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5" i="1"/>
  <c r="J5"/>
  <c r="K31"/>
  <c r="J31"/>
  <c r="T25"/>
  <c r="S25"/>
  <c r="S24"/>
  <c r="S23"/>
  <c r="T44"/>
  <c r="S44"/>
  <c r="S43"/>
  <c r="S42"/>
  <c r="W40"/>
  <c r="V40"/>
  <c r="W39"/>
  <c r="V39"/>
  <c r="W37"/>
  <c r="V37"/>
  <c r="W36"/>
  <c r="V36"/>
  <c r="W35"/>
  <c r="V35"/>
  <c r="W34"/>
  <c r="V34"/>
  <c r="W33"/>
  <c r="V33"/>
  <c r="W32"/>
  <c r="V32"/>
  <c r="W30"/>
  <c r="V30"/>
  <c r="W16"/>
  <c r="V16"/>
  <c r="W8"/>
  <c r="V8"/>
  <c r="W15"/>
  <c r="V15"/>
  <c r="W7"/>
  <c r="V7"/>
  <c r="W6"/>
  <c r="V6"/>
  <c r="W19"/>
  <c r="V19"/>
  <c r="W21"/>
  <c r="V21"/>
  <c r="W11"/>
  <c r="V11"/>
  <c r="W14"/>
  <c r="V14"/>
  <c r="W18"/>
  <c r="V18"/>
  <c r="W13"/>
  <c r="V13"/>
  <c r="W9"/>
  <c r="V9"/>
  <c r="W5"/>
  <c r="V5"/>
  <c r="W4"/>
  <c r="V4"/>
  <c r="V3"/>
  <c r="W3"/>
  <c r="D25"/>
  <c r="D44"/>
  <c r="H40"/>
  <c r="H39"/>
  <c r="H38"/>
  <c r="H37"/>
  <c r="H36"/>
  <c r="H35"/>
  <c r="H33"/>
  <c r="H32"/>
  <c r="H31"/>
  <c r="H30"/>
  <c r="H44"/>
  <c r="H25"/>
  <c r="G44"/>
  <c r="G25"/>
  <c r="G43"/>
  <c r="G42"/>
  <c r="E44"/>
  <c r="D43"/>
  <c r="D42"/>
  <c r="G24"/>
  <c r="G23"/>
  <c r="E25"/>
  <c r="D24"/>
  <c r="D23"/>
  <c r="G30"/>
  <c r="G21"/>
  <c r="H21"/>
  <c r="H20"/>
  <c r="G20"/>
  <c r="H34"/>
  <c r="H4"/>
  <c r="H5"/>
  <c r="H6"/>
  <c r="H7"/>
  <c r="H8"/>
  <c r="H9"/>
  <c r="H10"/>
  <c r="H11"/>
  <c r="H12"/>
  <c r="H13"/>
  <c r="H14"/>
  <c r="H15"/>
  <c r="H16"/>
  <c r="H17"/>
  <c r="H18"/>
  <c r="H19"/>
  <c r="H3"/>
  <c r="G37"/>
  <c r="G36"/>
  <c r="G35"/>
  <c r="G34"/>
  <c r="G33"/>
  <c r="G32"/>
  <c r="G31"/>
  <c r="G38"/>
  <c r="G39"/>
  <c r="G40"/>
  <c r="G4"/>
  <c r="G5"/>
  <c r="G6"/>
  <c r="G7"/>
  <c r="G8"/>
  <c r="G9"/>
  <c r="G10"/>
  <c r="G11"/>
  <c r="G12"/>
  <c r="G13"/>
  <c r="G14"/>
  <c r="G15"/>
  <c r="G16"/>
  <c r="G17"/>
  <c r="G18"/>
  <c r="G19"/>
  <c r="G3"/>
</calcChain>
</file>

<file path=xl/sharedStrings.xml><?xml version="1.0" encoding="utf-8"?>
<sst xmlns="http://schemas.openxmlformats.org/spreadsheetml/2006/main" count="113" uniqueCount="43">
  <si>
    <t>Azoxystrobin</t>
  </si>
  <si>
    <t>Coumoxystrobin</t>
  </si>
  <si>
    <t>Stigmatellin cryst</t>
  </si>
  <si>
    <t>Dimoxystrobin</t>
  </si>
  <si>
    <t>Enoxastrobin</t>
  </si>
  <si>
    <t>Famoxadone</t>
  </si>
  <si>
    <t>Flufenoxystrobin</t>
  </si>
  <si>
    <t>Fenaminstrobin</t>
  </si>
  <si>
    <t>Metominostrobin</t>
  </si>
  <si>
    <t>Metyltetraprole</t>
  </si>
  <si>
    <t>st dev +/-</t>
  </si>
  <si>
    <t>average</t>
  </si>
  <si>
    <t>MMPBSA binding energy over 200 trajectory points from 5 to 1000 ps</t>
  </si>
  <si>
    <t>kresoxim-methyl</t>
  </si>
  <si>
    <t>mandestrobin</t>
  </si>
  <si>
    <t>orysastrobin</t>
  </si>
  <si>
    <t>picoxystrobin</t>
  </si>
  <si>
    <t>Pyrametostrobin</t>
  </si>
  <si>
    <t>pyraoxystrobin</t>
  </si>
  <si>
    <t>Trifloxystrobin</t>
  </si>
  <si>
    <t>Pyraclostrobin</t>
  </si>
  <si>
    <t>pyribencarb</t>
  </si>
  <si>
    <t>CNP0061106</t>
  </si>
  <si>
    <t>CNP0083976</t>
  </si>
  <si>
    <t>CNP0105092</t>
  </si>
  <si>
    <t>CNP0153569</t>
  </si>
  <si>
    <t>CNP0330896</t>
  </si>
  <si>
    <t>CNP0364473</t>
  </si>
  <si>
    <t>CNP0361420</t>
  </si>
  <si>
    <t>DB07831</t>
  </si>
  <si>
    <t>DB08439</t>
  </si>
  <si>
    <t>DB08557</t>
  </si>
  <si>
    <t>DB14668</t>
  </si>
  <si>
    <t>HAC</t>
  </si>
  <si>
    <t>En/HAC</t>
  </si>
  <si>
    <t xml:space="preserve"> </t>
  </si>
  <si>
    <t>min</t>
  </si>
  <si>
    <t>max</t>
  </si>
  <si>
    <t>average st dev</t>
  </si>
  <si>
    <t>averag st dev</t>
  </si>
  <si>
    <t>Comment if coumoxystrobin is outlier, then trifloxystrobin with its st dev still covers the range -0.8 - (-1.13) which correspodinds to lead compounds</t>
  </si>
  <si>
    <t>MMPBSA binding energy over 200 trajectory points from 25 to 5000 ps (25 ps increment from 0 to 5 ns)</t>
  </si>
  <si>
    <t>TTEST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</si>
</sst>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44"/>
  <sheetViews>
    <sheetView tabSelected="1" topLeftCell="B1" workbookViewId="0">
      <selection activeCell="Q20" sqref="Q20"/>
    </sheetView>
  </sheetViews>
  <sheetFormatPr defaultRowHeight="15"/>
  <sheetData>
    <row r="1" spans="2:23">
      <c r="D1" t="s">
        <v>12</v>
      </c>
      <c r="R1" t="s">
        <v>41</v>
      </c>
    </row>
    <row r="2" spans="2:23">
      <c r="D2" t="s">
        <v>11</v>
      </c>
      <c r="E2" t="s">
        <v>10</v>
      </c>
      <c r="F2" t="s">
        <v>33</v>
      </c>
      <c r="G2" t="s">
        <v>34</v>
      </c>
      <c r="H2" t="s">
        <v>10</v>
      </c>
      <c r="S2" t="s">
        <v>11</v>
      </c>
      <c r="T2" t="s">
        <v>10</v>
      </c>
      <c r="U2" t="s">
        <v>33</v>
      </c>
      <c r="V2" t="s">
        <v>34</v>
      </c>
      <c r="W2" t="s">
        <v>10</v>
      </c>
    </row>
    <row r="3" spans="2:23">
      <c r="B3" t="s">
        <v>2</v>
      </c>
      <c r="D3">
        <v>-36.56</v>
      </c>
      <c r="E3">
        <v>3.43</v>
      </c>
      <c r="F3">
        <v>37</v>
      </c>
      <c r="G3">
        <f>D3/F3</f>
        <v>-0.98810810810810812</v>
      </c>
      <c r="H3">
        <f>E3/F3</f>
        <v>9.2702702702702713E-2</v>
      </c>
      <c r="L3" t="s">
        <v>2</v>
      </c>
      <c r="N3">
        <v>-36.56</v>
      </c>
      <c r="O3">
        <v>-0.98810810810810812</v>
      </c>
      <c r="Q3" t="s">
        <v>2</v>
      </c>
      <c r="S3">
        <v>-34.409999999999997</v>
      </c>
      <c r="T3">
        <v>3.32</v>
      </c>
      <c r="U3">
        <v>37</v>
      </c>
      <c r="V3">
        <f>S3/U3</f>
        <v>-0.92999999999999994</v>
      </c>
      <c r="W3">
        <f>T3/U3</f>
        <v>8.9729729729729729E-2</v>
      </c>
    </row>
    <row r="4" spans="2:23">
      <c r="B4" t="s">
        <v>0</v>
      </c>
      <c r="D4">
        <v>-36.19</v>
      </c>
      <c r="E4">
        <v>3.12</v>
      </c>
      <c r="F4">
        <v>30</v>
      </c>
      <c r="G4">
        <f t="shared" ref="G4:G21" si="0">D4/F4</f>
        <v>-1.2063333333333333</v>
      </c>
      <c r="H4">
        <f t="shared" ref="H4:H21" si="1">E4/F4</f>
        <v>0.10400000000000001</v>
      </c>
      <c r="J4" t="s">
        <v>42</v>
      </c>
      <c r="L4" t="s">
        <v>0</v>
      </c>
      <c r="N4">
        <v>-36.19</v>
      </c>
      <c r="O4">
        <v>-1.2063333333333333</v>
      </c>
      <c r="Q4" t="s">
        <v>0</v>
      </c>
      <c r="S4">
        <v>-37.619999999999997</v>
      </c>
      <c r="T4">
        <v>3.96</v>
      </c>
      <c r="U4">
        <v>30</v>
      </c>
      <c r="V4">
        <f t="shared" ref="V4:V8" si="2">S4/U4</f>
        <v>-1.254</v>
      </c>
      <c r="W4">
        <f t="shared" ref="W4:W8" si="3">T4/U4</f>
        <v>0.13200000000000001</v>
      </c>
    </row>
    <row r="5" spans="2:23">
      <c r="B5" t="s">
        <v>1</v>
      </c>
      <c r="D5">
        <v>-25.59</v>
      </c>
      <c r="E5">
        <v>2.97</v>
      </c>
      <c r="F5">
        <v>32</v>
      </c>
      <c r="G5">
        <f t="shared" si="0"/>
        <v>-0.7996875</v>
      </c>
      <c r="H5">
        <f t="shared" si="1"/>
        <v>9.2812500000000006E-2</v>
      </c>
      <c r="J5">
        <f>TTEST(N3:N21,S3:S21,2,1)</f>
        <v>0.22225782461607035</v>
      </c>
      <c r="K5">
        <f>TTEST(O3:O21,V3:V21,2,1)</f>
        <v>0.25152330907034359</v>
      </c>
      <c r="L5" t="s">
        <v>1</v>
      </c>
      <c r="N5">
        <v>-25.59</v>
      </c>
      <c r="O5">
        <v>-0.7996875</v>
      </c>
      <c r="Q5" t="s">
        <v>1</v>
      </c>
      <c r="S5">
        <v>-27.23</v>
      </c>
      <c r="T5">
        <v>3.18</v>
      </c>
      <c r="U5">
        <v>32</v>
      </c>
      <c r="V5">
        <f t="shared" si="2"/>
        <v>-0.85093750000000001</v>
      </c>
      <c r="W5">
        <f t="shared" si="3"/>
        <v>9.9375000000000005E-2</v>
      </c>
    </row>
    <row r="6" spans="2:23">
      <c r="B6" t="s">
        <v>3</v>
      </c>
      <c r="D6">
        <v>-29.27</v>
      </c>
      <c r="E6">
        <v>2.92</v>
      </c>
      <c r="F6">
        <v>24</v>
      </c>
      <c r="G6">
        <f t="shared" si="0"/>
        <v>-1.2195833333333332</v>
      </c>
      <c r="H6">
        <f t="shared" si="1"/>
        <v>0.12166666666666666</v>
      </c>
      <c r="L6" t="s">
        <v>3</v>
      </c>
      <c r="N6">
        <v>-29.27</v>
      </c>
      <c r="O6">
        <v>-1.2195833333333332</v>
      </c>
      <c r="Q6" t="s">
        <v>3</v>
      </c>
      <c r="S6">
        <v>-32.39</v>
      </c>
      <c r="T6">
        <v>3.03</v>
      </c>
      <c r="U6">
        <v>24</v>
      </c>
      <c r="V6">
        <f t="shared" si="2"/>
        <v>-1.3495833333333334</v>
      </c>
      <c r="W6">
        <f t="shared" si="3"/>
        <v>0.12625</v>
      </c>
    </row>
    <row r="7" spans="2:23">
      <c r="B7" t="s">
        <v>4</v>
      </c>
      <c r="D7">
        <v>-34.380000000000003</v>
      </c>
      <c r="E7">
        <v>2.94</v>
      </c>
      <c r="F7">
        <v>28</v>
      </c>
      <c r="G7">
        <f t="shared" si="0"/>
        <v>-1.227857142857143</v>
      </c>
      <c r="H7">
        <f t="shared" si="1"/>
        <v>0.105</v>
      </c>
      <c r="L7" t="s">
        <v>4</v>
      </c>
      <c r="N7">
        <v>-34.380000000000003</v>
      </c>
      <c r="O7">
        <v>-1.227857142857143</v>
      </c>
      <c r="Q7" t="s">
        <v>4</v>
      </c>
      <c r="S7">
        <v>-33.200000000000003</v>
      </c>
      <c r="T7">
        <v>3.01</v>
      </c>
      <c r="U7">
        <v>28</v>
      </c>
      <c r="V7">
        <f t="shared" si="2"/>
        <v>-1.1857142857142857</v>
      </c>
      <c r="W7">
        <f t="shared" si="3"/>
        <v>0.1075</v>
      </c>
    </row>
    <row r="8" spans="2:23">
      <c r="B8" t="s">
        <v>5</v>
      </c>
      <c r="D8">
        <v>-29</v>
      </c>
      <c r="E8">
        <v>2.89</v>
      </c>
      <c r="F8">
        <v>28</v>
      </c>
      <c r="G8">
        <f t="shared" si="0"/>
        <v>-1.0357142857142858</v>
      </c>
      <c r="H8">
        <f t="shared" si="1"/>
        <v>0.10321428571428572</v>
      </c>
      <c r="L8" t="s">
        <v>5</v>
      </c>
      <c r="N8">
        <v>-29</v>
      </c>
      <c r="O8">
        <v>-1.0357142857142858</v>
      </c>
      <c r="Q8" t="s">
        <v>5</v>
      </c>
      <c r="S8">
        <v>-27.95</v>
      </c>
      <c r="T8">
        <v>2.59</v>
      </c>
      <c r="U8">
        <v>28</v>
      </c>
      <c r="V8">
        <f t="shared" si="2"/>
        <v>-0.99821428571428572</v>
      </c>
      <c r="W8">
        <f t="shared" si="3"/>
        <v>9.2499999999999999E-2</v>
      </c>
    </row>
    <row r="9" spans="2:23">
      <c r="B9" t="s">
        <v>6</v>
      </c>
      <c r="D9">
        <v>-28.09</v>
      </c>
      <c r="E9">
        <v>2.7</v>
      </c>
      <c r="F9">
        <v>27</v>
      </c>
      <c r="G9">
        <f t="shared" si="0"/>
        <v>-1.0403703703703704</v>
      </c>
      <c r="H9">
        <f t="shared" si="1"/>
        <v>0.1</v>
      </c>
      <c r="L9" t="s">
        <v>6</v>
      </c>
      <c r="N9">
        <v>-28.09</v>
      </c>
      <c r="O9">
        <v>-1.0403703703703704</v>
      </c>
      <c r="Q9" t="s">
        <v>6</v>
      </c>
      <c r="S9">
        <v>-29.44</v>
      </c>
      <c r="T9">
        <v>3.55</v>
      </c>
      <c r="U9">
        <v>27</v>
      </c>
      <c r="V9">
        <f t="shared" ref="V9" si="4">S9/U9</f>
        <v>-1.0903703703703704</v>
      </c>
      <c r="W9">
        <f t="shared" ref="W9" si="5">T9/U9</f>
        <v>0.13148148148148148</v>
      </c>
    </row>
    <row r="10" spans="2:23">
      <c r="B10" t="s">
        <v>7</v>
      </c>
      <c r="D10">
        <v>-31.21</v>
      </c>
      <c r="E10">
        <v>3.46</v>
      </c>
      <c r="F10">
        <v>29</v>
      </c>
      <c r="G10">
        <f t="shared" si="0"/>
        <v>-1.0762068965517242</v>
      </c>
      <c r="H10">
        <f t="shared" si="1"/>
        <v>0.11931034482758621</v>
      </c>
      <c r="Q10" t="s">
        <v>7</v>
      </c>
    </row>
    <row r="11" spans="2:23">
      <c r="B11" t="s">
        <v>8</v>
      </c>
      <c r="D11">
        <v>-24.37</v>
      </c>
      <c r="E11">
        <v>2.54</v>
      </c>
      <c r="F11">
        <v>21</v>
      </c>
      <c r="G11">
        <f t="shared" si="0"/>
        <v>-1.1604761904761904</v>
      </c>
      <c r="H11">
        <f t="shared" si="1"/>
        <v>0.12095238095238095</v>
      </c>
      <c r="L11" t="s">
        <v>8</v>
      </c>
      <c r="N11">
        <v>-24.37</v>
      </c>
      <c r="O11">
        <v>-1.1604761904761904</v>
      </c>
      <c r="Q11" t="s">
        <v>8</v>
      </c>
      <c r="S11">
        <v>-23.83</v>
      </c>
      <c r="T11">
        <v>3.29</v>
      </c>
      <c r="U11">
        <v>21</v>
      </c>
      <c r="V11">
        <f t="shared" ref="V11" si="6">S11/U11</f>
        <v>-1.1347619047619046</v>
      </c>
      <c r="W11">
        <f t="shared" ref="W11" si="7">T11/U11</f>
        <v>0.15666666666666668</v>
      </c>
    </row>
    <row r="12" spans="2:23">
      <c r="B12" t="s">
        <v>9</v>
      </c>
      <c r="D12">
        <v>-29.78</v>
      </c>
      <c r="E12">
        <v>3.11</v>
      </c>
      <c r="F12">
        <v>28</v>
      </c>
      <c r="G12">
        <f t="shared" si="0"/>
        <v>-1.0635714285714286</v>
      </c>
      <c r="H12">
        <f t="shared" si="1"/>
        <v>0.11107142857142857</v>
      </c>
      <c r="L12" t="s">
        <v>9</v>
      </c>
      <c r="N12">
        <v>-29.78</v>
      </c>
      <c r="O12">
        <v>-1.0635714285714286</v>
      </c>
      <c r="Q12" t="s">
        <v>9</v>
      </c>
      <c r="S12">
        <v>-30.81</v>
      </c>
      <c r="T12">
        <v>3.1</v>
      </c>
    </row>
    <row r="13" spans="2:23">
      <c r="B13" t="s">
        <v>13</v>
      </c>
      <c r="D13">
        <v>-26.48</v>
      </c>
      <c r="E13">
        <v>2.62</v>
      </c>
      <c r="F13">
        <v>23</v>
      </c>
      <c r="G13">
        <f t="shared" si="0"/>
        <v>-1.1513043478260869</v>
      </c>
      <c r="H13">
        <f t="shared" si="1"/>
        <v>0.11391304347826088</v>
      </c>
      <c r="L13" t="s">
        <v>13</v>
      </c>
      <c r="N13">
        <v>-26.48</v>
      </c>
      <c r="O13">
        <v>-1.1513043478260869</v>
      </c>
      <c r="Q13" t="s">
        <v>13</v>
      </c>
      <c r="S13">
        <v>-28.45</v>
      </c>
      <c r="T13">
        <v>3.04</v>
      </c>
      <c r="U13">
        <v>23</v>
      </c>
      <c r="V13">
        <f t="shared" ref="V13:V16" si="8">S13/U13</f>
        <v>-1.2369565217391305</v>
      </c>
      <c r="W13">
        <f t="shared" ref="W13:W16" si="9">T13/U13</f>
        <v>0.13217391304347825</v>
      </c>
    </row>
    <row r="14" spans="2:23">
      <c r="B14" t="s">
        <v>14</v>
      </c>
      <c r="D14">
        <v>-28.74</v>
      </c>
      <c r="E14">
        <v>3.12</v>
      </c>
      <c r="F14">
        <v>23</v>
      </c>
      <c r="G14">
        <f t="shared" si="0"/>
        <v>-1.2495652173913043</v>
      </c>
      <c r="H14">
        <f t="shared" si="1"/>
        <v>0.13565217391304349</v>
      </c>
      <c r="L14" t="s">
        <v>14</v>
      </c>
      <c r="N14">
        <v>-28.74</v>
      </c>
      <c r="O14">
        <v>-1.2495652173913043</v>
      </c>
      <c r="Q14" t="s">
        <v>14</v>
      </c>
      <c r="S14">
        <v>-28.36</v>
      </c>
      <c r="T14">
        <v>3.18</v>
      </c>
      <c r="U14">
        <v>23</v>
      </c>
      <c r="V14">
        <f t="shared" si="8"/>
        <v>-1.2330434782608695</v>
      </c>
      <c r="W14">
        <f t="shared" si="9"/>
        <v>0.13826086956521741</v>
      </c>
    </row>
    <row r="15" spans="2:23">
      <c r="B15" t="s">
        <v>15</v>
      </c>
      <c r="D15">
        <v>-30.48</v>
      </c>
      <c r="E15">
        <v>2.83</v>
      </c>
      <c r="F15">
        <v>28</v>
      </c>
      <c r="G15">
        <f t="shared" si="0"/>
        <v>-1.0885714285714285</v>
      </c>
      <c r="H15">
        <f t="shared" si="1"/>
        <v>0.10107142857142858</v>
      </c>
      <c r="L15" t="s">
        <v>15</v>
      </c>
      <c r="N15">
        <v>-30.48</v>
      </c>
      <c r="O15">
        <v>-1.0885714285714285</v>
      </c>
      <c r="Q15" t="s">
        <v>15</v>
      </c>
      <c r="S15">
        <v>-32.090000000000003</v>
      </c>
      <c r="T15">
        <v>3.93</v>
      </c>
      <c r="U15">
        <v>28</v>
      </c>
      <c r="V15">
        <f t="shared" si="8"/>
        <v>-1.1460714285714286</v>
      </c>
      <c r="W15">
        <f t="shared" si="9"/>
        <v>0.14035714285714287</v>
      </c>
    </row>
    <row r="16" spans="2:23">
      <c r="B16" t="s">
        <v>16</v>
      </c>
      <c r="D16">
        <v>-27.79</v>
      </c>
      <c r="E16">
        <v>2.36</v>
      </c>
      <c r="F16">
        <v>26</v>
      </c>
      <c r="G16">
        <f t="shared" si="0"/>
        <v>-1.0688461538461538</v>
      </c>
      <c r="H16">
        <f t="shared" si="1"/>
        <v>9.0769230769230769E-2</v>
      </c>
      <c r="L16" t="s">
        <v>16</v>
      </c>
      <c r="N16">
        <v>-27.79</v>
      </c>
      <c r="O16">
        <v>-1.0688461538461538</v>
      </c>
      <c r="Q16" t="s">
        <v>16</v>
      </c>
      <c r="S16">
        <v>-28.07</v>
      </c>
      <c r="T16">
        <v>2.88</v>
      </c>
      <c r="U16">
        <v>26</v>
      </c>
      <c r="V16">
        <f t="shared" si="8"/>
        <v>-1.0796153846153846</v>
      </c>
      <c r="W16">
        <f t="shared" si="9"/>
        <v>0.11076923076923076</v>
      </c>
    </row>
    <row r="17" spans="2:23">
      <c r="B17" t="s">
        <v>17</v>
      </c>
      <c r="D17">
        <v>-30.6</v>
      </c>
      <c r="E17">
        <v>3.3</v>
      </c>
      <c r="F17">
        <v>28</v>
      </c>
      <c r="G17">
        <f t="shared" si="0"/>
        <v>-1.092857142857143</v>
      </c>
      <c r="H17">
        <f t="shared" si="1"/>
        <v>0.11785714285714285</v>
      </c>
      <c r="Q17" t="s">
        <v>17</v>
      </c>
    </row>
    <row r="18" spans="2:23">
      <c r="B18" t="s">
        <v>18</v>
      </c>
      <c r="D18">
        <v>-36.18</v>
      </c>
      <c r="E18">
        <v>3.17</v>
      </c>
      <c r="F18">
        <v>29</v>
      </c>
      <c r="G18">
        <f t="shared" si="0"/>
        <v>-1.2475862068965518</v>
      </c>
      <c r="H18">
        <f t="shared" si="1"/>
        <v>0.1093103448275862</v>
      </c>
      <c r="L18" t="s">
        <v>18</v>
      </c>
      <c r="N18">
        <v>-36.18</v>
      </c>
      <c r="O18">
        <v>-1.2475862068965518</v>
      </c>
      <c r="Q18" t="s">
        <v>18</v>
      </c>
      <c r="S18">
        <v>-35.74</v>
      </c>
      <c r="T18">
        <v>3.13</v>
      </c>
      <c r="U18">
        <v>29</v>
      </c>
      <c r="V18">
        <f t="shared" ref="V18:V19" si="10">S18/U18</f>
        <v>-1.2324137931034485</v>
      </c>
      <c r="W18">
        <f t="shared" ref="W18:W19" si="11">T18/U18</f>
        <v>0.10793103448275862</v>
      </c>
    </row>
    <row r="19" spans="2:23">
      <c r="B19" t="s">
        <v>19</v>
      </c>
      <c r="D19">
        <v>-28.05</v>
      </c>
      <c r="E19">
        <v>4.7300000000000004</v>
      </c>
      <c r="F19">
        <v>29</v>
      </c>
      <c r="G19">
        <f t="shared" si="0"/>
        <v>-0.96724137931034482</v>
      </c>
      <c r="H19">
        <f t="shared" si="1"/>
        <v>0.1631034482758621</v>
      </c>
      <c r="L19" t="s">
        <v>19</v>
      </c>
      <c r="N19">
        <v>-28.05</v>
      </c>
      <c r="O19">
        <v>-0.96724137931034482</v>
      </c>
      <c r="Q19" t="s">
        <v>19</v>
      </c>
      <c r="S19">
        <v>-32.74</v>
      </c>
      <c r="T19">
        <v>5.0999999999999996</v>
      </c>
      <c r="U19">
        <v>29</v>
      </c>
      <c r="V19">
        <f t="shared" si="10"/>
        <v>-1.1289655172413793</v>
      </c>
      <c r="W19">
        <f t="shared" si="11"/>
        <v>0.17586206896551723</v>
      </c>
    </row>
    <row r="20" spans="2:23">
      <c r="B20" t="s">
        <v>20</v>
      </c>
      <c r="D20">
        <v>-32.590000000000003</v>
      </c>
      <c r="E20">
        <v>2.97</v>
      </c>
      <c r="F20">
        <v>27</v>
      </c>
      <c r="G20">
        <f t="shared" si="0"/>
        <v>-1.2070370370370371</v>
      </c>
      <c r="H20">
        <f t="shared" si="1"/>
        <v>0.11</v>
      </c>
      <c r="Q20" t="s">
        <v>20</v>
      </c>
    </row>
    <row r="21" spans="2:23">
      <c r="B21" t="s">
        <v>21</v>
      </c>
      <c r="D21">
        <v>-27.6</v>
      </c>
      <c r="E21">
        <v>2.75</v>
      </c>
      <c r="F21">
        <v>25</v>
      </c>
      <c r="G21">
        <f t="shared" si="0"/>
        <v>-1.1040000000000001</v>
      </c>
      <c r="H21">
        <f t="shared" si="1"/>
        <v>0.11</v>
      </c>
      <c r="L21" t="s">
        <v>21</v>
      </c>
      <c r="N21">
        <v>-27.6</v>
      </c>
      <c r="O21">
        <v>-1.1040000000000001</v>
      </c>
      <c r="Q21" t="s">
        <v>21</v>
      </c>
      <c r="S21">
        <v>-25.68</v>
      </c>
      <c r="T21">
        <v>3.15</v>
      </c>
      <c r="U21">
        <v>25</v>
      </c>
      <c r="V21">
        <f t="shared" ref="V21" si="12">S21/U21</f>
        <v>-1.0271999999999999</v>
      </c>
      <c r="W21">
        <f t="shared" ref="W21" si="13">T21/U21</f>
        <v>0.126</v>
      </c>
    </row>
    <row r="23" spans="2:23">
      <c r="B23" t="s">
        <v>36</v>
      </c>
      <c r="D23">
        <f>MIN(D3:D21)</f>
        <v>-36.56</v>
      </c>
      <c r="G23">
        <f>MIN(G3:G21)</f>
        <v>-1.2495652173913043</v>
      </c>
      <c r="Q23" t="s">
        <v>36</v>
      </c>
      <c r="S23">
        <f>MIN(S3:S21)</f>
        <v>-37.619999999999997</v>
      </c>
    </row>
    <row r="24" spans="2:23">
      <c r="B24" t="s">
        <v>37</v>
      </c>
      <c r="D24">
        <f>MAX(D3:D21)</f>
        <v>-24.37</v>
      </c>
      <c r="G24">
        <f>MAX(G3:G21)</f>
        <v>-0.7996875</v>
      </c>
      <c r="Q24" t="s">
        <v>37</v>
      </c>
      <c r="S24">
        <f>MAX(S3:S21)</f>
        <v>-23.83</v>
      </c>
    </row>
    <row r="25" spans="2:23">
      <c r="B25" t="s">
        <v>38</v>
      </c>
      <c r="D25">
        <f>AVERAGE(D3:D21)</f>
        <v>-30.155263157894744</v>
      </c>
      <c r="E25">
        <f>AVERAGE(E3:E21)</f>
        <v>3.0489473684210524</v>
      </c>
      <c r="G25">
        <f>AVERAGE(G3:G21)</f>
        <v>-1.1049956580553666</v>
      </c>
      <c r="H25">
        <f>AVERAGE(H3:H21)</f>
        <v>0.11170563800671607</v>
      </c>
      <c r="Q25" t="s">
        <v>38</v>
      </c>
      <c r="S25">
        <f>AVERAGE(S3:S21)</f>
        <v>-30.500624999999999</v>
      </c>
      <c r="T25">
        <f>AVERAGE(T3:T21)</f>
        <v>3.3400000000000003</v>
      </c>
    </row>
    <row r="27" spans="2:23">
      <c r="B27" t="s">
        <v>40</v>
      </c>
    </row>
    <row r="28" spans="2:23">
      <c r="I28" t="s">
        <v>35</v>
      </c>
    </row>
    <row r="30" spans="2:23">
      <c r="B30" t="s">
        <v>22</v>
      </c>
      <c r="D30">
        <v>-24.78</v>
      </c>
      <c r="E30">
        <v>2.97</v>
      </c>
      <c r="F30">
        <v>25</v>
      </c>
      <c r="G30">
        <f>D30/F30</f>
        <v>-0.99120000000000008</v>
      </c>
      <c r="H30">
        <f>E30/F30</f>
        <v>0.1188</v>
      </c>
      <c r="J30" t="s">
        <v>42</v>
      </c>
      <c r="L30" t="s">
        <v>22</v>
      </c>
      <c r="N30">
        <v>-24.78</v>
      </c>
      <c r="O30">
        <v>-0.99120000000000008</v>
      </c>
      <c r="Q30" t="s">
        <v>22</v>
      </c>
      <c r="S30">
        <v>-25.77</v>
      </c>
      <c r="T30">
        <v>3.18</v>
      </c>
      <c r="U30">
        <v>25</v>
      </c>
      <c r="V30">
        <f>S30/U30</f>
        <v>-1.0307999999999999</v>
      </c>
      <c r="W30">
        <f>T30/U30</f>
        <v>0.12720000000000001</v>
      </c>
    </row>
    <row r="31" spans="2:23">
      <c r="B31" t="s">
        <v>23</v>
      </c>
      <c r="D31">
        <v>-27.32</v>
      </c>
      <c r="E31">
        <v>2.73</v>
      </c>
      <c r="F31">
        <v>26</v>
      </c>
      <c r="G31">
        <f t="shared" ref="G31:G37" si="14">D31/F31</f>
        <v>-1.0507692307692307</v>
      </c>
      <c r="H31">
        <f>E31/F31</f>
        <v>0.105</v>
      </c>
      <c r="J31">
        <f>TTEST(N30:N40,S30:S40,2,1)</f>
        <v>0.11771219912420809</v>
      </c>
      <c r="K31">
        <f>TTEST(O30:O40,V30:V40,2,1)</f>
        <v>0.12897233876488756</v>
      </c>
      <c r="Q31" t="s">
        <v>23</v>
      </c>
    </row>
    <row r="32" spans="2:23">
      <c r="B32" t="s">
        <v>24</v>
      </c>
      <c r="D32">
        <v>-25.49</v>
      </c>
      <c r="E32">
        <v>3.2</v>
      </c>
      <c r="F32">
        <v>28</v>
      </c>
      <c r="G32">
        <f t="shared" si="14"/>
        <v>-0.91035714285714275</v>
      </c>
      <c r="H32">
        <f>E32/F32</f>
        <v>0.1142857142857143</v>
      </c>
      <c r="L32" t="s">
        <v>24</v>
      </c>
      <c r="N32">
        <v>-25.49</v>
      </c>
      <c r="O32">
        <v>-0.91035714285714275</v>
      </c>
      <c r="Q32" t="s">
        <v>24</v>
      </c>
      <c r="S32">
        <v>-26.9</v>
      </c>
      <c r="T32">
        <v>3.62</v>
      </c>
      <c r="U32">
        <v>28</v>
      </c>
      <c r="V32">
        <f t="shared" ref="V32:V37" si="15">S32/U32</f>
        <v>-0.96071428571428563</v>
      </c>
      <c r="W32">
        <f>T32/U32</f>
        <v>0.12928571428571428</v>
      </c>
    </row>
    <row r="33" spans="2:23">
      <c r="B33" t="s">
        <v>25</v>
      </c>
      <c r="D33">
        <v>-23.03</v>
      </c>
      <c r="E33">
        <v>2.5499999999999998</v>
      </c>
      <c r="F33">
        <v>27</v>
      </c>
      <c r="G33">
        <f t="shared" si="14"/>
        <v>-0.85296296296296303</v>
      </c>
      <c r="H33">
        <f>E33/F33</f>
        <v>9.4444444444444442E-2</v>
      </c>
      <c r="L33" t="s">
        <v>25</v>
      </c>
      <c r="N33">
        <v>-23.03</v>
      </c>
      <c r="O33">
        <v>-0.85296296296296303</v>
      </c>
      <c r="Q33" t="s">
        <v>25</v>
      </c>
      <c r="S33">
        <v>-22.06</v>
      </c>
      <c r="T33">
        <v>2.5499999999999998</v>
      </c>
      <c r="U33">
        <v>27</v>
      </c>
      <c r="V33">
        <f t="shared" si="15"/>
        <v>-0.81703703703703701</v>
      </c>
      <c r="W33">
        <f>T33/U33</f>
        <v>9.4444444444444442E-2</v>
      </c>
    </row>
    <row r="34" spans="2:23">
      <c r="B34" t="s">
        <v>26</v>
      </c>
      <c r="D34">
        <v>-24.69</v>
      </c>
      <c r="E34">
        <v>2.88</v>
      </c>
      <c r="F34">
        <v>25</v>
      </c>
      <c r="G34">
        <f t="shared" si="14"/>
        <v>-0.98760000000000003</v>
      </c>
      <c r="H34">
        <f t="shared" ref="H34" si="16">E34/F34</f>
        <v>0.1152</v>
      </c>
      <c r="L34" t="s">
        <v>26</v>
      </c>
      <c r="N34">
        <v>-24.69</v>
      </c>
      <c r="O34">
        <v>-0.98760000000000003</v>
      </c>
      <c r="Q34" t="s">
        <v>26</v>
      </c>
      <c r="S34">
        <v>-26.49</v>
      </c>
      <c r="T34">
        <v>2.84</v>
      </c>
      <c r="U34">
        <v>25</v>
      </c>
      <c r="V34">
        <f t="shared" si="15"/>
        <v>-1.0595999999999999</v>
      </c>
      <c r="W34">
        <f t="shared" ref="W34:W37" si="17">T34/U34</f>
        <v>0.11359999999999999</v>
      </c>
    </row>
    <row r="35" spans="2:23">
      <c r="B35" t="s">
        <v>28</v>
      </c>
      <c r="D35">
        <v>-28.44</v>
      </c>
      <c r="E35">
        <v>3.86</v>
      </c>
      <c r="F35">
        <v>29</v>
      </c>
      <c r="G35">
        <f t="shared" si="14"/>
        <v>-0.9806896551724138</v>
      </c>
      <c r="H35">
        <f t="shared" ref="H35:H40" si="18">E35/F35</f>
        <v>0.13310344827586207</v>
      </c>
      <c r="L35" t="s">
        <v>28</v>
      </c>
      <c r="N35">
        <v>-28.44</v>
      </c>
      <c r="O35">
        <v>-0.9806896551724138</v>
      </c>
      <c r="Q35" t="s">
        <v>28</v>
      </c>
      <c r="S35">
        <v>-30.19</v>
      </c>
      <c r="T35">
        <v>3.64</v>
      </c>
      <c r="U35">
        <v>29</v>
      </c>
      <c r="V35">
        <f t="shared" si="15"/>
        <v>-1.0410344827586206</v>
      </c>
      <c r="W35">
        <f t="shared" si="17"/>
        <v>0.12551724137931036</v>
      </c>
    </row>
    <row r="36" spans="2:23">
      <c r="B36" t="s">
        <v>27</v>
      </c>
      <c r="D36">
        <v>-28.27</v>
      </c>
      <c r="E36">
        <v>2.65</v>
      </c>
      <c r="F36">
        <v>26</v>
      </c>
      <c r="G36">
        <f t="shared" si="14"/>
        <v>-1.0873076923076923</v>
      </c>
      <c r="H36">
        <f t="shared" si="18"/>
        <v>0.10192307692307692</v>
      </c>
      <c r="L36" t="s">
        <v>27</v>
      </c>
      <c r="N36">
        <v>-28.27</v>
      </c>
      <c r="O36">
        <v>-1.0873076923076923</v>
      </c>
      <c r="Q36" t="s">
        <v>27</v>
      </c>
      <c r="S36">
        <v>-27.03</v>
      </c>
      <c r="T36">
        <v>2.5099999999999998</v>
      </c>
      <c r="U36">
        <v>26</v>
      </c>
      <c r="V36">
        <f t="shared" si="15"/>
        <v>-1.0396153846153846</v>
      </c>
      <c r="W36">
        <f t="shared" si="17"/>
        <v>9.6538461538461531E-2</v>
      </c>
    </row>
    <row r="37" spans="2:23">
      <c r="B37" t="s">
        <v>29</v>
      </c>
      <c r="D37">
        <v>-26.93</v>
      </c>
      <c r="E37">
        <v>3.17</v>
      </c>
      <c r="F37">
        <v>31</v>
      </c>
      <c r="G37">
        <f t="shared" si="14"/>
        <v>-0.86870967741935479</v>
      </c>
      <c r="H37">
        <f t="shared" si="18"/>
        <v>0.10225806451612902</v>
      </c>
      <c r="L37" t="s">
        <v>29</v>
      </c>
      <c r="N37">
        <v>-26.93</v>
      </c>
      <c r="O37">
        <v>-0.86870967741935479</v>
      </c>
      <c r="Q37" t="s">
        <v>29</v>
      </c>
      <c r="S37">
        <v>-29.11</v>
      </c>
      <c r="T37">
        <v>3.53</v>
      </c>
      <c r="U37">
        <v>31</v>
      </c>
      <c r="V37">
        <f t="shared" si="15"/>
        <v>-0.93903225806451607</v>
      </c>
      <c r="W37">
        <f t="shared" si="17"/>
        <v>0.11387096774193547</v>
      </c>
    </row>
    <row r="38" spans="2:23">
      <c r="B38" t="s">
        <v>30</v>
      </c>
      <c r="D38">
        <v>-21.56</v>
      </c>
      <c r="E38">
        <v>2.71</v>
      </c>
      <c r="F38">
        <v>26</v>
      </c>
      <c r="G38">
        <f t="shared" ref="G38:G40" si="19">D38/F38</f>
        <v>-0.82923076923076922</v>
      </c>
      <c r="H38">
        <f t="shared" si="18"/>
        <v>0.10423076923076922</v>
      </c>
      <c r="Q38" t="s">
        <v>30</v>
      </c>
    </row>
    <row r="39" spans="2:23">
      <c r="B39" t="s">
        <v>31</v>
      </c>
      <c r="D39">
        <v>-23.16</v>
      </c>
      <c r="E39">
        <v>2.95</v>
      </c>
      <c r="F39">
        <v>28</v>
      </c>
      <c r="G39">
        <f t="shared" si="19"/>
        <v>-0.82714285714285718</v>
      </c>
      <c r="H39">
        <f t="shared" si="18"/>
        <v>0.10535714285714286</v>
      </c>
      <c r="L39" t="s">
        <v>31</v>
      </c>
      <c r="N39">
        <v>-23.16</v>
      </c>
      <c r="O39">
        <v>-0.82714285714285718</v>
      </c>
      <c r="Q39" t="s">
        <v>31</v>
      </c>
      <c r="S39">
        <v>-25.65</v>
      </c>
      <c r="T39">
        <v>3.07</v>
      </c>
      <c r="U39">
        <v>28</v>
      </c>
      <c r="V39">
        <f t="shared" ref="V39:V40" si="20">S39/U39</f>
        <v>-0.91607142857142854</v>
      </c>
      <c r="W39">
        <f t="shared" ref="W39:W40" si="21">T39/U39</f>
        <v>0.10964285714285714</v>
      </c>
    </row>
    <row r="40" spans="2:23">
      <c r="B40" t="s">
        <v>32</v>
      </c>
      <c r="D40">
        <v>-25.37</v>
      </c>
      <c r="E40">
        <v>3.12</v>
      </c>
      <c r="F40">
        <v>26</v>
      </c>
      <c r="G40">
        <f t="shared" si="19"/>
        <v>-0.97576923076923083</v>
      </c>
      <c r="H40">
        <f t="shared" si="18"/>
        <v>0.12000000000000001</v>
      </c>
      <c r="L40" t="s">
        <v>32</v>
      </c>
      <c r="N40">
        <v>-25.37</v>
      </c>
      <c r="O40">
        <v>-0.97576923076923083</v>
      </c>
      <c r="Q40" t="s">
        <v>32</v>
      </c>
      <c r="S40">
        <v>-24.59</v>
      </c>
      <c r="T40">
        <v>4.08</v>
      </c>
      <c r="U40">
        <v>26</v>
      </c>
      <c r="V40">
        <f t="shared" si="20"/>
        <v>-0.94576923076923081</v>
      </c>
      <c r="W40">
        <f t="shared" si="21"/>
        <v>0.15692307692307692</v>
      </c>
    </row>
    <row r="42" spans="2:23">
      <c r="B42" t="s">
        <v>36</v>
      </c>
      <c r="D42">
        <f>MIN(D30:D40)</f>
        <v>-28.44</v>
      </c>
      <c r="G42">
        <f>MIN(G30:G40)</f>
        <v>-1.0873076923076923</v>
      </c>
      <c r="Q42" t="s">
        <v>36</v>
      </c>
      <c r="S42">
        <f>MIN(S30:S40)</f>
        <v>-30.19</v>
      </c>
    </row>
    <row r="43" spans="2:23">
      <c r="B43" t="s">
        <v>37</v>
      </c>
      <c r="D43">
        <f>MAX(D30:D40)</f>
        <v>-21.56</v>
      </c>
      <c r="G43">
        <f>MAX(G30:G40)</f>
        <v>-0.82714285714285718</v>
      </c>
      <c r="Q43" t="s">
        <v>37</v>
      </c>
      <c r="S43">
        <f>MAX(S30:S40)</f>
        <v>-22.06</v>
      </c>
    </row>
    <row r="44" spans="2:23">
      <c r="B44" t="s">
        <v>39</v>
      </c>
      <c r="D44">
        <f>AVERAGE(D30:D40)</f>
        <v>-25.367272727272731</v>
      </c>
      <c r="E44">
        <f>AVERAGE(E30:E40)</f>
        <v>2.980909090909091</v>
      </c>
      <c r="G44">
        <f>AVERAGE(G30:G40)</f>
        <v>-0.94197629260287752</v>
      </c>
      <c r="H44">
        <f>AVERAGE(H30:H40)</f>
        <v>0.11041842368483082</v>
      </c>
      <c r="Q44" t="s">
        <v>39</v>
      </c>
      <c r="S44">
        <f>AVERAGE(S30:S40)</f>
        <v>-26.421111111111113</v>
      </c>
      <c r="T44">
        <f>AVERAGE(T30:T40)</f>
        <v>3.2244444444444449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2021-07-02T09:21:19Z</dcterms:modified>
</cp:coreProperties>
</file>