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 - Uniwersytet Mikołaja Kopernika w Toruniu\Pulpit\AŚB\PROJEKTY\Pyłek pszczeli\aktualne\"/>
    </mc:Choice>
  </mc:AlternateContent>
  <bookViews>
    <workbookView xWindow="0" yWindow="0" windowWidth="28800" windowHeight="12330"/>
  </bookViews>
  <sheets>
    <sheet name="Powder FP SS (20.07.2019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1" l="1"/>
  <c r="J46" i="1" s="1"/>
  <c r="H46" i="1"/>
  <c r="I45" i="1"/>
  <c r="J45" i="1" s="1"/>
  <c r="H45" i="1"/>
  <c r="I44" i="1"/>
  <c r="J44" i="1" s="1"/>
  <c r="H44" i="1"/>
  <c r="J43" i="1"/>
  <c r="I43" i="1"/>
  <c r="H43" i="1"/>
  <c r="I42" i="1"/>
  <c r="J42" i="1" s="1"/>
  <c r="H42" i="1"/>
  <c r="I41" i="1"/>
  <c r="J41" i="1" s="1"/>
  <c r="H41" i="1"/>
  <c r="I40" i="1"/>
  <c r="J40" i="1" s="1"/>
  <c r="H40" i="1"/>
  <c r="J39" i="1"/>
  <c r="I39" i="1"/>
  <c r="H39" i="1"/>
  <c r="I37" i="1"/>
  <c r="J37" i="1" s="1"/>
  <c r="H37" i="1"/>
  <c r="I36" i="1"/>
  <c r="J36" i="1" s="1"/>
  <c r="H36" i="1"/>
  <c r="I35" i="1"/>
  <c r="J35" i="1" s="1"/>
  <c r="H35" i="1"/>
  <c r="J34" i="1"/>
  <c r="I34" i="1"/>
  <c r="H34" i="1"/>
  <c r="I33" i="1"/>
  <c r="J33" i="1" s="1"/>
  <c r="H33" i="1"/>
  <c r="I32" i="1"/>
  <c r="J32" i="1" s="1"/>
  <c r="H32" i="1"/>
  <c r="I31" i="1"/>
  <c r="J31" i="1" s="1"/>
  <c r="H31" i="1"/>
  <c r="J30" i="1"/>
  <c r="I30" i="1"/>
  <c r="H30" i="1"/>
  <c r="I28" i="1"/>
  <c r="J28" i="1" s="1"/>
  <c r="H28" i="1"/>
  <c r="I27" i="1"/>
  <c r="J27" i="1" s="1"/>
  <c r="H27" i="1"/>
  <c r="I26" i="1"/>
  <c r="J26" i="1" s="1"/>
  <c r="H26" i="1"/>
  <c r="J25" i="1"/>
  <c r="I25" i="1"/>
  <c r="H25" i="1"/>
  <c r="I24" i="1"/>
  <c r="J24" i="1" s="1"/>
  <c r="H24" i="1"/>
  <c r="I23" i="1"/>
  <c r="J23" i="1" s="1"/>
  <c r="H23" i="1"/>
  <c r="I22" i="1"/>
  <c r="J22" i="1" s="1"/>
  <c r="H22" i="1"/>
  <c r="J21" i="1"/>
  <c r="I21" i="1"/>
  <c r="H21" i="1"/>
  <c r="M19" i="1"/>
  <c r="J19" i="1"/>
  <c r="I19" i="1"/>
  <c r="H19" i="1"/>
  <c r="M18" i="1"/>
  <c r="J18" i="1"/>
  <c r="I18" i="1"/>
  <c r="H18" i="1"/>
  <c r="M17" i="1"/>
  <c r="J17" i="1"/>
  <c r="I17" i="1"/>
  <c r="H17" i="1"/>
  <c r="M16" i="1"/>
  <c r="J16" i="1"/>
  <c r="I16" i="1"/>
  <c r="H16" i="1"/>
  <c r="M15" i="1"/>
  <c r="J15" i="1"/>
  <c r="I15" i="1"/>
  <c r="H15" i="1"/>
  <c r="M14" i="1"/>
  <c r="J14" i="1"/>
  <c r="I14" i="1"/>
  <c r="H14" i="1"/>
  <c r="M13" i="1"/>
  <c r="J13" i="1"/>
  <c r="I13" i="1"/>
  <c r="H13" i="1"/>
  <c r="M12" i="1"/>
  <c r="J12" i="1"/>
  <c r="I12" i="1"/>
  <c r="H12" i="1"/>
  <c r="M10" i="1"/>
  <c r="J10" i="1"/>
  <c r="I10" i="1"/>
  <c r="H10" i="1"/>
  <c r="M9" i="1"/>
  <c r="J9" i="1"/>
  <c r="I9" i="1"/>
  <c r="H9" i="1"/>
  <c r="M8" i="1"/>
  <c r="J8" i="1"/>
  <c r="I8" i="1"/>
  <c r="H8" i="1"/>
  <c r="M7" i="1"/>
  <c r="J7" i="1"/>
  <c r="I7" i="1"/>
  <c r="H7" i="1"/>
  <c r="M6" i="1"/>
  <c r="J6" i="1"/>
  <c r="I6" i="1"/>
  <c r="H6" i="1"/>
  <c r="M5" i="1"/>
  <c r="J5" i="1"/>
  <c r="I5" i="1"/>
  <c r="H5" i="1"/>
  <c r="M4" i="1"/>
  <c r="J4" i="1"/>
  <c r="I4" i="1"/>
  <c r="H4" i="1"/>
  <c r="M3" i="1"/>
  <c r="J3" i="1"/>
  <c r="I3" i="1"/>
  <c r="H3" i="1"/>
</calcChain>
</file>

<file path=xl/sharedStrings.xml><?xml version="1.0" encoding="utf-8"?>
<sst xmlns="http://schemas.openxmlformats.org/spreadsheetml/2006/main" count="61" uniqueCount="21">
  <si>
    <t>Mineral</t>
  </si>
  <si>
    <t>Method</t>
  </si>
  <si>
    <t>Sample (date)</t>
  </si>
  <si>
    <t>1st Repetition [mg/kg]</t>
  </si>
  <si>
    <t>2nd Repetition [mg/kg]</t>
  </si>
  <si>
    <t>3rd Repetition [mg/kg]</t>
  </si>
  <si>
    <t>Mean [mg/kg]</t>
  </si>
  <si>
    <t>SD [mg/kg]</t>
  </si>
  <si>
    <t>RSD [%]</t>
  </si>
  <si>
    <t>% error</t>
  </si>
  <si>
    <t>Manganese</t>
  </si>
  <si>
    <t>ED-XRF Fundamental Parameter method with standard sample</t>
  </si>
  <si>
    <t>ICP-MS</t>
  </si>
  <si>
    <t>Copper</t>
  </si>
  <si>
    <t>Zinc</t>
  </si>
  <si>
    <t>Potassium</t>
  </si>
  <si>
    <t>ICP-OES</t>
  </si>
  <si>
    <t>Calcium</t>
  </si>
  <si>
    <t>Iron</t>
  </si>
  <si>
    <t>Phosphorus</t>
  </si>
  <si>
    <t>Sulfur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</si>
</sst>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14" fontId="2" fillId="0" borderId="1" xfId="0" applyNumberFormat="1" applyFont="1" applyBorder="1" applyAlignment="1">
      <alignment horizontal="center" vertical="center" textRotation="90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textRotation="90"/>
    </xf>
    <xf numFmtId="2" fontId="3" fillId="0" borderId="5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0" fillId="0" borderId="0" xfId="0" applyBorder="1"/>
    <xf numFmtId="49" fontId="0" fillId="0" borderId="0" xfId="0" applyNumberForma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0" fontId="1" fillId="0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textRotation="90" wrapText="1"/>
    </xf>
    <xf numFmtId="2" fontId="3" fillId="0" borderId="5" xfId="0" applyNumberFormat="1" applyFont="1" applyFill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 textRotation="90"/>
    </xf>
    <xf numFmtId="2" fontId="3" fillId="0" borderId="6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textRotation="90" wrapText="1"/>
    </xf>
    <xf numFmtId="2" fontId="3" fillId="0" borderId="6" xfId="0" applyNumberFormat="1" applyFont="1" applyFill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textRotation="90"/>
    </xf>
    <xf numFmtId="2" fontId="3" fillId="0" borderId="9" xfId="0" applyNumberFormat="1" applyFont="1" applyBorder="1"/>
    <xf numFmtId="2" fontId="3" fillId="0" borderId="9" xfId="0" applyNumberFormat="1" applyFont="1" applyFill="1" applyBorder="1"/>
    <xf numFmtId="2" fontId="3" fillId="0" borderId="9" xfId="0" applyNumberFormat="1" applyFont="1" applyFill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 textRotation="90"/>
    </xf>
    <xf numFmtId="2" fontId="3" fillId="0" borderId="12" xfId="0" applyNumberFormat="1" applyFont="1" applyFill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0" fillId="0" borderId="13" xfId="0" applyBorder="1"/>
    <xf numFmtId="2" fontId="3" fillId="0" borderId="10" xfId="0" applyNumberFormat="1" applyFont="1" applyBorder="1"/>
    <xf numFmtId="164" fontId="4" fillId="0" borderId="0" xfId="0" applyNumberFormat="1" applyFont="1" applyBorder="1" applyAlignment="1">
      <alignment horizontal="center"/>
    </xf>
    <xf numFmtId="0" fontId="0" fillId="0" borderId="0" xfId="0" applyBorder="1" applyAlignment="1">
      <alignment vertical="center"/>
    </xf>
    <xf numFmtId="2" fontId="3" fillId="0" borderId="0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6"/>
  <sheetViews>
    <sheetView tabSelected="1" workbookViewId="0">
      <selection activeCell="N3" sqref="N3:N19"/>
    </sheetView>
  </sheetViews>
  <sheetFormatPr defaultRowHeight="15" x14ac:dyDescent="0.25"/>
  <cols>
    <col min="2" max="2" width="12.5703125" bestFit="1" customWidth="1"/>
    <col min="5" max="6" width="11.42578125" customWidth="1"/>
    <col min="7" max="7" width="11.7109375" customWidth="1"/>
  </cols>
  <sheetData>
    <row r="1" spans="2:18" ht="15.75" thickBot="1" x14ac:dyDescent="0.3"/>
    <row r="2" spans="2:18" ht="48" thickBot="1" x14ac:dyDescent="0.3">
      <c r="B2" s="1" t="s">
        <v>0</v>
      </c>
      <c r="C2" s="2" t="s">
        <v>1</v>
      </c>
      <c r="D2" s="3" t="s">
        <v>2</v>
      </c>
      <c r="E2" s="4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6" t="s">
        <v>8</v>
      </c>
      <c r="K2" s="7" t="s">
        <v>1</v>
      </c>
      <c r="L2" s="8" t="s">
        <v>6</v>
      </c>
      <c r="M2" s="9" t="s">
        <v>9</v>
      </c>
      <c r="N2" s="10"/>
      <c r="O2" s="11"/>
      <c r="P2" s="12"/>
    </row>
    <row r="3" spans="2:18" ht="15.75" x14ac:dyDescent="0.25">
      <c r="B3" s="13" t="s">
        <v>10</v>
      </c>
      <c r="C3" s="14" t="s">
        <v>11</v>
      </c>
      <c r="D3" s="15">
        <v>43618</v>
      </c>
      <c r="E3" s="16">
        <v>40.799999999999997</v>
      </c>
      <c r="F3" s="16">
        <v>44.3</v>
      </c>
      <c r="G3" s="17">
        <v>45.8</v>
      </c>
      <c r="H3" s="16">
        <f>AVERAGE(E3:G3)</f>
        <v>43.633333333333326</v>
      </c>
      <c r="I3" s="16">
        <f>STDEV(E3:G3)</f>
        <v>2.565800719723442</v>
      </c>
      <c r="J3" s="18">
        <f>(I3/H3)*100</f>
        <v>5.8803683416121677</v>
      </c>
      <c r="K3" s="19" t="s">
        <v>12</v>
      </c>
      <c r="L3" s="20">
        <v>62</v>
      </c>
      <c r="M3" s="21">
        <f>(H3-L3)/L3*100</f>
        <v>-29.62365591397851</v>
      </c>
      <c r="N3" s="22"/>
      <c r="O3" s="23"/>
      <c r="P3" s="24"/>
      <c r="R3" s="24"/>
    </row>
    <row r="4" spans="2:18" ht="15.75" x14ac:dyDescent="0.25">
      <c r="B4" s="25" t="s">
        <v>13</v>
      </c>
      <c r="C4" s="26"/>
      <c r="D4" s="19"/>
      <c r="E4" s="20">
        <v>13.1</v>
      </c>
      <c r="F4" s="20">
        <v>13.7</v>
      </c>
      <c r="G4" s="27">
        <v>12.8</v>
      </c>
      <c r="H4" s="20">
        <f>AVERAGE(E4:G4)</f>
        <v>13.199999999999998</v>
      </c>
      <c r="I4" s="20">
        <f>STDEV(E4:G4)</f>
        <v>0.45825756949558338</v>
      </c>
      <c r="J4" s="18">
        <f>(I4/H4)*100</f>
        <v>3.4716482537544202</v>
      </c>
      <c r="K4" s="19"/>
      <c r="L4" s="20">
        <v>5.7</v>
      </c>
      <c r="M4" s="28">
        <f>(H4-L4)/L4*100</f>
        <v>131.57894736842098</v>
      </c>
      <c r="N4" s="22"/>
      <c r="O4" s="23"/>
      <c r="P4" s="24"/>
      <c r="R4" s="24"/>
    </row>
    <row r="5" spans="2:18" ht="16.5" thickBot="1" x14ac:dyDescent="0.3">
      <c r="B5" s="25" t="s">
        <v>14</v>
      </c>
      <c r="C5" s="26"/>
      <c r="D5" s="19"/>
      <c r="E5" s="20">
        <v>33.9</v>
      </c>
      <c r="F5" s="20">
        <v>34.700000000000003</v>
      </c>
      <c r="G5" s="27">
        <v>32.799999999999997</v>
      </c>
      <c r="H5" s="20">
        <f t="shared" ref="H5:H10" si="0">AVERAGE(E5:G5)</f>
        <v>33.799999999999997</v>
      </c>
      <c r="I5" s="20">
        <f t="shared" ref="I5:I10" si="1">STDEV(E5:G5)</f>
        <v>0.95393920141694843</v>
      </c>
      <c r="J5" s="18">
        <f>(I5/H5)*100</f>
        <v>2.8223053296359426</v>
      </c>
      <c r="K5" s="29"/>
      <c r="L5" s="30">
        <v>31</v>
      </c>
      <c r="M5" s="31">
        <f t="shared" ref="M5:M19" si="2">(H5-L5)/L5*100</f>
        <v>9.032258064516121</v>
      </c>
      <c r="N5" s="22"/>
      <c r="O5" s="23"/>
      <c r="P5" s="24"/>
      <c r="R5" s="24"/>
    </row>
    <row r="6" spans="2:18" ht="15.75" x14ac:dyDescent="0.25">
      <c r="B6" s="25" t="s">
        <v>15</v>
      </c>
      <c r="C6" s="26"/>
      <c r="D6" s="19"/>
      <c r="E6" s="20">
        <v>5334.4</v>
      </c>
      <c r="F6" s="20">
        <v>5517.6</v>
      </c>
      <c r="G6" s="27">
        <v>5235.5</v>
      </c>
      <c r="H6" s="20">
        <f t="shared" si="0"/>
        <v>5362.5</v>
      </c>
      <c r="I6" s="20">
        <f t="shared" si="1"/>
        <v>143.13388837029498</v>
      </c>
      <c r="J6" s="18">
        <f>(I6/H6)*100</f>
        <v>2.6691634194926803</v>
      </c>
      <c r="K6" s="19" t="s">
        <v>16</v>
      </c>
      <c r="L6" s="27">
        <v>4600</v>
      </c>
      <c r="M6" s="28">
        <f t="shared" si="2"/>
        <v>16.576086956521738</v>
      </c>
      <c r="N6" s="22"/>
      <c r="O6" s="23"/>
      <c r="P6" s="24"/>
      <c r="R6" s="24"/>
    </row>
    <row r="7" spans="2:18" ht="15.75" x14ac:dyDescent="0.25">
      <c r="B7" s="25" t="s">
        <v>17</v>
      </c>
      <c r="C7" s="26"/>
      <c r="D7" s="19"/>
      <c r="E7" s="20">
        <v>1844.9</v>
      </c>
      <c r="F7" s="20">
        <v>1904.1</v>
      </c>
      <c r="G7" s="27">
        <v>1816.8</v>
      </c>
      <c r="H7" s="20">
        <f t="shared" si="0"/>
        <v>1855.2666666666667</v>
      </c>
      <c r="I7" s="20">
        <f t="shared" si="1"/>
        <v>44.563699726720735</v>
      </c>
      <c r="J7" s="18">
        <f t="shared" ref="J7:J14" si="3">(I7/H7)*100</f>
        <v>2.4020104779216322</v>
      </c>
      <c r="K7" s="19"/>
      <c r="L7" s="27">
        <v>1500</v>
      </c>
      <c r="M7" s="28">
        <f t="shared" si="2"/>
        <v>23.684444444444445</v>
      </c>
      <c r="N7" s="22"/>
      <c r="O7" s="23"/>
      <c r="P7" s="24"/>
      <c r="R7" s="24"/>
    </row>
    <row r="8" spans="2:18" ht="15.75" x14ac:dyDescent="0.25">
      <c r="B8" s="25" t="s">
        <v>18</v>
      </c>
      <c r="C8" s="26"/>
      <c r="D8" s="19"/>
      <c r="E8" s="20">
        <v>62.3</v>
      </c>
      <c r="F8" s="20">
        <v>62.8</v>
      </c>
      <c r="G8" s="27">
        <v>61.2</v>
      </c>
      <c r="H8" s="20">
        <f t="shared" si="0"/>
        <v>62.1</v>
      </c>
      <c r="I8" s="20">
        <f t="shared" si="1"/>
        <v>0.81853527718724184</v>
      </c>
      <c r="J8" s="18">
        <f t="shared" si="3"/>
        <v>1.3180922337958807</v>
      </c>
      <c r="K8" s="19"/>
      <c r="L8" s="27">
        <v>49</v>
      </c>
      <c r="M8" s="28">
        <f t="shared" si="2"/>
        <v>26.734693877551024</v>
      </c>
      <c r="N8" s="22"/>
      <c r="O8" s="23"/>
      <c r="P8" s="24"/>
      <c r="R8" s="24"/>
    </row>
    <row r="9" spans="2:18" ht="15.75" x14ac:dyDescent="0.25">
      <c r="B9" s="25" t="s">
        <v>19</v>
      </c>
      <c r="C9" s="26"/>
      <c r="D9" s="19"/>
      <c r="E9" s="20">
        <v>4122</v>
      </c>
      <c r="F9" s="20">
        <v>4232.3999999999996</v>
      </c>
      <c r="G9" s="27">
        <v>3849.8</v>
      </c>
      <c r="H9" s="20">
        <f t="shared" si="0"/>
        <v>4068.0666666666671</v>
      </c>
      <c r="I9" s="20">
        <f t="shared" si="1"/>
        <v>196.91950978339662</v>
      </c>
      <c r="J9" s="18">
        <f t="shared" si="3"/>
        <v>4.8406165856851722</v>
      </c>
      <c r="K9" s="19"/>
      <c r="L9" s="27">
        <v>4600</v>
      </c>
      <c r="M9" s="28">
        <f t="shared" si="2"/>
        <v>-11.56376811594202</v>
      </c>
      <c r="N9" s="22"/>
      <c r="O9" s="23"/>
      <c r="P9" s="24"/>
      <c r="R9" s="24"/>
    </row>
    <row r="10" spans="2:18" ht="16.5" thickBot="1" x14ac:dyDescent="0.3">
      <c r="B10" s="32" t="s">
        <v>20</v>
      </c>
      <c r="C10" s="33"/>
      <c r="D10" s="29"/>
      <c r="E10" s="30">
        <v>2121.8000000000002</v>
      </c>
      <c r="F10" s="30">
        <v>2165.1999999999998</v>
      </c>
      <c r="G10" s="34">
        <v>2004.6</v>
      </c>
      <c r="H10" s="30">
        <f t="shared" si="0"/>
        <v>2097.2000000000003</v>
      </c>
      <c r="I10" s="30">
        <f t="shared" si="1"/>
        <v>83.078035605086384</v>
      </c>
      <c r="J10" s="35">
        <f t="shared" si="3"/>
        <v>3.9613787719381262</v>
      </c>
      <c r="K10" s="29"/>
      <c r="L10" s="34">
        <v>2700</v>
      </c>
      <c r="M10" s="31">
        <f t="shared" si="2"/>
        <v>-22.325925925925915</v>
      </c>
      <c r="N10" s="22"/>
      <c r="O10" s="23"/>
      <c r="P10" s="24"/>
      <c r="R10" s="24"/>
    </row>
    <row r="11" spans="2:18" ht="16.5" thickBot="1" x14ac:dyDescent="0.3">
      <c r="B11" s="36"/>
      <c r="C11" s="37"/>
      <c r="D11" s="37"/>
      <c r="E11" s="38"/>
      <c r="F11" s="38"/>
      <c r="G11" s="39"/>
      <c r="H11" s="38"/>
      <c r="I11" s="38"/>
      <c r="J11" s="38"/>
      <c r="K11" s="37"/>
      <c r="L11" s="40"/>
      <c r="M11" s="41"/>
      <c r="N11" s="22"/>
    </row>
    <row r="12" spans="2:18" ht="15.75" x14ac:dyDescent="0.25">
      <c r="B12" s="13" t="s">
        <v>10</v>
      </c>
      <c r="C12" s="14" t="s">
        <v>11</v>
      </c>
      <c r="D12" s="15">
        <v>43666</v>
      </c>
      <c r="E12" s="16">
        <v>17.7</v>
      </c>
      <c r="F12" s="16">
        <v>17.600000000000001</v>
      </c>
      <c r="G12" s="17">
        <v>17.7</v>
      </c>
      <c r="H12" s="16">
        <f>AVERAGE(E12:G12)</f>
        <v>17.666666666666668</v>
      </c>
      <c r="I12" s="16">
        <f>STDEV(E12:G12)</f>
        <v>5.7735026918961346E-2</v>
      </c>
      <c r="J12" s="18">
        <f t="shared" si="3"/>
        <v>0.32680203916393213</v>
      </c>
      <c r="K12" s="42" t="s">
        <v>12</v>
      </c>
      <c r="L12" s="16">
        <v>16</v>
      </c>
      <c r="M12" s="28">
        <f t="shared" si="2"/>
        <v>10.416666666666675</v>
      </c>
      <c r="N12" s="22"/>
      <c r="O12" s="23"/>
      <c r="P12" s="24"/>
      <c r="Q12" s="24"/>
      <c r="R12" s="24"/>
    </row>
    <row r="13" spans="2:18" ht="15.75" x14ac:dyDescent="0.25">
      <c r="B13" s="25" t="s">
        <v>13</v>
      </c>
      <c r="C13" s="26"/>
      <c r="D13" s="19"/>
      <c r="E13" s="20">
        <v>11.6</v>
      </c>
      <c r="F13" s="20">
        <v>10.8</v>
      </c>
      <c r="G13" s="27">
        <v>9.8000000000000007</v>
      </c>
      <c r="H13" s="20">
        <f>AVERAGE(E13:G13)</f>
        <v>10.733333333333334</v>
      </c>
      <c r="I13" s="20">
        <f>STDEV(E13:G13)</f>
        <v>0.90184995056457828</v>
      </c>
      <c r="J13" s="18">
        <f t="shared" si="3"/>
        <v>8.4023287319681206</v>
      </c>
      <c r="K13" s="19"/>
      <c r="L13" s="20">
        <v>4.4000000000000004</v>
      </c>
      <c r="M13" s="28">
        <f t="shared" si="2"/>
        <v>143.93939393939394</v>
      </c>
      <c r="N13" s="22"/>
      <c r="O13" s="23"/>
      <c r="P13" s="24"/>
      <c r="Q13" s="24"/>
      <c r="R13" s="24"/>
    </row>
    <row r="14" spans="2:18" ht="16.5" thickBot="1" x14ac:dyDescent="0.3">
      <c r="B14" s="25" t="s">
        <v>14</v>
      </c>
      <c r="C14" s="26"/>
      <c r="D14" s="19"/>
      <c r="E14" s="20">
        <v>49</v>
      </c>
      <c r="F14" s="20">
        <v>49.2</v>
      </c>
      <c r="G14" s="27">
        <v>48.9</v>
      </c>
      <c r="H14" s="20">
        <f t="shared" ref="H14:H19" si="4">AVERAGE(E14:G14)</f>
        <v>49.033333333333331</v>
      </c>
      <c r="I14" s="20">
        <f t="shared" ref="I14:I19" si="5">STDEV(E14:G14)</f>
        <v>0.15275252316519683</v>
      </c>
      <c r="J14" s="18">
        <f t="shared" si="3"/>
        <v>0.31152791943955843</v>
      </c>
      <c r="K14" s="29"/>
      <c r="L14" s="30">
        <v>41</v>
      </c>
      <c r="M14" s="31">
        <f t="shared" si="2"/>
        <v>19.593495934959346</v>
      </c>
      <c r="N14" s="22"/>
      <c r="O14" s="23"/>
      <c r="P14" s="24"/>
      <c r="Q14" s="24"/>
      <c r="R14" s="24"/>
    </row>
    <row r="15" spans="2:18" ht="15.75" x14ac:dyDescent="0.25">
      <c r="B15" s="25" t="s">
        <v>15</v>
      </c>
      <c r="C15" s="26"/>
      <c r="D15" s="19"/>
      <c r="E15" s="20">
        <v>4289.3999999999996</v>
      </c>
      <c r="F15" s="20">
        <v>4191</v>
      </c>
      <c r="G15" s="27">
        <v>4281.1000000000004</v>
      </c>
      <c r="H15" s="20">
        <f t="shared" si="4"/>
        <v>4253.833333333333</v>
      </c>
      <c r="I15" s="20">
        <f t="shared" si="5"/>
        <v>54.573284062197779</v>
      </c>
      <c r="J15" s="18">
        <f>(I15/H15)*100</f>
        <v>1.2829201284064831</v>
      </c>
      <c r="K15" s="19" t="s">
        <v>16</v>
      </c>
      <c r="L15" s="20">
        <v>4400</v>
      </c>
      <c r="M15" s="28">
        <f t="shared" si="2"/>
        <v>-3.3219696969697039</v>
      </c>
      <c r="N15" s="22"/>
      <c r="O15" s="23"/>
      <c r="P15" s="24"/>
      <c r="Q15" s="24"/>
      <c r="R15" s="24"/>
    </row>
    <row r="16" spans="2:18" ht="15.75" x14ac:dyDescent="0.25">
      <c r="B16" s="25" t="s">
        <v>17</v>
      </c>
      <c r="C16" s="26"/>
      <c r="D16" s="19"/>
      <c r="E16" s="20">
        <v>968.4</v>
      </c>
      <c r="F16" s="20">
        <v>962.5</v>
      </c>
      <c r="G16" s="27">
        <v>964.2</v>
      </c>
      <c r="H16" s="20">
        <f t="shared" si="4"/>
        <v>965.03333333333342</v>
      </c>
      <c r="I16" s="20">
        <f t="shared" si="5"/>
        <v>3.0369941279714747</v>
      </c>
      <c r="J16" s="18">
        <f t="shared" ref="J16:J19" si="6">(I16/H16)*100</f>
        <v>0.31470354681753387</v>
      </c>
      <c r="K16" s="19"/>
      <c r="L16" s="20">
        <v>680</v>
      </c>
      <c r="M16" s="28">
        <f t="shared" si="2"/>
        <v>41.916666666666679</v>
      </c>
      <c r="N16" s="22"/>
      <c r="O16" s="23"/>
      <c r="P16" s="24"/>
      <c r="Q16" s="24"/>
      <c r="R16" s="24"/>
    </row>
    <row r="17" spans="2:18" ht="15.75" x14ac:dyDescent="0.25">
      <c r="B17" s="25" t="s">
        <v>18</v>
      </c>
      <c r="C17" s="26"/>
      <c r="D17" s="19"/>
      <c r="E17" s="20">
        <v>67.900000000000006</v>
      </c>
      <c r="F17" s="20">
        <v>61.8</v>
      </c>
      <c r="G17" s="27">
        <v>61.1</v>
      </c>
      <c r="H17" s="20">
        <f t="shared" si="4"/>
        <v>63.599999999999994</v>
      </c>
      <c r="I17" s="20">
        <f t="shared" si="5"/>
        <v>3.7403208418530123</v>
      </c>
      <c r="J17" s="18">
        <f t="shared" si="6"/>
        <v>5.8810076129764344</v>
      </c>
      <c r="K17" s="19"/>
      <c r="L17" s="20">
        <v>68</v>
      </c>
      <c r="M17" s="28">
        <f t="shared" si="2"/>
        <v>-6.4705882352941266</v>
      </c>
      <c r="N17" s="22"/>
      <c r="O17" s="23"/>
      <c r="P17" s="24"/>
      <c r="Q17" s="24"/>
      <c r="R17" s="24"/>
    </row>
    <row r="18" spans="2:18" ht="15.75" x14ac:dyDescent="0.25">
      <c r="B18" s="25" t="s">
        <v>19</v>
      </c>
      <c r="C18" s="26"/>
      <c r="D18" s="19"/>
      <c r="E18" s="20">
        <v>2795.3</v>
      </c>
      <c r="F18" s="20">
        <v>2723.8</v>
      </c>
      <c r="G18" s="27">
        <v>2832.9</v>
      </c>
      <c r="H18" s="20">
        <f t="shared" si="4"/>
        <v>2784</v>
      </c>
      <c r="I18" s="20">
        <f t="shared" si="5"/>
        <v>55.42084445404992</v>
      </c>
      <c r="J18" s="18">
        <f t="shared" si="6"/>
        <v>1.9906912519414481</v>
      </c>
      <c r="K18" s="19"/>
      <c r="L18" s="20">
        <v>3500</v>
      </c>
      <c r="M18" s="28">
        <f t="shared" si="2"/>
        <v>-20.457142857142856</v>
      </c>
      <c r="N18" s="22"/>
      <c r="O18" s="23"/>
      <c r="P18" s="24"/>
      <c r="Q18" s="24"/>
      <c r="R18" s="24"/>
    </row>
    <row r="19" spans="2:18" ht="16.5" thickBot="1" x14ac:dyDescent="0.3">
      <c r="B19" s="32" t="s">
        <v>20</v>
      </c>
      <c r="C19" s="33"/>
      <c r="D19" s="29"/>
      <c r="E19" s="30">
        <v>1464.6</v>
      </c>
      <c r="F19" s="30">
        <v>1428.5</v>
      </c>
      <c r="G19" s="34">
        <v>1494.3</v>
      </c>
      <c r="H19" s="30">
        <f t="shared" si="4"/>
        <v>1462.4666666666665</v>
      </c>
      <c r="I19" s="30">
        <f t="shared" si="5"/>
        <v>32.951833535227316</v>
      </c>
      <c r="J19" s="35">
        <f t="shared" si="6"/>
        <v>2.2531681771819749</v>
      </c>
      <c r="K19" s="29"/>
      <c r="L19" s="30">
        <v>1900</v>
      </c>
      <c r="M19" s="28">
        <f t="shared" si="2"/>
        <v>-23.028070175438607</v>
      </c>
      <c r="N19" s="22"/>
      <c r="O19" s="23"/>
      <c r="P19" s="24"/>
      <c r="Q19" s="24"/>
      <c r="R19" s="24"/>
    </row>
    <row r="20" spans="2:18" ht="16.5" thickBot="1" x14ac:dyDescent="0.3">
      <c r="B20" s="36"/>
      <c r="C20" s="37"/>
      <c r="D20" s="37"/>
      <c r="E20" s="38"/>
      <c r="F20" s="38"/>
      <c r="G20" s="39"/>
      <c r="H20" s="38"/>
      <c r="I20" s="38"/>
      <c r="J20" s="38"/>
      <c r="K20" s="43"/>
      <c r="L20" s="44"/>
      <c r="M20" s="45"/>
      <c r="N20" s="22"/>
    </row>
    <row r="21" spans="2:18" ht="15.75" x14ac:dyDescent="0.25">
      <c r="B21" s="13" t="s">
        <v>10</v>
      </c>
      <c r="C21" s="14" t="s">
        <v>11</v>
      </c>
      <c r="D21" s="15">
        <v>43324</v>
      </c>
      <c r="E21" s="16">
        <v>14</v>
      </c>
      <c r="F21" s="16">
        <v>12.9</v>
      </c>
      <c r="G21" s="17">
        <v>13.3</v>
      </c>
      <c r="H21" s="16">
        <f>AVERAGE(E21:G21)</f>
        <v>13.4</v>
      </c>
      <c r="I21" s="16">
        <f>STDEV(E21:G21)</f>
        <v>0.556776436283002</v>
      </c>
      <c r="J21" s="46">
        <f t="shared" ref="J21:J23" si="7">(I21/H21)*100</f>
        <v>4.1550480319627017</v>
      </c>
      <c r="K21" s="47"/>
      <c r="M21" s="23"/>
      <c r="N21" s="24"/>
    </row>
    <row r="22" spans="2:18" ht="15.75" x14ac:dyDescent="0.25">
      <c r="B22" s="25" t="s">
        <v>13</v>
      </c>
      <c r="C22" s="26"/>
      <c r="D22" s="19"/>
      <c r="E22" s="20">
        <v>11.2</v>
      </c>
      <c r="F22" s="20">
        <v>9.5</v>
      </c>
      <c r="G22" s="27">
        <v>10.199999999999999</v>
      </c>
      <c r="H22" s="20">
        <f>AVERAGE(E22:G22)</f>
        <v>10.299999999999999</v>
      </c>
      <c r="I22" s="20">
        <f>STDEV(E22:G22)</f>
        <v>0.85440037453175277</v>
      </c>
      <c r="J22" s="46">
        <f t="shared" si="7"/>
        <v>8.2951492672985712</v>
      </c>
      <c r="K22" s="47"/>
      <c r="M22" s="23"/>
      <c r="N22" s="24"/>
    </row>
    <row r="23" spans="2:18" ht="15.75" x14ac:dyDescent="0.25">
      <c r="B23" s="25" t="s">
        <v>14</v>
      </c>
      <c r="C23" s="26"/>
      <c r="D23" s="19"/>
      <c r="E23" s="20">
        <v>28.4</v>
      </c>
      <c r="F23" s="20">
        <v>28.6</v>
      </c>
      <c r="G23" s="27">
        <v>28.2</v>
      </c>
      <c r="H23" s="20">
        <f t="shared" ref="H23:H28" si="8">AVERAGE(E23:G23)</f>
        <v>28.400000000000002</v>
      </c>
      <c r="I23" s="20">
        <f t="shared" ref="I23:I28" si="9">STDEV(E23:G23)</f>
        <v>0.20000000000000107</v>
      </c>
      <c r="J23" s="46">
        <f t="shared" si="7"/>
        <v>0.70422535211267967</v>
      </c>
      <c r="K23" s="47"/>
      <c r="M23" s="23"/>
      <c r="N23" s="24"/>
    </row>
    <row r="24" spans="2:18" ht="15.75" x14ac:dyDescent="0.25">
      <c r="B24" s="25" t="s">
        <v>15</v>
      </c>
      <c r="C24" s="26"/>
      <c r="D24" s="19"/>
      <c r="E24" s="20">
        <v>3217.7</v>
      </c>
      <c r="F24" s="20">
        <v>3205.5</v>
      </c>
      <c r="G24" s="27">
        <v>3222.6</v>
      </c>
      <c r="H24" s="20">
        <f t="shared" si="8"/>
        <v>3215.2666666666664</v>
      </c>
      <c r="I24" s="20">
        <f t="shared" si="9"/>
        <v>8.805869254839763</v>
      </c>
      <c r="J24" s="46">
        <f>(I24/H24)*100</f>
        <v>0.27387679367724077</v>
      </c>
      <c r="K24" s="47"/>
      <c r="M24" s="23"/>
      <c r="N24" s="24"/>
    </row>
    <row r="25" spans="2:18" ht="15.75" x14ac:dyDescent="0.25">
      <c r="B25" s="25" t="s">
        <v>17</v>
      </c>
      <c r="C25" s="26"/>
      <c r="D25" s="19"/>
      <c r="E25" s="20">
        <v>1932.8</v>
      </c>
      <c r="F25" s="20">
        <v>1840.4</v>
      </c>
      <c r="G25" s="27">
        <v>1931.2</v>
      </c>
      <c r="H25" s="20">
        <f t="shared" si="8"/>
        <v>1901.4666666666665</v>
      </c>
      <c r="I25" s="20">
        <f t="shared" si="9"/>
        <v>52.891335144173929</v>
      </c>
      <c r="J25" s="18">
        <f t="shared" ref="J25:J28" si="10">(I25/H25)*100</f>
        <v>2.7816072756560164</v>
      </c>
      <c r="K25" s="22"/>
      <c r="M25" s="23"/>
      <c r="N25" s="24"/>
    </row>
    <row r="26" spans="2:18" ht="15.75" x14ac:dyDescent="0.25">
      <c r="B26" s="25" t="s">
        <v>18</v>
      </c>
      <c r="C26" s="26"/>
      <c r="D26" s="19"/>
      <c r="E26" s="20">
        <v>110.4</v>
      </c>
      <c r="F26" s="20">
        <v>108.5</v>
      </c>
      <c r="G26" s="27">
        <v>114</v>
      </c>
      <c r="H26" s="20">
        <f t="shared" si="8"/>
        <v>110.96666666666665</v>
      </c>
      <c r="I26" s="20">
        <f t="shared" si="9"/>
        <v>2.793444707405774</v>
      </c>
      <c r="J26" s="18">
        <f t="shared" si="10"/>
        <v>2.5173728213329296</v>
      </c>
      <c r="K26" s="22"/>
      <c r="M26" s="23"/>
      <c r="N26" s="24"/>
    </row>
    <row r="27" spans="2:18" ht="15.75" x14ac:dyDescent="0.25">
      <c r="B27" s="25" t="s">
        <v>19</v>
      </c>
      <c r="C27" s="26"/>
      <c r="D27" s="19"/>
      <c r="E27" s="20">
        <v>1867.1</v>
      </c>
      <c r="F27" s="20">
        <v>1772.4</v>
      </c>
      <c r="G27" s="27">
        <v>1889.3</v>
      </c>
      <c r="H27" s="20">
        <f t="shared" si="8"/>
        <v>1842.9333333333334</v>
      </c>
      <c r="I27" s="20">
        <f t="shared" si="9"/>
        <v>62.084002233532935</v>
      </c>
      <c r="J27" s="18">
        <f t="shared" si="10"/>
        <v>3.3687600691035811</v>
      </c>
      <c r="K27" s="22"/>
      <c r="M27" s="23"/>
      <c r="N27" s="24"/>
    </row>
    <row r="28" spans="2:18" ht="16.5" thickBot="1" x14ac:dyDescent="0.3">
      <c r="B28" s="32" t="s">
        <v>20</v>
      </c>
      <c r="C28" s="33"/>
      <c r="D28" s="29"/>
      <c r="E28" s="30">
        <v>1078.5</v>
      </c>
      <c r="F28" s="30">
        <v>1036.4000000000001</v>
      </c>
      <c r="G28" s="34">
        <v>1077.9000000000001</v>
      </c>
      <c r="H28" s="30">
        <f t="shared" si="8"/>
        <v>1064.2666666666667</v>
      </c>
      <c r="I28" s="30">
        <f t="shared" si="9"/>
        <v>24.135105828094726</v>
      </c>
      <c r="J28" s="35">
        <f t="shared" si="10"/>
        <v>2.2677686508482893</v>
      </c>
      <c r="K28" s="22"/>
      <c r="M28" s="23"/>
      <c r="N28" s="24"/>
    </row>
    <row r="29" spans="2:18" ht="16.5" thickBot="1" x14ac:dyDescent="0.3">
      <c r="B29" s="36"/>
      <c r="C29" s="37"/>
      <c r="D29" s="37"/>
      <c r="E29" s="38"/>
      <c r="F29" s="38"/>
      <c r="G29" s="39"/>
      <c r="H29" s="38"/>
      <c r="I29" s="38"/>
      <c r="J29" s="48"/>
      <c r="K29" s="22"/>
      <c r="M29" s="49"/>
      <c r="N29" s="22"/>
    </row>
    <row r="30" spans="2:18" ht="15.75" x14ac:dyDescent="0.25">
      <c r="B30" s="13" t="s">
        <v>10</v>
      </c>
      <c r="C30" s="14" t="s">
        <v>11</v>
      </c>
      <c r="D30" s="15">
        <v>43630</v>
      </c>
      <c r="E30" s="16">
        <v>25.8</v>
      </c>
      <c r="F30" s="16">
        <v>26.6</v>
      </c>
      <c r="G30" s="17">
        <v>27.8</v>
      </c>
      <c r="H30" s="16">
        <f>AVERAGE(E30:G30)</f>
        <v>26.733333333333334</v>
      </c>
      <c r="I30" s="16">
        <f>STDEV(E30:G30)</f>
        <v>1.0066445913694333</v>
      </c>
      <c r="J30" s="18">
        <f t="shared" ref="J30:J31" si="11">(I30/H30)*100</f>
        <v>3.7655034589879053</v>
      </c>
      <c r="K30" s="22"/>
      <c r="M30" s="23"/>
      <c r="N30" s="24"/>
      <c r="O30" s="24"/>
    </row>
    <row r="31" spans="2:18" ht="15.75" x14ac:dyDescent="0.25">
      <c r="B31" s="25" t="s">
        <v>13</v>
      </c>
      <c r="C31" s="26"/>
      <c r="D31" s="19"/>
      <c r="E31" s="20">
        <v>14.1</v>
      </c>
      <c r="F31" s="20">
        <v>12.6</v>
      </c>
      <c r="G31" s="27">
        <v>13</v>
      </c>
      <c r="H31" s="20">
        <f>AVERAGE(E31:G31)</f>
        <v>13.233333333333334</v>
      </c>
      <c r="I31" s="20">
        <f>STDEV(E31:G31)</f>
        <v>0.77674534651540283</v>
      </c>
      <c r="J31" s="18">
        <f t="shared" si="11"/>
        <v>5.8696121902927159</v>
      </c>
      <c r="K31" s="22"/>
      <c r="M31" s="23"/>
      <c r="N31" s="24"/>
      <c r="O31" s="24"/>
    </row>
    <row r="32" spans="2:18" ht="15.75" x14ac:dyDescent="0.25">
      <c r="B32" s="25" t="s">
        <v>14</v>
      </c>
      <c r="C32" s="26"/>
      <c r="D32" s="19"/>
      <c r="E32" s="20">
        <v>47.3</v>
      </c>
      <c r="F32" s="20">
        <v>43.9</v>
      </c>
      <c r="G32" s="27">
        <v>47.1</v>
      </c>
      <c r="H32" s="20">
        <f t="shared" ref="H32:H37" si="12">AVERAGE(E32:G32)</f>
        <v>46.099999999999994</v>
      </c>
      <c r="I32" s="20">
        <f t="shared" ref="I32:I37" si="13">STDEV(E32:G32)</f>
        <v>1.9078784028338915</v>
      </c>
      <c r="J32" s="18">
        <f>(I32/H32)*100</f>
        <v>4.1385648651494398</v>
      </c>
      <c r="K32" s="22"/>
      <c r="M32" s="23"/>
      <c r="N32" s="24"/>
      <c r="O32" s="24"/>
    </row>
    <row r="33" spans="2:26" ht="15.75" x14ac:dyDescent="0.25">
      <c r="B33" s="25" t="s">
        <v>15</v>
      </c>
      <c r="C33" s="26"/>
      <c r="D33" s="19"/>
      <c r="E33" s="20">
        <v>5114.1000000000004</v>
      </c>
      <c r="F33" s="20">
        <v>4767.8</v>
      </c>
      <c r="G33" s="27">
        <v>5071.6000000000004</v>
      </c>
      <c r="H33" s="20">
        <f t="shared" si="12"/>
        <v>4984.5000000000009</v>
      </c>
      <c r="I33" s="20">
        <f t="shared" si="13"/>
        <v>188.86696376020885</v>
      </c>
      <c r="J33" s="18">
        <f>(I33/H33)*100</f>
        <v>3.7890854400683884</v>
      </c>
      <c r="K33" s="22"/>
      <c r="M33" s="23"/>
      <c r="N33" s="24"/>
      <c r="O33" s="24"/>
    </row>
    <row r="34" spans="2:26" ht="15.75" x14ac:dyDescent="0.25">
      <c r="B34" s="25" t="s">
        <v>17</v>
      </c>
      <c r="C34" s="26"/>
      <c r="D34" s="19"/>
      <c r="E34" s="20">
        <v>1461.5</v>
      </c>
      <c r="F34" s="20">
        <v>1372.9</v>
      </c>
      <c r="G34" s="27">
        <v>1461.173</v>
      </c>
      <c r="H34" s="20">
        <f t="shared" si="12"/>
        <v>1431.8576666666668</v>
      </c>
      <c r="I34" s="20">
        <f t="shared" si="13"/>
        <v>51.059098859393593</v>
      </c>
      <c r="J34" s="18">
        <f t="shared" ref="J34:J37" si="14">(I34/H34)*100</f>
        <v>3.5659339645300117</v>
      </c>
      <c r="K34" s="22"/>
      <c r="M34" s="23"/>
      <c r="N34" s="24"/>
      <c r="O34" s="24"/>
    </row>
    <row r="35" spans="2:26" ht="15.75" x14ac:dyDescent="0.25">
      <c r="B35" s="25" t="s">
        <v>18</v>
      </c>
      <c r="C35" s="26"/>
      <c r="D35" s="19"/>
      <c r="E35" s="20">
        <v>71.5</v>
      </c>
      <c r="F35" s="20">
        <v>68.8</v>
      </c>
      <c r="G35" s="27">
        <v>72.2</v>
      </c>
      <c r="H35" s="20">
        <f t="shared" si="12"/>
        <v>70.833333333333329</v>
      </c>
      <c r="I35" s="20">
        <f t="shared" si="13"/>
        <v>1.7953644012660337</v>
      </c>
      <c r="J35" s="18">
        <f t="shared" si="14"/>
        <v>2.5346320959049891</v>
      </c>
      <c r="K35" s="22"/>
      <c r="M35" s="23"/>
      <c r="N35" s="24"/>
      <c r="O35" s="24"/>
    </row>
    <row r="36" spans="2:26" ht="15.75" x14ac:dyDescent="0.25">
      <c r="B36" s="25" t="s">
        <v>19</v>
      </c>
      <c r="C36" s="26"/>
      <c r="D36" s="19"/>
      <c r="E36" s="20">
        <v>3994.2</v>
      </c>
      <c r="F36" s="20">
        <v>3587.4</v>
      </c>
      <c r="G36" s="27">
        <v>4003</v>
      </c>
      <c r="H36" s="20">
        <f t="shared" si="12"/>
        <v>3861.5333333333333</v>
      </c>
      <c r="I36" s="20">
        <f t="shared" si="13"/>
        <v>237.44720114866229</v>
      </c>
      <c r="J36" s="18">
        <f t="shared" si="14"/>
        <v>6.1490392714982551</v>
      </c>
      <c r="K36" s="22"/>
      <c r="M36" s="23"/>
      <c r="N36" s="24"/>
      <c r="O36" s="24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2:26" ht="16.5" thickBot="1" x14ac:dyDescent="0.3">
      <c r="B37" s="32" t="s">
        <v>20</v>
      </c>
      <c r="C37" s="33"/>
      <c r="D37" s="29"/>
      <c r="E37" s="30">
        <v>2018.7</v>
      </c>
      <c r="F37" s="30">
        <v>1801</v>
      </c>
      <c r="G37" s="34">
        <v>2014.3</v>
      </c>
      <c r="H37" s="30">
        <f t="shared" si="12"/>
        <v>1944.6666666666667</v>
      </c>
      <c r="I37" s="30">
        <f t="shared" si="13"/>
        <v>124.4384318984024</v>
      </c>
      <c r="J37" s="35">
        <f t="shared" si="14"/>
        <v>6.3989594736922726</v>
      </c>
      <c r="K37" s="22"/>
      <c r="M37" s="23"/>
      <c r="N37" s="24"/>
      <c r="O37" s="24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2:26" ht="16.5" thickBot="1" x14ac:dyDescent="0.3">
      <c r="B38" s="36"/>
      <c r="C38" s="37"/>
      <c r="D38" s="37"/>
      <c r="E38" s="38"/>
      <c r="F38" s="38"/>
      <c r="G38" s="39"/>
      <c r="H38" s="38"/>
      <c r="I38" s="38"/>
      <c r="J38" s="48"/>
      <c r="K38" s="22"/>
      <c r="M38" s="49"/>
      <c r="N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2:26" ht="15.75" x14ac:dyDescent="0.25">
      <c r="B39" s="13" t="s">
        <v>10</v>
      </c>
      <c r="C39" s="14" t="s">
        <v>11</v>
      </c>
      <c r="D39" s="15">
        <v>43645</v>
      </c>
      <c r="E39" s="16">
        <v>17.2</v>
      </c>
      <c r="F39" s="16">
        <v>19.3</v>
      </c>
      <c r="G39" s="17">
        <v>18.399999999999999</v>
      </c>
      <c r="H39" s="16">
        <f>AVERAGE(E39:G39)</f>
        <v>18.3</v>
      </c>
      <c r="I39" s="16">
        <f>STDEV(E39:G39)</f>
        <v>1.0535653752852745</v>
      </c>
      <c r="J39" s="18">
        <f t="shared" ref="J39:J46" si="15">(I39/H39)*100</f>
        <v>5.7571878430889321</v>
      </c>
      <c r="K39" s="22"/>
      <c r="M39" s="23"/>
      <c r="N39" s="24"/>
      <c r="P39" s="24"/>
      <c r="Q39" s="22"/>
      <c r="R39" s="23"/>
      <c r="S39" s="24"/>
      <c r="T39" s="24"/>
      <c r="U39" s="50"/>
      <c r="V39" s="22"/>
      <c r="W39" s="22"/>
      <c r="X39" s="22"/>
      <c r="Y39" s="22"/>
      <c r="Z39" s="22"/>
    </row>
    <row r="40" spans="2:26" ht="15.75" x14ac:dyDescent="0.25">
      <c r="B40" s="25" t="s">
        <v>13</v>
      </c>
      <c r="C40" s="26"/>
      <c r="D40" s="19"/>
      <c r="E40" s="20">
        <v>10.7</v>
      </c>
      <c r="F40" s="20">
        <v>10.3</v>
      </c>
      <c r="G40" s="27">
        <v>9.6999999999999993</v>
      </c>
      <c r="H40" s="20">
        <f>AVERAGE(E40:G40)</f>
        <v>10.233333333333333</v>
      </c>
      <c r="I40" s="20">
        <f>STDEV(E40:G40)</f>
        <v>0.50332229568471676</v>
      </c>
      <c r="J40" s="18">
        <f t="shared" si="15"/>
        <v>4.9184589154858323</v>
      </c>
      <c r="K40" s="22"/>
      <c r="M40" s="23"/>
      <c r="N40" s="24"/>
      <c r="P40" s="24"/>
      <c r="Q40" s="22"/>
      <c r="R40" s="23"/>
      <c r="S40" s="24"/>
      <c r="T40" s="24"/>
      <c r="U40" s="50"/>
      <c r="V40" s="22"/>
      <c r="W40" s="22"/>
      <c r="X40" s="22"/>
      <c r="Y40" s="22"/>
      <c r="Z40" s="22"/>
    </row>
    <row r="41" spans="2:26" ht="15.75" x14ac:dyDescent="0.25">
      <c r="B41" s="25" t="s">
        <v>14</v>
      </c>
      <c r="C41" s="26"/>
      <c r="D41" s="19"/>
      <c r="E41" s="20">
        <v>47.7</v>
      </c>
      <c r="F41" s="20">
        <v>46.5</v>
      </c>
      <c r="G41" s="27">
        <v>46.2</v>
      </c>
      <c r="H41" s="20">
        <f t="shared" ref="H41:H46" si="16">AVERAGE(E41:G41)</f>
        <v>46.800000000000004</v>
      </c>
      <c r="I41" s="20">
        <f t="shared" ref="I41:I46" si="17">STDEV(E41:G41)</f>
        <v>0.79372539331937764</v>
      </c>
      <c r="J41" s="18">
        <f t="shared" si="15"/>
        <v>1.6959944301696104</v>
      </c>
      <c r="K41" s="22"/>
      <c r="M41" s="23"/>
      <c r="N41" s="24"/>
      <c r="P41" s="24"/>
      <c r="Q41" s="22"/>
      <c r="R41" s="23"/>
      <c r="S41" s="24"/>
      <c r="T41" s="24"/>
      <c r="U41" s="50"/>
      <c r="V41" s="22"/>
      <c r="W41" s="22"/>
      <c r="X41" s="22"/>
      <c r="Y41" s="22"/>
      <c r="Z41" s="22"/>
    </row>
    <row r="42" spans="2:26" ht="15.75" x14ac:dyDescent="0.25">
      <c r="B42" s="25" t="s">
        <v>15</v>
      </c>
      <c r="C42" s="26"/>
      <c r="D42" s="19"/>
      <c r="E42" s="20">
        <v>3903</v>
      </c>
      <c r="F42" s="20">
        <v>3951.1</v>
      </c>
      <c r="G42" s="27">
        <v>3905.6</v>
      </c>
      <c r="H42" s="20">
        <f t="shared" si="16"/>
        <v>3919.9</v>
      </c>
      <c r="I42" s="20">
        <f t="shared" si="17"/>
        <v>27.051247660690226</v>
      </c>
      <c r="J42" s="18">
        <f t="shared" si="15"/>
        <v>0.6901004530903907</v>
      </c>
      <c r="K42" s="22"/>
      <c r="M42" s="23"/>
      <c r="N42" s="24"/>
      <c r="P42" s="24"/>
      <c r="Q42" s="22"/>
      <c r="R42" s="23"/>
      <c r="S42" s="24"/>
      <c r="T42" s="24"/>
      <c r="U42" s="50"/>
      <c r="V42" s="22"/>
      <c r="W42" s="22"/>
      <c r="X42" s="22"/>
      <c r="Y42" s="22"/>
      <c r="Z42" s="22"/>
    </row>
    <row r="43" spans="2:26" ht="15.75" x14ac:dyDescent="0.25">
      <c r="B43" s="25" t="s">
        <v>17</v>
      </c>
      <c r="C43" s="26"/>
      <c r="D43" s="19"/>
      <c r="E43" s="20">
        <v>995.8</v>
      </c>
      <c r="F43" s="20">
        <v>1019</v>
      </c>
      <c r="G43" s="27">
        <v>1003.5</v>
      </c>
      <c r="H43" s="20">
        <f t="shared" si="16"/>
        <v>1006.1</v>
      </c>
      <c r="I43" s="20">
        <f t="shared" si="17"/>
        <v>11.816513868311603</v>
      </c>
      <c r="J43" s="18">
        <f t="shared" si="15"/>
        <v>1.1744870160333567</v>
      </c>
      <c r="K43" s="22"/>
      <c r="M43" s="23"/>
      <c r="N43" s="24"/>
      <c r="P43" s="24"/>
      <c r="Q43" s="22"/>
      <c r="R43" s="23"/>
      <c r="S43" s="24"/>
      <c r="T43" s="24"/>
      <c r="U43" s="50"/>
      <c r="V43" s="22"/>
      <c r="W43" s="22"/>
      <c r="X43" s="22"/>
      <c r="Y43" s="22"/>
      <c r="Z43" s="22"/>
    </row>
    <row r="44" spans="2:26" ht="15.75" x14ac:dyDescent="0.25">
      <c r="B44" s="25" t="s">
        <v>18</v>
      </c>
      <c r="C44" s="26"/>
      <c r="D44" s="19"/>
      <c r="E44" s="20">
        <v>52</v>
      </c>
      <c r="F44" s="20">
        <v>56.3</v>
      </c>
      <c r="G44" s="27">
        <v>53.8</v>
      </c>
      <c r="H44" s="20">
        <f t="shared" si="16"/>
        <v>54.033333333333331</v>
      </c>
      <c r="I44" s="20">
        <f t="shared" si="17"/>
        <v>2.1594752448994008</v>
      </c>
      <c r="J44" s="18">
        <f t="shared" si="15"/>
        <v>3.9965612181975341</v>
      </c>
      <c r="K44" s="22"/>
      <c r="M44" s="23"/>
      <c r="N44" s="24"/>
      <c r="P44" s="24"/>
      <c r="Q44" s="22"/>
      <c r="R44" s="23"/>
      <c r="S44" s="24"/>
      <c r="T44" s="24"/>
      <c r="U44" s="50"/>
      <c r="V44" s="22"/>
      <c r="W44" s="22"/>
      <c r="X44" s="22"/>
      <c r="Y44" s="22"/>
      <c r="Z44" s="22"/>
    </row>
    <row r="45" spans="2:26" ht="15.75" x14ac:dyDescent="0.25">
      <c r="B45" s="25" t="s">
        <v>19</v>
      </c>
      <c r="C45" s="26"/>
      <c r="D45" s="19"/>
      <c r="E45" s="20">
        <v>2975.7</v>
      </c>
      <c r="F45" s="20">
        <v>2961.3</v>
      </c>
      <c r="G45" s="27">
        <v>2963.1</v>
      </c>
      <c r="H45" s="20">
        <f t="shared" si="16"/>
        <v>2966.7000000000003</v>
      </c>
      <c r="I45" s="20">
        <f t="shared" si="17"/>
        <v>7.8460180983730661</v>
      </c>
      <c r="J45" s="18">
        <f t="shared" si="15"/>
        <v>0.26446954860191679</v>
      </c>
      <c r="K45" s="22"/>
      <c r="M45" s="23"/>
      <c r="N45" s="24"/>
      <c r="P45" s="24"/>
      <c r="Q45" s="22"/>
      <c r="R45" s="23"/>
      <c r="S45" s="24"/>
      <c r="T45" s="24"/>
      <c r="U45" s="50"/>
      <c r="V45" s="22"/>
      <c r="W45" s="22"/>
      <c r="X45" s="22"/>
      <c r="Y45" s="22"/>
      <c r="Z45" s="22"/>
    </row>
    <row r="46" spans="2:26" ht="16.5" thickBot="1" x14ac:dyDescent="0.3">
      <c r="B46" s="32" t="s">
        <v>20</v>
      </c>
      <c r="C46" s="33"/>
      <c r="D46" s="29"/>
      <c r="E46" s="30">
        <v>1539.5</v>
      </c>
      <c r="F46" s="30">
        <v>1531.6</v>
      </c>
      <c r="G46" s="34">
        <v>1517.9</v>
      </c>
      <c r="H46" s="30">
        <f t="shared" si="16"/>
        <v>1529.6666666666667</v>
      </c>
      <c r="I46" s="30">
        <f t="shared" si="17"/>
        <v>10.92901337419495</v>
      </c>
      <c r="J46" s="35">
        <f t="shared" si="15"/>
        <v>0.71447025762878291</v>
      </c>
      <c r="K46" s="22"/>
      <c r="M46" s="23"/>
      <c r="N46" s="24"/>
      <c r="P46" s="24"/>
      <c r="Q46" s="22"/>
      <c r="R46" s="23"/>
      <c r="S46" s="24"/>
      <c r="T46" s="24"/>
      <c r="U46" s="50"/>
      <c r="V46" s="22"/>
      <c r="W46" s="22"/>
      <c r="X46" s="22"/>
      <c r="Y46" s="22"/>
      <c r="Z46" s="22"/>
    </row>
    <row r="47" spans="2:26" ht="15.75" x14ac:dyDescent="0.25">
      <c r="M47" s="22"/>
      <c r="Q47" s="22"/>
      <c r="R47" s="51"/>
      <c r="S47" s="22"/>
      <c r="T47" s="22"/>
      <c r="U47" s="22"/>
      <c r="V47" s="22"/>
      <c r="W47" s="22"/>
      <c r="X47" s="22"/>
      <c r="Y47" s="22"/>
      <c r="Z47" s="22"/>
    </row>
    <row r="48" spans="2:26" x14ac:dyDescent="0.25">
      <c r="M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3:26" x14ac:dyDescent="0.25">
      <c r="M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13:26" x14ac:dyDescent="0.25">
      <c r="M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13:26" x14ac:dyDescent="0.25">
      <c r="M51" s="22"/>
    </row>
    <row r="52" spans="13:26" x14ac:dyDescent="0.25">
      <c r="M52" s="22"/>
    </row>
    <row r="53" spans="13:26" x14ac:dyDescent="0.25">
      <c r="M53" s="22"/>
    </row>
    <row r="54" spans="13:26" x14ac:dyDescent="0.25">
      <c r="M54" s="22"/>
    </row>
    <row r="55" spans="13:26" x14ac:dyDescent="0.25">
      <c r="M55" s="22"/>
    </row>
    <row r="56" spans="13:26" x14ac:dyDescent="0.25">
      <c r="M56" s="22"/>
    </row>
    <row r="57" spans="13:26" x14ac:dyDescent="0.25">
      <c r="M57" s="22"/>
    </row>
    <row r="58" spans="13:26" x14ac:dyDescent="0.25">
      <c r="M58" s="22"/>
    </row>
    <row r="59" spans="13:26" x14ac:dyDescent="0.25">
      <c r="M59" s="22"/>
    </row>
    <row r="60" spans="13:26" x14ac:dyDescent="0.25">
      <c r="M60" s="22"/>
    </row>
    <row r="61" spans="13:26" x14ac:dyDescent="0.25">
      <c r="M61" s="22"/>
    </row>
    <row r="62" spans="13:26" x14ac:dyDescent="0.25">
      <c r="M62" s="22"/>
    </row>
    <row r="63" spans="13:26" x14ac:dyDescent="0.25">
      <c r="M63" s="22"/>
    </row>
    <row r="64" spans="13:26" x14ac:dyDescent="0.25">
      <c r="M64" s="22"/>
    </row>
    <row r="65" spans="13:13" x14ac:dyDescent="0.25">
      <c r="M65" s="22"/>
    </row>
    <row r="66" spans="13:13" x14ac:dyDescent="0.25">
      <c r="M66" s="22"/>
    </row>
  </sheetData>
  <mergeCells count="14">
    <mergeCell ref="C21:C28"/>
    <mergeCell ref="D21:D28"/>
    <mergeCell ref="C30:C37"/>
    <mergeCell ref="D30:D37"/>
    <mergeCell ref="C39:C46"/>
    <mergeCell ref="D39:D46"/>
    <mergeCell ref="C3:C10"/>
    <mergeCell ref="D3:D10"/>
    <mergeCell ref="K3:K5"/>
    <mergeCell ref="K6:K10"/>
    <mergeCell ref="C12:C19"/>
    <mergeCell ref="D12:D19"/>
    <mergeCell ref="K12:K14"/>
    <mergeCell ref="K15:K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Powder FP SS (20.07.2019)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2021-06-30T09:09:48Z</dcterms:created>
  <dcterms:modified xsi:type="dcterms:W3CDTF">2021-06-30T09:10:11Z</dcterms:modified>
</cp:coreProperties>
</file>