
<file path=[Content_Types].xml><?xml version="1.0" encoding="utf-8"?>
<Types xmlns="http://schemas.openxmlformats.org/package/2006/content-types"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LSB-work\IJMS\"/>
    </mc:Choice>
  </mc:AlternateContent>
  <bookViews>
    <workbookView xWindow="0" yWindow="0" windowWidth="16440" windowHeight="4851" firstSheet="1" activeTab="1"/>
  </bookViews>
  <sheets>
    <sheet name="__JChemStructureSheet" sheetId="2" state="hidden" r:id="rId1"/>
    <sheet name="Sheet1" sheetId="1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36" i="1" l="1"/>
  <c r="A28" i="1"/>
  <c r="A20" i="1"/>
  <c r="A12" i="1"/>
  <c r="A4" i="1"/>
  <c r="A35" i="1"/>
  <c r="A27" i="1"/>
  <c r="A19" i="1"/>
  <c r="A11" i="1"/>
  <c r="A3" i="1"/>
  <c r="A34" i="1"/>
  <c r="A26" i="1"/>
  <c r="A18" i="1"/>
  <c r="A10" i="1"/>
  <c r="A2" i="1"/>
  <c r="A33" i="1"/>
  <c r="A25" i="1"/>
  <c r="A17" i="1"/>
  <c r="A9" i="1"/>
  <c r="A23" i="1"/>
  <c r="A38" i="1"/>
  <c r="A22" i="1"/>
  <c r="A6" i="1"/>
  <c r="A29" i="1"/>
  <c r="A13" i="1"/>
  <c r="A32" i="1"/>
  <c r="A24" i="1"/>
  <c r="A16" i="1"/>
  <c r="A8" i="1"/>
  <c r="A31" i="1"/>
  <c r="A15" i="1"/>
  <c r="A7" i="1"/>
  <c r="A30" i="1"/>
  <c r="A14" i="1"/>
  <c r="A37" i="1"/>
  <c r="A21" i="1"/>
  <c r="A5" i="1"/>
</calcChain>
</file>

<file path=xl/sharedStrings.xml><?xml version="1.0" encoding="utf-8"?>
<sst xmlns="http://schemas.openxmlformats.org/spreadsheetml/2006/main" count="154" uniqueCount="118">
  <si>
    <t>Structure</t>
  </si>
  <si>
    <t>Name</t>
  </si>
  <si>
    <t>Hash</t>
  </si>
  <si>
    <t>StructureStringLength</t>
  </si>
  <si>
    <t>StructureStringFormat</t>
  </si>
  <si>
    <t>StructureString</t>
  </si>
  <si>
    <t>084E25EA482784591B9DFC7B849757B5</t>
  </si>
  <si>
    <t>sdf</t>
  </si>
  <si>
    <t>JChemExcelggMAAB+LCAAAAAAABACVkk1vgzAMhu/8Ch+3Qy07X5BzO3WH0R4q7c5WVFUqRaJB1f79wGgtULa1UUDJGz95LcdpeSxP5XZfF/A22x3qkBVFFnJ4SjfL5wgmhl5EsAlV/RnqKodztQ8hP8LHF6RpsT1gBMwAHoBksvyvw3sP74qI5G5GMo7blUJltW9XhM0pwSoTUv9c1E5hDDpOTMc450yfgX70JMOYGO4zcximemE0euoyYjQq8ZMMjRlOvP3HZ8QoNLGlx3wYY0fTPuuOsX/4EDoa1Hr9m49FrdWDNXDNm8bTtb7D597clLTG4MmavbmVvEjuIhmpzSDKyvlAavbxrZSI71XywOO+8dL+vagUYP66FKmNlK+5esbtyctqEX0DqKnSVYIDAAA=</t>
  </si>
  <si>
    <t>15B33587A2C38AE976CA8769AAA1BA46</t>
  </si>
  <si>
    <t>JChemExcel1QsAAB+LCAAAAAAABAB9VctuFDEQvOcr/ANr9bvtIwoILoEDEh8A5IAECIVEiL+nPfYE1sN4tcpalanu6nZ1z4ufPy6vvz5d3t8/3KT/fPjlTXr/+PD06fHp4T79evjy+Hj/PX38ne7uvn3+mm+SYBJIqX9x+/v3U2tNHwgAttiQXaz0E7lKO1l2F0pv0x7i73fjYAYm6idy4HbS7MqQbp85dM2hzMrS89TI3jmgWP/hTHk4A5LH4QIZHLVz2ELlu4U2VOsZzXzUI0B6nieqqAV7xiI+tEVb7JwDmVG2yiWzq/dTjeTn2ihL5fEkWh19Y6iwc/Q/2qT3OnoghqOeYojpzbk2LFQ7m6Xi6LWLrDjAPPpWVGnkYfNzDoZPGDvHUbaTR24p55x4ksvwjtfuCAkf6MJvnKsidI6x1Y5RmPTcbxHTqYyMXqGfSEtZ+Y1CfD+Zdb9RRq8Lv4W2UnzMj3ZHhPNAFnk0E4ENXxuMm3LBhUeD0515aY5QHF73uN1TjkTM7X6CE9Joz4iLerR1q1V+aRPbKwttVOnco9Ejo9EtraxjknjlA8kFdh9o2Gj0Ugqcc5oPbOwDpW0zBMZWdMVB6pMWUyF7xioxH6ec6HXF2jlm3dextRgWs2AZcZu01uGwXu8Gq9EqD9bdMc59V8XtqpbzWdCs0Pc1t5kbm1voalfRrC3WgY1u6TYLoZIs7vTUO57F9zvl5x5AXO/KO8ql9lNcbun1IK12vMbG5To6CDbeEGgx5Ys8xWREr6VXFi4yXuxEyVZw9CDsJqMHBRd+k4hpMBxRHPY8dZHHYp/T88YtOlQCLDitnt5rC4f3esJ5YHbO8dhVdbx/CG1sBmp+O+1bySC2T6czd45WWcxC6Kg09ptT77pncz+tBzf/4QTVA9Q8dQUFi4+QHqD2KriCgiWT6TnhHCsC2QHCWURAs/pg+RQ+oHL9VKRrL+cJoilWPIJ6hPwA0aQ+WM29dA3RLMITHiGadQU0iygJ6wEiO0Kz1JpoWjgNmroaOqkeIJ50xSMMR4iO0KQ+WIzXIho0ZYxAzEfIjtBUY7B46mrElmupdyndvnm9iWjWuDQ92H7bf169fXnzB9RKIwHVCwAA</t>
  </si>
  <si>
    <t>4C36553707BE2B54B39B5BC4A07C56F4</t>
  </si>
  <si>
    <t>JChemExcel+QwAAB+LCAAAAAAABACFVstuJDcMvPsr+gdG4FvUMdgNvBdvDgHyAUn2EMAJAsdGkL8P1eLsptVuZTCwhYJKLJFFah6f327f/fXn7fH57WF758MfH7YfX1/efnl9e/my/f3y2+vrlz+2n//Znp5+//W5PGyim8i2wf7F/e+3T2tt+4kAYD8bSjWhsaJq1lcWGND2ebsf8e27c7AAIY4VObe+0lIVePvwlUNHDhVm9RGnVabBiXPoP5wpDhdA6YpuECvIOIwR8YeVNsYR0bzRuA+HuOs4+y1oRHRzHHGEuP4PJ3eSVh5xQCP1l5zIQQXJbAH54IirXt8HCvo4XYurtIzj7WsO9B1t0mux5020ZU1dDLdPizjmdbBZTLM+lX3FAR23oOJumHE4KnXJweIwckClSt211YJsCw4VMpRRnyjkrk1K02AvtCmyZ0298eCY4jKOuVOqNIfBAY7Yl73QTx/1wVIr8sAIo1KXvcClMdQRsUmlvCNVXvaCSM2IgDY4GPRr70QcGl0DhV2SoyKLXtCCxJKOALZxM+Mm1xyL+u2c7jdomtpqxLnU1nufcx6IiN5XZNe+pgJNICulrWU2GOt1TSVmGeesquBZHzdYeKfXh3LucIOcDIxrDvDwAXS3thGxYV1o6zmo2QutQjovIuK13/q0gfRBa2pZ3QZ67Tcrqi05FfeZ2G9mhNc1rXGLu0er7DO+T+FIzKqmxJbzjRtl1oFXMzHmbK/FUOmezgsTtSUne6GWZp45qBLvy8KjyrB7x2Oye3Ysmi36R+LNch+cGOypzUEXHo3JTp4eJdHsH1FdeCfi+JgCMW0U03lUSVYcsjHZtahJ+i2swdcc6z2Xr6jo6LnoCl9pi/eJ+f5SNb17x41W2qw2GRwDTe+YyeL9iXejVkg2cV/dohd45bcaHa052Xl0UnAq4iJv4ZPxm2JfKY5zrL99Fxzc+wmPEMIJ6vk8QMHiM3Te1X9KHaBgydTEvHVbHHbFQWcIZ6kBzSKCVU9Qf19naJYaLJ90BdSOu0In1hNE0/GxBf0EEZyhSUSw+nClI0TTWXEQ4RmyMzRJDRbR8fgOTSmMcNROEM9ntY3hDNEZmtQHi/EoIiCZRMRB/A7UTpBMIoLFcoIEz9AkNVisk66ApqyGTjke/7RtHz497r7ubrn1u/H438k37Du+//zx4V9WHEBU+QwAAA==</t>
  </si>
  <si>
    <t>1B31FF345351471E26CC07828F0F105D</t>
  </si>
  <si>
    <t>JChemExcelSgkAAB+LCAAAAAAABAB9VctuGzEMvPsr9AMWxJdInZMiuSQ9tOgHtA3QAmkPhoOif1/uUk5qbbQLH+TxjjgaDenPP07Hu+eXQ3rnodtD+nQ+vXw7v5ye0p/Tz/P56Xf6+jc9PPz6/pwPiTARpFTWTyzentZa+oKllHXvklUEY4VKtKxq1tpqekyXLd4+KwdyQeNYofK6Et8HJd28cvCag5mkQNSxFnUkFxX7j1NGThNddj+WDCAtOMzI6eOONiol2FoKxnmIDafafHdk4ktF0eA0KbJXh4BsvY2sjSS0EZQ2Pw9kpqZRkSt3bSZq6X7G8ZOr1l6R66tv3OYcyIatdQ+srifTXMxVzjirB8GhbFw6h5DKXh23evWaPTHW70eb4pyDGVt4TbmidLbVHW3ugfTsuNeVNThCpHt11KD7psQSnKJ+p9Nc+++ldo6glahIyDDPNWewSDPmytxThCY8z4HvKRVjJWydA9UzOs2ba8PS+xQ8Zr2iAczrSMYK1m+XqvRsCO5kdOHw4vUR/H64u4Hg82DK8ds3KsFRxhYq3Wuan2eZF2unHXHxQKNO8wu4cOS97FD03MKRniJD50xz4Nniy52ymHUvQWjOody4YfhW0WpgLG2nDnmfUp9vhSKj6HnCnf7xeaGR0WUeRP8ss7Xt9E/NwCqhDRp3N9jqzgzxOkW7IhGxnnCwnTkqS4Z7z1GpFiobyo42/y8pFw8Uon80151ZBWs/wQDZBqLxLf9OW0i2UBsgZ/HQxJRgJPr3uoV0Ay19eAXV5A15DWmCUb1Do3qH+BpyUVA3EI5veUXdQm0D4XBGZy2zAa8hGg7kG+E70KjLoUGEsxC2kG2hQaqzEK91LdDgl+uk6+0fUrq5v4tI0TKKFuTD4+3hH6L9AD9KCQAA</t>
  </si>
  <si>
    <t>E0DB379D3F30DFFADB4DE7AE7EA1B068</t>
  </si>
  <si>
    <t>JChemExcelqgwAAB+LCAAAAAAABAB9VstuXDcM3fsr9AMj8CWKWidFsnGyCNAPaOtFgbQLw0bRvw91qetkdC0NxsbFmTnk4SEpzben59un76/97yG98+KPD+nby/Prny+vz0/pv+e/X16e/k1//J8eH//563t+SCJJOCU43nj8//lqraXfCQCO2JBrgRJPVLn1J821kqYv6Qzx831wMAMjxRNpOzjF4wikD28cuudQZmk18jRRCQ4wtV84Ux7OgNK13SCDIAeHuWH6utEmTSOjkn/zqMcT2joPZiaGyKgVKPIUbLTLI1wotIkyRx5TkPR5xYGMrcBbxpEHSoUdB2qzqMcQJPI0Ml5zMBtFJ7sHdnhQsyfc5HFFHIrEK68W2pp6z5YcyhVFR0YOB8X9d5XL2WHXjoPjwWtg1Hu2nB2P6fM6PCjnEwngbnawhDbOlRiDg1Vt3VPXptbCdR4qKRf1dVrmKb2ngwNkZ2WmZcc5euGz011vPOYWsa454l4bB0eEJSYP3bh1Pb6TdlRxc7eUxsb6KsjJKe/0FKnK/eywd5c2c+DaLDzo0YmHl4ibXfDPy1mFKElg7vqW4wvA4TXheQI18BNoyXGvC1hwquI46cz8acnR7CHHWQVWy5i3xpv98TlgGVNmZBbahBTWu1Cyr8qo3DlDm6B3arkLfjZTVM65hBvuIEPd7ELNfmQObQW1BQdgPzuuo53TWofXQI12c61Wx0kocG4SVIYtp7GGSoOzP9p0U4/2uT58Mz8FztME2W+IZT2SFY6dc45AHVPkXpb1LhQ/cYXCN7DYBcyF/NzZ7EIpOs4di8rca78lbceRt9vNd7uO2am2mTfN6JfN6E+T0Z/aynauVWOaNftq1zE7/azaaGtEdfSUcdzGFbyyJae6W2jBZoMjj/9SMNvcp7Xv8eBAiRntpwlvvO5zEpN5dLJGHK26vBvx2CecoHqB+lbeQc7iK1SukE2Qs2RaYk44i/BAeoXaBUKYIE19sX+FPDbyBaL5Wy5CrpBeIJqkOqsPAd1DNFnogfAK0azLoVlETWgXiMoVmqVawjbpskSTX66T7ALxFMu/Qu0CMV6hqUZn9V9BdA/JZKEH4ncgu0KTCGcxXyCBKzRJdRZPU9ihyVXXKffhH1P68PnTQexO3vyjTrph/+S3Lx8ffgCYKMTjqgwAAA==</t>
  </si>
  <si>
    <t>083EAA49625D44567DAE42650C099BC7</t>
  </si>
  <si>
    <t>JChemExcel0QgAAB+LCAAAAAAABAB9VUtuFDEQ3c8pfIG06m97TRBsEpCQOACQBVICaDQR4vZUd7mVjB13axall3r1eVXl/Pnw+Hzz+fz7lN74+PaUvlzOz98vz+eH9Pf883J5+JW+/Ut3d08/HpdTYkiMKcH2C+Plq7WmrwQAa+wbXCqJrjguhdVWixarRdK7tId4+W2c9e8AwUEiCQ5IofRpzlEQCM9ScLN4sUL5VR685sgCyjvHigUnZ8N5bbJwrs0TCtFq6UIGB/24Z64ceTIgB6ey2VEeqcHxLgSaheJVfpxzDGzzFNdNJfJIQZ1zaEHTEtHLqtZmCXI+yiPuGvOpaE1r8dbmHNeo1UaLaIWozYBlzvHpZyjBoVpKcBgKH/UDtebgaKUaHFCv7X7OqbrPR8k9/cuuNdTpviVY2HJtM+XYUZ+zecbZTF2tTNQ4AthuQeRod2DRAtLYvLPVy5z247Uho4SVga2xtb7eN+rzUEYMyy+gKQiAed6P12bbRfukDLVNiskzTnVzTyIIdmXe8xQ61AAkunAOme6dGR3uNW0zdTZXyU0DP8QpZ9XVoClsbVJ+c0DzW1g3MytFRabSJuXHd5DHr4a1dcGNs+4gz/txT+GKrTYp0K5cjvrxF9dwj16UA1Oqh3kgY3sFsgoFu+DRzXlMi93xi9Wo0nODX+xkD3DbP+og7l5oTGslV5C7yAjVAcI+lrN0hPrwktb/HFeQs2yEygCtAlxBNhbhkFy3jTR4+WuNNkJ5gOgNqFPCAxGOkIxQ15Cnwx4qCfvwZQzvEHVQTdQ9OA5xJ7QHIh2hTgninniX0vv729N/L/mU5dEIAAA=</t>
  </si>
  <si>
    <t>882181D2D7AB2904E50F72A7B103E145</t>
  </si>
  <si>
    <t>JChemExcelEA0AAB+LCAAAAAAABAB9VkluXTcQ3OsUvIAeemKTXNuBvZFtIEAOkNgLA84AQUKQ26f4ml+2+Ex+fEhEidVjdVP/vPv2fP/p8e97/L5LP/no27v069Pj8x9Pz49f0r+PX5+evvyVfv8vPTz8+fnbcZcsJ/OU6Pzy+fP7p7WWfhMi6rbv5TBR6TgfbFVP+4fUZulNupn4/j05+HvR3G/SkbOcJzlcTNLHFUeOUl3jprWWw0/LUn/ww6851uMYnCpNBkeqr2Ozw3JpcbMyn37yQc02HD2UnYOjrXk/+UFUeefHqdZRLWOLKFsRT+/XHBU5e2FHtVLiVCpOS47Aur10xcfJeg02firMR0+bWg4/LIXWnAybNGpQiEbdcssbjkAxMrRTCklwatFNbOi+R4UF1isHR73m9GGjN4pqaVQLn3Kw17bWGx0k0R/uHge7mZRlT3FTXGroupIOjVqhttYBpkazBadw9aEiRZTLfAizUixOkAGP+TH6UaMy+1E9+4MTdH3TW/bNnCJz9RxVd9cxp1TAXtWtZ2632HIrQ+HkldZ+kE9Tj5PUk41a5t7TlQ56HGY+PEKaoVFRljUH+RSTyIyo1bAjxdd6g3XsmBIcweIZOtDd/NDB1Mb8aBUfO0TqNjY3HZlrz2IoHNrY+CGjkUWWRhEbyraZOUyanvv6vlewyqgbE631JofauXf6JDkPTsnZ1rsXteboKTYqyhUcV5ftLFj0J2Ni89ghTrKZU7wL2kZsRH7G5tCBbnYvNjtWbnjEa2DBwd6v2x1f5GXmIjZHXUjXHOy3XG+6FhvvAhv7Oh/0ovB4G6GdEZtWe6lB/klsYspxusWGfV3aRjuKfc6D00IR8OMua432zZGjBqj6eCUd09c27w96ns/3p+utxPzko/hmFnoN1IcfQtk7p2AL01bXnM2CTdXG/FTO23wKnRuqz7b70HWtup25hn9zwk8lHv9TWJ/3RU/53MUyQTpNDCcuE4QrdoXaBeLZlp0imaHZvCWexxYsv0L1AnXhvIL8GgQge502ijXfgtLZr1C5QHK9JVNcMCR8hWaPgGbzJfFsqyZuF+hiHpBMUEt9U8oETbZgSOwKTU0DS+kC2UTEFeUrpFdoyhEsnYQJyKYgYEhnj4DaBbIpVLB0tmXJ5lABTSUEqz8cMkFT07BTplAfUnrz/l0MV+kz3ZFfPry9+x/XZQd2EA0AAA==</t>
  </si>
  <si>
    <t>0B5236DFF0E679200AA71D2E6189BB5D</t>
  </si>
  <si>
    <t>JChemExceljA0AAB+LCAAAAAAABAB9VstuFTkQ3ecr/ANp1duuNSDYBEZC4gNmhgVSYEZRIsTfU93lHrj2uK+uor5HfVyvc8r59+3jy/0fT//cv338dlf+58Ov78rH56eXv55fnj6X709fnp8/fyt//igPD1//ftzuitQirRQ4vnj8/fVx9/KJAGA/+x43r1p3HDaursf5GzSm8qqcR/z6HhzazCvuT7ApoOycwFC1fFhz1O3IA7eKtWUclQq/xcFbjmzITTrHgZIj4LjOTTajapmRMhxPgRnxmhNnmmFyWPx40qjnJrcpjjC25JC3/iQOXt6tObVqr0JdNHOTqrbm0IZCPTeVxn0+oJdxDLjlTBswJoed2pqj+yw44yA0yx6AOa05uKlyzfkYIyRHtNaretgzo1AeAmcPQoNQ3q/noyS9w9o7aFvD5ku97WomsYzDIfaunShtOdNDmdlr2BVek4OOda2DeJOl95ow9bZzqi/riTfBjoyig1DjzZwpgSy9ELkptZoRq1tXUdjjQqMRh6pkHNbmvevmspzPrmFrvW9IJBmnafjngkOEZ5y+Qyi0Hn5fcqLXTNR70BUeXqCGa050WKB1vRmfnCjtKjfoygwvNOm7Ck0v46DK6QVB6vWwXfgneo2NUq0ip+dMQ+FLXUN4pWl3rEPNesiE1jqIOHpsgXBsU/tP11f7et/scuRmmzufG0j5Yl9HD4A9c2twKC+8Xc3Xe3R32r7/sh6mmj7FKPKK0zA5HJUzJyfcZ2sOxb5gTQ7UdF+NOcO6nuibox8aDbW2du4Qoov5hOfkcNq+uUkl54PVL3UQq6xzUPNWsXCfXezR0AGQ9ZlC3l62gdOFT/eNa5oc1rNvTrbevYcXvPWZttR1sMEuvI3hbdDshqBT9poY1v5JL1j2mls61sKnfuG52AJMvR4D7e4TN7vSaNydrc8Uz7vRUWTthagHzt3rTv0Ojs3Aa+0ER3OPRhVkfb/FJXnRt7gX6NwH2jcqRZz1HRxSoeN7A/GwAbDEbXQLxSsyQz5BOJ4VLJ2h8XgpOK6hYNkMtQlCHCCbkwhIbssOYY5vYZxlM1QniGSGRmJE9AkinKGhOREOhxrj93RWKwQTJGNeXvbbb4SGsmOFUpug8awdGjoRLPIJYpyhoTnBYrgdR0Ay5BUHMc1QnaEh+2DxeFZAPkEytDBYPMhkh4YJxW/BGRpSjWpkKDtauv87/tvxD6W8ef/67if2ZlaSjA0AAA==</t>
  </si>
  <si>
    <t>4A9680BEDB4984ED19B1C02E4A0CCF68</t>
  </si>
  <si>
    <t>JChemExcel/gwAAB+LCAAAAAAABAB9VttqXTkMfc9X+AfOxrpYlp8npfOSTqHQD+hMHgZ645BQ5u9nedsnbezahxDMQkuSpSV5f3/7+fny/vrt8uHxehd+85P7u/Dh6fr899Pz9TH8uP779PT4NXz6Lzw8fPnn83EXNAW1EOL5R+f/n79SSvjIMcbq+0KHlagVp0Nj9tP/QcVS+CPcXPz8Ozl8JI65WsYjxcyNEy1J+GvNiUxnHLAzST3pQcnolzj0miOHMlHPyKnHcfzWucEnp9gsOdF5SjhxXnNgqR5bbuJS6skOEt7UQA5R5n4LlLBFVEkp/LnJDQaNw2Y9N6tZLjkEy9K7IsntFjFvOHpEyqnX2lx7NSIav+Qk5KbeOG56qxuEsMtNU5YX7eTGKXF3H0ZdqbQ4UZM3Toqaw7t1rZOm9MI5a5APzlDESm9QJlpqjaO1Wq0aAo2uelpv4TdLIk8dU+S71AEmgGJpluLOPQ6DvbxPPGLMpWXJaG9jZ9Nf4/DE4XMCUHWQe6dS4c194uGUratIU58kzVDrsm64L0dqbIvaN4PU2JsamLS6RdRNO9tz0aUOalcK537y2wbCUOQ1h2qc7p0taTtJVd4mDjl3S0xNj1PM13MKy5JjvGVpfX7QZ9/lRjl2XWMoejVSpA0HPRXrs62q0tiiGw5mAWUrbWIzBNc4pdimP3oYnxlVjreboQYObSz3Nfa5nJsQ7JxL372cEq91zYe1OQU7c+wTK8K81jW01bZnjZi1vxBeZKs33IIax8hzy80Ffd7cB7LnnmWRlynXzWzXnhdqWXoi79pAsddxMJ3x3Bw4FZHeHy5Mu/0m+dy4F8O+bvODqsfdW8L1rbHWH7S0c/AY044jJfWeUtG+38Q3uq7dl3PHX+pXQdMbbsa8nu2qUY3SIkZv217qzuNdHC7ed5W8TLmzy+79MT9ft3oSspZbKnnzziE3O72j1pbb1gLmeOsXPaVTszxAMnytUKA8QDDRGSoTRKMvsNIMje411K+bVxBYNkM+QfWj6hVkcxKA9PW18QSMVgRfNkN5gni24iEvOGKaoTEioNF9DjT68kBlgib3gHiASuBhSQGSISIcsc7Q0DQGcfBVIZqsdCDCRHiGhgvBRGSGRl8cdJAJWDK0tkLDHeFIbIKUZmhM1YKOeeWgQ72wGYdrP4Tw5t393f87XNu0/gwAAA==</t>
  </si>
  <si>
    <t>055F262C617C11F070DB9D7A6183A151</t>
  </si>
  <si>
    <t>JChemExcelJAMAAB+LCAAAAAAABACVUssOgjAQvPMV8wM2uy0FehaP6EHjHYEDiXpoSox/L9YH8jDiZtO0053d7XZ2uXW5rQvkRV0GmDCVBtg62xSusRUutnauOuNwRZadyqMIwAQYgLyzXzszxmAvicjnZmG0pP6ORHtL2OCVovMRh2X8yVm+OWrIkSrWj8iYQ/0XZ0GCmfSc3khoqX711ufcsxsOJ3ubVWfu3KSIomi6zrfeoIRKyEy+53ed2XNrNSJfSnlC0n/HEEoGUBsSjiE9gNpzNIZin7GDEi9a7kN3KX9EZcBqnQY3sNxu2iQDAAA=</t>
  </si>
  <si>
    <t>BA3387ECC40ACBE6BB77700907F8B251</t>
  </si>
  <si>
    <t>JChemExcellgIAAB+LCAAAAAAABACNUsEOgyAMvfsV/YGRFgTlPHd0O5jsvqEHk82DwSz7+yHOOQkmNk1DX+lraakGY9quNXAzbZ1ARESRQGX7wdihb+DVt9Y2HdzfUJbP+sFcTg6QAaBX8nYRrTVcOSKO3AdkpCkdcWQZpXI6uSjCBWaKRZMpLrnwnMSIZ/iXc9yToyXHPXWIcZHJaG+bdRb2/b1xppSKz2AzRzCRo47W2XzPr844dcIds3a74/MGv5DzhbcrKA1uOV8GkPNVACn/TUIoX9GXAKdzkXwAA2Xb0JYCAAA=</t>
  </si>
  <si>
    <t>B11F2E025596C9324D34BC06CD258FCA</t>
  </si>
  <si>
    <t>JChemExcel3wIAAB+LCAAAAAAABACNktEOgiAUhu99ivMCsgOIyHV2l3bR1r2pF27VmuFabx9RZiJOGWPwc77z73DYhcX9VrS6KaEomyoAz+BpAAfddqXu2hoebaN1fYXTE7LsUp2JYRRAAoB2UrsOQykFR4aINjclSjAc75CYW4Qc+hTDnDCUyX9m82O4yzAuxSdS0kh4GccHiWB8yWfMhEioopHXZ7/Gx3mDWYaROI79PrP1cMITVN56ln3elVFcUY/pN+u7/pWYbYcrSUcyIZEjmbOYSrHFB0na30YdSY2iMoBtngYvYM6+TN8CAAA=</t>
  </si>
  <si>
    <t>F679A3243DBA3BA11091435006E03605</t>
  </si>
  <si>
    <t>JChemExcelCAIAAB+LCAAAAAAABACVUUEOgjAQvPcV8wGatrRAz+JN9GDiHQsHEvTQlBh/L1lUQDGGzaZJZ2dmt91d1JYuNA6layqGhYhzhmPwnQudr3HzTQj1Fec7iuJStbzXJIABBKWkcwxrLU5KCEHegmfKUF1yrTI7YH1VYIOXxZhsYKo4NQMzldosatRco7hI1LLm8KvPONuTuWa2aE2fD/e/Gknvk1Oov8ffkCZIviFNi5mxNK1r8l0FsN3n7AE3n/BzCAIAAA==</t>
  </si>
  <si>
    <t>44B634EFA3845BB0E9D550A448182377</t>
  </si>
  <si>
    <t>JChemExcelKQcAAB+LCAAAAAAABACdU9tOwzAMfe9X+AeIYuf+zHgcPIB45zIB0hjS1Anx9zgta5SkHdmmaopPfXzsk/rhffP19rTdfuw6mPmpVQf3/f7w0h/2G/jef/T9ZgfPP7Bef75uRQekgQyAHB4c/tMvhACPJKWMta9QaPIhnrRAMkOmFPxWwh0cS6Rn4EjhUJt4UnyKShPneuLQEoeE926ek+sc3w8c7bLeTugYJdU4mdeqZR64rLcGDzDnXOB1xglGznuw2JsRyma9LeqQQK30LGdRh90y7szelDCOztTRgrz1szqL8yQdK7DxTpOOFVa26SQPKk6Db45vt+07SPfTPk/an+p7W9qfjNPq9YmdO9EbaY8jR1rn23ZB8TKMnOCt+p+Dw3zZGnKsKojGZbUTxCm6yOLY1JCtIKKiFp9ckcWxr6C/JnCCOCUUWQGwvDOGMM/iGCnPilBRi1OwcIJj1DVkiloGsBg7QsWMHKOvoZDX4pkJc7/YPyr6ipDOiGuAm9tV9wvcS6SdKQcAAA==</t>
  </si>
  <si>
    <t>4DFE9F0A0A9A62E8CF1FAEC568E0C0AC</t>
  </si>
  <si>
    <t>JChemExcelrwMAAB+LCAAAAAAABACVU8FuwjAMvfcr/ANYdpyQ5Ex3W9lh0u4DKg1p66EKmvh7TDtUyFrRRjn4vebZLy/q6yp91Z/NsakLGFlSFvCe2tM+ndoafttjSnUDuzNU1c/hGwtgA8wA1O2+GFaMET4MEXW9DcYYqK+cc/FaEepXgg3cWgy70wh6Nq7XsBU7R2PRGj8+Zzulcdqd7bI5g4ZRONxr3qY14c/R/AzW6Dwt9ObRBPtsjpnSCEqgWbl5fdMoy7wFfVMJo94mcxvmzM2au/vxPaVYMkqxzSjFLstGqXV2SrHPKMUhoxTHfxT3fwrfKMXMj6eulHkwUQG8bMviAnNetOSvAwAA</t>
  </si>
  <si>
    <t>FEDFB30F19EBAB5EA71CE67CA9BBE6D0</t>
  </si>
  <si>
    <t>JChemExcel7AUAAB+LCAAAAAAABACVU0FuwjAQvOcVe2ylxvI63tg+lx6hh0q9IA5AIoEEpIqCCn19Nwk0jQHJjqIoM9nxzmzsWfq0Kb+a5UGn593zqjz8VPNiMceXbFFsq1O1K1NK18t6VZ2W+21RJnDnyiYJfDT1cd0c6xK+623TlAdYnWE63Rc7kQA6UBKgv7F7DpdzDj6VlLJbW4pMtrWQkrBEruf4q4RXuC4x3BeNQU29BjXqEA0Kyly0xlHvTQutjIzrk7FLRXF5YjTXuSnhnA3ypoQx5n6e2SNNJtDG5hn63Hh7f6TRQkbP4C9FxAxIKIqdG4k8j/WWC226XcYaa3XQDHJBZEz/f4zUQX341Eh9OT/8giF9hhmE7+th1qEatqKup/9CMc48irH2KMZ0S1mP4pLcoxgbj2KV8ygHKDsrIwrHVYxRjatayluLS9ALxLj97SOhBvQCtZQXiEvQC8QYvUCMb4S28/Wv4xTgbTZJfgGA+7Dg7AUAAA==</t>
  </si>
  <si>
    <t>80F19505A4BCEBFDD454960DC46F3583</t>
  </si>
  <si>
    <t>JChemExcel+wUAAB+LCAAAAAAABACdVMtugzAQvPMVe2wPsbx+xPjc9Eh7iNQPaMMhUpJKiKjq33cNCoY1bp1aFvIOM97dweZh/7g5f3bt6XioYGXoXQX7vrt+9Neuha/u2PftBd6/oWnOh5OoQMkwYZw4POPw3sObklKGvTdaWKdMWElhUNnAkILeSniF2xZxMg0Kpd1c85TTKFFb50fN1kq5qkGuQaPX82RrQ2FUfWceKRwae1+eqEl8y+aZarsxC3yba2plizSTb/CPfso1aRd/17Zgsn5+yZP1uuAcKGFcxjeV+6Z0Wusy3+IZTTQF51pTxrJ+4v0p7yfe09J+cNhjUS7FmkEUmwRCP0A4QUSxjEXxNoFwZG0niFaOsSiuEwgVExLFM5YH5P4ThEuraCNkPQbIMBaVyqoPkFsWQTGyUgPkGcsPP+iZXw3A88uu+gF5YDFj+wUAAA==</t>
  </si>
  <si>
    <t>E648F8160DF81A56B4EB4E69A1AF6630</t>
  </si>
  <si>
    <t>JChemExcelwwMAAB+LCAAAAAAABACdUssOgjAQvPMV+wM2u0t59CzGE3ow8Y7AgQQ9EIzx761VAy3y0GbTdKczO+1mt1ldVzlkeVV48GX5iQeHtrnm7bUp4dZUbVte4HSHND0XtfCA+BmAJsjs3VJKwZER0dRGoU/mnoWMAuxhe/iU6OKtiUgGLw2GHPQ06zENCcmx+teHBPvRjz4oYrZ85jWrrhtzGhYkffnSSLJ6MP+foWbUp9MMejDh4/xi3mc18bZFPst6rWeRPxP5hnTum92CpMPSeeCwpJlxi6UpoQPpPBpCsVNL58phxUBoQzonGkJs1UoBNrvEewCj6NeNwwMAAA==</t>
  </si>
  <si>
    <t>8B81C819AE971FCE8E5FC63B8AFDA89C</t>
  </si>
  <si>
    <t>JChemExcelowYAAB+LCAAAAAAABACVlcFugzAMhu99Cr8AUewkhJzXSbu0O0zaZdqhpUhFagtiVFvffi6UAgFWFiEU//q/xHHcsg7iS3zI8uRUXg4BBelXlhdZznMTHJNyz5NtWlk+tEAhP/dJXm5OSWCDeFNss5/NMd0lCxgZarmAt7I4x+W5SOC7SMsyOcH2AqvVcXcQCyAEUgCyerB6t8M5B+8kpazWlkKGKuJJgMIoZ24aD3iBZon2uTHahurKSBGRkR3mCfrbNgw7SUVUzzSSGWWoz+A1t0eM9Bltja2dSlI3t9eHDM+QbJdZTzHEq8txZjI3EjYyYc1Yp/UcRgljJY3ezwxGCot6FtPmxrU2s/bp9UHlfNwHbb/BILfJfuMKO3ljJvsAfcZJ8yi3wT4tM9nXU7nx/ZCyM3NrGOJqzOrrTg3+2GfqfpgJzT9rMJvB6nfbOyLHaiDh0IW2kvAuMaU9l2rA1sUW4/1ZsBR6IMfWkziOBhKiJ7HFeZID9K6RYx/kPFENpfpA4V3SgMZzseQ8lwH0DsQxegfiGKN+cXgh8lN11w9CV1oBPK+Xi189Avp/owYAAA==</t>
  </si>
  <si>
    <t>F1CF8148BB3CBAEDF734194591D19BC2</t>
  </si>
  <si>
    <t>JChemExceliAYAAB+LCAAAAAAABACdU8tugzAQvPMV+wO1dhcvhnPTI+mhUj+gSQ6VmqRCoKp/34U0UJaHTC0LecYezz7M4Xr+vDaXI1ECMyPdJfBSV82hbqoTfFXvdX26wNs3lOX5+OESYG4nYDep+w6jKAp4ZURs734QF0jydkUuE+xOotNdhEe4XzHMXw0ipTcNp0FiNN5xns37PC9pUieB/TafQYPOE0uMD7tcQrGtBuzIpxtjI+c53+iD2h8vsz77Bc19f4vPHw07HySmP7ASW4Rm0p8hNlqKrV/F56OrnGVewyPNUGuI7in8R9O/g7XYljRrNTB1G97oSq1xSROfT///QGx/qKv9KFzFqaEUe0MpFtM3pTJzSnEwlOLcUIoLQxVApoyKicaOLWWiV0wmesXkp9TNMespDyTmlABlUyoYYQAyCSkmk5BixrFQMdP4VEuNEyoBnva75AdHnK8CiAYAAA==</t>
  </si>
  <si>
    <t>DD8A18DF89308F81A8D8DDFF7E95DA28</t>
  </si>
  <si>
    <t>JChemExcelLgYAAB+LCAAAAAAABACVlE1PAkEMhu/8ih71sJN+zEfnLB7Bg4l3BTQkKAaXKP/e2R0UnIUwbvbQvvSZvp2SnTZX1MwX669dM26eN9tZu/5oqNmtrt93m/XLats+vi5n8Dhbzkdw4pHxCO7bjttuFvC5Wbbt4g2edjCZvM5XZgSMwASA/ZuDwxNjhAdGxP5sZxyRdhEbH5ztIjTpV4Q7+Dni8O4Z5hi6iExE5CPm5peRkgkeMTPs9TQz6GND0Fxpo2CNN2u8d5IrxWaXl7xZE21wKWhSH3aupo+Y6DBmBj1rzTzHjGo4ZqbnGVbpttKQkcBV84hxoj3DhlyQGm/WiJd/M55ULngb7hQ5Zobozx2cvWtO21c9yZztQ+mGXciM97Gyj3A/edqPEFYx1pC4/T8zKlXuR5h9rtS8qYo+lgLnyYLzsa6Paq5Mk6nGy33St4J/vhh7iftjC4liIaUSW0gpd4WUcj+UwkCiUkq5FlLKSxMKVLqPQDiUCquphKiQaHBWykn6+zhIFqiYsZN8URWACvedVLhPOf+1OgG4nY5H30pRW6guBgAA</t>
  </si>
  <si>
    <t>EDE0063F8BD99A637552E6BA5CA65ED0</t>
  </si>
  <si>
    <t>JChemExcel3QcAAB+LCAAAAAAABACVlU1v2zAMhu/5FTq2wEyIFPV1XntMdxiwS9DDuhhYADcuAheN++tHS+7iKAumGkYSvuYjfskKNZvNhprNDd7fNtTc4BfTPLX79367649919hm7G7b4Xe7H7vHhpv++PO978aufXwWtT+O6VuevYyH3Xa3b1fqH5e5W6nvw+H11/B6aNXbYTcM7V49jWq9ft52sFJkFQWldLoxfZ6uGKP6QVrrtLYDjTo9t2AM4vRLgzzV6qv6WOJ0z0ww2maG0fOC+XaN8YDO6UyjR10Tx0MMzmaGrDc1TABDhJmWyuKCebjGREAmOzPRU02cCI78nBtT9HUMRYy5b867ql4HYI+cGRtiqGGm1TkxDNbnLP8/Ux1cys1AcKZqPpKR4ZkhjsteX90HDD4gZcYGyzVxGLRzITPoKX6OITDsqxgDxlLaZQjR1OW2ZBB1FUPgjJ8n6WJdbpIRmU/GEU8T5p0ZrF3ug6vzkYysCZm2VNfrUxwCjLrqPFjWU9vrU9/qZ8qym/MbwMDaVpwH8lrSx6n5V5oOrDNJXEwhic2FJLZNvmdSLLzExRWS2L4AxQ6FV0hrLb0kT8QLaTrclqC4YFGj2FgUJDbyhURFQeKCpWQVFgWJjUVBIlG5vFdY1Cg2ljVGRcU4JqnIXlym/4EzCRUVZYt9AZqU1yLiWqn7h7vVH1tcHY/dBwAA</t>
  </si>
  <si>
    <t>279816AE02A5C76BC6D3BA1ACB39C9A1</t>
  </si>
  <si>
    <t>JChemExcelugQAAB+LCAAAAAAABACdk01LxDAQhu/9FXPUQ0MmH01ytgUXtrWsIPSq7kFQD6WL+O+dZq0xcQ+JIZTM5H3mi0bUV7Ieb7th2o+Hu3HaX4/TYdfuhq6CC0u2Fdwv8+lpOc1H+JhfluX4Do+f0Pdvz6+sAtSADQD3G/03LOccPAjOuY8tmTZC0aFGJqTRq48zuuVwA1uIsD0jmNXGnZlGc17GCKaMzmJCbUTbvNoCI5lBUdiPYoRk9oNKFufZmP/0w5nKzKOYsI09M15ZwpDSZs5A0z3K9ZT/72iali7O880U9PNT29+5DZcZeidiey3B5RIXSWTiIlv5i8hlExVJdOIiu0lAsk2iMj5WpHKAPFaRjRirVleSkSSY9Ej2OqYIlIAqUSkf65eqB+iGtvoCh058xboEAAA=</t>
  </si>
  <si>
    <t>DB9D06D144D77C7336ED16EAC93AD523</t>
  </si>
  <si>
    <t>JChemExcel7QUAAB+LCAAAAAAABACVU1FLwzAQfu+vuEcFG3JJrmket7XgYG1Fh0zHXtQ9COrD6BD/vdd2sy7doAmhcF/vu/u+S1LGV7f53XJSxiZ+WlxP8/K5WmebNd7oTTavVtUijymeTe6n1WpSzLM8gjNLZxE81Lv9a73fbeF7917X2y94+YGi+Hz7EBGgAyUBuo3tt1/OOXhUUsq2thRaNrkQk0iJXIfxXwkzOJbo94Fj0VDHQYNmDAcFaRfMcdRpM8IoK8P6aFapKMxPCOc4NyWcS0dpU8Jae95PeYmjBaahfvo+A23VJY4RMngGfy4CZkBCUejcSCRJqLZEGNveMuaQwVEzSASRtZ02q+SoPvxqpDn40alxY/r0Mxh/r/tZj+Xwu1fH13+AONYexLHxII5pCKUexCmJB3FsPYhZzoMcNKehPAhPszhGdZrVQF4tTkHPEMfNsSsP8nRxCtIQ8jxyCnoeOR7USltd/zoWAHmZRb/FqK2c7QUAAA==</t>
  </si>
  <si>
    <t>D599FDF677490992C2E25182C6013B3A</t>
  </si>
  <si>
    <t>JChemExcelogcAAB+LCAAAAAAABACVVMFOhDAQvfMVc9REms60pe1xlU0kWVijxux6VPdgoh42uzH+vQMrAcpiCiGE9zqvM2+GUmF6QVc6zYty+Xi73myvl9XzdnWZVsQL6cXd9r7IiyqllEmO4Od6s1gtyiJfJnDmUnkCD4f98fVw3O/ge/9+OOy+4OUHyvLz7UMkQAYoA5DNjc2zu7z38ERSymZvKfitXk+t0GRkj7uBdovuDjSZyE5vLbee1ljU5qRBZ01cnlZjhMooSoPswvlao4U3MspPX4PDHkz6IYFa6VqjuMq42jpNvB8SztiZfpQwls7nqaY0WpDL3Lw8fU1s3wyvo5rXg04z+nb+yWPRnPcz2YNMaCVpXm2WZ6rtvL5ZnqmfmcfxTNXMPJ7n43Benk4Tf0672kb/g4gejPJMzqc7P/G1dWc7tjY2T+1f849irAKKsW4W+lTd4kEUh4QU42xMuWAvDrFBFIf4EVUf8wHlAeWQYowYUAhIw4w1FXhkjIHHmgoMMcbAEGMMqmeMLqAcoA+2Z0NhER4oMMSYcChkTMHQGNd7DaJ0M6EeVQIsqzz5BR3N5buiBwAA</t>
  </si>
  <si>
    <t>CFB1857EF216A21D2DB9E0A3B0E359F5</t>
  </si>
  <si>
    <t>JChemExcelAgUAAB+LCAAAAAAABACdk8FugzAMhu88hV9gURwnhJzbHekOk3anlANSVypEtfH281IqNLOOdChC8Zf8sX9H2Yz1sTv33bk6NXXV77vP8djWUNXtIYNfPtpm8Dr0l3q49A189O0wNCfYj1CW74ejygBzQA+g48D4n78QArwZrXU8GxUaH9eNIq3990wrXtWwgdsR85g0hUU7zYrCPKrROSVpjHLOhZXa6J6G2JlL8kOKW2CvM0dpfkiFwq7lEbVZlYdA/82Tfj+znz/uh+5rxP3s1mvTKndptc09WOR5Wc3zpBV6S2l5KHh71XAPirS+OW8e0vDbMrcXNiETWyuRFYhjt0CoBeItuUAce4E4LpYoCBQWx3OMKBACCkMcI0UPP5AwxDG6JRLV8xaBSoDn3Tb7AoLVq1ECBQAA</t>
  </si>
  <si>
    <t>8DE19AFABA6BF9F72A7694C6C63BBD61</t>
  </si>
  <si>
    <t>JChemExcelzQYAAB+LCAAAAAAABACdVE1PwzAMvfdX+AiHRLGTNOkR6KRNYm21AaJXYAck4DB1Qvx73I6tbTpBRhVVfk958bPzgeKCxLzOV+VjLYxYrMvr+zuOq/msqG8vhRYXVb1a5ItCkGCiWpXVVSFQlMUsgROfzhNYN9vdc7PbbuBz+9o0mw94+oLl8v3lTSZABKQBVDew+/dflmXwQEqpbm2UhnzWRkoypwbRDRyW6EenIYlGGw6EkgbJxmm8df/Og5K0Oy8Pa1I7ylP+rSFpnI3ypqV1ZPYa7+O89RotXWTfjCSf+lZjJEvOrGeiieh1vLdeE9+DobfMxp2Dvm9W6nTk7ZceHLxNNBH1pBIj6zneH9akkee61ziO4vZH8a4Yu9f4uLsgjjctPs9AE19P723St+K0ht8kOrxMPxRjPaVMQDG2AcU4DSjGrpMPKQwz8hQfUIyzCYVqvBZjxPGslgrc85Q240ioAc2UCgpijEFBjNEFlAP0wVquffjHs9h9UBBjCgpiTEFBjGnsfgkwK/LkGwXyTfHNBgAA</t>
  </si>
  <si>
    <t>5B161EFFE5C720141669D9C753CE8AEE</t>
  </si>
  <si>
    <t>JChemExcel/gcAAB+LCAAAAAAABACdVMtqwzAQvPsr9gcqtCutJZ2bHpNCC703rQ+BJofgUPr33Tg1itc2SDXGeEczmn0gvVz23fH9eDh1DSw8btPAa3++fPSXcwff50PfdyfY/8B2e/z8Mg1QAIoAdnhx+OYnpQRvZK297v1ABr3zt78YA18Z1siqhUcYt8jvoEHjKaabxge2d5rnNY01AT1X+YzrSz4FGjQt25LcIOeGhlxpbv+pZ9Q4+aMiTe61NyIp6kGeabmPVMFh2We3pnGGA1X6ZM2sb6vz8YZiG+t6wLKOri43FiZX+rTGO0t1PkHm40OdT5D5pGWf1b5F6bWr9sm5pen5KciNjWvrcyv1yb2e+RTNtNQn3yHFfXuoP9tyL9N4O/9BEjsFSeyHhXtI7vcpSyg8hzRLKK2ChBLV9hInxYpAWpgA7RSSGFFBCKhqlPh6LElBXrE8ICsWA6okJMagWC2Q6oRQMCooAqYZRKj2SkCqRqEQzSGVvVBIzVEopAqSltI0+y3A027T/AK8g9WS/gcAAA==</t>
  </si>
  <si>
    <t>B5F4B248BEBE116CBE1ECD460270D47A</t>
  </si>
  <si>
    <t>JChemExcelzQcAAB+LCAAAAAAABACVVE1PwzAMvfdX+A8Qxc73mXHcOCBxZ6OHSbBD6YT497hlXVJvRWlVVXmuX54/Enfnfft1aE9vn8dT28Cdx2waeOm786E/dy18d8e+b0+w/4Ht9vP9QzVAHigC6PHF8ZuflBK8ktZ62PvBKBfIDiutLJIbPLTivxoeYdoivyOHVHQhFZ559bzMQWtW6qCyFO/rLHK0CmjdOp3MQUUm1HByRMzxriq2gkPKBlfJmWLjqsfa2CaO4dWsBkv9gWutb2PbLXFyT+tju56dFTXIZ7RexyqKPq7TcfwfzTqdzLmp9T8cj3bMh6P0tqo/TlGIYz6siJHqamBdvOgkQzX3tKibVZzOyv5U1yDf7fr7U8yQ6nuaZ9WtzuKsyvnU6vCMpWnSXkyMjTAxtuOP0jQIzbwYO2Fi7AWRcRBePPSlIrtEQWSchFcC1MKLTTj3YowiR8YoFBmjSIgxuvn2bCK5lwP0wuQBgyAGwCi8ApAMNQKKHBkP5780MZZExkNcpSL9dWhm4uhFhxjTPPotwNNu0/wC6N89t80HAAA=</t>
  </si>
  <si>
    <t>A42144F367E2C92534C667BFF2547D39</t>
  </si>
  <si>
    <t>JChemExcelWwQAAB+LCAAAAAAABACVUstqwzAQvPsr9gey7EqyHuemR6eHQu9pY6jBTYqrpPTvu5ZjjJVCVLGYndHOMh709dn1+2N8P/VwaIfuso/dpa3gj6O3FTzH4fwWz0ML30MXY3uE1x9omo9DjxWwGQsoFafvckII8KKIKO1WqD3bsXNIzuqxI5RbggeYVyyVNIzWOh47K532/9PU6LUv0hCGWtlJY1SZt0Vj0BIXapT2atKwL/U2azTqsgw2hOaasBKXRd5WGi7LYMPIgfyUuuOVt6f7/3Oj2d3XEPri3GxNburYmcIMlskyjTw0Nb/8KyVYZ5Rgky4WSnCdTQm2GSXYZZRgn+0SHLKpAEzZlFC8nhLMmXvBrG8pk1E6pxqAx922+gXwuTKTWwQAAA==</t>
  </si>
  <si>
    <t>081596817092F9C90F636ECD4E7138AF</t>
  </si>
  <si>
    <t>JChemExceljQYAAB+LCAAAAAAABACdU0FugzAQvPOK/UCt3cXGcG56THqo1HvacEBqe0CQqr/vQhSoF0ydWBbyDB52dmz6tj7CqW6b87FrznUGKyPfZfDStf1717c1fLdN19Vf8PYD+/3n6cNkwDxMwHHS+JxHVVXwyog4fPvBGUTKhxUZzr0bdqBwiPAI10/Mc9RYw2VRXjSFQ0zR5MZ5tqt1nmMaNqXz1W11Zg0b6x2m1SGbr3uL1iFjufzPWx7TLLxF66DxZN2qt0NEc31/S25/NMm5wX3erho0lng9a4p5m1bp/ciq5EjWHGjmrCH5HsA9mukebHmLabYyULnN93oja4xp0vuZ/jlIPR8asw/s8vi7BJRgqyjBTp2bUIXaJdgrSnC5pCpFVUAqRsFEYcWBUu4Fk3IvmOySulQsJsoCObXLARVLyiuhB1INCSbVkGDGUCiYKdw1UGFDe4Cnwy77BdFmP1GNBgAA</t>
  </si>
  <si>
    <t>25450050F4605E6822C0EA2317B44653</t>
  </si>
  <si>
    <t>JChemExcelzQUAAB+LCAAAAAAABACVlMtqwzAQRff+ivmBCI3eWjdZOl0Uum/tQAJpAsah5O87fiF7HFLFGKO5miPNHSHXp+O9bq7V8etcXS8HwAIePHpbwEfb3Kr21hzgtzm17eEC33coy5/6LArACEoCDC/23/TEGOFTSSn7tZVAow0NNiiU9rbTpKBZCW8wLZHekQnWx4FxVsoZ8/4/o4TxVubso4X1ygxMCHm1JUYLjyqLMUIFFzrGCEJe9LNinvRt6nV+bYnJ78G8trg8n4y+WaHdorYnPZhqWzEZfpzATD8ojApxYJzM85MYT6O885F0KsYOTMi7C5tx/pV9Zky+n1Tbqm/7xwzdezXd/lGiWDOJYtNPLKTIsijFMolit5Y8W4viwLI8oGRS6Hecg5SCuJaYIYqRGaIYDZMMoGVrme4fucyygMwQxcgMUYzMEMW4rL4E2O23xR/bIyhgzQUAAA==</t>
  </si>
  <si>
    <t>2CFF33B46A33E8E3731161EDF7A3ABB5</t>
  </si>
  <si>
    <t>JChemExcelWwYAAB+LCAAAAAAABACVVE1rwzAMvedX6A9MWPJXfF53bHcY7L61hRa2FkLK6L+fkrZ4kcvqBBP8XvQsPdnxZr87b7rjevfxtT4etsAN3HnsooG3vjut+1O3hZ9u3/fbA3yeYbn83nxhA0zADGDGQeM7PykleGdjzLD2E2PrYxp4gy17c5nJVwPPcFsij0IzRlZoLPrIbpgZdMS+Lg85e1/z+lhDyDZW5SF03KbLLPg6P1nD6GJd3wxGcv7awTbO9FNoHu/PjNqypr4HuTYrzur2NPfNIU3P2z89uNVWaCr8OEyz/Xi0Yb6f2jz5HNTnyZqAVHkOcm0BQ+V/mntQ5Fnd18j9wrdb5koJtiXlFCXYK0pwGGP/UkQqSkKiogS3JZXUWgnIqCihVPUSQjQVSgjZklKGBJMyJJiCogJQVGuF4caeRkUgZUgwKUOCWRkSzNPqlwAvq0XzCw4WzjRbBgAA</t>
  </si>
  <si>
    <t>7A0DE2E3D141FDB018AD443E627BB004</t>
  </si>
  <si>
    <t>JChemExcel8wUAAB+LCAAAAAAABACVkstugzAQRfd8xfwAlscPjNdNpG6SLip1U3WREKREIiGiRC1/3+GREJtQiIWQfTVnfGfG3/m5yM9VFurwmJb7KtsekirJ8k/FkPGvfXouN6c0NGGyKbb57+Z42KWASQAPllwE8F4Wl6S8FCn8FIeyTE+wrWC1Ou4yFgBaEByg/bD598taCx+Cc97k5oxHMqZNiExLqzuNFrzCNUX/dYwykawZzmKh+R3zcmOEw1CkkLFodwqFfsigy2DtbYrhPqOMNm2k5OLe29skQzsU5p5ZjzGCsvPHzKg3wQy29SCLFarnmNk9cObTRE7Pp38HtDOoZr0Dqtzyjpk5U2Is11PeBvf0zOh7G/NGvRbSzPR2ZQR1Y16v+x78c8/YfIiJ9JM9mM1gM2OnRDrLgYR+I0jSjYQ3iSjlRckr2EdRiPYeFkmRB9LZeBKd46FkXYmuQxxKbY3RTSL3Xo21ZLwocu8VROeu7F7SgJFbIyVCz2otuVZXAMv1IvgDUvQeavMFAAA=</t>
  </si>
  <si>
    <t>B252A4A4D2B57B54F9BE0088A56C4E62</t>
  </si>
  <si>
    <t>JChemExcellAYAAB+LCAAAAAAABACVlcFugzAMhu99Cr8AUewkhJzXSbu0O0zaZdqhpUyrREvFqDbefi60BQIMFqEq/vV/iWNb6ld2yrNTmQYmOCTFZ5lu93EZp9mbFijk+2dyKjbHJLBBvMm32c/msN8lgB8LGFhquYCXIj/HxTlP4DvfF0VyhG0Jq9Vhl4oFEAIpAFl9WP02yzkHrySlrM6WQoYq4k2AwihnrhoveILbEc13ZbQN1YWRIiIjW8zDnaEOw05SEdU7jWQGGewyeMltipE+o62xtVNJauf2PMnwDsm2mfUYQ3y6HGZGcyNhIxPWjHVaz2GUMFbSYH9mMFJY1LOYJjeutZl1T2cOKuf0HDTzBr3cRueNK+zklZk5O8w4aaZy693TMKNzPZYb94eUnZnbjSGuxqy5btXgj3vG+sNMaP5Zg9kMVj3uPJFj1ZOw70JbSXiXmNKeS93AxsUW4w0WS6EHcmw9ieOoJyF6ElucJzlAr40c+yDniaov1Q8K75IGNJ6LJee5DKD3II7RexDHGHWLwweRn6q7/CG0pRXA43q5+AVUtttdlAYAAA==</t>
  </si>
  <si>
    <t>BD84DA1E305A8F7DE96A3CEC8C2FA99D</t>
  </si>
  <si>
    <t>JChemExcel2wYAAB+LCAAAAAAABACVk89ugzAMxu88hV+AKHYSQs7rpF3aHSbtMu3QUrRWoqViVBtvP5f+oQQYNEJV/Mm/5LPjfueHIj9UWWjCXVpuqmy1Taokyz+0QCE/N+mhXO7T0IbJsljlv8vddp0CfgXQs9QsgLeyOCblsUjhp9iWZbqHVQXz+W6diQCIgDSArD+sf5vlnIN3klLWZ0shIxXzJkRhlDMXjRe8wPWI5rsw2kbqxEgRk5F3zNONoRbDmaRiOu80kullsM3gydsYI31GW2PPmUrSvbfXUYZ3SPaeWQwxxKfLfmbQGwmL53pQxBr1FEbxq8QPM8486q25Z3qvm3omM63ZqTPHZ6eZUd5Z1JNmlCt38sJMnDdmnDRj3jr3NMzgf2HIG78PKTvR25Uh7sa0Xjc9+OeeofdhJjIP9mAyg/Ubt0rkWHUk7JHiWsKbxCnay1JXsMniFOMNFkuRB3JsPYnjuCOh755TnCc5QO8ZOUb0JOycxdZRdyVTS9FNMoCee5ZIelkRoFcQx+gVxDG6dr/4IPKsnqS21TnA82IW/AFZFzep2wYAAA==</t>
  </si>
  <si>
    <t>3A5D45ABCB5EDE1659801CA477CE2D20</t>
  </si>
  <si>
    <t>JChemExcellAYAAB+LCAAAAAAABACVlc9ugzAMxu99Cr8AkZ0/hJzXSbu0O0zaZdqhpUyrREvFqDbefi6UAgFWFiEUf/p+ieO45Ss75dmpTAMTHJLis0y3+7iM0+xNCxL4/pmcis0xCWwQb/Jt9rM57HcJ6I8FjAy1XMBLkZ/j4pwn8J3viyI5wraE1eqwS8UCJIFUAFg9VL3b4ZyDV4mI1dooMFQRTwISRjlz1XjAEzRLtM+V0TZUFwZFJA12mAfob9sw7JQqkvVMkzSjjOwzdMntHoM+o62xtVOh7Ob2fJfhGUnbZdZTjOTVcZyZzE0KG5mwZqzTeg6jhLEoR+9nBoPCkp7FtLlxrc2sfXp9UDnv90HbbzDIbbLfuMIOr8xkH5DPODT3chvs0zKTfT2VG9+PVHZmbg0juRqz+rpTgz/2mbofZkLzzxrMZqj63faOyLEaSDR0ka0kuklMac+lGrB1scV4fxYshR7IsfUkjqOBRORJbHGe5IC8a+TYBzlPUkOpPlB4kzSQ8VwsOc9lgLwDcUzegTimqF8cXkj6qbrLB6ErrQAe18vFLymhGJOUBgAA</t>
  </si>
  <si>
    <t>Monosodium L-glutammate (MSG)</t>
  </si>
  <si>
    <t>Asp-Glu-Ser</t>
  </si>
  <si>
    <t>Glu-Asp-Glu</t>
  </si>
  <si>
    <t>Thr-Glu</t>
  </si>
  <si>
    <t>Ser-Glu-Glu</t>
  </si>
  <si>
    <t>pGlu-Pro</t>
  </si>
  <si>
    <t>pGlu-Pro-Glu</t>
  </si>
  <si>
    <t>pGlu-Pro-Gln</t>
  </si>
  <si>
    <t>pGlu-Pro-Ser</t>
  </si>
  <si>
    <t>Tartaric acid</t>
  </si>
  <si>
    <t>Succinic acid</t>
  </si>
  <si>
    <t>L-aspartic acid</t>
  </si>
  <si>
    <t>L-lactic acid</t>
  </si>
  <si>
    <t>Theogallin</t>
  </si>
  <si>
    <t>L-theanine</t>
  </si>
  <si>
    <t>N-(heptan4-yl)benzo[d][1,3]dioxole-5-carboxamide</t>
  </si>
  <si>
    <t>(S)-morelid</t>
  </si>
  <si>
    <t>Gallic acid</t>
  </si>
  <si>
    <t>N-cyclopentyl-2-isopropyl-5-methyl-bicyclo[4.1.0]heptane-7-carboxamide</t>
  </si>
  <si>
    <t>compound11</t>
  </si>
  <si>
    <t>N-(1-deoxy-D-fructos-1-yl)pyroglutamic acid</t>
  </si>
  <si>
    <t>2-[[[2-[(1E)-2-(1,3-benzodioxol-5-yl)ethenyl]-4-oxazolyle]methoxy]methyl]pyridine</t>
  </si>
  <si>
    <t>2-(3-PHENYLPROPYL)PYRIDINE</t>
  </si>
  <si>
    <t>N-(HEPTAN-4-YL)BENZO[D][1,3]DIOXOLE-5-CARBOXAMIDE</t>
  </si>
  <si>
    <t>N1-(2,4-DIMETHOXYBENZYL)-N2-(2-(PYRIDIN-2-YL)ETHYL)OXALAMIDE</t>
  </si>
  <si>
    <t>Cyclopropanecarboxylic acid</t>
  </si>
  <si>
    <t>1-(2-HYDROXY-4-ISOBUTOXYPHENYL)-3-(PYRIDIN-2-YL)PROPAN-1-ONE</t>
  </si>
  <si>
    <t>Rubemamine</t>
  </si>
  <si>
    <t>rubescenamine</t>
  </si>
  <si>
    <t>spilanthol derivative</t>
  </si>
  <si>
    <t>urea derivative</t>
  </si>
  <si>
    <t>dihydrochalcone 1</t>
  </si>
  <si>
    <t>dihydrochalcone 2</t>
  </si>
  <si>
    <t>sopropyl-5-methylbicyclo[4.1.0]heptane-7-carboxamide 1c</t>
  </si>
  <si>
    <t>sopropyl-5-methylbicyclo[4.1.0]heptane-7-carboxamide 1f</t>
  </si>
  <si>
    <t>sopropyl-5-methylbicyclo[4.1.0]heptane-7-carboxamide 1g</t>
  </si>
  <si>
    <t>sopropyl-5-methylbicyclo[4.1.0]heptane-7-carboxamide 4f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</si>
</sst>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b/>
      <sz val="10"/>
      <color rgb="FF000000"/>
      <name val="Arial"/>
      <family val="2"/>
    </font>
    <font>
      <sz val="10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wrapText="1"/>
    </xf>
    <xf numFmtId="0" fontId="2" fillId="0" borderId="0" xfId="0" applyNumberFormat="1" applyFont="1" applyProtection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3" Type="http://schemas.openxmlformats.org/officeDocument/2006/relationships/image" Target="../media/image13.emf"/><Relationship Id="rId18" Type="http://schemas.openxmlformats.org/officeDocument/2006/relationships/image" Target="../media/image18.emf"/><Relationship Id="rId26" Type="http://schemas.openxmlformats.org/officeDocument/2006/relationships/image" Target="../media/image26.emf"/><Relationship Id="rId21" Type="http://schemas.openxmlformats.org/officeDocument/2006/relationships/image" Target="../media/image21.emf"/><Relationship Id="rId34" Type="http://schemas.openxmlformats.org/officeDocument/2006/relationships/image" Target="../media/image34.emf"/><Relationship Id="rId7" Type="http://schemas.openxmlformats.org/officeDocument/2006/relationships/image" Target="../media/image7.emf"/><Relationship Id="rId12" Type="http://schemas.openxmlformats.org/officeDocument/2006/relationships/image" Target="../media/image12.emf"/><Relationship Id="rId17" Type="http://schemas.openxmlformats.org/officeDocument/2006/relationships/image" Target="../media/image17.emf"/><Relationship Id="rId25" Type="http://schemas.openxmlformats.org/officeDocument/2006/relationships/image" Target="../media/image25.emf"/><Relationship Id="rId33" Type="http://schemas.openxmlformats.org/officeDocument/2006/relationships/image" Target="../media/image33.emf"/><Relationship Id="rId2" Type="http://schemas.openxmlformats.org/officeDocument/2006/relationships/image" Target="../media/image2.emf"/><Relationship Id="rId16" Type="http://schemas.openxmlformats.org/officeDocument/2006/relationships/image" Target="../media/image16.emf"/><Relationship Id="rId20" Type="http://schemas.openxmlformats.org/officeDocument/2006/relationships/image" Target="../media/image20.emf"/><Relationship Id="rId29" Type="http://schemas.openxmlformats.org/officeDocument/2006/relationships/image" Target="../media/image29.emf"/><Relationship Id="rId1" Type="http://schemas.openxmlformats.org/officeDocument/2006/relationships/image" Target="../media/image1.emf"/><Relationship Id="rId6" Type="http://schemas.openxmlformats.org/officeDocument/2006/relationships/image" Target="../media/image6.emf"/><Relationship Id="rId11" Type="http://schemas.openxmlformats.org/officeDocument/2006/relationships/image" Target="../media/image11.emf"/><Relationship Id="rId24" Type="http://schemas.openxmlformats.org/officeDocument/2006/relationships/image" Target="../media/image24.emf"/><Relationship Id="rId32" Type="http://schemas.openxmlformats.org/officeDocument/2006/relationships/image" Target="../media/image32.emf"/><Relationship Id="rId37" Type="http://schemas.openxmlformats.org/officeDocument/2006/relationships/image" Target="../media/image37.emf"/><Relationship Id="rId5" Type="http://schemas.openxmlformats.org/officeDocument/2006/relationships/image" Target="../media/image5.emf"/><Relationship Id="rId15" Type="http://schemas.openxmlformats.org/officeDocument/2006/relationships/image" Target="../media/image15.emf"/><Relationship Id="rId23" Type="http://schemas.openxmlformats.org/officeDocument/2006/relationships/image" Target="../media/image23.emf"/><Relationship Id="rId28" Type="http://schemas.openxmlformats.org/officeDocument/2006/relationships/image" Target="../media/image28.emf"/><Relationship Id="rId36" Type="http://schemas.openxmlformats.org/officeDocument/2006/relationships/image" Target="../media/image36.emf"/><Relationship Id="rId10" Type="http://schemas.openxmlformats.org/officeDocument/2006/relationships/image" Target="../media/image10.emf"/><Relationship Id="rId19" Type="http://schemas.openxmlformats.org/officeDocument/2006/relationships/image" Target="../media/image19.emf"/><Relationship Id="rId31" Type="http://schemas.openxmlformats.org/officeDocument/2006/relationships/image" Target="../media/image31.emf"/><Relationship Id="rId4" Type="http://schemas.openxmlformats.org/officeDocument/2006/relationships/image" Target="../media/image4.emf"/><Relationship Id="rId9" Type="http://schemas.openxmlformats.org/officeDocument/2006/relationships/image" Target="../media/image9.emf"/><Relationship Id="rId14" Type="http://schemas.openxmlformats.org/officeDocument/2006/relationships/image" Target="../media/image14.emf"/><Relationship Id="rId22" Type="http://schemas.openxmlformats.org/officeDocument/2006/relationships/image" Target="../media/image22.emf"/><Relationship Id="rId27" Type="http://schemas.openxmlformats.org/officeDocument/2006/relationships/image" Target="../media/image27.emf"/><Relationship Id="rId30" Type="http://schemas.openxmlformats.org/officeDocument/2006/relationships/image" Target="../media/image30.emf"/><Relationship Id="rId35" Type="http://schemas.openxmlformats.org/officeDocument/2006/relationships/image" Target="../media/image35.emf"/><Relationship Id="rId8" Type="http://schemas.openxmlformats.org/officeDocument/2006/relationships/image" Target="../media/image8.emf"/><Relationship Id="rId3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25400</xdr:colOff>
      <xdr:row>1</xdr:row>
      <xdr:rowOff>25400</xdr:rowOff>
    </xdr:from>
    <xdr:to>
      <xdr:col>0</xdr:col>
      <xdr:colOff>1139371</xdr:colOff>
      <xdr:row>1</xdr:row>
      <xdr:rowOff>791029</xdr:rowOff>
    </xdr:to>
    <xdr:pic>
      <xdr:nvPicPr>
        <xdr:cNvPr id="2" name="$A$2" descr="=JCSYSStructure(&quot;084E25EA482784591B9DFC7B849757B5&quot;)"/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5400" y="210457"/>
          <a:ext cx="1113971" cy="765629"/>
        </a:xfrm>
        <a:prstGeom prst="rect">
          <a:avLst/>
        </a:prstGeom>
      </xdr:spPr>
    </xdr:pic>
    <xdr:clientData/>
  </xdr:twoCellAnchor>
  <xdr:twoCellAnchor>
    <xdr:from>
      <xdr:col>0</xdr:col>
      <xdr:colOff>25400</xdr:colOff>
      <xdr:row>2</xdr:row>
      <xdr:rowOff>25400</xdr:rowOff>
    </xdr:from>
    <xdr:to>
      <xdr:col>0</xdr:col>
      <xdr:colOff>1139371</xdr:colOff>
      <xdr:row>2</xdr:row>
      <xdr:rowOff>791029</xdr:rowOff>
    </xdr:to>
    <xdr:pic>
      <xdr:nvPicPr>
        <xdr:cNvPr id="3" name="$A$3" descr="=JCSYSStructure(&quot;15B33587A2C38AE976CA8769AAA1BA46&quot;)"/>
        <xdr:cNvPicPr>
          <a:picLocks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5400" y="1026886"/>
          <a:ext cx="1113971" cy="765629"/>
        </a:xfrm>
        <a:prstGeom prst="rect">
          <a:avLst/>
        </a:prstGeom>
      </xdr:spPr>
    </xdr:pic>
    <xdr:clientData/>
  </xdr:twoCellAnchor>
  <xdr:twoCellAnchor>
    <xdr:from>
      <xdr:col>0</xdr:col>
      <xdr:colOff>25400</xdr:colOff>
      <xdr:row>3</xdr:row>
      <xdr:rowOff>25400</xdr:rowOff>
    </xdr:from>
    <xdr:to>
      <xdr:col>0</xdr:col>
      <xdr:colOff>1139371</xdr:colOff>
      <xdr:row>3</xdr:row>
      <xdr:rowOff>791029</xdr:rowOff>
    </xdr:to>
    <xdr:pic>
      <xdr:nvPicPr>
        <xdr:cNvPr id="4" name="$A$4" descr="=JCSYSStructure(&quot;4C36553707BE2B54B39B5BC4A07C56F4&quot;)"/>
        <xdr:cNvPicPr>
          <a:picLocks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5400" y="1843314"/>
          <a:ext cx="1113971" cy="765629"/>
        </a:xfrm>
        <a:prstGeom prst="rect">
          <a:avLst/>
        </a:prstGeom>
      </xdr:spPr>
    </xdr:pic>
    <xdr:clientData/>
  </xdr:twoCellAnchor>
  <xdr:twoCellAnchor>
    <xdr:from>
      <xdr:col>0</xdr:col>
      <xdr:colOff>25400</xdr:colOff>
      <xdr:row>4</xdr:row>
      <xdr:rowOff>25400</xdr:rowOff>
    </xdr:from>
    <xdr:to>
      <xdr:col>0</xdr:col>
      <xdr:colOff>1139371</xdr:colOff>
      <xdr:row>4</xdr:row>
      <xdr:rowOff>791029</xdr:rowOff>
    </xdr:to>
    <xdr:pic>
      <xdr:nvPicPr>
        <xdr:cNvPr id="5" name="$A$5" descr="=JCSYSStructure(&quot;1B31FF345351471E26CC07828F0F105D&quot;)"/>
        <xdr:cNvPicPr>
          <a:picLocks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5400" y="2659743"/>
          <a:ext cx="1113971" cy="765629"/>
        </a:xfrm>
        <a:prstGeom prst="rect">
          <a:avLst/>
        </a:prstGeom>
      </xdr:spPr>
    </xdr:pic>
    <xdr:clientData/>
  </xdr:twoCellAnchor>
  <xdr:twoCellAnchor>
    <xdr:from>
      <xdr:col>0</xdr:col>
      <xdr:colOff>25400</xdr:colOff>
      <xdr:row>5</xdr:row>
      <xdr:rowOff>25401</xdr:rowOff>
    </xdr:from>
    <xdr:to>
      <xdr:col>0</xdr:col>
      <xdr:colOff>1139371</xdr:colOff>
      <xdr:row>5</xdr:row>
      <xdr:rowOff>791030</xdr:rowOff>
    </xdr:to>
    <xdr:pic>
      <xdr:nvPicPr>
        <xdr:cNvPr id="6" name="$A$6" descr="=JCSYSStructure(&quot;E0DB379D3F30DFFADB4DE7AE7EA1B068&quot;)"/>
        <xdr:cNvPicPr>
          <a:picLocks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5400" y="3476172"/>
          <a:ext cx="1113971" cy="765629"/>
        </a:xfrm>
        <a:prstGeom prst="rect">
          <a:avLst/>
        </a:prstGeom>
      </xdr:spPr>
    </xdr:pic>
    <xdr:clientData/>
  </xdr:twoCellAnchor>
  <xdr:twoCellAnchor>
    <xdr:from>
      <xdr:col>0</xdr:col>
      <xdr:colOff>25400</xdr:colOff>
      <xdr:row>6</xdr:row>
      <xdr:rowOff>25400</xdr:rowOff>
    </xdr:from>
    <xdr:to>
      <xdr:col>0</xdr:col>
      <xdr:colOff>1139371</xdr:colOff>
      <xdr:row>6</xdr:row>
      <xdr:rowOff>791029</xdr:rowOff>
    </xdr:to>
    <xdr:pic>
      <xdr:nvPicPr>
        <xdr:cNvPr id="7" name="$A$7" descr="=JCSYSStructure(&quot;083EAA49625D44567DAE42650C099BC7&quot;)"/>
        <xdr:cNvPicPr>
          <a:picLocks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5400" y="4292600"/>
          <a:ext cx="1113971" cy="765629"/>
        </a:xfrm>
        <a:prstGeom prst="rect">
          <a:avLst/>
        </a:prstGeom>
      </xdr:spPr>
    </xdr:pic>
    <xdr:clientData/>
  </xdr:twoCellAnchor>
  <xdr:twoCellAnchor>
    <xdr:from>
      <xdr:col>0</xdr:col>
      <xdr:colOff>25400</xdr:colOff>
      <xdr:row>7</xdr:row>
      <xdr:rowOff>25399</xdr:rowOff>
    </xdr:from>
    <xdr:to>
      <xdr:col>0</xdr:col>
      <xdr:colOff>1139371</xdr:colOff>
      <xdr:row>7</xdr:row>
      <xdr:rowOff>791028</xdr:rowOff>
    </xdr:to>
    <xdr:pic>
      <xdr:nvPicPr>
        <xdr:cNvPr id="8" name="$A$8" descr="=JCSYSStructure(&quot;882181D2D7AB2904E50F72A7B103E145&quot;)"/>
        <xdr:cNvPicPr>
          <a:picLocks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5400" y="5109028"/>
          <a:ext cx="1113971" cy="765629"/>
        </a:xfrm>
        <a:prstGeom prst="rect">
          <a:avLst/>
        </a:prstGeom>
      </xdr:spPr>
    </xdr:pic>
    <xdr:clientData/>
  </xdr:twoCellAnchor>
  <xdr:twoCellAnchor>
    <xdr:from>
      <xdr:col>0</xdr:col>
      <xdr:colOff>25400</xdr:colOff>
      <xdr:row>8</xdr:row>
      <xdr:rowOff>25400</xdr:rowOff>
    </xdr:from>
    <xdr:to>
      <xdr:col>0</xdr:col>
      <xdr:colOff>1139371</xdr:colOff>
      <xdr:row>8</xdr:row>
      <xdr:rowOff>791029</xdr:rowOff>
    </xdr:to>
    <xdr:pic>
      <xdr:nvPicPr>
        <xdr:cNvPr id="9" name="$A$9" descr="=JCSYSStructure(&quot;0B5236DFF0E679200AA71D2E6189BB5D&quot;)"/>
        <xdr:cNvPicPr>
          <a:picLocks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5400" y="5925457"/>
          <a:ext cx="1113971" cy="765629"/>
        </a:xfrm>
        <a:prstGeom prst="rect">
          <a:avLst/>
        </a:prstGeom>
      </xdr:spPr>
    </xdr:pic>
    <xdr:clientData/>
  </xdr:twoCellAnchor>
  <xdr:twoCellAnchor>
    <xdr:from>
      <xdr:col>0</xdr:col>
      <xdr:colOff>25400</xdr:colOff>
      <xdr:row>9</xdr:row>
      <xdr:rowOff>25399</xdr:rowOff>
    </xdr:from>
    <xdr:to>
      <xdr:col>0</xdr:col>
      <xdr:colOff>1139371</xdr:colOff>
      <xdr:row>9</xdr:row>
      <xdr:rowOff>791028</xdr:rowOff>
    </xdr:to>
    <xdr:pic>
      <xdr:nvPicPr>
        <xdr:cNvPr id="10" name="$A$10" descr="=JCSYSStructure(&quot;4A9680BEDB4984ED19B1C02E4A0CCF68&quot;)"/>
        <xdr:cNvPicPr>
          <a:picLocks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5400" y="6741885"/>
          <a:ext cx="1113971" cy="765629"/>
        </a:xfrm>
        <a:prstGeom prst="rect">
          <a:avLst/>
        </a:prstGeom>
      </xdr:spPr>
    </xdr:pic>
    <xdr:clientData/>
  </xdr:twoCellAnchor>
  <xdr:twoCellAnchor>
    <xdr:from>
      <xdr:col>0</xdr:col>
      <xdr:colOff>25400</xdr:colOff>
      <xdr:row>10</xdr:row>
      <xdr:rowOff>25401</xdr:rowOff>
    </xdr:from>
    <xdr:to>
      <xdr:col>0</xdr:col>
      <xdr:colOff>1139371</xdr:colOff>
      <xdr:row>10</xdr:row>
      <xdr:rowOff>791030</xdr:rowOff>
    </xdr:to>
    <xdr:pic>
      <xdr:nvPicPr>
        <xdr:cNvPr id="11" name="$A$11" descr="=JCSYSStructure(&quot;055F262C617C11F070DB9D7A6183A151&quot;)"/>
        <xdr:cNvPicPr>
          <a:picLocks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5400" y="7558315"/>
          <a:ext cx="1113971" cy="765629"/>
        </a:xfrm>
        <a:prstGeom prst="rect">
          <a:avLst/>
        </a:prstGeom>
      </xdr:spPr>
    </xdr:pic>
    <xdr:clientData/>
  </xdr:twoCellAnchor>
  <xdr:twoCellAnchor>
    <xdr:from>
      <xdr:col>0</xdr:col>
      <xdr:colOff>25400</xdr:colOff>
      <xdr:row>11</xdr:row>
      <xdr:rowOff>25400</xdr:rowOff>
    </xdr:from>
    <xdr:to>
      <xdr:col>0</xdr:col>
      <xdr:colOff>1139371</xdr:colOff>
      <xdr:row>11</xdr:row>
      <xdr:rowOff>791029</xdr:rowOff>
    </xdr:to>
    <xdr:pic>
      <xdr:nvPicPr>
        <xdr:cNvPr id="12" name="$A$12" descr="=JCSYSStructure(&quot;BA3387ECC40ACBE6BB77700907F8B251&quot;)"/>
        <xdr:cNvPicPr>
          <a:picLocks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5400" y="8374743"/>
          <a:ext cx="1113971" cy="765629"/>
        </a:xfrm>
        <a:prstGeom prst="rect">
          <a:avLst/>
        </a:prstGeom>
      </xdr:spPr>
    </xdr:pic>
    <xdr:clientData/>
  </xdr:twoCellAnchor>
  <xdr:twoCellAnchor>
    <xdr:from>
      <xdr:col>0</xdr:col>
      <xdr:colOff>25400</xdr:colOff>
      <xdr:row>12</xdr:row>
      <xdr:rowOff>25401</xdr:rowOff>
    </xdr:from>
    <xdr:to>
      <xdr:col>0</xdr:col>
      <xdr:colOff>1139371</xdr:colOff>
      <xdr:row>12</xdr:row>
      <xdr:rowOff>791030</xdr:rowOff>
    </xdr:to>
    <xdr:pic>
      <xdr:nvPicPr>
        <xdr:cNvPr id="13" name="$A$13" descr="=JCSYSStructure(&quot;B11F2E025596C9324D34BC06CD258FCA&quot;)"/>
        <xdr:cNvPicPr>
          <a:picLocks/>
        </xdr:cNvPicPr>
      </xdr:nvPicPr>
      <xdr:blipFill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5400" y="9191172"/>
          <a:ext cx="1113971" cy="765629"/>
        </a:xfrm>
        <a:prstGeom prst="rect">
          <a:avLst/>
        </a:prstGeom>
      </xdr:spPr>
    </xdr:pic>
    <xdr:clientData/>
  </xdr:twoCellAnchor>
  <xdr:twoCellAnchor>
    <xdr:from>
      <xdr:col>0</xdr:col>
      <xdr:colOff>25400</xdr:colOff>
      <xdr:row>13</xdr:row>
      <xdr:rowOff>25400</xdr:rowOff>
    </xdr:from>
    <xdr:to>
      <xdr:col>0</xdr:col>
      <xdr:colOff>1139371</xdr:colOff>
      <xdr:row>13</xdr:row>
      <xdr:rowOff>791029</xdr:rowOff>
    </xdr:to>
    <xdr:pic>
      <xdr:nvPicPr>
        <xdr:cNvPr id="14" name="$A$14" descr="=JCSYSStructure(&quot;F679A3243DBA3BA11091435006E03605&quot;)"/>
        <xdr:cNvPicPr>
          <a:picLocks/>
        </xdr:cNvPicPr>
      </xdr:nvPicPr>
      <xdr:blipFill>
        <a:blip xmlns:r="http://schemas.openxmlformats.org/officeDocument/2006/relationships" r:embed="rId1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5400" y="10007600"/>
          <a:ext cx="1113971" cy="765629"/>
        </a:xfrm>
        <a:prstGeom prst="rect">
          <a:avLst/>
        </a:prstGeom>
      </xdr:spPr>
    </xdr:pic>
    <xdr:clientData/>
  </xdr:twoCellAnchor>
  <xdr:twoCellAnchor>
    <xdr:from>
      <xdr:col>0</xdr:col>
      <xdr:colOff>25400</xdr:colOff>
      <xdr:row>14</xdr:row>
      <xdr:rowOff>25399</xdr:rowOff>
    </xdr:from>
    <xdr:to>
      <xdr:col>0</xdr:col>
      <xdr:colOff>1139371</xdr:colOff>
      <xdr:row>14</xdr:row>
      <xdr:rowOff>791028</xdr:rowOff>
    </xdr:to>
    <xdr:pic>
      <xdr:nvPicPr>
        <xdr:cNvPr id="15" name="$A$15" descr="=JCSYSStructure(&quot;44B634EFA3845BB0E9D550A448182377&quot;)"/>
        <xdr:cNvPicPr>
          <a:picLocks/>
        </xdr:cNvPicPr>
      </xdr:nvPicPr>
      <xdr:blipFill>
        <a:blip xmlns:r="http://schemas.openxmlformats.org/officeDocument/2006/relationships" r:embed="rId1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5400" y="10824028"/>
          <a:ext cx="1113971" cy="765629"/>
        </a:xfrm>
        <a:prstGeom prst="rect">
          <a:avLst/>
        </a:prstGeom>
      </xdr:spPr>
    </xdr:pic>
    <xdr:clientData/>
  </xdr:twoCellAnchor>
  <xdr:twoCellAnchor>
    <xdr:from>
      <xdr:col>0</xdr:col>
      <xdr:colOff>25400</xdr:colOff>
      <xdr:row>15</xdr:row>
      <xdr:rowOff>25400</xdr:rowOff>
    </xdr:from>
    <xdr:to>
      <xdr:col>0</xdr:col>
      <xdr:colOff>1139371</xdr:colOff>
      <xdr:row>15</xdr:row>
      <xdr:rowOff>791029</xdr:rowOff>
    </xdr:to>
    <xdr:pic>
      <xdr:nvPicPr>
        <xdr:cNvPr id="16" name="$A$16" descr="=JCSYSStructure(&quot;4DFE9F0A0A9A62E8CF1FAEC568E0C0AC&quot;)"/>
        <xdr:cNvPicPr>
          <a:picLocks/>
        </xdr:cNvPicPr>
      </xdr:nvPicPr>
      <xdr:blipFill>
        <a:blip xmlns:r="http://schemas.openxmlformats.org/officeDocument/2006/relationships" r:embed="rId1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5400" y="11640457"/>
          <a:ext cx="1113971" cy="765629"/>
        </a:xfrm>
        <a:prstGeom prst="rect">
          <a:avLst/>
        </a:prstGeom>
      </xdr:spPr>
    </xdr:pic>
    <xdr:clientData/>
  </xdr:twoCellAnchor>
  <xdr:twoCellAnchor>
    <xdr:from>
      <xdr:col>0</xdr:col>
      <xdr:colOff>25400</xdr:colOff>
      <xdr:row>16</xdr:row>
      <xdr:rowOff>25399</xdr:rowOff>
    </xdr:from>
    <xdr:to>
      <xdr:col>0</xdr:col>
      <xdr:colOff>1139371</xdr:colOff>
      <xdr:row>16</xdr:row>
      <xdr:rowOff>791028</xdr:rowOff>
    </xdr:to>
    <xdr:pic>
      <xdr:nvPicPr>
        <xdr:cNvPr id="17" name="$A$17" descr="=JCSYSStructure(&quot;FEDFB30F19EBAB5EA71CE67CA9BBE6D0&quot;)"/>
        <xdr:cNvPicPr>
          <a:picLocks/>
        </xdr:cNvPicPr>
      </xdr:nvPicPr>
      <xdr:blipFill>
        <a:blip xmlns:r="http://schemas.openxmlformats.org/officeDocument/2006/relationships" r:embed="rId1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5400" y="12456885"/>
          <a:ext cx="1113971" cy="765629"/>
        </a:xfrm>
        <a:prstGeom prst="rect">
          <a:avLst/>
        </a:prstGeom>
      </xdr:spPr>
    </xdr:pic>
    <xdr:clientData/>
  </xdr:twoCellAnchor>
  <xdr:twoCellAnchor>
    <xdr:from>
      <xdr:col>0</xdr:col>
      <xdr:colOff>25400</xdr:colOff>
      <xdr:row>17</xdr:row>
      <xdr:rowOff>25400</xdr:rowOff>
    </xdr:from>
    <xdr:to>
      <xdr:col>0</xdr:col>
      <xdr:colOff>1139371</xdr:colOff>
      <xdr:row>17</xdr:row>
      <xdr:rowOff>791029</xdr:rowOff>
    </xdr:to>
    <xdr:pic>
      <xdr:nvPicPr>
        <xdr:cNvPr id="18" name="$A$18" descr="=JCSYSStructure(&quot;80F19505A4BCEBFDD454960DC46F3583&quot;)"/>
        <xdr:cNvPicPr>
          <a:picLocks/>
        </xdr:cNvPicPr>
      </xdr:nvPicPr>
      <xdr:blipFill>
        <a:blip xmlns:r="http://schemas.openxmlformats.org/officeDocument/2006/relationships" r:embed="rId17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5400" y="13273314"/>
          <a:ext cx="1113971" cy="765629"/>
        </a:xfrm>
        <a:prstGeom prst="rect">
          <a:avLst/>
        </a:prstGeom>
      </xdr:spPr>
    </xdr:pic>
    <xdr:clientData/>
  </xdr:twoCellAnchor>
  <xdr:twoCellAnchor>
    <xdr:from>
      <xdr:col>0</xdr:col>
      <xdr:colOff>25400</xdr:colOff>
      <xdr:row>18</xdr:row>
      <xdr:rowOff>25400</xdr:rowOff>
    </xdr:from>
    <xdr:to>
      <xdr:col>0</xdr:col>
      <xdr:colOff>1139371</xdr:colOff>
      <xdr:row>18</xdr:row>
      <xdr:rowOff>791029</xdr:rowOff>
    </xdr:to>
    <xdr:pic>
      <xdr:nvPicPr>
        <xdr:cNvPr id="19" name="$A$19" descr="=JCSYSStructure(&quot;E648F8160DF81A56B4EB4E69A1AF6630&quot;)"/>
        <xdr:cNvPicPr>
          <a:picLocks/>
        </xdr:cNvPicPr>
      </xdr:nvPicPr>
      <xdr:blipFill>
        <a:blip xmlns:r="http://schemas.openxmlformats.org/officeDocument/2006/relationships" r:embed="rId1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5400" y="14089743"/>
          <a:ext cx="1113971" cy="765629"/>
        </a:xfrm>
        <a:prstGeom prst="rect">
          <a:avLst/>
        </a:prstGeom>
      </xdr:spPr>
    </xdr:pic>
    <xdr:clientData/>
  </xdr:twoCellAnchor>
  <xdr:twoCellAnchor>
    <xdr:from>
      <xdr:col>0</xdr:col>
      <xdr:colOff>25400</xdr:colOff>
      <xdr:row>19</xdr:row>
      <xdr:rowOff>25400</xdr:rowOff>
    </xdr:from>
    <xdr:to>
      <xdr:col>0</xdr:col>
      <xdr:colOff>1139371</xdr:colOff>
      <xdr:row>19</xdr:row>
      <xdr:rowOff>791029</xdr:rowOff>
    </xdr:to>
    <xdr:pic>
      <xdr:nvPicPr>
        <xdr:cNvPr id="20" name="$A$20" descr="=JCSYSStructure(&quot;8B81C819AE971FCE8E5FC63B8AFDA89C&quot;)"/>
        <xdr:cNvPicPr>
          <a:picLocks/>
        </xdr:cNvPicPr>
      </xdr:nvPicPr>
      <xdr:blipFill>
        <a:blip xmlns:r="http://schemas.openxmlformats.org/officeDocument/2006/relationships" r:embed="rId19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5400" y="14906171"/>
          <a:ext cx="1113971" cy="765629"/>
        </a:xfrm>
        <a:prstGeom prst="rect">
          <a:avLst/>
        </a:prstGeom>
      </xdr:spPr>
    </xdr:pic>
    <xdr:clientData/>
  </xdr:twoCellAnchor>
  <xdr:twoCellAnchor>
    <xdr:from>
      <xdr:col>0</xdr:col>
      <xdr:colOff>25400</xdr:colOff>
      <xdr:row>20</xdr:row>
      <xdr:rowOff>25400</xdr:rowOff>
    </xdr:from>
    <xdr:to>
      <xdr:col>0</xdr:col>
      <xdr:colOff>1139371</xdr:colOff>
      <xdr:row>20</xdr:row>
      <xdr:rowOff>791029</xdr:rowOff>
    </xdr:to>
    <xdr:pic>
      <xdr:nvPicPr>
        <xdr:cNvPr id="21" name="$A$21" descr="=JCSYSStructure(&quot;F1CF8148BB3CBAEDF734194591D19BC2&quot;)"/>
        <xdr:cNvPicPr>
          <a:picLocks/>
        </xdr:cNvPicPr>
      </xdr:nvPicPr>
      <xdr:blipFill>
        <a:blip xmlns:r="http://schemas.openxmlformats.org/officeDocument/2006/relationships" r:embed="rId20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5400" y="15722600"/>
          <a:ext cx="1113971" cy="765629"/>
        </a:xfrm>
        <a:prstGeom prst="rect">
          <a:avLst/>
        </a:prstGeom>
      </xdr:spPr>
    </xdr:pic>
    <xdr:clientData/>
  </xdr:twoCellAnchor>
  <xdr:twoCellAnchor>
    <xdr:from>
      <xdr:col>0</xdr:col>
      <xdr:colOff>25400</xdr:colOff>
      <xdr:row>21</xdr:row>
      <xdr:rowOff>25400</xdr:rowOff>
    </xdr:from>
    <xdr:to>
      <xdr:col>0</xdr:col>
      <xdr:colOff>1139371</xdr:colOff>
      <xdr:row>21</xdr:row>
      <xdr:rowOff>791029</xdr:rowOff>
    </xdr:to>
    <xdr:pic>
      <xdr:nvPicPr>
        <xdr:cNvPr id="22" name="$A$22" descr="=JCSYSStructure(&quot;DD8A18DF89308F81A8D8DDFF7E95DA28&quot;)"/>
        <xdr:cNvPicPr>
          <a:picLocks/>
        </xdr:cNvPicPr>
      </xdr:nvPicPr>
      <xdr:blipFill>
        <a:blip xmlns:r="http://schemas.openxmlformats.org/officeDocument/2006/relationships" r:embed="rId2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5400" y="16539029"/>
          <a:ext cx="1113971" cy="765629"/>
        </a:xfrm>
        <a:prstGeom prst="rect">
          <a:avLst/>
        </a:prstGeom>
      </xdr:spPr>
    </xdr:pic>
    <xdr:clientData/>
  </xdr:twoCellAnchor>
  <xdr:twoCellAnchor>
    <xdr:from>
      <xdr:col>0</xdr:col>
      <xdr:colOff>25400</xdr:colOff>
      <xdr:row>22</xdr:row>
      <xdr:rowOff>25400</xdr:rowOff>
    </xdr:from>
    <xdr:to>
      <xdr:col>0</xdr:col>
      <xdr:colOff>1139371</xdr:colOff>
      <xdr:row>22</xdr:row>
      <xdr:rowOff>791029</xdr:rowOff>
    </xdr:to>
    <xdr:pic>
      <xdr:nvPicPr>
        <xdr:cNvPr id="23" name="$A$23" descr="=JCSYSStructure(&quot;EDE0063F8BD99A637552E6BA5CA65ED0&quot;)"/>
        <xdr:cNvPicPr>
          <a:picLocks/>
        </xdr:cNvPicPr>
      </xdr:nvPicPr>
      <xdr:blipFill>
        <a:blip xmlns:r="http://schemas.openxmlformats.org/officeDocument/2006/relationships" r:embed="rId2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5400" y="17355457"/>
          <a:ext cx="1113971" cy="765629"/>
        </a:xfrm>
        <a:prstGeom prst="rect">
          <a:avLst/>
        </a:prstGeom>
      </xdr:spPr>
    </xdr:pic>
    <xdr:clientData/>
  </xdr:twoCellAnchor>
  <xdr:twoCellAnchor>
    <xdr:from>
      <xdr:col>0</xdr:col>
      <xdr:colOff>25400</xdr:colOff>
      <xdr:row>23</xdr:row>
      <xdr:rowOff>25400</xdr:rowOff>
    </xdr:from>
    <xdr:to>
      <xdr:col>0</xdr:col>
      <xdr:colOff>1139371</xdr:colOff>
      <xdr:row>23</xdr:row>
      <xdr:rowOff>791029</xdr:rowOff>
    </xdr:to>
    <xdr:pic>
      <xdr:nvPicPr>
        <xdr:cNvPr id="24" name="$A$24" descr="=JCSYSStructure(&quot;279816AE02A5C76BC6D3BA1ACB39C9A1&quot;)"/>
        <xdr:cNvPicPr>
          <a:picLocks/>
        </xdr:cNvPicPr>
      </xdr:nvPicPr>
      <xdr:blipFill>
        <a:blip xmlns:r="http://schemas.openxmlformats.org/officeDocument/2006/relationships" r:embed="rId2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5400" y="18171886"/>
          <a:ext cx="1113971" cy="765629"/>
        </a:xfrm>
        <a:prstGeom prst="rect">
          <a:avLst/>
        </a:prstGeom>
      </xdr:spPr>
    </xdr:pic>
    <xdr:clientData/>
  </xdr:twoCellAnchor>
  <xdr:twoCellAnchor>
    <xdr:from>
      <xdr:col>0</xdr:col>
      <xdr:colOff>25400</xdr:colOff>
      <xdr:row>24</xdr:row>
      <xdr:rowOff>25400</xdr:rowOff>
    </xdr:from>
    <xdr:to>
      <xdr:col>0</xdr:col>
      <xdr:colOff>1139371</xdr:colOff>
      <xdr:row>24</xdr:row>
      <xdr:rowOff>791029</xdr:rowOff>
    </xdr:to>
    <xdr:pic>
      <xdr:nvPicPr>
        <xdr:cNvPr id="25" name="$A$25" descr="=JCSYSStructure(&quot;DB9D06D144D77C7336ED16EAC93AD523&quot;)"/>
        <xdr:cNvPicPr>
          <a:picLocks/>
        </xdr:cNvPicPr>
      </xdr:nvPicPr>
      <xdr:blipFill>
        <a:blip xmlns:r="http://schemas.openxmlformats.org/officeDocument/2006/relationships" r:embed="rId2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5400" y="18988314"/>
          <a:ext cx="1113971" cy="765629"/>
        </a:xfrm>
        <a:prstGeom prst="rect">
          <a:avLst/>
        </a:prstGeom>
      </xdr:spPr>
    </xdr:pic>
    <xdr:clientData/>
  </xdr:twoCellAnchor>
  <xdr:twoCellAnchor>
    <xdr:from>
      <xdr:col>0</xdr:col>
      <xdr:colOff>25400</xdr:colOff>
      <xdr:row>25</xdr:row>
      <xdr:rowOff>25400</xdr:rowOff>
    </xdr:from>
    <xdr:to>
      <xdr:col>0</xdr:col>
      <xdr:colOff>1139371</xdr:colOff>
      <xdr:row>25</xdr:row>
      <xdr:rowOff>791029</xdr:rowOff>
    </xdr:to>
    <xdr:pic>
      <xdr:nvPicPr>
        <xdr:cNvPr id="26" name="$A$26" descr="=JCSYSStructure(&quot;D599FDF677490992C2E25182C6013B3A&quot;)"/>
        <xdr:cNvPicPr>
          <a:picLocks/>
        </xdr:cNvPicPr>
      </xdr:nvPicPr>
      <xdr:blipFill>
        <a:blip xmlns:r="http://schemas.openxmlformats.org/officeDocument/2006/relationships" r:embed="rId2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5400" y="19804743"/>
          <a:ext cx="1113971" cy="765629"/>
        </a:xfrm>
        <a:prstGeom prst="rect">
          <a:avLst/>
        </a:prstGeom>
      </xdr:spPr>
    </xdr:pic>
    <xdr:clientData/>
  </xdr:twoCellAnchor>
  <xdr:twoCellAnchor>
    <xdr:from>
      <xdr:col>0</xdr:col>
      <xdr:colOff>25400</xdr:colOff>
      <xdr:row>26</xdr:row>
      <xdr:rowOff>25400</xdr:rowOff>
    </xdr:from>
    <xdr:to>
      <xdr:col>0</xdr:col>
      <xdr:colOff>1139371</xdr:colOff>
      <xdr:row>26</xdr:row>
      <xdr:rowOff>791029</xdr:rowOff>
    </xdr:to>
    <xdr:pic>
      <xdr:nvPicPr>
        <xdr:cNvPr id="27" name="$A$27" descr="=JCSYSStructure(&quot;CFB1857EF216A21D2DB9E0A3B0E359F5&quot;)"/>
        <xdr:cNvPicPr>
          <a:picLocks/>
        </xdr:cNvPicPr>
      </xdr:nvPicPr>
      <xdr:blipFill>
        <a:blip xmlns:r="http://schemas.openxmlformats.org/officeDocument/2006/relationships" r:embed="rId2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5400" y="20621171"/>
          <a:ext cx="1113971" cy="765629"/>
        </a:xfrm>
        <a:prstGeom prst="rect">
          <a:avLst/>
        </a:prstGeom>
      </xdr:spPr>
    </xdr:pic>
    <xdr:clientData/>
  </xdr:twoCellAnchor>
  <xdr:twoCellAnchor>
    <xdr:from>
      <xdr:col>0</xdr:col>
      <xdr:colOff>25400</xdr:colOff>
      <xdr:row>27</xdr:row>
      <xdr:rowOff>25400</xdr:rowOff>
    </xdr:from>
    <xdr:to>
      <xdr:col>0</xdr:col>
      <xdr:colOff>1139371</xdr:colOff>
      <xdr:row>27</xdr:row>
      <xdr:rowOff>791029</xdr:rowOff>
    </xdr:to>
    <xdr:pic>
      <xdr:nvPicPr>
        <xdr:cNvPr id="28" name="$A$28" descr="=JCSYSStructure(&quot;8DE19AFABA6BF9F72A7694C6C63BBD61&quot;)"/>
        <xdr:cNvPicPr>
          <a:picLocks/>
        </xdr:cNvPicPr>
      </xdr:nvPicPr>
      <xdr:blipFill>
        <a:blip xmlns:r="http://schemas.openxmlformats.org/officeDocument/2006/relationships" r:embed="rId27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5400" y="21437600"/>
          <a:ext cx="1113971" cy="765629"/>
        </a:xfrm>
        <a:prstGeom prst="rect">
          <a:avLst/>
        </a:prstGeom>
      </xdr:spPr>
    </xdr:pic>
    <xdr:clientData/>
  </xdr:twoCellAnchor>
  <xdr:twoCellAnchor>
    <xdr:from>
      <xdr:col>0</xdr:col>
      <xdr:colOff>25400</xdr:colOff>
      <xdr:row>28</xdr:row>
      <xdr:rowOff>25400</xdr:rowOff>
    </xdr:from>
    <xdr:to>
      <xdr:col>0</xdr:col>
      <xdr:colOff>1139371</xdr:colOff>
      <xdr:row>28</xdr:row>
      <xdr:rowOff>791029</xdr:rowOff>
    </xdr:to>
    <xdr:pic>
      <xdr:nvPicPr>
        <xdr:cNvPr id="29" name="$A$29" descr="=JCSYSStructure(&quot;5B161EFFE5C720141669D9C753CE8AEE&quot;)"/>
        <xdr:cNvPicPr>
          <a:picLocks/>
        </xdr:cNvPicPr>
      </xdr:nvPicPr>
      <xdr:blipFill>
        <a:blip xmlns:r="http://schemas.openxmlformats.org/officeDocument/2006/relationships" r:embed="rId2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5400" y="22254029"/>
          <a:ext cx="1113971" cy="765629"/>
        </a:xfrm>
        <a:prstGeom prst="rect">
          <a:avLst/>
        </a:prstGeom>
      </xdr:spPr>
    </xdr:pic>
    <xdr:clientData/>
  </xdr:twoCellAnchor>
  <xdr:twoCellAnchor>
    <xdr:from>
      <xdr:col>0</xdr:col>
      <xdr:colOff>25400</xdr:colOff>
      <xdr:row>29</xdr:row>
      <xdr:rowOff>25400</xdr:rowOff>
    </xdr:from>
    <xdr:to>
      <xdr:col>0</xdr:col>
      <xdr:colOff>1139371</xdr:colOff>
      <xdr:row>29</xdr:row>
      <xdr:rowOff>791029</xdr:rowOff>
    </xdr:to>
    <xdr:pic>
      <xdr:nvPicPr>
        <xdr:cNvPr id="30" name="$A$30" descr="=JCSYSStructure(&quot;B5F4B248BEBE116CBE1ECD460270D47A&quot;)"/>
        <xdr:cNvPicPr>
          <a:picLocks/>
        </xdr:cNvPicPr>
      </xdr:nvPicPr>
      <xdr:blipFill>
        <a:blip xmlns:r="http://schemas.openxmlformats.org/officeDocument/2006/relationships" r:embed="rId29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5400" y="23070457"/>
          <a:ext cx="1113971" cy="765629"/>
        </a:xfrm>
        <a:prstGeom prst="rect">
          <a:avLst/>
        </a:prstGeom>
      </xdr:spPr>
    </xdr:pic>
    <xdr:clientData/>
  </xdr:twoCellAnchor>
  <xdr:twoCellAnchor>
    <xdr:from>
      <xdr:col>0</xdr:col>
      <xdr:colOff>25400</xdr:colOff>
      <xdr:row>30</xdr:row>
      <xdr:rowOff>25400</xdr:rowOff>
    </xdr:from>
    <xdr:to>
      <xdr:col>0</xdr:col>
      <xdr:colOff>1139371</xdr:colOff>
      <xdr:row>30</xdr:row>
      <xdr:rowOff>791029</xdr:rowOff>
    </xdr:to>
    <xdr:pic>
      <xdr:nvPicPr>
        <xdr:cNvPr id="31" name="$A$31" descr="=JCSYSStructure(&quot;A42144F367E2C92534C667BFF2547D39&quot;)"/>
        <xdr:cNvPicPr>
          <a:picLocks/>
        </xdr:cNvPicPr>
      </xdr:nvPicPr>
      <xdr:blipFill>
        <a:blip xmlns:r="http://schemas.openxmlformats.org/officeDocument/2006/relationships" r:embed="rId30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5400" y="23886886"/>
          <a:ext cx="1113971" cy="765629"/>
        </a:xfrm>
        <a:prstGeom prst="rect">
          <a:avLst/>
        </a:prstGeom>
      </xdr:spPr>
    </xdr:pic>
    <xdr:clientData/>
  </xdr:twoCellAnchor>
  <xdr:twoCellAnchor>
    <xdr:from>
      <xdr:col>0</xdr:col>
      <xdr:colOff>25400</xdr:colOff>
      <xdr:row>31</xdr:row>
      <xdr:rowOff>25400</xdr:rowOff>
    </xdr:from>
    <xdr:to>
      <xdr:col>0</xdr:col>
      <xdr:colOff>1139371</xdr:colOff>
      <xdr:row>31</xdr:row>
      <xdr:rowOff>791029</xdr:rowOff>
    </xdr:to>
    <xdr:pic>
      <xdr:nvPicPr>
        <xdr:cNvPr id="32" name="$A$32" descr="=JCSYSStructure(&quot;081596817092F9C90F636ECD4E7138AF&quot;)"/>
        <xdr:cNvPicPr>
          <a:picLocks/>
        </xdr:cNvPicPr>
      </xdr:nvPicPr>
      <xdr:blipFill>
        <a:blip xmlns:r="http://schemas.openxmlformats.org/officeDocument/2006/relationships" r:embed="rId3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5400" y="24703314"/>
          <a:ext cx="1113971" cy="765629"/>
        </a:xfrm>
        <a:prstGeom prst="rect">
          <a:avLst/>
        </a:prstGeom>
      </xdr:spPr>
    </xdr:pic>
    <xdr:clientData/>
  </xdr:twoCellAnchor>
  <xdr:twoCellAnchor>
    <xdr:from>
      <xdr:col>0</xdr:col>
      <xdr:colOff>25400</xdr:colOff>
      <xdr:row>32</xdr:row>
      <xdr:rowOff>25400</xdr:rowOff>
    </xdr:from>
    <xdr:to>
      <xdr:col>0</xdr:col>
      <xdr:colOff>1139371</xdr:colOff>
      <xdr:row>32</xdr:row>
      <xdr:rowOff>791029</xdr:rowOff>
    </xdr:to>
    <xdr:pic>
      <xdr:nvPicPr>
        <xdr:cNvPr id="33" name="$A$33" descr="=JCSYSStructure(&quot;25450050F4605E6822C0EA2317B44653&quot;)"/>
        <xdr:cNvPicPr>
          <a:picLocks/>
        </xdr:cNvPicPr>
      </xdr:nvPicPr>
      <xdr:blipFill>
        <a:blip xmlns:r="http://schemas.openxmlformats.org/officeDocument/2006/relationships" r:embed="rId3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5400" y="25519743"/>
          <a:ext cx="1113971" cy="765629"/>
        </a:xfrm>
        <a:prstGeom prst="rect">
          <a:avLst/>
        </a:prstGeom>
      </xdr:spPr>
    </xdr:pic>
    <xdr:clientData/>
  </xdr:twoCellAnchor>
  <xdr:twoCellAnchor>
    <xdr:from>
      <xdr:col>0</xdr:col>
      <xdr:colOff>25400</xdr:colOff>
      <xdr:row>33</xdr:row>
      <xdr:rowOff>25401</xdr:rowOff>
    </xdr:from>
    <xdr:to>
      <xdr:col>0</xdr:col>
      <xdr:colOff>1139371</xdr:colOff>
      <xdr:row>33</xdr:row>
      <xdr:rowOff>791030</xdr:rowOff>
    </xdr:to>
    <xdr:pic>
      <xdr:nvPicPr>
        <xdr:cNvPr id="34" name="$A$34" descr="=JCSYSStructure(&quot;2CFF33B46A33E8E3731161EDF7A3ABB5&quot;)"/>
        <xdr:cNvPicPr>
          <a:picLocks/>
        </xdr:cNvPicPr>
      </xdr:nvPicPr>
      <xdr:blipFill>
        <a:blip xmlns:r="http://schemas.openxmlformats.org/officeDocument/2006/relationships" r:embed="rId3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5400" y="26336172"/>
          <a:ext cx="1113971" cy="765629"/>
        </a:xfrm>
        <a:prstGeom prst="rect">
          <a:avLst/>
        </a:prstGeom>
      </xdr:spPr>
    </xdr:pic>
    <xdr:clientData/>
  </xdr:twoCellAnchor>
  <xdr:twoCellAnchor>
    <xdr:from>
      <xdr:col>0</xdr:col>
      <xdr:colOff>25400</xdr:colOff>
      <xdr:row>34</xdr:row>
      <xdr:rowOff>25400</xdr:rowOff>
    </xdr:from>
    <xdr:to>
      <xdr:col>0</xdr:col>
      <xdr:colOff>1139371</xdr:colOff>
      <xdr:row>34</xdr:row>
      <xdr:rowOff>791029</xdr:rowOff>
    </xdr:to>
    <xdr:pic>
      <xdr:nvPicPr>
        <xdr:cNvPr id="35" name="$A$35" descr="=JCSYSStructure(&quot;7A0DE2E3D141FDB018AD443E627BB004&quot;)"/>
        <xdr:cNvPicPr>
          <a:picLocks/>
        </xdr:cNvPicPr>
      </xdr:nvPicPr>
      <xdr:blipFill>
        <a:blip xmlns:r="http://schemas.openxmlformats.org/officeDocument/2006/relationships" r:embed="rId3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5400" y="27152600"/>
          <a:ext cx="1113971" cy="765629"/>
        </a:xfrm>
        <a:prstGeom prst="rect">
          <a:avLst/>
        </a:prstGeom>
      </xdr:spPr>
    </xdr:pic>
    <xdr:clientData/>
  </xdr:twoCellAnchor>
  <xdr:twoCellAnchor>
    <xdr:from>
      <xdr:col>0</xdr:col>
      <xdr:colOff>25400</xdr:colOff>
      <xdr:row>35</xdr:row>
      <xdr:rowOff>25399</xdr:rowOff>
    </xdr:from>
    <xdr:to>
      <xdr:col>0</xdr:col>
      <xdr:colOff>1139371</xdr:colOff>
      <xdr:row>35</xdr:row>
      <xdr:rowOff>791028</xdr:rowOff>
    </xdr:to>
    <xdr:pic>
      <xdr:nvPicPr>
        <xdr:cNvPr id="36" name="$A$36" descr="=JCSYSStructure(&quot;B252A4A4D2B57B54F9BE0088A56C4E62&quot;)"/>
        <xdr:cNvPicPr>
          <a:picLocks/>
        </xdr:cNvPicPr>
      </xdr:nvPicPr>
      <xdr:blipFill>
        <a:blip xmlns:r="http://schemas.openxmlformats.org/officeDocument/2006/relationships" r:embed="rId3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5400" y="27969028"/>
          <a:ext cx="1113971" cy="765629"/>
        </a:xfrm>
        <a:prstGeom prst="rect">
          <a:avLst/>
        </a:prstGeom>
      </xdr:spPr>
    </xdr:pic>
    <xdr:clientData/>
  </xdr:twoCellAnchor>
  <xdr:twoCellAnchor>
    <xdr:from>
      <xdr:col>0</xdr:col>
      <xdr:colOff>25400</xdr:colOff>
      <xdr:row>36</xdr:row>
      <xdr:rowOff>25401</xdr:rowOff>
    </xdr:from>
    <xdr:to>
      <xdr:col>0</xdr:col>
      <xdr:colOff>1139371</xdr:colOff>
      <xdr:row>36</xdr:row>
      <xdr:rowOff>791030</xdr:rowOff>
    </xdr:to>
    <xdr:pic>
      <xdr:nvPicPr>
        <xdr:cNvPr id="37" name="$A$37" descr="=JCSYSStructure(&quot;BD84DA1E305A8F7DE96A3CEC8C2FA99D&quot;)"/>
        <xdr:cNvPicPr>
          <a:picLocks/>
        </xdr:cNvPicPr>
      </xdr:nvPicPr>
      <xdr:blipFill>
        <a:blip xmlns:r="http://schemas.openxmlformats.org/officeDocument/2006/relationships" r:embed="rId3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5400" y="28785458"/>
          <a:ext cx="1113971" cy="765629"/>
        </a:xfrm>
        <a:prstGeom prst="rect">
          <a:avLst/>
        </a:prstGeom>
      </xdr:spPr>
    </xdr:pic>
    <xdr:clientData/>
  </xdr:twoCellAnchor>
  <xdr:twoCellAnchor>
    <xdr:from>
      <xdr:col>0</xdr:col>
      <xdr:colOff>25400</xdr:colOff>
      <xdr:row>37</xdr:row>
      <xdr:rowOff>25400</xdr:rowOff>
    </xdr:from>
    <xdr:to>
      <xdr:col>0</xdr:col>
      <xdr:colOff>1139371</xdr:colOff>
      <xdr:row>37</xdr:row>
      <xdr:rowOff>791029</xdr:rowOff>
    </xdr:to>
    <xdr:pic>
      <xdr:nvPicPr>
        <xdr:cNvPr id="38" name="$A$38" descr="=JCSYSStructure(&quot;3A5D45ABCB5EDE1659801CA477CE2D20&quot;)"/>
        <xdr:cNvPicPr>
          <a:picLocks/>
        </xdr:cNvPicPr>
      </xdr:nvPicPr>
      <xdr:blipFill>
        <a:blip xmlns:r="http://schemas.openxmlformats.org/officeDocument/2006/relationships" r:embed="rId37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5400" y="29601886"/>
          <a:ext cx="1113971" cy="76562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8"/>
  <sheetViews>
    <sheetView workbookViewId="0"/>
  </sheetViews>
  <sheetFormatPr defaultRowHeight="14.6" x14ac:dyDescent="0.4"/>
  <sheetData>
    <row r="1" spans="1:4" x14ac:dyDescent="0.4">
      <c r="A1" t="s">
        <v>2</v>
      </c>
      <c r="B1" t="s">
        <v>3</v>
      </c>
      <c r="C1" t="s">
        <v>4</v>
      </c>
      <c r="D1" t="s">
        <v>5</v>
      </c>
    </row>
    <row r="2" spans="1:4" x14ac:dyDescent="0.4">
      <c r="A2" t="s">
        <v>6</v>
      </c>
      <c r="B2">
        <v>1</v>
      </c>
      <c r="C2" t="s">
        <v>7</v>
      </c>
      <c r="D2" t="s">
        <v>8</v>
      </c>
    </row>
    <row r="3" spans="1:4" x14ac:dyDescent="0.4">
      <c r="A3" t="s">
        <v>9</v>
      </c>
      <c r="B3">
        <v>1</v>
      </c>
      <c r="C3" t="s">
        <v>7</v>
      </c>
      <c r="D3" t="s">
        <v>10</v>
      </c>
    </row>
    <row r="4" spans="1:4" x14ac:dyDescent="0.4">
      <c r="A4" t="s">
        <v>11</v>
      </c>
      <c r="B4">
        <v>1</v>
      </c>
      <c r="C4" t="s">
        <v>7</v>
      </c>
      <c r="D4" t="s">
        <v>12</v>
      </c>
    </row>
    <row r="5" spans="1:4" x14ac:dyDescent="0.4">
      <c r="A5" t="s">
        <v>13</v>
      </c>
      <c r="B5">
        <v>1</v>
      </c>
      <c r="C5" t="s">
        <v>7</v>
      </c>
      <c r="D5" t="s">
        <v>14</v>
      </c>
    </row>
    <row r="6" spans="1:4" x14ac:dyDescent="0.4">
      <c r="A6" t="s">
        <v>15</v>
      </c>
      <c r="B6">
        <v>1</v>
      </c>
      <c r="C6" t="s">
        <v>7</v>
      </c>
      <c r="D6" t="s">
        <v>16</v>
      </c>
    </row>
    <row r="7" spans="1:4" x14ac:dyDescent="0.4">
      <c r="A7" t="s">
        <v>17</v>
      </c>
      <c r="B7">
        <v>1</v>
      </c>
      <c r="C7" t="s">
        <v>7</v>
      </c>
      <c r="D7" t="s">
        <v>18</v>
      </c>
    </row>
    <row r="8" spans="1:4" x14ac:dyDescent="0.4">
      <c r="A8" t="s">
        <v>19</v>
      </c>
      <c r="B8">
        <v>1</v>
      </c>
      <c r="C8" t="s">
        <v>7</v>
      </c>
      <c r="D8" t="s">
        <v>20</v>
      </c>
    </row>
    <row r="9" spans="1:4" x14ac:dyDescent="0.4">
      <c r="A9" t="s">
        <v>21</v>
      </c>
      <c r="B9">
        <v>1</v>
      </c>
      <c r="C9" t="s">
        <v>7</v>
      </c>
      <c r="D9" t="s">
        <v>22</v>
      </c>
    </row>
    <row r="10" spans="1:4" x14ac:dyDescent="0.4">
      <c r="A10" t="s">
        <v>23</v>
      </c>
      <c r="B10">
        <v>1</v>
      </c>
      <c r="C10" t="s">
        <v>7</v>
      </c>
      <c r="D10" t="s">
        <v>24</v>
      </c>
    </row>
    <row r="11" spans="1:4" x14ac:dyDescent="0.4">
      <c r="A11" t="s">
        <v>25</v>
      </c>
      <c r="B11">
        <v>1</v>
      </c>
      <c r="C11" t="s">
        <v>7</v>
      </c>
      <c r="D11" t="s">
        <v>26</v>
      </c>
    </row>
    <row r="12" spans="1:4" x14ac:dyDescent="0.4">
      <c r="A12" t="s">
        <v>27</v>
      </c>
      <c r="B12">
        <v>1</v>
      </c>
      <c r="C12" t="s">
        <v>7</v>
      </c>
      <c r="D12" t="s">
        <v>28</v>
      </c>
    </row>
    <row r="13" spans="1:4" x14ac:dyDescent="0.4">
      <c r="A13" t="s">
        <v>29</v>
      </c>
      <c r="B13">
        <v>1</v>
      </c>
      <c r="C13" t="s">
        <v>7</v>
      </c>
      <c r="D13" t="s">
        <v>30</v>
      </c>
    </row>
    <row r="14" spans="1:4" x14ac:dyDescent="0.4">
      <c r="A14" t="s">
        <v>31</v>
      </c>
      <c r="B14">
        <v>1</v>
      </c>
      <c r="C14" t="s">
        <v>7</v>
      </c>
      <c r="D14" t="s">
        <v>32</v>
      </c>
    </row>
    <row r="15" spans="1:4" x14ac:dyDescent="0.4">
      <c r="A15" t="s">
        <v>33</v>
      </c>
      <c r="B15">
        <v>1</v>
      </c>
      <c r="C15" t="s">
        <v>7</v>
      </c>
      <c r="D15" t="s">
        <v>34</v>
      </c>
    </row>
    <row r="16" spans="1:4" x14ac:dyDescent="0.4">
      <c r="A16" t="s">
        <v>35</v>
      </c>
      <c r="B16">
        <v>1</v>
      </c>
      <c r="C16" t="s">
        <v>7</v>
      </c>
      <c r="D16" t="s">
        <v>36</v>
      </c>
    </row>
    <row r="17" spans="1:4" x14ac:dyDescent="0.4">
      <c r="A17" t="s">
        <v>37</v>
      </c>
      <c r="B17">
        <v>1</v>
      </c>
      <c r="C17" t="s">
        <v>7</v>
      </c>
      <c r="D17" t="s">
        <v>38</v>
      </c>
    </row>
    <row r="18" spans="1:4" x14ac:dyDescent="0.4">
      <c r="A18" t="s">
        <v>39</v>
      </c>
      <c r="B18">
        <v>1</v>
      </c>
      <c r="C18" t="s">
        <v>7</v>
      </c>
      <c r="D18" t="s">
        <v>40</v>
      </c>
    </row>
    <row r="19" spans="1:4" x14ac:dyDescent="0.4">
      <c r="A19" t="s">
        <v>41</v>
      </c>
      <c r="B19">
        <v>1</v>
      </c>
      <c r="C19" t="s">
        <v>7</v>
      </c>
      <c r="D19" t="s">
        <v>42</v>
      </c>
    </row>
    <row r="20" spans="1:4" x14ac:dyDescent="0.4">
      <c r="A20" t="s">
        <v>43</v>
      </c>
      <c r="B20">
        <v>1</v>
      </c>
      <c r="C20" t="s">
        <v>7</v>
      </c>
      <c r="D20" t="s">
        <v>44</v>
      </c>
    </row>
    <row r="21" spans="1:4" x14ac:dyDescent="0.4">
      <c r="A21" t="s">
        <v>45</v>
      </c>
      <c r="B21">
        <v>1</v>
      </c>
      <c r="C21" t="s">
        <v>7</v>
      </c>
      <c r="D21" t="s">
        <v>46</v>
      </c>
    </row>
    <row r="22" spans="1:4" x14ac:dyDescent="0.4">
      <c r="A22" t="s">
        <v>47</v>
      </c>
      <c r="B22">
        <v>1</v>
      </c>
      <c r="C22" t="s">
        <v>7</v>
      </c>
      <c r="D22" t="s">
        <v>48</v>
      </c>
    </row>
    <row r="23" spans="1:4" x14ac:dyDescent="0.4">
      <c r="A23" t="s">
        <v>49</v>
      </c>
      <c r="B23">
        <v>1</v>
      </c>
      <c r="C23" t="s">
        <v>7</v>
      </c>
      <c r="D23" t="s">
        <v>50</v>
      </c>
    </row>
    <row r="24" spans="1:4" x14ac:dyDescent="0.4">
      <c r="A24" t="s">
        <v>51</v>
      </c>
      <c r="B24">
        <v>1</v>
      </c>
      <c r="C24" t="s">
        <v>7</v>
      </c>
      <c r="D24" t="s">
        <v>52</v>
      </c>
    </row>
    <row r="25" spans="1:4" x14ac:dyDescent="0.4">
      <c r="A25" t="s">
        <v>53</v>
      </c>
      <c r="B25">
        <v>1</v>
      </c>
      <c r="C25" t="s">
        <v>7</v>
      </c>
      <c r="D25" t="s">
        <v>54</v>
      </c>
    </row>
    <row r="26" spans="1:4" x14ac:dyDescent="0.4">
      <c r="A26" t="s">
        <v>55</v>
      </c>
      <c r="B26">
        <v>1</v>
      </c>
      <c r="C26" t="s">
        <v>7</v>
      </c>
      <c r="D26" t="s">
        <v>56</v>
      </c>
    </row>
    <row r="27" spans="1:4" x14ac:dyDescent="0.4">
      <c r="A27" t="s">
        <v>57</v>
      </c>
      <c r="B27">
        <v>1</v>
      </c>
      <c r="C27" t="s">
        <v>7</v>
      </c>
      <c r="D27" t="s">
        <v>58</v>
      </c>
    </row>
    <row r="28" spans="1:4" x14ac:dyDescent="0.4">
      <c r="A28" t="s">
        <v>59</v>
      </c>
      <c r="B28">
        <v>1</v>
      </c>
      <c r="C28" t="s">
        <v>7</v>
      </c>
      <c r="D28" t="s">
        <v>60</v>
      </c>
    </row>
    <row r="29" spans="1:4" x14ac:dyDescent="0.4">
      <c r="A29" t="s">
        <v>61</v>
      </c>
      <c r="B29">
        <v>1</v>
      </c>
      <c r="C29" t="s">
        <v>7</v>
      </c>
      <c r="D29" t="s">
        <v>62</v>
      </c>
    </row>
    <row r="30" spans="1:4" x14ac:dyDescent="0.4">
      <c r="A30" t="s">
        <v>63</v>
      </c>
      <c r="B30">
        <v>1</v>
      </c>
      <c r="C30" t="s">
        <v>7</v>
      </c>
      <c r="D30" t="s">
        <v>64</v>
      </c>
    </row>
    <row r="31" spans="1:4" x14ac:dyDescent="0.4">
      <c r="A31" t="s">
        <v>65</v>
      </c>
      <c r="B31">
        <v>1</v>
      </c>
      <c r="C31" t="s">
        <v>7</v>
      </c>
      <c r="D31" t="s">
        <v>66</v>
      </c>
    </row>
    <row r="32" spans="1:4" x14ac:dyDescent="0.4">
      <c r="A32" t="s">
        <v>67</v>
      </c>
      <c r="B32">
        <v>1</v>
      </c>
      <c r="C32" t="s">
        <v>7</v>
      </c>
      <c r="D32" t="s">
        <v>68</v>
      </c>
    </row>
    <row r="33" spans="1:4" x14ac:dyDescent="0.4">
      <c r="A33" t="s">
        <v>69</v>
      </c>
      <c r="B33">
        <v>1</v>
      </c>
      <c r="C33" t="s">
        <v>7</v>
      </c>
      <c r="D33" t="s">
        <v>70</v>
      </c>
    </row>
    <row r="34" spans="1:4" x14ac:dyDescent="0.4">
      <c r="A34" t="s">
        <v>71</v>
      </c>
      <c r="B34">
        <v>1</v>
      </c>
      <c r="C34" t="s">
        <v>7</v>
      </c>
      <c r="D34" t="s">
        <v>72</v>
      </c>
    </row>
    <row r="35" spans="1:4" x14ac:dyDescent="0.4">
      <c r="A35" t="s">
        <v>73</v>
      </c>
      <c r="B35">
        <v>1</v>
      </c>
      <c r="C35" t="s">
        <v>7</v>
      </c>
      <c r="D35" t="s">
        <v>74</v>
      </c>
    </row>
    <row r="36" spans="1:4" x14ac:dyDescent="0.4">
      <c r="A36" t="s">
        <v>75</v>
      </c>
      <c r="B36">
        <v>1</v>
      </c>
      <c r="C36" t="s">
        <v>7</v>
      </c>
      <c r="D36" t="s">
        <v>76</v>
      </c>
    </row>
    <row r="37" spans="1:4" x14ac:dyDescent="0.4">
      <c r="A37" t="s">
        <v>77</v>
      </c>
      <c r="B37">
        <v>1</v>
      </c>
      <c r="C37" t="s">
        <v>7</v>
      </c>
      <c r="D37" t="s">
        <v>78</v>
      </c>
    </row>
    <row r="38" spans="1:4" x14ac:dyDescent="0.4">
      <c r="A38" t="s">
        <v>79</v>
      </c>
      <c r="B38">
        <v>1</v>
      </c>
      <c r="C38" t="s">
        <v>7</v>
      </c>
      <c r="D38" t="s">
        <v>80</v>
      </c>
    </row>
  </sheetData>
  <sheetProtection algorithmName="SHA-512" hashValue="2blDkRECO8dQ7dEHlJwa8D0IX+pequLzOjYq/tkeW5Bzt0ps0dPku/pHzs4g8JSh+UFuvdYN0in5ZEtdtk1KEA==" saltValue="t6Ro5WqxXy7u3mtGuBUgiw==" spinCount="100000" sheet="1" objects="1" scenarios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8"/>
  <sheetViews>
    <sheetView tabSelected="1" workbookViewId="0">
      <selection sqref="A1:A1048576"/>
    </sheetView>
  </sheetViews>
  <sheetFormatPr defaultRowHeight="14.6" x14ac:dyDescent="0.4"/>
  <cols>
    <col min="1" max="1" width="16.4609375" customWidth="1"/>
    <col min="2" max="2" width="63.4609375" bestFit="1" customWidth="1"/>
    <col min="3" max="3" width="12.23046875" bestFit="1" customWidth="1"/>
    <col min="4" max="4" width="16.07421875" bestFit="1" customWidth="1"/>
    <col min="5" max="5" width="9.4609375" bestFit="1" customWidth="1"/>
    <col min="6" max="6" width="7.3046875" bestFit="1" customWidth="1"/>
    <col min="7" max="7" width="56.4609375" bestFit="1" customWidth="1"/>
    <col min="8" max="8" width="16.4609375" bestFit="1" customWidth="1"/>
    <col min="9" max="9" width="20.765625" bestFit="1" customWidth="1"/>
    <col min="10" max="10" width="63.4609375" bestFit="1" customWidth="1"/>
    <col min="11" max="11" width="8.84375" bestFit="1" customWidth="1"/>
    <col min="12" max="12" width="15.921875" bestFit="1" customWidth="1"/>
    <col min="13" max="13" width="12.3046875" bestFit="1" customWidth="1"/>
    <col min="14" max="15" width="13.23046875" bestFit="1" customWidth="1"/>
    <col min="16" max="16" width="15.3046875" bestFit="1" customWidth="1"/>
    <col min="17" max="17" width="18.07421875" bestFit="1" customWidth="1"/>
    <col min="18" max="18" width="23.23046875" bestFit="1" customWidth="1"/>
    <col min="19" max="19" width="22.53515625" bestFit="1" customWidth="1"/>
    <col min="20" max="20" width="4.69140625" bestFit="1" customWidth="1"/>
    <col min="21" max="21" width="13.69140625" bestFit="1" customWidth="1"/>
    <col min="22" max="22" width="5.84375" bestFit="1" customWidth="1"/>
    <col min="23" max="23" width="14.4609375" bestFit="1" customWidth="1"/>
  </cols>
  <sheetData>
    <row r="1" spans="1:23" x14ac:dyDescent="0.4">
      <c r="A1" s="1" t="s">
        <v>0</v>
      </c>
      <c r="B1" s="1" t="s">
        <v>1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</row>
    <row r="2" spans="1:23" ht="64.3" customHeight="1" x14ac:dyDescent="0.4">
      <c r="A2" s="4" t="str">
        <f>_xll.JChemExcel.Functions.JCSYSStructure("084E25EA482784591B9DFC7B849757B5")</f>
        <v/>
      </c>
      <c r="B2" s="2" t="s">
        <v>81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</row>
    <row r="3" spans="1:23" ht="64.3" customHeight="1" x14ac:dyDescent="0.4">
      <c r="A3" s="4" t="str">
        <f>_xll.JChemExcel.Functions.JCSYSStructure("15B33587A2C38AE976CA8769AAA1BA46")</f>
        <v/>
      </c>
      <c r="B3" s="2" t="s">
        <v>82</v>
      </c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</row>
    <row r="4" spans="1:23" ht="64.3" customHeight="1" x14ac:dyDescent="0.4">
      <c r="A4" s="4" t="str">
        <f>_xll.JChemExcel.Functions.JCSYSStructure("4C36553707BE2B54B39B5BC4A07C56F4")</f>
        <v/>
      </c>
      <c r="B4" s="2" t="s">
        <v>83</v>
      </c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</row>
    <row r="5" spans="1:23" ht="64.3" customHeight="1" x14ac:dyDescent="0.4">
      <c r="A5" s="4" t="str">
        <f>_xll.JChemExcel.Functions.JCSYSStructure("1B31FF345351471E26CC07828F0F105D")</f>
        <v/>
      </c>
      <c r="B5" s="2" t="s">
        <v>84</v>
      </c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</row>
    <row r="6" spans="1:23" ht="64.3" customHeight="1" x14ac:dyDescent="0.4">
      <c r="A6" s="4" t="str">
        <f>_xll.JChemExcel.Functions.JCSYSStructure("E0DB379D3F30DFFADB4DE7AE7EA1B068")</f>
        <v/>
      </c>
      <c r="B6" s="2" t="s">
        <v>85</v>
      </c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</row>
    <row r="7" spans="1:23" ht="64.3" customHeight="1" x14ac:dyDescent="0.4">
      <c r="A7" s="4" t="str">
        <f>_xll.JChemExcel.Functions.JCSYSStructure("083EAA49625D44567DAE42650C099BC7")</f>
        <v/>
      </c>
      <c r="B7" s="2" t="s">
        <v>86</v>
      </c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</row>
    <row r="8" spans="1:23" ht="64.3" customHeight="1" x14ac:dyDescent="0.4">
      <c r="A8" s="4" t="str">
        <f>_xll.JChemExcel.Functions.JCSYSStructure("882181D2D7AB2904E50F72A7B103E145")</f>
        <v/>
      </c>
      <c r="B8" s="2" t="s">
        <v>87</v>
      </c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</row>
    <row r="9" spans="1:23" ht="64.3" customHeight="1" x14ac:dyDescent="0.4">
      <c r="A9" s="4" t="str">
        <f>_xll.JChemExcel.Functions.JCSYSStructure("0B5236DFF0E679200AA71D2E6189BB5D")</f>
        <v/>
      </c>
      <c r="B9" s="2" t="s">
        <v>88</v>
      </c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</row>
    <row r="10" spans="1:23" ht="64.3" customHeight="1" x14ac:dyDescent="0.4">
      <c r="A10" s="4" t="str">
        <f>_xll.JChemExcel.Functions.JCSYSStructure("4A9680BEDB4984ED19B1C02E4A0CCF68")</f>
        <v/>
      </c>
      <c r="B10" s="2" t="s">
        <v>89</v>
      </c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</row>
    <row r="11" spans="1:23" ht="64.3" customHeight="1" x14ac:dyDescent="0.4">
      <c r="A11" s="4" t="str">
        <f>_xll.JChemExcel.Functions.JCSYSStructure("055F262C617C11F070DB9D7A6183A151")</f>
        <v/>
      </c>
      <c r="B11" s="2" t="s">
        <v>90</v>
      </c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</row>
    <row r="12" spans="1:23" ht="64.3" customHeight="1" x14ac:dyDescent="0.4">
      <c r="A12" s="4" t="str">
        <f>_xll.JChemExcel.Functions.JCSYSStructure("BA3387ECC40ACBE6BB77700907F8B251")</f>
        <v/>
      </c>
      <c r="B12" s="2" t="s">
        <v>91</v>
      </c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</row>
    <row r="13" spans="1:23" ht="64.3" customHeight="1" x14ac:dyDescent="0.4">
      <c r="A13" s="4" t="str">
        <f>_xll.JChemExcel.Functions.JCSYSStructure("B11F2E025596C9324D34BC06CD258FCA")</f>
        <v/>
      </c>
      <c r="B13" s="2" t="s">
        <v>92</v>
      </c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</row>
    <row r="14" spans="1:23" ht="64.3" customHeight="1" x14ac:dyDescent="0.4">
      <c r="A14" s="4" t="str">
        <f>_xll.JChemExcel.Functions.JCSYSStructure("F679A3243DBA3BA11091435006E03605")</f>
        <v/>
      </c>
      <c r="B14" s="2" t="s">
        <v>93</v>
      </c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</row>
    <row r="15" spans="1:23" ht="64.3" customHeight="1" x14ac:dyDescent="0.4">
      <c r="A15" s="4" t="str">
        <f>_xll.JChemExcel.Functions.JCSYSStructure("44B634EFA3845BB0E9D550A448182377")</f>
        <v/>
      </c>
      <c r="B15" s="2" t="s">
        <v>94</v>
      </c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</row>
    <row r="16" spans="1:23" ht="64.3" customHeight="1" x14ac:dyDescent="0.4">
      <c r="A16" s="4" t="str">
        <f>_xll.JChemExcel.Functions.JCSYSStructure("4DFE9F0A0A9A62E8CF1FAEC568E0C0AC")</f>
        <v/>
      </c>
      <c r="B16" s="2" t="s">
        <v>95</v>
      </c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</row>
    <row r="17" spans="1:23" ht="64.3" customHeight="1" x14ac:dyDescent="0.4">
      <c r="A17" s="4" t="str">
        <f>_xll.JChemExcel.Functions.JCSYSStructure("FEDFB30F19EBAB5EA71CE67CA9BBE6D0")</f>
        <v/>
      </c>
      <c r="B17" s="2" t="s">
        <v>96</v>
      </c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</row>
    <row r="18" spans="1:23" ht="64.3" customHeight="1" x14ac:dyDescent="0.4">
      <c r="A18" s="4" t="str">
        <f>_xll.JChemExcel.Functions.JCSYSStructure("80F19505A4BCEBFDD454960DC46F3583")</f>
        <v/>
      </c>
      <c r="B18" s="2" t="s">
        <v>97</v>
      </c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</row>
    <row r="19" spans="1:23" ht="64.3" customHeight="1" x14ac:dyDescent="0.4">
      <c r="A19" s="4" t="str">
        <f>_xll.JChemExcel.Functions.JCSYSStructure("E648F8160DF81A56B4EB4E69A1AF6630")</f>
        <v/>
      </c>
      <c r="B19" s="2" t="s">
        <v>98</v>
      </c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</row>
    <row r="20" spans="1:23" ht="64.3" customHeight="1" x14ac:dyDescent="0.4">
      <c r="A20" s="4" t="str">
        <f>_xll.JChemExcel.Functions.JCSYSStructure("8B81C819AE971FCE8E5FC63B8AFDA89C")</f>
        <v/>
      </c>
      <c r="B20" s="2" t="s">
        <v>99</v>
      </c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</row>
    <row r="21" spans="1:23" ht="64.3" customHeight="1" x14ac:dyDescent="0.4">
      <c r="A21" s="4" t="str">
        <f>_xll.JChemExcel.Functions.JCSYSStructure("F1CF8148BB3CBAEDF734194591D19BC2")</f>
        <v/>
      </c>
      <c r="B21" s="2" t="s">
        <v>100</v>
      </c>
      <c r="C21" s="2"/>
      <c r="D21" s="2"/>
      <c r="E21" s="2"/>
      <c r="F21" s="2"/>
      <c r="G21" s="2"/>
      <c r="H21" s="2"/>
      <c r="I21" s="2"/>
      <c r="J21" s="3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</row>
    <row r="22" spans="1:23" ht="64.3" customHeight="1" x14ac:dyDescent="0.4">
      <c r="A22" s="4" t="str">
        <f>_xll.JChemExcel.Functions.JCSYSStructure("DD8A18DF89308F81A8D8DDFF7E95DA28")</f>
        <v/>
      </c>
      <c r="B22" s="2" t="s">
        <v>101</v>
      </c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</row>
    <row r="23" spans="1:23" ht="64.3" customHeight="1" x14ac:dyDescent="0.4">
      <c r="A23" s="4" t="str">
        <f>_xll.JChemExcel.Functions.JCSYSStructure("EDE0063F8BD99A637552E6BA5CA65ED0")</f>
        <v/>
      </c>
      <c r="B23" s="2" t="s">
        <v>102</v>
      </c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</row>
    <row r="24" spans="1:23" ht="64.3" customHeight="1" x14ac:dyDescent="0.4">
      <c r="A24" s="4" t="str">
        <f>_xll.JChemExcel.Functions.JCSYSStructure("279816AE02A5C76BC6D3BA1ACB39C9A1")</f>
        <v/>
      </c>
      <c r="B24" s="2" t="s">
        <v>103</v>
      </c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</row>
    <row r="25" spans="1:23" ht="64.3" customHeight="1" x14ac:dyDescent="0.4">
      <c r="A25" s="4" t="str">
        <f>_xll.JChemExcel.Functions.JCSYSStructure("DB9D06D144D77C7336ED16EAC93AD523")</f>
        <v/>
      </c>
      <c r="B25" s="2" t="s">
        <v>104</v>
      </c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</row>
    <row r="26" spans="1:23" ht="64.3" customHeight="1" x14ac:dyDescent="0.4">
      <c r="A26" s="4" t="str">
        <f>_xll.JChemExcel.Functions.JCSYSStructure("D599FDF677490992C2E25182C6013B3A")</f>
        <v/>
      </c>
      <c r="B26" s="2" t="s">
        <v>105</v>
      </c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</row>
    <row r="27" spans="1:23" ht="64.3" customHeight="1" x14ac:dyDescent="0.4">
      <c r="A27" s="4" t="str">
        <f>_xll.JChemExcel.Functions.JCSYSStructure("CFB1857EF216A21D2DB9E0A3B0E359F5")</f>
        <v/>
      </c>
      <c r="B27" s="2" t="s">
        <v>106</v>
      </c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</row>
    <row r="28" spans="1:23" ht="64.3" customHeight="1" x14ac:dyDescent="0.4">
      <c r="A28" s="4" t="str">
        <f>_xll.JChemExcel.Functions.JCSYSStructure("8DE19AFABA6BF9F72A7694C6C63BBD61")</f>
        <v/>
      </c>
      <c r="B28" s="2" t="s">
        <v>107</v>
      </c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</row>
    <row r="29" spans="1:23" ht="64.3" customHeight="1" x14ac:dyDescent="0.4">
      <c r="A29" s="4" t="str">
        <f>_xll.JChemExcel.Functions.JCSYSStructure("5B161EFFE5C720141669D9C753CE8AEE")</f>
        <v/>
      </c>
      <c r="B29" s="2" t="s">
        <v>108</v>
      </c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</row>
    <row r="30" spans="1:23" ht="64.3" customHeight="1" x14ac:dyDescent="0.4">
      <c r="A30" s="4" t="str">
        <f>_xll.JChemExcel.Functions.JCSYSStructure("B5F4B248BEBE116CBE1ECD460270D47A")</f>
        <v/>
      </c>
      <c r="B30" s="2" t="s">
        <v>109</v>
      </c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</row>
    <row r="31" spans="1:23" ht="64.3" customHeight="1" x14ac:dyDescent="0.4">
      <c r="A31" s="4" t="str">
        <f>_xll.JChemExcel.Functions.JCSYSStructure("A42144F367E2C92534C667BFF2547D39")</f>
        <v/>
      </c>
      <c r="B31" s="2" t="s">
        <v>110</v>
      </c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</row>
    <row r="32" spans="1:23" ht="64.3" customHeight="1" x14ac:dyDescent="0.4">
      <c r="A32" s="4" t="str">
        <f>_xll.JChemExcel.Functions.JCSYSStructure("081596817092F9C90F636ECD4E7138AF")</f>
        <v/>
      </c>
      <c r="B32" s="2" t="s">
        <v>111</v>
      </c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</row>
    <row r="33" spans="1:23" ht="64.3" customHeight="1" x14ac:dyDescent="0.4">
      <c r="A33" s="4" t="str">
        <f>_xll.JChemExcel.Functions.JCSYSStructure("25450050F4605E6822C0EA2317B44653")</f>
        <v/>
      </c>
      <c r="B33" s="2" t="s">
        <v>112</v>
      </c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</row>
    <row r="34" spans="1:23" ht="64.3" customHeight="1" x14ac:dyDescent="0.4">
      <c r="A34" s="4" t="str">
        <f>_xll.JChemExcel.Functions.JCSYSStructure("2CFF33B46A33E8E3731161EDF7A3ABB5")</f>
        <v/>
      </c>
      <c r="B34" s="2" t="s">
        <v>113</v>
      </c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</row>
    <row r="35" spans="1:23" ht="64.3" customHeight="1" x14ac:dyDescent="0.4">
      <c r="A35" s="4" t="str">
        <f>_xll.JChemExcel.Functions.JCSYSStructure("7A0DE2E3D141FDB018AD443E627BB004")</f>
        <v/>
      </c>
      <c r="B35" s="2" t="s">
        <v>114</v>
      </c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</row>
    <row r="36" spans="1:23" ht="64.3" customHeight="1" x14ac:dyDescent="0.4">
      <c r="A36" s="4" t="str">
        <f>_xll.JChemExcel.Functions.JCSYSStructure("B252A4A4D2B57B54F9BE0088A56C4E62")</f>
        <v/>
      </c>
      <c r="B36" s="2" t="s">
        <v>115</v>
      </c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</row>
    <row r="37" spans="1:23" ht="64.3" customHeight="1" x14ac:dyDescent="0.4">
      <c r="A37" s="4" t="str">
        <f>_xll.JChemExcel.Functions.JCSYSStructure("BD84DA1E305A8F7DE96A3CEC8C2FA99D")</f>
        <v/>
      </c>
      <c r="B37" s="2" t="s">
        <v>116</v>
      </c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</row>
    <row r="38" spans="1:23" ht="64.3" customHeight="1" x14ac:dyDescent="0.4">
      <c r="A38" s="4" t="str">
        <f>_xll.JChemExcel.Functions.JCSYSStructure("3A5D45ABCB5EDE1659801CA477CE2D20")</f>
        <v/>
      </c>
      <c r="B38" s="2" t="s">
        <v>117</v>
      </c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__JChemStructureSheet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DiPizio</dc:creator>
  <cp:lastModifiedBy>DiPizio</cp:lastModifiedBy>
  <dcterms:created xsi:type="dcterms:W3CDTF">2019-02-13T16:20:02Z</dcterms:created>
  <dcterms:modified xsi:type="dcterms:W3CDTF">2019-02-13T16:23:55Z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JChemExcelWorkbookGUID">
    <vt:lpwstr>bdbe6aa0-3c72-4772-81bb-4ebeca487507</vt:lpwstr>
  </property>
  <property fmtid="{D5CDD505-2E9C-101B-9397-08002B2CF9AE}" pid="3" name="JChemExcelVersion">
    <vt:lpwstr>5.4.1</vt:lpwstr>
  </property>
</Properties>
</file>