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ller\OneDrive\ドキュメント\22.04\TAG_paper2022\revise1\221012b_revise_final\revise_final\ijms-1932346-supplementary\"/>
    </mc:Choice>
  </mc:AlternateContent>
  <xr:revisionPtr revIDLastSave="0" documentId="6_{A0B96B94-6990-4902-8B6C-55B96249A5F7}" xr6:coauthVersionLast="36" xr6:coauthVersionMax="47" xr10:uidLastSave="{00000000-0000-0000-0000-000000000000}"/>
  <bookViews>
    <workbookView xWindow="0" yWindow="2060" windowWidth="25510" windowHeight="16180" xr2:uid="{00000000-000D-0000-FFFF-FFFF00000000}"/>
  </bookViews>
  <sheets>
    <sheet name="summary" sheetId="1" r:id="rId1"/>
  </sheets>
  <calcPr calcId="191029" concurrentCalc="0"/>
</workbook>
</file>

<file path=xl/calcChain.xml><?xml version="1.0" encoding="utf-8"?>
<calcChain xmlns="http://schemas.openxmlformats.org/spreadsheetml/2006/main">
  <c r="BH45" i="1" l="1"/>
  <c r="BH3" i="1"/>
  <c r="BH4" i="1"/>
  <c r="BH5" i="1"/>
  <c r="BH6" i="1"/>
  <c r="BH7" i="1"/>
  <c r="BH8" i="1"/>
  <c r="BH9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</calcChain>
</file>

<file path=xl/sharedStrings.xml><?xml version="1.0" encoding="utf-8"?>
<sst xmlns="http://schemas.openxmlformats.org/spreadsheetml/2006/main" count="202" uniqueCount="202">
  <si>
    <t>id</t>
  </si>
  <si>
    <t>theoretical m/z</t>
  </si>
  <si>
    <t xml:space="preserve"> structures</t>
  </si>
  <si>
    <t xml:space="preserve"> linked structures</t>
  </si>
  <si>
    <t>obs. m/z1</t>
  </si>
  <si>
    <t>obs. m/z2</t>
  </si>
  <si>
    <t>obs. m/z3</t>
  </si>
  <si>
    <t>obs. m/z4</t>
  </si>
  <si>
    <t>obs. m/z5</t>
  </si>
  <si>
    <t>obs. m/z6</t>
  </si>
  <si>
    <t>obs. m/z7</t>
  </si>
  <si>
    <t>obs. m/z8</t>
  </si>
  <si>
    <t>obs. m/z9</t>
  </si>
  <si>
    <t>obs. m/z10</t>
  </si>
  <si>
    <t>obs. m/z11</t>
  </si>
  <si>
    <t>obs. m/z12</t>
  </si>
  <si>
    <t>obs. m/z13</t>
  </si>
  <si>
    <t>obs. m/z14</t>
  </si>
  <si>
    <t>obs. m/z15</t>
  </si>
  <si>
    <t>obs. m/z16</t>
  </si>
  <si>
    <t>obs. m/z17</t>
  </si>
  <si>
    <t>obs. m/z18</t>
  </si>
  <si>
    <t>obs. m/z19</t>
  </si>
  <si>
    <t>obs. m/z20</t>
  </si>
  <si>
    <t>area 1</t>
  </si>
  <si>
    <t>area 2</t>
  </si>
  <si>
    <t>area 3</t>
  </si>
  <si>
    <t>area 4</t>
  </si>
  <si>
    <t>area 5</t>
  </si>
  <si>
    <t>area 6</t>
  </si>
  <si>
    <t>area 7</t>
  </si>
  <si>
    <t>area 8</t>
  </si>
  <si>
    <t>area 9</t>
  </si>
  <si>
    <t>area 10</t>
  </si>
  <si>
    <t>area 11</t>
  </si>
  <si>
    <t>area 12</t>
  </si>
  <si>
    <t>area 13</t>
  </si>
  <si>
    <t>area 14</t>
  </si>
  <si>
    <t>area 15</t>
  </si>
  <si>
    <t>area 16</t>
  </si>
  <si>
    <t>area 17</t>
  </si>
  <si>
    <t>area 18</t>
  </si>
  <si>
    <t>area 19</t>
  </si>
  <si>
    <t>area 20</t>
  </si>
  <si>
    <t>ave</t>
  </si>
  <si>
    <t>std</t>
  </si>
  <si>
    <t>cv</t>
  </si>
  <si>
    <t>links</t>
  </si>
  <si>
    <t>(Hex)2 + (Man)3(GlcNAc)2</t>
  </si>
  <si>
    <t>[1](Hex)4 (HexNAc)2_x000D_
[8](Hex)3 + (Man)3(GlcNAc)2_x000D_
[10](Hex)2 (HexNAc)1 + (Man)3(GlcNAc)2</t>
  </si>
  <si>
    <t>(Hex)1 (HexNAc)1 + (Man)3(GlcNAc)2</t>
  </si>
  <si>
    <t>[1](Hex)4 (HexNAc)2_x000D_
[2](HexNAc)1 + (Man)3(GlcNAc)2_x000D_
[13](Hex)1 (HexNAc)2 + (Man)3(GlcNAc)2_x000D_
[10](Hex)2 (HexNAc)1 + (Man)3(GlcNAc)2_x000D_
[9](Hex)1 (HexNAc)1 (Fuc)1 + (Man)3(GlcNAc)2_x000D_
[20](Hex)1 (HexNAc)1 (6NeuAc)1 + (Man)3(GlcNAc)2_x000D_
[17](Hex)1 (HexNAc)1 (3-8NeuAc)1 + (Man)3(GlcNAc)2</t>
  </si>
  <si>
    <t>(HexNAc)2 + (Man)3(GlcNAc)2</t>
  </si>
  <si>
    <t>[2](HexNAc)1 + (Man)3(GlcNAc)2_x000D_
[14](HexNAc)3 + (Man)3(GlcNAc)2_x000D_
[13](Hex)1 (HexNAc)2 + (Man)3(GlcNAc)2_x000D_
[12](HexNAc)2 (Fuc)1 + (Man)3(GlcNAc)2_x000D_
[15](HexNAc)2 (GlcA)1 + (Man)3(GlcNAc)2</t>
  </si>
  <si>
    <t>(Hex)3 + (Man)3(GlcNAc)2</t>
  </si>
  <si>
    <t>[3](Hex)2 + (Man)3(GlcNAc)2_x000D_
[16](Hex)4 + (Man)3(GlcNAc)2_x000D_
[19](Hex)3 (HexNAc)1 + (Man)3(GlcNAc)2</t>
  </si>
  <si>
    <t>(Hex)2 (HexNAc)1 + (Man)3(GlcNAc)2</t>
  </si>
  <si>
    <t>[3](Hex)2 + (Man)3(GlcNAc)2_x000D_
[5](Hex)1 (HexNAc)1 + (Man)3(GlcNAc)2_x000D_
[22](Hex)2 (HexNAc)2 + (Man)3(GlcNAc)2_x000D_
[19](Hex)3 (HexNAc)1 + (Man)3(GlcNAc)2_x000D_
[18](Hex)2 (HexNAc)1 (Fuc)1 + (Man)3(GlcNAc)2_x000D_
[30](Hex)2 (HexNAc)1 (6NeuAc)1 + (Man)3(GlcNAc)2_x000D_
[28](Hex)2 (HexNAc)1 (3-8NeuAc)1 + (Man)3(GlcNAc)2</t>
  </si>
  <si>
    <t>(HexNAc)2 (Fuc)1 + (Man)3(GlcNAc)2</t>
  </si>
  <si>
    <t>[7](HexNAc)2 + (Man)3(GlcNAc)2_x000D_
[4](HexNAc)1 (Fuc)1 + (Man)3(GlcNAc)2_x000D_
[23](HexNAc)3 (Fuc)1 + (Man)3(GlcNAc)2_x000D_
[21](Hex)1 (HexNAc)2 (Fuc)1 + (Man)3(GlcNAc)2</t>
  </si>
  <si>
    <t>(Hex)1 (HexNAc)2 + (Man)3(GlcNAc)2</t>
  </si>
  <si>
    <t>[7](HexNAc)2 + (Man)3(GlcNAc)2_x000D_
[5](Hex)1 (HexNAc)1 + (Man)3(GlcNAc)2_x000D_
[24](Hex)1 (HexNAc)3 + (Man)3(GlcNAc)2_x000D_
[22](Hex)2 (HexNAc)2 + (Man)3(GlcNAc)2_x000D_
[21](Hex)1 (HexNAc)2 (Fuc)1 + (Man)3(GlcNAc)2_x000D_
[25](Hex)1 (HexNAc)2 (GlcA)1 + (Man)3(GlcNAc)2_x000D_
[33](Hex)1 (HexNAc)2 (6NeuAc)1 + (Man)3(GlcNAc)2</t>
  </si>
  <si>
    <t>(HexNAc)3 + (Man)3(GlcNAc)2</t>
  </si>
  <si>
    <t>[7](HexNAc)2 + (Man)3(GlcNAc)2_x000D_
[24](Hex)1 (HexNAc)3 + (Man)3(GlcNAc)2_x000D_
[23](HexNAc)3 (Fuc)1 + (Man)3(GlcNAc)2_x000D_
[27](HexNAc)3 (GlcA)1 + (Man)3(GlcNAc)2</t>
  </si>
  <si>
    <t>(Hex)4 + (Man)3(GlcNAc)2</t>
  </si>
  <si>
    <t>[8](Hex)3 + (Man)3(GlcNAc)2_x000D_
[26](Hex)5 + (Man)3(GlcNAc)2</t>
  </si>
  <si>
    <t>(Hex)1 (HexNAc)1 (3-8NeuAc)1 + (Man)3(GlcNAc)2</t>
  </si>
  <si>
    <t>[5](Hex)1 (HexNAc)1 + (Man)3(GlcNAc)2_x000D_
[28](Hex)2 (HexNAc)1 (3-8NeuAc)1 + (Man)3(GlcNAc)2</t>
  </si>
  <si>
    <t>(Hex)3 (HexNAc)1 + (Man)3(GlcNAc)2</t>
  </si>
  <si>
    <t>[8](Hex)3 + (Man)3(GlcNAc)2_x000D_
[10](Hex)2 (HexNAc)1 + (Man)3(GlcNAc)2_x000D_
[32](Hex)3 (HexNAc)2 + (Man)3(GlcNAc)2_x000D_
[43](Hex)3 (HexNAc)1 (6NeuAc)1 + (Man)3(GlcNAc)2_x000D_
[40](Hex)3 (HexNAc)1 (3-8NeuAc)1 + (Man)3(GlcNAc)2</t>
  </si>
  <si>
    <t>(Hex)1 (HexNAc)1 (6NeuAc)1 + (Man)3(GlcNAc)2</t>
  </si>
  <si>
    <t>[5](Hex)1 (HexNAc)1 + (Man)3(GlcNAc)2_x000D_
[11](HexNAc)1 (6NeuAc)1 + (Man)3(GlcNAc)2_x000D_
[33](Hex)1 (HexNAc)2 (6NeuAc)1 + (Man)3(GlcNAc)2_x000D_
[30](Hex)2 (HexNAc)1 (6NeuAc)1 + (Man)3(GlcNAc)2_x000D_
[29](Hex)1 (HexNAc)1 (Fuc)1 (6NeuAc)1 + (Man)3(GlcNAc)2</t>
  </si>
  <si>
    <t>(Hex)1 (HexNAc)2 (Fuc)1 + (Man)3(GlcNAc)2</t>
  </si>
  <si>
    <t>[13](Hex)1 (HexNAc)2 + (Man)3(GlcNAc)2_x000D_
[12](HexNAc)2 (Fuc)1 + (Man)3(GlcNAc)2_x000D_
[9](Hex)1 (HexNAc)1 (Fuc)1 + (Man)3(GlcNAc)2_x000D_
[34](Hex)1 (HexNAc)3 (Fuc)1 + (Man)3(GlcNAc)2_x000D_
[31](Hex)2 (HexNAc)2 (Fuc)1 + (Man)3(GlcNAc)2_x000D_
[45](Hex)1 (HexNAc)2 (Fuc)1 (6NeuAc)1 + (Man)3(GlcNAc)2</t>
  </si>
  <si>
    <t>(Hex)2 (HexNAc)2 + (Man)3(GlcNAc)2</t>
  </si>
  <si>
    <t>[13](Hex)1 (HexNAc)2 + (Man)3(GlcNAc)2_x000D_
[10](Hex)2 (HexNAc)1 + (Man)3(GlcNAc)2_x000D_
[35](Hex)2 (HexNAc)3 + (Man)3(GlcNAc)2_x000D_
[32](Hex)3 (HexNAc)2 + (Man)3(GlcNAc)2_x000D_
[31](Hex)2 (HexNAc)2 (Fuc)1 + (Man)3(GlcNAc)2_x000D_
[47](Hex)2 (HexNAc)2 (6NeuAc)1 + (Man)3(GlcNAc)2_x000D_
[44](Hex)2 (HexNAc)2 (3-8NeuAc)1 + (Man)3(GlcNAc)2</t>
  </si>
  <si>
    <t>(HexNAc)3 (Fuc)1 + (Man)3(GlcNAc)2</t>
  </si>
  <si>
    <t>[14](HexNAc)3 + (Man)3(GlcNAc)2_x000D_
[12](HexNAc)2 (Fuc)1 + (Man)3(GlcNAc)2_x000D_
[36](HexNAc)4 (Fuc)1 + (Man)3(GlcNAc)2_x000D_
[34](Hex)1 (HexNAc)3 (Fuc)1 + (Man)3(GlcNAc)2_x000D_
[38](HexNAc)3 (Fuc)1 (GlcA)1 + (Man)3(GlcNAc)2_x000D_
[46](HexNAc)3 (Fuc)1 (3-8NeuAc)1 + (Man)3(GlcNAc)2</t>
  </si>
  <si>
    <t>(Hex)1 (HexNAc)3 + (Man)3(GlcNAc)2</t>
  </si>
  <si>
    <t>[14](HexNAc)3 + (Man)3(GlcNAc)2_x000D_
[13](Hex)1 (HexNAc)2 + (Man)3(GlcNAc)2_x000D_
[35](Hex)2 (HexNAc)3 + (Man)3(GlcNAc)2_x000D_
[34](Hex)1 (HexNAc)3 (Fuc)1 + (Man)3(GlcNAc)2_x000D_
[39](Hex)1 (HexNAc)3 (GlcA)1 + (Man)3(GlcNAc)2_x000D_
[50](Hex)1 (HexNAc)3 (6NeuAc)1 + (Man)3(GlcNAc)2</t>
  </si>
  <si>
    <t>(Hex)5 + (Man)3(GlcNAc)2</t>
  </si>
  <si>
    <t>[16](Hex)4 + (Man)3(GlcNAc)2_x000D_
[37](Hex)6 + (Man)3(GlcNAc)2_x000D_
[41](Hex)5 (HexNAc)1 + (Man)3(GlcNAc)2</t>
  </si>
  <si>
    <t>(Hex)2 (HexNAc)1 (3-8NeuAc)1 + (Man)3(GlcNAc)2</t>
  </si>
  <si>
    <t>[10](Hex)2 (HexNAc)1 + (Man)3(GlcNAc)2_x000D_
[17](Hex)1 (HexNAc)1 (3-8NeuAc)1 + (Man)3(GlcNAc)2_x000D_
[44](Hex)2 (HexNAc)2 (3-8NeuAc)1 + (Man)3(GlcNAc)2_x000D_
[40](Hex)3 (HexNAc)1 (3-8NeuAc)1 + (Man)3(GlcNAc)2</t>
  </si>
  <si>
    <t>(Hex)2 (HexNAc)1 (6NeuAc)1 + (Man)3(GlcNAc)2</t>
  </si>
  <si>
    <t>[10](Hex)2 (HexNAc)1 + (Man)3(GlcNAc)2_x000D_
[20](Hex)1 (HexNAc)1 (6NeuAc)1 + (Man)3(GlcNAc)2_x000D_
[47](Hex)2 (HexNAc)2 (6NeuAc)1 + (Man)3(GlcNAc)2_x000D_
[43](Hex)3 (HexNAc)1 (6NeuAc)1 + (Man)3(GlcNAc)2</t>
  </si>
  <si>
    <t>(Hex)2 (HexNAc)2 (Fuc)1 + (Man)3(GlcNAc)2</t>
  </si>
  <si>
    <t>[22](Hex)2 (HexNAc)2 + (Man)3(GlcNAc)2_x000D_
[21](Hex)1 (HexNAc)2 (Fuc)1 + (Man)3(GlcNAc)2_x000D_
[18](Hex)2 (HexNAc)1 (Fuc)1 + (Man)3(GlcNAc)2_x000D_
[48](Hex)2 (HexNAc)3 (Fuc)1 + (Man)3(GlcNAc)2_x000D_
[63](Hex)2 (HexNAc)2 (Fuc)1 (6NeuAc)1 + (Man)3(GlcNAc)2_x000D_
[60](Hex)2 (HexNAc)2 (Fuc)1 (3-8NeuAc)1 + (Man)3(GlcNAc)2</t>
  </si>
  <si>
    <t>(Hex)1 (HexNAc)2 (6NeuAc)1 + (Man)3(GlcNAc)2</t>
  </si>
  <si>
    <t>[13](Hex)1 (HexNAc)2 + (Man)3(GlcNAc)2_x000D_
[20](Hex)1 (HexNAc)1 (6NeuAc)1 + (Man)3(GlcNAc)2_x000D_
[50](Hex)1 (HexNAc)3 (6NeuAc)1 + (Man)3(GlcNAc)2_x000D_
[47](Hex)2 (HexNAc)2 (6NeuAc)1 + (Man)3(GlcNAc)2_x000D_
[45](Hex)1 (HexNAc)2 (Fuc)1 (6NeuAc)1 + (Man)3(GlcNAc)2_x000D_
[68](Hex)1 (HexNAc)2 (6NeuAc)2 + (Man)3(GlcNAc)2</t>
  </si>
  <si>
    <t>(Hex)1 (HexNAc)3 (Fuc)1 + (Man)3(GlcNAc)2</t>
  </si>
  <si>
    <t>[24](Hex)1 (HexNAc)3 + (Man)3(GlcNAc)2_x000D_
[23](HexNAc)3 (Fuc)1 + (Man)3(GlcNAc)2_x000D_
[21](Hex)1 (HexNAc)2 (Fuc)1 + (Man)3(GlcNAc)2_x000D_
[53](Hex)1 (HexNAc)4 (Fuc)1 + (Man)3(GlcNAc)2_x000D_
[48](Hex)2 (HexNAc)3 (Fuc)1 + (Man)3(GlcNAc)2_x000D_
[56](Hex)1 (HexNAc)3 (Fuc)1 (GlcA)1 + (Man)3(GlcNAc)2_x000D_
[71](Hex)1 (HexNAc)3 (Fuc)1 (6NeuAc)1 + (Man)3(GlcNAc)2</t>
  </si>
  <si>
    <t>(Hex)2 (HexNAc)3 + (Man)3(GlcNAc)2</t>
  </si>
  <si>
    <t>[24](Hex)1 (HexNAc)3 + (Man)3(GlcNAc)2_x000D_
[22](Hex)2 (HexNAc)2 + (Man)3(GlcNAc)2_x000D_
[49](Hex)3 (HexNAc)3 + (Man)3(GlcNAc)2_x000D_
[48](Hex)2 (HexNAc)3 (Fuc)1 + (Man)3(GlcNAc)2_x000D_
[57](Hex)2 (HexNAc)3 (GlcA)1 + (Man)3(GlcNAc)2_x000D_
[75](Hex)2 (HexNAc)3 (6NeuAc)1 + (Man)3(GlcNAc)2</t>
  </si>
  <si>
    <t>[26](Hex)5 + (Man)3(GlcNAc)2_x000D_
[55](Hex)7 + (Man)3(GlcNAc)2</t>
  </si>
  <si>
    <t>(HexNAc)3 (Fuc)1 (GlcA)1 + (Man)3(GlcNAc)2</t>
  </si>
  <si>
    <t>[23](HexNAc)3 (Fuc)1 + (Man)3(GlcNAc)2_x000D_
[27](HexNAc)3 (GlcA)1 + (Man)3(GlcNAc)2_x000D_
[56](Hex)1 (HexNAc)3 (Fuc)1 (GlcA)1 + (Man)3(GlcNAc)2</t>
  </si>
  <si>
    <t>(Hex)3 (HexNAc)1 (3-8NeuAc)1 + (Man)3(GlcNAc)2</t>
  </si>
  <si>
    <t>[19](Hex)3 (HexNAc)1 + (Man)3(GlcNAc)2_x000D_
[28](Hex)2 (HexNAc)1 (3-8NeuAc)1 + (Man)3(GlcNAc)2</t>
  </si>
  <si>
    <t>(Hex)3 (HexNAc)1 (6NeuAc)1 + (Man)3(GlcNAc)2</t>
  </si>
  <si>
    <t>[19](Hex)3 (HexNAc)1 + (Man)3(GlcNAc)2_x000D_
[30](Hex)2 (HexNAc)1 (6NeuAc)1 + (Man)3(GlcNAc)2_x000D_
[66](Hex)3 (HexNAc)2 (6NeuAc)1 + (Man)3(GlcNAc)2_x000D_
[59](Hex)3 (HexNAc)1 (Fuc)1 (6NeuAc)1 + (Man)3(GlcNAc)2</t>
  </si>
  <si>
    <t>(Hex)2 (HexNAc)2 (3-8NeuAc)1 + (Man)3(GlcNAc)2</t>
  </si>
  <si>
    <t>[22](Hex)2 (HexNAc)2 + (Man)3(GlcNAc)2_x000D_
[28](Hex)2 (HexNAc)1 (3-8NeuAc)1 + (Man)3(GlcNAc)2_x000D_
[60](Hex)2 (HexNAc)2 (Fuc)1 (3-8NeuAc)1 + (Man)3(GlcNAc)2_x000D_
[73](Hex)2 (HexNAc)2 (3-8NeuAc)1 (GlcA)1 + (Man)3(GlcNAc)2_x000D_
[93](Hex)2 (HexNAc)2 (3-8NeuAc)1 (6NeuAc)1 + (Man)3(GlcNAc)2_x000D_
[89](Hex)2 (HexNAc)2 (3-8NeuAc)2 + (Man)3(GlcNAc)2</t>
  </si>
  <si>
    <t>(Hex)1 (HexNAc)2 (Fuc)1 (6NeuAc)1 + (Man)3(GlcNAc)2</t>
  </si>
  <si>
    <t>[21](Hex)1 (HexNAc)2 (Fuc)1 + (Man)3(GlcNAc)2_x000D_
[33](Hex)1 (HexNAc)2 (6NeuAc)1 + (Man)3(GlcNAc)2_x000D_
[29](Hex)1 (HexNAc)1 (Fuc)1 (6NeuAc)1 + (Man)3(GlcNAc)2_x000D_
[71](Hex)1 (HexNAc)3 (Fuc)1 (6NeuAc)1 + (Man)3(GlcNAc)2_x000D_
[63](Hex)2 (HexNAc)2 (Fuc)1 (6NeuAc)1 + (Man)3(GlcNAc)2</t>
  </si>
  <si>
    <t>(Hex)2 (HexNAc)2 (6NeuAc)1 + (Man)3(GlcNAc)2</t>
  </si>
  <si>
    <t>[22](Hex)2 (HexNAc)2 + (Man)3(GlcNAc)2_x000D_
[33](Hex)1 (HexNAc)2 (6NeuAc)1 + (Man)3(GlcNAc)2_x000D_
[30](Hex)2 (HexNAc)1 (6NeuAc)1 + (Man)3(GlcNAc)2_x000D_
[75](Hex)2 (HexNAc)3 (6NeuAc)1 + (Man)3(GlcNAc)2_x000D_
[66](Hex)3 (HexNAc)2 (6NeuAc)1 + (Man)3(GlcNAc)2_x000D_
[63](Hex)2 (HexNAc)2 (Fuc)1 (6NeuAc)1 + (Man)3(GlcNAc)2_x000D_
[76](Hex)2 (HexNAc)2 (6NeuAc)1 (GlcA)1 + (Man)3(GlcNAc)2_x000D_
[96](Hex)2 (HexNAc)2 (6NeuAc)2 + (Man)3(GlcNAc)2_x000D_
[93](Hex)2 (HexNAc)2 (3-8NeuAc)1 (6NeuAc)1 + (Man)3(GlcNAc)2</t>
  </si>
  <si>
    <t>(Hex)1 (HexNAc)3 (6NeuAc)1 + (Man)3(GlcNAc)2</t>
  </si>
  <si>
    <t>[24](Hex)1 (HexNAc)3 + (Man)3(GlcNAc)2_x000D_
[33](Hex)1 (HexNAc)2 (6NeuAc)1 + (Man)3(GlcNAc)2_x000D_
[83](Hex)1 (HexNAc)4 (6NeuAc)1 + (Man)3(GlcNAc)2_x000D_
[75](Hex)2 (HexNAc)3 (6NeuAc)1 + (Man)3(GlcNAc)2_x000D_
[71](Hex)1 (HexNAc)3 (Fuc)1 (6NeuAc)1 + (Man)3(GlcNAc)2</t>
  </si>
  <si>
    <t>(Hex)2 (HexNAc)2 (Fuc)1 (3-8NeuAc)1 + (Man)3(GlcNAc)2</t>
  </si>
  <si>
    <t>[31](Hex)2 (HexNAc)2 (Fuc)1 + (Man)3(GlcNAc)2_x000D_
[44](Hex)2 (HexNAc)2 (3-8NeuAc)1 + (Man)3(GlcNAc)2_x000D_
[115](Hex)2 (HexNAc)2 (Fuc)1 (3-8NeuAc)1 (6NeuAc)1 + (Man)3(GlcNAc)2_x000D_
[111](Hex)2 (HexNAc)2 (Fuc)1 (3-8NeuAc)2 + (Man)3(GlcNAc)2</t>
  </si>
  <si>
    <t>(Hex)2 (HexNAc)2 (Fuc)1 (6NeuAc)1 + (Man)3(GlcNAc)2</t>
  </si>
  <si>
    <t>[31](Hex)2 (HexNAc)2 (Fuc)1 + (Man)3(GlcNAc)2_x000D_
[47](Hex)2 (HexNAc)2 (6NeuAc)1 + (Man)3(GlcNAc)2_x000D_
[45](Hex)1 (HexNAc)2 (Fuc)1 (6NeuAc)1 + (Man)3(GlcNAc)2_x000D_
[98](Hex)2 (HexNAc)3 (Fuc)1 (6NeuAc)1 + (Man)3(GlcNAc)2_x000D_
[118](Hex)2 (HexNAc)2 (Fuc)1 (6NeuAc)2 + (Man)3(GlcNAc)2_x000D_
[115](Hex)2 (HexNAc)2 (Fuc)1 (3-8NeuAc)1 (6NeuAc)1 + (Man)3(GlcNAc)2</t>
  </si>
  <si>
    <t>(Hex)1 (HexNAc)3 (Fuc)3 + (Man)3(GlcNAc)2</t>
  </si>
  <si>
    <t>[41](Hex)5 (HexNAc)1 + (Man)3(GlcNAc)2</t>
  </si>
  <si>
    <t>(Hex)1 (HexNAc)3 (Fuc)1 (6NeuAc)1 + (Man)3(GlcNAc)2</t>
  </si>
  <si>
    <t>[34](Hex)1 (HexNAc)3 (Fuc)1 + (Man)3(GlcNAc)2_x000D_
[50](Hex)1 (HexNAc)3 (6NeuAc)1 + (Man)3(GlcNAc)2_x000D_
[45](Hex)1 (HexNAc)2 (Fuc)1 (6NeuAc)1 + (Man)3(GlcNAc)2_x000D_
[103](Hex)1 (HexNAc)4 (Fuc)1 (6NeuAc)1 + (Man)3(GlcNAc)2_x000D_
[98](Hex)2 (HexNAc)3 (Fuc)1 (6NeuAc)1 + (Man)3(GlcNAc)2_x000D_
[106](Hex)1 (HexNAc)3 (Fuc)1 (6NeuAc)1 (GlcA)1 + (Man)3(GlcNAc)2</t>
  </si>
  <si>
    <t>(Hex)2 (HexNAc)3 (6NeuAc)1 + (Man)3(GlcNAc)2</t>
  </si>
  <si>
    <t>[35](Hex)2 (HexNAc)3 + (Man)3(GlcNAc)2_x000D_
[50](Hex)1 (HexNAc)3 (6NeuAc)1 + (Man)3(GlcNAc)2_x000D_
[47](Hex)2 (HexNAc)2 (6NeuAc)1 + (Man)3(GlcNAc)2_x000D_
[99](Hex)3 (HexNAc)3 (6NeuAc)1 + (Man)3(GlcNAc)2_x000D_
[98](Hex)2 (HexNAc)3 (Fuc)1 (6NeuAc)1 + (Man)3(GlcNAc)2_x000D_
[123](Hex)2 (HexNAc)3 (6NeuAc)2 + (Man)3(GlcNAc)2_x000D_
[121](Hex)2 (HexNAc)3 (3-8NeuAc)1 (6NeuAc)1 + (Man)3(GlcNAc)2</t>
  </si>
  <si>
    <t>(Hex)2 (HexNAc)2 (6NeuAc)1 (GlcA)1 + (Man)3(GlcNAc)2</t>
  </si>
  <si>
    <t>[47](Hex)2 (HexNAc)2 (6NeuAc)1 + (Man)3(GlcNAc)2</t>
  </si>
  <si>
    <t>[101](Hex)4 (HexNAc)1 (Fuc)2 (3-8NeuAc)1 + (Man)3(GlcNAc)2</t>
  </si>
  <si>
    <t>(Hex)4 (HexNAc)1 (Fuc)3 + (Man)3(GlcNAc)2</t>
  </si>
  <si>
    <t>[54](Hex)3 (HexNAc)1 (Fuc)3 + (Man)3(GlcNAc)2_x000D_
[102](Hex)5 (HexNAc)1 (Fuc)3 + (Man)3(GlcNAc)2</t>
  </si>
  <si>
    <t>(Hex)4 (HexNAc)1 (Fuc)1 (3-8NeuAc)1 + (Man)3(GlcNAc)2</t>
  </si>
  <si>
    <t>(Hex)2 (HexNAc)2 (3-8NeuAc)2 + (Man)3(GlcNAc)2</t>
  </si>
  <si>
    <t>[44](Hex)2 (HexNAc)2 (3-8NeuAc)1 + (Man)3(GlcNAc)2_x000D_
[113](Hex)3 (HexNAc)2 (3-8NeuAc)2 + (Man)3(GlcNAc)2_x000D_
[111](Hex)2 (HexNAc)2 (Fuc)1 (3-8NeuAc)2 + (Man)3(GlcNAc)2</t>
  </si>
  <si>
    <t>(Hex)2 (HexNAc)2 (3-8NeuAc)1 (6NeuAc)1 + (Man)3(GlcNAc)2</t>
  </si>
  <si>
    <t>[47](Hex)2 (HexNAc)2 (6NeuAc)1 + (Man)3(GlcNAc)2_x000D_
[44](Hex)2 (HexNAc)2 (3-8NeuAc)1 + (Man)3(GlcNAc)2_x000D_
[121](Hex)2 (HexNAc)3 (3-8NeuAc)1 (6NeuAc)1 + (Man)3(GlcNAc)2_x000D_
[116](Hex)3 (HexNAc)2 (3-8NeuAc)1 (6NeuAc)1 + (Man)3(GlcNAc)2_x000D_
[115](Hex)2 (HexNAc)2 (Fuc)1 (3-8NeuAc)1 (6NeuAc)1 + (Man)3(GlcNAc)2</t>
  </si>
  <si>
    <t>(Hex)1 (HexNAc)5 (GlcA)1 + (Man)3(GlcNAc)2</t>
  </si>
  <si>
    <t>[67](HexNAc)5 (GlcA)1 + (Man)3(GlcNAc)2_x000D_
[61](Hex)1 (HexNAc)4 (GlcA)1 + (Man)3(GlcNAc)2_x000D_
[119](Hex)2 (HexNAc)5 (GlcA)1 + (Man)3(GlcNAc)2_x000D_
[117](Hex)1 (HexNAc)5 (Fuc)1 (GlcA)1 + (Man)3(GlcNAc)2</t>
  </si>
  <si>
    <t>(Hex)2 (HexNAc)2 (6NeuAc)2 + (Man)3(GlcNAc)2</t>
  </si>
  <si>
    <t>[47](Hex)2 (HexNAc)2 (6NeuAc)1 + (Man)3(GlcNAc)2_x000D_
[68](Hex)1 (HexNAc)2 (6NeuAc)2 + (Man)3(GlcNAc)2_x000D_
[123](Hex)2 (HexNAc)3 (6NeuAc)2 + (Man)3(GlcNAc)2_x000D_
[120](Hex)3 (HexNAc)2 (6NeuAc)2 + (Man)3(GlcNAc)2_x000D_
[118](Hex)2 (HexNAc)2 (Fuc)1 (6NeuAc)2 + (Man)3(GlcNAc)2</t>
  </si>
  <si>
    <t>(Hex)3 (HexNAc)2 (Fuc)2 (GlcA)1 + (Man)3(GlcNAc)2</t>
  </si>
  <si>
    <t>(Hex)3 (HexNAc)3 (6NeuAc)1 + (Man)3(GlcNAc)2</t>
  </si>
  <si>
    <t>[49](Hex)3 (HexNAc)3 + (Man)3(GlcNAc)2_x000D_
[75](Hex)2 (HexNAc)3 (6NeuAc)1 + (Man)3(GlcNAc)2_x000D_
[66](Hex)3 (HexNAc)2 (6NeuAc)1 + (Man)3(GlcNAc)2_x000D_
[122](Hex)3 (HexNAc)3 (Fuc)1 (6NeuAc)1 + (Man)3(GlcNAc)2_x000D_
[137](Hex)3 (HexNAc)3 (6NeuAc)2 + (Man)3(GlcNAc)2_x000D_
[134](Hex)3 (HexNAc)3 (3-8NeuAc)1 (6NeuAc)1 + (Man)3(GlcNAc)2</t>
  </si>
  <si>
    <t>(HexNAc)4 (Fuc)2 (6NeuAc)1 + (Man)3(GlcNAc)2</t>
  </si>
  <si>
    <t>[51](HexNAc)4 (Fuc)2 + (Man)3(GlcNAc)2_x000D_
[69](HexNAc)3 (Fuc)2 (6NeuAc)1 + (Man)3(GlcNAc)2_x000D_
[127](HexNAc)5 (Fuc)2 (6NeuAc)1 + (Man)3(GlcNAc)2</t>
  </si>
  <si>
    <t>(Hex)1 (HexNAc)4 (Fuc)1 (6NeuAc)1 + (Man)3(GlcNAc)2</t>
  </si>
  <si>
    <t>[53](Hex)1 (HexNAc)4 (Fuc)1 + (Man)3(GlcNAc)2_x000D_
[83](Hex)1 (HexNAc)4 (6NeuAc)1 + (Man)3(GlcNAc)2_x000D_
[71](Hex)1 (HexNAc)3 (Fuc)1 (6NeuAc)1 + (Man)3(GlcNAc)2_x000D_
[130](Hex)1 (HexNAc)5 (Fuc)1 (6NeuAc)1 + (Man)3(GlcNAc)2</t>
  </si>
  <si>
    <t>(Hex)2 (HexNAc)2 (Fuc)1 (3-8NeuAc)2 + (Man)3(GlcNAc)2</t>
  </si>
  <si>
    <t>[60](Hex)2 (HexNAc)2 (Fuc)1 (3-8NeuAc)1 + (Man)3(GlcNAc)2_x000D_
[89](Hex)2 (HexNAc)2 (3-8NeuAc)2 + (Man)3(GlcNAc)2_x000D_
[87](Hex)1 (HexNAc)2 (Fuc)1 (3-8NeuAc)2 + (Man)3(GlcNAc)2</t>
  </si>
  <si>
    <t>(Hex)2 (HexNAc)2 (Fuc)1 (3-8NeuAc)1 (6NeuAc)1 + (Man)3(GlcNAc)2</t>
  </si>
  <si>
    <t>[63](Hex)2 (HexNAc)2 (Fuc)1 (6NeuAc)1 + (Man)3(GlcNAc)2_x000D_
[60](Hex)2 (HexNAc)2 (Fuc)1 (3-8NeuAc)1 + (Man)3(GlcNAc)2_x000D_
[93](Hex)2 (HexNAc)2 (3-8NeuAc)1 (6NeuAc)1 + (Man)3(GlcNAc)2_x000D_
[133](Hex)2 (HexNAc)3 (Fuc)1 (3-8NeuAc)1 (6NeuAc)1 + (Man)3(GlcNAc)2</t>
  </si>
  <si>
    <t>(Hex)3 (HexNAc)2 (3-8NeuAc)1 (6NeuAc)1 + (Man)3(GlcNAc)2</t>
  </si>
  <si>
    <t>[66](Hex)3 (HexNAc)2 (6NeuAc)1 + (Man)3(GlcNAc)2_x000D_
[93](Hex)2 (HexNAc)2 (3-8NeuAc)1 (6NeuAc)1 + (Man)3(GlcNAc)2_x000D_
[134](Hex)3 (HexNAc)3 (3-8NeuAc)1 (6NeuAc)1 + (Man)3(GlcNAc)2</t>
  </si>
  <si>
    <t>(Hex)1 (HexNAc)5 (Fuc)1 (GlcA)1 + (Man)3(GlcNAc)2</t>
  </si>
  <si>
    <t>[88](Hex)1 (HexNAc)5 (Fuc)1 + (Man)3(GlcNAc)2_x000D_
[95](Hex)1 (HexNAc)5 (GlcA)1 + (Man)3(GlcNAc)2</t>
  </si>
  <si>
    <t>(Hex)2 (HexNAc)2 (Fuc)1 (6NeuAc)2 + (Man)3(GlcNAc)2</t>
  </si>
  <si>
    <t>[63](Hex)2 (HexNAc)2 (Fuc)1 (6NeuAc)1 + (Man)3(GlcNAc)2_x000D_
[96](Hex)2 (HexNAc)2 (6NeuAc)2 + (Man)3(GlcNAc)2_x000D_
[135](Hex)2 (HexNAc)3 (Fuc)1 (6NeuAc)2 + (Man)3(GlcNAc)2</t>
  </si>
  <si>
    <t>(Hex)3 (HexNAc)3 (Fuc)1 (6NeuAc)1 + (Man)3(GlcNAc)2</t>
  </si>
  <si>
    <t>[99](Hex)3 (HexNAc)3 (6NeuAc)1 + (Man)3(GlcNAc)2_x000D_
[98](Hex)2 (HexNAc)3 (Fuc)1 (6NeuAc)1 + (Man)3(GlcNAc)2_x000D_
[153](Hex)3 (HexNAc)3 (Fuc)1 (6NeuAc)2 + (Man)3(GlcNAc)2_x000D_
[150](Hex)3 (HexNAc)3 (Fuc)1 (3-8NeuAc)1 (6NeuAc)1 + (Man)3(GlcNAc)2</t>
  </si>
  <si>
    <t>(Hex)2 (HexNAc)3 (6NeuAc)2 + (Man)3(GlcNAc)2</t>
  </si>
  <si>
    <t>[75](Hex)2 (HexNAc)3 (6NeuAc)1 + (Man)3(GlcNAc)2_x000D_
[96](Hex)2 (HexNAc)2 (6NeuAc)2 + (Man)3(GlcNAc)2_x000D_
[137](Hex)3 (HexNAc)3 (6NeuAc)2 + (Man)3(GlcNAc)2_x000D_
[135](Hex)2 (HexNAc)3 (Fuc)1 (6NeuAc)2 + (Man)3(GlcNAc)2_x000D_
[154](Hex)2 (HexNAc)3 (6NeuAc)3 + (Man)3(GlcNAc)2</t>
  </si>
  <si>
    <t>(Hex)1 (HexNAc)4 (6NeuAc)2 + (Man)3(GlcNAc)2</t>
  </si>
  <si>
    <t>[83](Hex)1 (HexNAc)4 (6NeuAc)1 + (Man)3(GlcNAc)2</t>
  </si>
  <si>
    <t>(Hex)5 (HexNAc)2 (Fuc)3 + (Man)3(GlcNAc)2</t>
  </si>
  <si>
    <t>[114](Hex)5 (HexNAc)2 (Fuc)2 + (Man)3(GlcNAc)2_x000D_
[102](Hex)5 (HexNAc)1 (Fuc)3 + (Man)3(GlcNAc)2_x000D_
[148](Hex)5 (HexNAc)3 (Fuc)3 + (Man)3(GlcNAc)2_x000D_
[164](Hex)5 (HexNAc)2 (Fuc)3 (6NeuAc)1 + (Man)3(GlcNAc)2_x000D_
[159](Hex)5 (HexNAc)2 (Fuc)3 (3-8NeuAc)1 + (Man)3(GlcNAc)2</t>
  </si>
  <si>
    <t>(Hex)3 (HexNAc)3 (3-8NeuAc)2 + (Man)3(GlcNAc)2</t>
  </si>
  <si>
    <t>[113](Hex)3 (HexNAc)2 (3-8NeuAc)2 + (Man)3(GlcNAc)2_x000D_
[147](Hex)3 (HexNAc)3 (Fuc)1 (3-8NeuAc)2 + (Man)3(GlcNAc)2_x000D_
[169](Hex)3 (HexNAc)3 (3-8NeuAc)2 (6NeuAc)1 + (Man)3(GlcNAc)2_x000D_
[167](Hex)3 (HexNAc)3 (3-8NeuAc)3 + (Man)3(GlcNAc)2</t>
  </si>
  <si>
    <t>(Hex)2 (HexNAc)3 (Fuc)3 (6NeuAc)1 + (Man)3(GlcNAc)2</t>
  </si>
  <si>
    <t>[170](Hex)2 (HexNAc)3 (Fuc)3 (6NeuAc)2 + (Man)3(GlcNAc)2_x000D_
[168](Hex)2 (HexNAc)3 (Fuc)3 (3-8NeuAc)1 (6NeuAc)1 + (Man)3(GlcNAc)2</t>
  </si>
  <si>
    <t>(Hex)2 (HexNAc)3 (Fuc)1 (3-8NeuAc)1 (6NeuAc)1 + (Man)3(GlcNAc)2</t>
  </si>
  <si>
    <t>[98](Hex)2 (HexNAc)3 (Fuc)1 (6NeuAc)1 + (Man)3(GlcNAc)2_x000D_
[121](Hex)2 (HexNAc)3 (3-8NeuAc)1 (6NeuAc)1 + (Man)3(GlcNAc)2_x000D_
[115](Hex)2 (HexNAc)2 (Fuc)1 (3-8NeuAc)1 (6NeuAc)1 + (Man)3(GlcNAc)2_x000D_
[150](Hex)3 (HexNAc)3 (Fuc)1 (3-8NeuAc)1 (6NeuAc)1 + (Man)3(GlcNAc)2</t>
  </si>
  <si>
    <t>(Hex)3 (HexNAc)3 (3-8NeuAc)1 (6NeuAc)1 + (Man)3(GlcNAc)2</t>
  </si>
  <si>
    <t>[99](Hex)3 (HexNAc)3 (6NeuAc)1 + (Man)3(GlcNAc)2_x000D_
[121](Hex)2 (HexNAc)3 (3-8NeuAc)1 (6NeuAc)1 + (Man)3(GlcNAc)2_x000D_
[116](Hex)3 (HexNAc)2 (3-8NeuAc)1 (6NeuAc)1 + (Man)3(GlcNAc)2_x000D_
[152](Hex)4 (HexNAc)3 (3-8NeuAc)1 (6NeuAc)1 + (Man)3(GlcNAc)2_x000D_
[150](Hex)3 (HexNAc)3 (Fuc)1 (3-8NeuAc)1 (6NeuAc)1 + (Man)3(GlcNAc)2_x000D_
[157](Hex)3 (HexNAc)3 (3-8NeuAc)1 (6NeuAc)1 (GlcA)1 + (Man)3(GlcNAc)2_x000D_
[175](Hex)3 (HexNAc)3 (3-8NeuAc)1 (6NeuAc)2 + (Man)3(GlcNAc)2_x000D_
[169](Hex)3 (HexNAc)3 (3-8NeuAc)2 (6NeuAc)1 + (Man)3(GlcNAc)2</t>
  </si>
  <si>
    <t>(Hex)2 (HexNAc)3 (Fuc)1 (6NeuAc)2 + (Man)3(GlcNAc)2</t>
  </si>
  <si>
    <t>[98](Hex)2 (HexNAc)3 (Fuc)1 (6NeuAc)1 + (Man)3(GlcNAc)2_x000D_
[123](Hex)2 (HexNAc)3 (6NeuAc)2 + (Man)3(GlcNAc)2_x000D_
[118](Hex)2 (HexNAc)2 (Fuc)1 (6NeuAc)2 + (Man)3(GlcNAc)2_x000D_
[153](Hex)3 (HexNAc)3 (Fuc)1 (6NeuAc)2 + (Man)3(GlcNAc)2</t>
  </si>
  <si>
    <t>(Hex)3 (HexNAc)3 (6NeuAc)2 + (Man)3(GlcNAc)2</t>
  </si>
  <si>
    <t>[99](Hex)3 (HexNAc)3 (6NeuAc)1 + (Man)3(GlcNAc)2_x000D_
[123](Hex)2 (HexNAc)3 (6NeuAc)2 + (Man)3(GlcNAc)2_x000D_
[120](Hex)3 (HexNAc)2 (6NeuAc)2 + (Man)3(GlcNAc)2_x000D_
[153](Hex)3 (HexNAc)3 (Fuc)1 (6NeuAc)2 + (Man)3(GlcNAc)2_x000D_
[162](Hex)3 (HexNAc)3 (6NeuAc)2 (GlcA)1 + (Man)3(GlcNAc)2_x000D_
[176](Hex)3 (HexNAc)3 (6NeuAc)3 + (Man)3(GlcNAc)2_x000D_
[175](Hex)3 (HexNAc)3 (3-8NeuAc)1 (6NeuAc)2 + (Man)3(GlcNAc)2</t>
  </si>
  <si>
    <t>(Hex)4 (HexNAc)4 (6NeuAc)1 + (Man)3(GlcNAc)2</t>
  </si>
  <si>
    <t>[191](Hex)4 (HexNAc)4 (6NeuAc)2 + (Man)3(GlcNAc)2_x000D_
[177](Hex)4 (HexNAc)4 (3-8NeuAc)1 (6NeuAc)1 + (Man)3(GlcNAc)2</t>
  </si>
  <si>
    <t>(Hex)3 (HexNAc)2 (Fuc)2 (3-8NeuAc)2 + (Man)3(GlcNAc)2</t>
  </si>
  <si>
    <t>(Hex)5 (HexNAc)3 (Fuc)3 + (Man)3(GlcNAc)2</t>
  </si>
  <si>
    <t>[129](Hex)5 (HexNAc)2 (Fuc)3 + (Man)3(GlcNAc)2</t>
  </si>
  <si>
    <t>(Hex)2 (HexNAc)5 (3-8NeuAc)1 (GlcA)1 + (Man)3(GlcNAc)2</t>
  </si>
  <si>
    <t>[119](Hex)2 (HexNAc)5 (GlcA)1 + (Man)3(GlcNAc)2_x000D_
[166](Hex)2 (HexNAc)5 (Fuc)1 (3-8NeuAc)1 (GlcA)1 + (Man)3(GlcNAc)2</t>
  </si>
  <si>
    <t>(Hex)3 (HexNAc)3 (Fuc)1 (3-8NeuAc)1 (6NeuAc)1 + (Man)3(GlcNAc)2</t>
  </si>
  <si>
    <t>[122](Hex)3 (HexNAc)3 (Fuc)1 (6NeuAc)1 + (Man)3(GlcNAc)2_x000D_
[134](Hex)3 (HexNAc)3 (3-8NeuAc)1 (6NeuAc)1 + (Man)3(GlcNAc)2_x000D_
[133](Hex)2 (HexNAc)3 (Fuc)1 (3-8NeuAc)1 (6NeuAc)1 + (Man)3(GlcNAc)2_x000D_
[200](Hex)3 (HexNAc)3 (Fuc)1 (3-8NeuAc)1 (6NeuAc)2 + (Man)3(GlcNAc)2_x000D_
[195](Hex)3 (HexNAc)3 (Fuc)1 (3-8NeuAc)2 (6NeuAc)1 + (Man)3(GlcNAc)2</t>
  </si>
  <si>
    <t>(Hex)5 (HexNAc)2 (Fuc)3 (3-8NeuAc)1 + (Man)3(GlcNAc)2</t>
  </si>
  <si>
    <t>[129](Hex)5 (HexNAc)2 (Fuc)3 + (Man)3(GlcNAc)2_x000D_
[186](Hex)6 (HexNAc)2 (Fuc)3 (3-8NeuAc)1 + (Man)3(GlcNAc)2</t>
  </si>
  <si>
    <t>(Hex)2 (HexNAc)5 (Fuc)1 (3-8NeuAc)1 (GlcA)1 + (Man)3(GlcNAc)2</t>
  </si>
  <si>
    <t>[149](Hex)2 (HexNAc)5 (3-8NeuAc)1 (GlcA)1 + (Man)3(GlcNAc)2_x000D_
[144](Hex)2 (HexNAc)4 (Fuc)1 (3-8NeuAc)1 (GlcA)1 + (Man)3(GlcNAc)2_x000D_
[193](Hex)2 (HexNAc)5 (Fuc)2 (3-8NeuAc)1 (GlcA)1 + (Man)3(GlcNAc)2</t>
  </si>
  <si>
    <t>(Hex)3 (HexNAc)3 (3-8NeuAc)2 (6NeuAc)1 + (Man)3(GlcNAc)2</t>
  </si>
  <si>
    <t>[134](Hex)3 (HexNAc)3 (3-8NeuAc)1 (6NeuAc)1 + (Man)3(GlcNAc)2_x000D_
[131](Hex)3 (HexNAc)3 (3-8NeuAc)2 + (Man)3(GlcNAc)2_x000D_
[203](Hex)3 (HexNAc)4 (3-8NeuAc)2 (6NeuAc)1 + (Man)3(GlcNAc)2_x000D_
[198](Hex)4 (HexNAc)3 (3-8NeuAc)2 (6NeuAc)1 + (Man)3(GlcNAc)2_x000D_
[195](Hex)3 (HexNAc)3 (Fuc)1 (3-8NeuAc)2 (6NeuAc)1 + (Man)3(GlcNAc)2</t>
  </si>
  <si>
    <t>(Hex)2 (HexNAc)3 (Fuc)3 (6NeuAc)2 + (Man)3(GlcNAc)2</t>
  </si>
  <si>
    <t>[132](Hex)2 (HexNAc)3 (Fuc)3 (6NeuAc)1 + (Man)3(GlcNAc)2_x000D_
[204](Hex)2 (HexNAc)4 (Fuc)3 (6NeuAc)2 + (Man)3(GlcNAc)2_x000D_
[199](Hex)3 (HexNAc)3 (Fuc)3 (6NeuAc)2 + (Man)3(GlcNAc)2_x000D_
[209](Hex)2 (HexNAc)3 (Fuc)3 (6NeuAc)2 (GlcA)1 + (Man)3(GlcNAc)2</t>
  </si>
  <si>
    <t>(Hex)3 (HexNAc)3 (3-8NeuAc)1 (6NeuAc)2 + (Man)3(GlcNAc)2</t>
  </si>
  <si>
    <t>[137](Hex)3 (HexNAc)3 (6NeuAc)2 + (Man)3(GlcNAc)2_x000D_
[134](Hex)3 (HexNAc)3 (3-8NeuAc)1 (6NeuAc)1 + (Man)3(GlcNAc)2_x000D_
[210](Hex)3 (HexNAc)4 (3-8NeuAc)1 (6NeuAc)2 + (Man)3(GlcNAc)2_x000D_
[201](Hex)4 (HexNAc)3 (3-8NeuAc)1 (6NeuAc)2 + (Man)3(GlcNAc)2_x000D_
[200](Hex)3 (HexNAc)3 (Fuc)1 (3-8NeuAc)1 (6NeuAc)2 + (Man)3(GlcNAc)2</t>
  </si>
  <si>
    <t>(Hex)3 (HexNAc)3 (6NeuAc)3 + (Man)3(GlcNAc)2</t>
  </si>
  <si>
    <t>[137](Hex)3 (HexNAc)3 (6NeuAc)2 + (Man)3(GlcNAc)2_x000D_
[154](Hex)2 (HexNAc)3 (6NeuAc)3 + (Man)3(GlcNAc)2_x000D_
[202](Hex)3 (HexNAc)3 (Fuc)1 (6NeuAc)3 + (Man)3(GlcNAc)2</t>
  </si>
  <si>
    <t>(Hex)4 (HexNAc)4 (3-8NeuAc)1 (6NeuAc)1 + (Man)3(GlcNAc)2</t>
  </si>
  <si>
    <t>[142](Hex)4 (HexNAc)4 (6NeuAc)1 + (Man)3(GlcNAc)2_x000D_
[152](Hex)4 (HexNAc)3 (3-8NeuAc)1 (6NeuAc)1 + (Man)3(GlcNAc)2_x000D_
[205](Hex)4 (HexNAc)4 (Fuc)1 (3-8NeuAc)1 (6NeuAc)1 + (Man)3(GlcNAc)2_x000D_
[220](Hex)4 (HexNAc)4 (3-8NeuAc)1 (6NeuAc)2 + (Man)3(GlcNAc)2_x000D_
[217](Hex)4 (HexNAc)4 (3-8NeuAc)2 (6NeuAc)1 + (Man)3(GlcNAc)2</t>
  </si>
  <si>
    <t>(Hex)3 (HexNAc)3 (Fuc)1 (3-8NeuAc)3 + (Man)3(GlcNAc)2</t>
  </si>
  <si>
    <t>[147](Hex)3 (HexNAc)3 (Fuc)1 (3-8NeuAc)2 + (Man)3(GlcNAc)2_x000D_
[167](Hex)3 (HexNAc)3 (3-8NeuAc)3 + (Man)3(GlcNAc)2</t>
  </si>
  <si>
    <t>(Hex)3 (HexNAc)3 (Fuc)1 (3-8NeuAc)1 (6NeuAc)2 + (Man)3(GlcNAc)2</t>
  </si>
  <si>
    <t>[153](Hex)3 (HexNAc)3 (Fuc)1 (6NeuAc)2 + (Man)3(GlcNAc)2_x000D_
[150](Hex)3 (HexNAc)3 (Fuc)1 (3-8NeuAc)1 (6NeuAc)1 + (Man)3(GlcNAc)2_x000D_
[175](Hex)3 (HexNAc)3 (3-8NeuAc)1 (6NeuAc)2 + (Man)3(GlcNAc)2_x000D_
[214](Hex)4 (HexNAc)3 (Fuc)1 (3-8NeuAc)1 (6NeuAc)2 + (Man)3(GlcNAc)2_x000D_
[213](Hex)3 (HexNAc)3 (Fuc)2 (3-8NeuAc)1 (6NeuAc)2 + (Man)3(GlcNAc)2</t>
  </si>
  <si>
    <t>(Hex)5 (HexNAc)1 (6NeuAc)1 + (Man)3(GlcNAc)2</t>
    <phoneticPr fontId="18"/>
  </si>
  <si>
    <t>(Hex)6 + (Man)3(GlcNAc)2</t>
    <phoneticPr fontId="18"/>
  </si>
  <si>
    <t>(Hex)5 (HexNAc)1 (Fuc)1 (GlcA)1 + (Man)3(GlcNAc)2</t>
  </si>
  <si>
    <t>[58](Hex)5 (HexNAc)1 (Fuc)1 + (Man)3(GlcNAc)2</t>
  </si>
  <si>
    <t>Table S4  Summary file of human serum glycomics for calibration line with R2&gt;0.8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</si>
</sst>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20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25</xdr:row>
      <xdr:rowOff>0</xdr:rowOff>
    </xdr:from>
    <xdr:to>
      <xdr:col>5</xdr:col>
      <xdr:colOff>495300</xdr:colOff>
      <xdr:row>36</xdr:row>
      <xdr:rowOff>1098550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EF880CC5-DD53-7425-FCD7-25BCF1A9FF0E}"/>
            </a:ext>
          </a:extLst>
        </xdr:cNvPr>
        <xdr:cNvSpPr>
          <a:spLocks noChangeAspect="1" noChangeArrowheads="1"/>
        </xdr:cNvSpPr>
      </xdr:nvSpPr>
      <xdr:spPr bwMode="auto">
        <a:xfrm>
          <a:off x="1720850" y="29730700"/>
          <a:ext cx="9753600" cy="975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tabSelected="1" zoomScale="150" zoomScaleNormal="150" workbookViewId="0">
      <pane xSplit="3" ySplit="2" topLeftCell="D3" activePane="bottomRight" state="frozen"/>
      <selection pane="topRight" activeCell="D1" sqref="D1"/>
      <selection pane="bottomLeft" activeCell="A2" sqref="A2"/>
      <selection pane="bottomRight" activeCell="A3" sqref="A3:XFD3"/>
    </sheetView>
  </sheetViews>
  <sheetFormatPr defaultColWidth="8.6640625" defaultRowHeight="14.5" x14ac:dyDescent="0.55000000000000004"/>
  <cols>
    <col min="1" max="1" width="6" style="1" customWidth="1"/>
    <col min="2" max="2" width="8.6640625" style="1"/>
    <col min="3" max="3" width="54.33203125" style="1" customWidth="1"/>
    <col min="4" max="4" width="58.5" style="1" customWidth="1"/>
    <col min="5" max="16384" width="8.6640625" style="1"/>
  </cols>
  <sheetData>
    <row r="1" spans="1:60" x14ac:dyDescent="0.55000000000000004">
      <c r="A1" s="1" t="s">
        <v>201</v>
      </c>
    </row>
    <row r="2" spans="1:60" ht="21" customHeight="1" x14ac:dyDescent="0.55000000000000004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X2" s="1" t="s">
        <v>45</v>
      </c>
      <c r="BC2" s="1" t="s">
        <v>46</v>
      </c>
      <c r="BH2" s="1" t="s">
        <v>47</v>
      </c>
    </row>
    <row r="3" spans="1:60" ht="43.5" x14ac:dyDescent="0.55000000000000004">
      <c r="A3" s="1">
        <v>3</v>
      </c>
      <c r="B3" s="1">
        <v>1362.4808</v>
      </c>
      <c r="C3" s="1" t="s">
        <v>48</v>
      </c>
      <c r="D3" s="2" t="s">
        <v>49</v>
      </c>
      <c r="E3" s="1">
        <v>1362.4666540400001</v>
      </c>
      <c r="F3" s="1">
        <v>1362.4757483799999</v>
      </c>
      <c r="G3" s="1">
        <v>1362.48722866</v>
      </c>
      <c r="H3" s="1">
        <v>1362.49254163</v>
      </c>
      <c r="I3" s="1">
        <v>1362.48573962</v>
      </c>
      <c r="J3" s="1">
        <v>1362.5006926799999</v>
      </c>
      <c r="K3" s="1">
        <v>1362.50928387</v>
      </c>
      <c r="L3" s="1">
        <v>1362.5079955000001</v>
      </c>
      <c r="M3" s="1">
        <v>1362.51462745</v>
      </c>
      <c r="N3" s="1">
        <v>1362.5181945100001</v>
      </c>
      <c r="O3" s="1">
        <v>1362.5354831899999</v>
      </c>
      <c r="P3" s="1">
        <v>1362.53802503</v>
      </c>
      <c r="Q3" s="1">
        <v>1362.5213236300001</v>
      </c>
      <c r="R3" s="1">
        <v>1362.51809213</v>
      </c>
      <c r="S3" s="1">
        <v>1362.52712696</v>
      </c>
      <c r="T3" s="1">
        <v>1362.5309776300001</v>
      </c>
      <c r="U3" s="1">
        <v>1362.5283608300001</v>
      </c>
      <c r="V3" s="1">
        <v>1362.5313391899999</v>
      </c>
      <c r="W3" s="1">
        <v>1362.52953258</v>
      </c>
      <c r="X3" s="1">
        <v>1362.53801649</v>
      </c>
      <c r="Y3" s="1">
        <v>6.8303665499999999</v>
      </c>
      <c r="Z3" s="1">
        <v>6.6616709700000003</v>
      </c>
      <c r="AA3" s="1">
        <v>6.6855329000000001</v>
      </c>
      <c r="AB3" s="1">
        <v>6.3541488900000003</v>
      </c>
      <c r="AC3" s="1">
        <v>12.1292718</v>
      </c>
      <c r="AD3" s="1">
        <v>12.18729437</v>
      </c>
      <c r="AE3" s="1">
        <v>12.04886763</v>
      </c>
      <c r="AF3" s="1">
        <v>11.407162960000001</v>
      </c>
      <c r="AG3" s="1">
        <v>21.627804050000002</v>
      </c>
      <c r="AH3" s="1">
        <v>21.299171399999999</v>
      </c>
      <c r="AI3" s="1">
        <v>21.243236060000001</v>
      </c>
      <c r="AJ3" s="1">
        <v>21.281493390000001</v>
      </c>
      <c r="AK3" s="1">
        <v>25.15499281</v>
      </c>
      <c r="AL3" s="1">
        <v>24.406887739999998</v>
      </c>
      <c r="AM3" s="1">
        <v>24.836140319999998</v>
      </c>
      <c r="AN3" s="1">
        <v>24.579685420000001</v>
      </c>
      <c r="AO3" s="1">
        <v>29.237243849999999</v>
      </c>
      <c r="AP3" s="1">
        <v>27.70008563</v>
      </c>
      <c r="AQ3" s="1">
        <v>29.913699829999999</v>
      </c>
      <c r="AR3" s="1">
        <v>28.53748336</v>
      </c>
      <c r="AS3" s="1">
        <v>6.63293</v>
      </c>
      <c r="AT3" s="1">
        <v>11.943149</v>
      </c>
      <c r="AU3" s="1">
        <v>21.362926000000002</v>
      </c>
      <c r="AV3" s="1">
        <v>24.744427000000002</v>
      </c>
      <c r="AW3" s="1">
        <v>28.847128000000001</v>
      </c>
      <c r="AX3" s="1">
        <v>0.20024400000000001</v>
      </c>
      <c r="AY3" s="1">
        <v>0.36180400000000001</v>
      </c>
      <c r="AZ3" s="1">
        <v>0.178122</v>
      </c>
      <c r="BA3" s="1">
        <v>0.32560099999999997</v>
      </c>
      <c r="BB3" s="1">
        <v>0.94892100000000001</v>
      </c>
      <c r="BC3" s="1">
        <v>3.0189400000000002</v>
      </c>
      <c r="BD3" s="1">
        <v>3.0293839999999999</v>
      </c>
      <c r="BE3" s="1">
        <v>0.833789</v>
      </c>
      <c r="BF3" s="1">
        <v>1.3158559999999999</v>
      </c>
      <c r="BG3" s="1">
        <v>3.2894809999999999</v>
      </c>
      <c r="BH3" s="1" t="str">
        <f>HYPERLINK("https://glyconnect.expasy.org/browser/compositions?f=Hex:5 HexNAc:2 ")</f>
        <v xml:space="preserve">https://glyconnect.expasy.org/browser/compositions?f=Hex:5 HexNAc:2 </v>
      </c>
    </row>
    <row r="4" spans="1:60" ht="101.5" x14ac:dyDescent="0.55000000000000004">
      <c r="A4" s="1">
        <v>5</v>
      </c>
      <c r="B4" s="1">
        <v>1403.5073</v>
      </c>
      <c r="C4" s="1" t="s">
        <v>50</v>
      </c>
      <c r="D4" s="2" t="s">
        <v>51</v>
      </c>
      <c r="E4" s="1">
        <v>0</v>
      </c>
      <c r="F4" s="1">
        <v>0</v>
      </c>
      <c r="G4" s="1">
        <v>0</v>
      </c>
      <c r="H4" s="1">
        <v>0</v>
      </c>
      <c r="I4" s="1">
        <v>1403.5009621700001</v>
      </c>
      <c r="J4" s="1">
        <v>1403.51544732</v>
      </c>
      <c r="K4" s="1">
        <v>1403.54760878</v>
      </c>
      <c r="L4" s="1">
        <v>1403.5499999000001</v>
      </c>
      <c r="M4" s="1">
        <v>1403.53404492</v>
      </c>
      <c r="N4" s="1">
        <v>1403.5365022999999</v>
      </c>
      <c r="O4" s="1">
        <v>1403.5546543</v>
      </c>
      <c r="P4" s="1">
        <v>1403.55669827</v>
      </c>
      <c r="Q4" s="1">
        <v>1403.53915155</v>
      </c>
      <c r="R4" s="1">
        <v>1403.5334008699999</v>
      </c>
      <c r="S4" s="1">
        <v>1403.54384594</v>
      </c>
      <c r="T4" s="1">
        <v>1403.5482427300001</v>
      </c>
      <c r="U4" s="1">
        <v>1403.54852706</v>
      </c>
      <c r="V4" s="1">
        <v>1403.5534031300001</v>
      </c>
      <c r="W4" s="1">
        <v>1403.55043611</v>
      </c>
      <c r="X4" s="1">
        <v>1403.5595592100001</v>
      </c>
      <c r="Y4" s="1">
        <v>0</v>
      </c>
      <c r="Z4" s="1">
        <v>0</v>
      </c>
      <c r="AA4" s="1">
        <v>0</v>
      </c>
      <c r="AB4" s="1">
        <v>0</v>
      </c>
      <c r="AC4" s="1">
        <v>0.95901924000000005</v>
      </c>
      <c r="AD4" s="1">
        <v>0.87801578000000002</v>
      </c>
      <c r="AE4" s="1">
        <v>0.86109259999999999</v>
      </c>
      <c r="AF4" s="1">
        <v>0.81781415000000002</v>
      </c>
      <c r="AG4" s="1">
        <v>1.66915057</v>
      </c>
      <c r="AH4" s="1">
        <v>1.5674962800000001</v>
      </c>
      <c r="AI4" s="1">
        <v>1.81712104</v>
      </c>
      <c r="AJ4" s="1">
        <v>1.53190903</v>
      </c>
      <c r="AK4" s="1">
        <v>1.60226845</v>
      </c>
      <c r="AL4" s="1">
        <v>1.6597226700000001</v>
      </c>
      <c r="AM4" s="1">
        <v>1.5180405800000001</v>
      </c>
      <c r="AN4" s="1">
        <v>1.5750406299999999</v>
      </c>
      <c r="AO4" s="1">
        <v>2.5065203</v>
      </c>
      <c r="AP4" s="1">
        <v>1.9357186500000001</v>
      </c>
      <c r="AQ4" s="1">
        <v>2.05896846</v>
      </c>
      <c r="AR4" s="1">
        <v>1.8326970300000001</v>
      </c>
      <c r="AS4" s="1">
        <v>0</v>
      </c>
      <c r="AT4" s="1">
        <v>0.87898500000000002</v>
      </c>
      <c r="AU4" s="1">
        <v>1.6464190000000001</v>
      </c>
      <c r="AV4" s="1">
        <v>1.588768</v>
      </c>
      <c r="AW4" s="1">
        <v>2.0834760000000001</v>
      </c>
      <c r="AX4" s="1">
        <v>0</v>
      </c>
      <c r="AY4" s="1">
        <v>5.9072E-2</v>
      </c>
      <c r="AZ4" s="1">
        <v>0.12779799999999999</v>
      </c>
      <c r="BA4" s="1">
        <v>5.8900000000000001E-2</v>
      </c>
      <c r="BB4" s="1">
        <v>0.29681000000000002</v>
      </c>
      <c r="BC4" s="1">
        <v>0</v>
      </c>
      <c r="BD4" s="1">
        <v>6.7204519999999999</v>
      </c>
      <c r="BE4" s="1">
        <v>7.7621989999999998</v>
      </c>
      <c r="BF4" s="1">
        <v>3.7072759999999998</v>
      </c>
      <c r="BG4" s="1">
        <v>14.245927999999999</v>
      </c>
      <c r="BH4" s="1" t="str">
        <f>HYPERLINK("https://glyconnect.expasy.org/browser/compositions?f=Hex:4 HexNAc:3 ")</f>
        <v xml:space="preserve">https://glyconnect.expasy.org/browser/compositions?f=Hex:4 HexNAc:3 </v>
      </c>
    </row>
    <row r="5" spans="1:60" ht="72.5" x14ac:dyDescent="0.55000000000000004">
      <c r="A5" s="1">
        <v>7</v>
      </c>
      <c r="B5" s="1">
        <v>1444.5337999999999</v>
      </c>
      <c r="C5" s="1" t="s">
        <v>52</v>
      </c>
      <c r="D5" s="2" t="s">
        <v>53</v>
      </c>
      <c r="E5" s="1">
        <v>1444.5120708300001</v>
      </c>
      <c r="F5" s="1">
        <v>1444.5260662400001</v>
      </c>
      <c r="G5" s="1">
        <v>1444.53262814</v>
      </c>
      <c r="H5" s="1">
        <v>1444.5387479200001</v>
      </c>
      <c r="I5" s="1">
        <v>1444.5388540700001</v>
      </c>
      <c r="J5" s="1">
        <v>1444.5541705200001</v>
      </c>
      <c r="K5" s="1">
        <v>1444.56319351</v>
      </c>
      <c r="L5" s="1">
        <v>1444.56135657</v>
      </c>
      <c r="M5" s="1">
        <v>1444.56977035</v>
      </c>
      <c r="N5" s="1">
        <v>1444.57385507</v>
      </c>
      <c r="O5" s="1">
        <v>1444.5928275000001</v>
      </c>
      <c r="P5" s="1">
        <v>1444.5957633999999</v>
      </c>
      <c r="Q5" s="1">
        <v>1444.57844473</v>
      </c>
      <c r="R5" s="1">
        <v>1444.5754214599999</v>
      </c>
      <c r="S5" s="1">
        <v>1444.58440408</v>
      </c>
      <c r="T5" s="1">
        <v>1444.5891612200001</v>
      </c>
      <c r="U5" s="1">
        <v>1444.58601021</v>
      </c>
      <c r="V5" s="1">
        <v>1444.5902153899999</v>
      </c>
      <c r="W5" s="1">
        <v>1444.58790806</v>
      </c>
      <c r="X5" s="1">
        <v>1444.5972249599999</v>
      </c>
      <c r="Y5" s="1">
        <v>1.1748095700000001</v>
      </c>
      <c r="Z5" s="1">
        <v>1.10636124</v>
      </c>
      <c r="AA5" s="1">
        <v>1.1737434099999999</v>
      </c>
      <c r="AB5" s="1">
        <v>1.2014308</v>
      </c>
      <c r="AC5" s="1">
        <v>1.81297759</v>
      </c>
      <c r="AD5" s="1">
        <v>1.7897016400000001</v>
      </c>
      <c r="AE5" s="1">
        <v>1.5807744699999999</v>
      </c>
      <c r="AF5" s="1">
        <v>1.5877682399999999</v>
      </c>
      <c r="AG5" s="1">
        <v>2.6738190999999998</v>
      </c>
      <c r="AH5" s="1">
        <v>2.6858743700000001</v>
      </c>
      <c r="AI5" s="1">
        <v>2.64695422</v>
      </c>
      <c r="AJ5" s="1">
        <v>2.5510191400000002</v>
      </c>
      <c r="AK5" s="1">
        <v>2.8681070200000001</v>
      </c>
      <c r="AL5" s="1">
        <v>2.7762737</v>
      </c>
      <c r="AM5" s="1">
        <v>2.7095303199999998</v>
      </c>
      <c r="AN5" s="1">
        <v>2.6793010900000001</v>
      </c>
      <c r="AO5" s="1">
        <v>3.4411883699999999</v>
      </c>
      <c r="AP5" s="1">
        <v>2.8535479100000001</v>
      </c>
      <c r="AQ5" s="1">
        <v>3.1357610899999999</v>
      </c>
      <c r="AR5" s="1">
        <v>2.83066664</v>
      </c>
      <c r="AS5" s="1">
        <v>1.164086</v>
      </c>
      <c r="AT5" s="1">
        <v>1.6928049999999999</v>
      </c>
      <c r="AU5" s="1">
        <v>2.6394169999999999</v>
      </c>
      <c r="AV5" s="1">
        <v>2.7583030000000002</v>
      </c>
      <c r="AW5" s="1">
        <v>3.0652910000000002</v>
      </c>
      <c r="AX5" s="1">
        <v>4.0558999999999998E-2</v>
      </c>
      <c r="AY5" s="1">
        <v>0.125717</v>
      </c>
      <c r="AZ5" s="1">
        <v>6.1136000000000003E-2</v>
      </c>
      <c r="BA5" s="1">
        <v>8.3666000000000004E-2</v>
      </c>
      <c r="BB5" s="1">
        <v>0.286443</v>
      </c>
      <c r="BC5" s="1">
        <v>3.4841730000000002</v>
      </c>
      <c r="BD5" s="1">
        <v>7.4265220000000003</v>
      </c>
      <c r="BE5" s="1">
        <v>2.3162639999999999</v>
      </c>
      <c r="BF5" s="1">
        <v>3.0332379999999999</v>
      </c>
      <c r="BG5" s="1">
        <v>9.3447209999999998</v>
      </c>
      <c r="BH5" s="1" t="str">
        <f>HYPERLINK("https://glyconnect.expasy.org/browser/compositions?f=Hex:3 HexNAc:4 ")</f>
        <v xml:space="preserve">https://glyconnect.expasy.org/browser/compositions?f=Hex:3 HexNAc:4 </v>
      </c>
    </row>
    <row r="6" spans="1:60" ht="43.5" x14ac:dyDescent="0.55000000000000004">
      <c r="A6" s="1">
        <v>8</v>
      </c>
      <c r="B6" s="1">
        <v>1524.5336</v>
      </c>
      <c r="C6" s="1" t="s">
        <v>54</v>
      </c>
      <c r="D6" s="2" t="s">
        <v>55</v>
      </c>
      <c r="E6" s="1">
        <v>1524.52784879</v>
      </c>
      <c r="F6" s="1">
        <v>1524.53984958</v>
      </c>
      <c r="G6" s="1">
        <v>1524.5513632300001</v>
      </c>
      <c r="H6" s="1">
        <v>1524.5557753000001</v>
      </c>
      <c r="I6" s="1">
        <v>1524.5491551099999</v>
      </c>
      <c r="J6" s="1">
        <v>1524.5663973799999</v>
      </c>
      <c r="K6" s="1">
        <v>1524.5744661900001</v>
      </c>
      <c r="L6" s="1">
        <v>1524.57397993</v>
      </c>
      <c r="M6" s="1">
        <v>1524.5808005399999</v>
      </c>
      <c r="N6" s="1">
        <v>1524.5856256300001</v>
      </c>
      <c r="O6" s="1">
        <v>1524.6050877</v>
      </c>
      <c r="P6" s="1">
        <v>1524.60772299</v>
      </c>
      <c r="Q6" s="1">
        <v>1524.5892491100001</v>
      </c>
      <c r="R6" s="1">
        <v>1524.5872327300001</v>
      </c>
      <c r="S6" s="1">
        <v>1524.5960663999999</v>
      </c>
      <c r="T6" s="1">
        <v>1524.6007403399999</v>
      </c>
      <c r="U6" s="1">
        <v>1524.5987728699999</v>
      </c>
      <c r="V6" s="1">
        <v>1524.60105871</v>
      </c>
      <c r="W6" s="1">
        <v>1524.5991188800001</v>
      </c>
      <c r="X6" s="1">
        <v>1524.6084399199999</v>
      </c>
      <c r="Y6" s="1">
        <v>8.0617830099999992</v>
      </c>
      <c r="Z6" s="1">
        <v>8.0022527799999992</v>
      </c>
      <c r="AA6" s="1">
        <v>7.9159379000000003</v>
      </c>
      <c r="AB6" s="1">
        <v>7.78529435</v>
      </c>
      <c r="AC6" s="1">
        <v>16.28224466</v>
      </c>
      <c r="AD6" s="1">
        <v>16.36039354</v>
      </c>
      <c r="AE6" s="1">
        <v>16.009830090000001</v>
      </c>
      <c r="AF6" s="1">
        <v>15.44138339</v>
      </c>
      <c r="AG6" s="1">
        <v>28.053324629999999</v>
      </c>
      <c r="AH6" s="1">
        <v>27.68218384</v>
      </c>
      <c r="AI6" s="1">
        <v>27.509264210000001</v>
      </c>
      <c r="AJ6" s="1">
        <v>27.5745361</v>
      </c>
      <c r="AK6" s="1">
        <v>33.381425919999998</v>
      </c>
      <c r="AL6" s="1">
        <v>32.455465650000001</v>
      </c>
      <c r="AM6" s="1">
        <v>32.893307120000003</v>
      </c>
      <c r="AN6" s="1">
        <v>32.155919060000002</v>
      </c>
      <c r="AO6" s="1">
        <v>37.654416959999999</v>
      </c>
      <c r="AP6" s="1">
        <v>36.197474380000003</v>
      </c>
      <c r="AQ6" s="1">
        <v>38.511039670000002</v>
      </c>
      <c r="AR6" s="1">
        <v>37.034737370000002</v>
      </c>
      <c r="AS6" s="1">
        <v>7.9413169999999997</v>
      </c>
      <c r="AT6" s="1">
        <v>16.023463</v>
      </c>
      <c r="AU6" s="1">
        <v>27.704827000000002</v>
      </c>
      <c r="AV6" s="1">
        <v>32.721528999999997</v>
      </c>
      <c r="AW6" s="1">
        <v>37.349417000000003</v>
      </c>
      <c r="AX6" s="1">
        <v>0.120017</v>
      </c>
      <c r="AY6" s="1">
        <v>0.41613</v>
      </c>
      <c r="AZ6" s="1">
        <v>0.24302499999999999</v>
      </c>
      <c r="BA6" s="1">
        <v>0.53406500000000001</v>
      </c>
      <c r="BB6" s="1">
        <v>0.97781899999999999</v>
      </c>
      <c r="BC6" s="1">
        <v>1.511301</v>
      </c>
      <c r="BD6" s="1">
        <v>2.5970049999999998</v>
      </c>
      <c r="BE6" s="1">
        <v>0.87719499999999995</v>
      </c>
      <c r="BF6" s="1">
        <v>1.6321509999999999</v>
      </c>
      <c r="BG6" s="1">
        <v>2.6180289999999999</v>
      </c>
      <c r="BH6" s="1" t="str">
        <f>HYPERLINK("https://glyconnect.expasy.org/browser/compositions?f=Hex:6 HexNAc:2 ")</f>
        <v xml:space="preserve">https://glyconnect.expasy.org/browser/compositions?f=Hex:6 HexNAc:2 </v>
      </c>
    </row>
    <row r="7" spans="1:60" ht="101.5" x14ac:dyDescent="0.55000000000000004">
      <c r="A7" s="1">
        <v>10</v>
      </c>
      <c r="B7" s="1">
        <v>1565.5600999999999</v>
      </c>
      <c r="C7" s="1" t="s">
        <v>56</v>
      </c>
      <c r="D7" s="2" t="s">
        <v>57</v>
      </c>
      <c r="E7" s="1">
        <v>1565.5741535100001</v>
      </c>
      <c r="F7" s="1">
        <v>1565.5842130200001</v>
      </c>
      <c r="G7" s="1">
        <v>1565.59773438</v>
      </c>
      <c r="H7" s="1">
        <v>1565.5988575599999</v>
      </c>
      <c r="I7" s="1">
        <v>1565.5735953400001</v>
      </c>
      <c r="J7" s="1">
        <v>1565.5898333299999</v>
      </c>
      <c r="K7" s="1">
        <v>1565.601784</v>
      </c>
      <c r="L7" s="1">
        <v>1565.5981309900001</v>
      </c>
      <c r="M7" s="1">
        <v>1565.60799853</v>
      </c>
      <c r="N7" s="1">
        <v>1565.61295866</v>
      </c>
      <c r="O7" s="1">
        <v>1565.6327524799999</v>
      </c>
      <c r="P7" s="1">
        <v>1565.6360280599999</v>
      </c>
      <c r="Q7" s="1">
        <v>1565.6157720799999</v>
      </c>
      <c r="R7" s="1">
        <v>1565.6149928100001</v>
      </c>
      <c r="S7" s="1">
        <v>1565.62278345</v>
      </c>
      <c r="T7" s="1">
        <v>1565.6290495000001</v>
      </c>
      <c r="U7" s="1">
        <v>1565.6277007900001</v>
      </c>
      <c r="V7" s="1">
        <v>1565.6303348199999</v>
      </c>
      <c r="W7" s="1">
        <v>1565.6279356499999</v>
      </c>
      <c r="X7" s="1">
        <v>1565.6367044000001</v>
      </c>
      <c r="Y7" s="1">
        <v>1.11699214</v>
      </c>
      <c r="Z7" s="1">
        <v>1.08180316</v>
      </c>
      <c r="AA7" s="1">
        <v>1.08972366</v>
      </c>
      <c r="AB7" s="1">
        <v>1.1574200400000001</v>
      </c>
      <c r="AC7" s="1">
        <v>1.76401808</v>
      </c>
      <c r="AD7" s="1">
        <v>1.7377964699999999</v>
      </c>
      <c r="AE7" s="1">
        <v>1.8069647</v>
      </c>
      <c r="AF7" s="1">
        <v>1.6160869499999999</v>
      </c>
      <c r="AG7" s="1">
        <v>2.74620658</v>
      </c>
      <c r="AH7" s="1">
        <v>2.83449017</v>
      </c>
      <c r="AI7" s="1">
        <v>2.6301313999999998</v>
      </c>
      <c r="AJ7" s="1">
        <v>2.6703790199999999</v>
      </c>
      <c r="AK7" s="1">
        <v>3.2935148999999999</v>
      </c>
      <c r="AL7" s="1">
        <v>3.1393050800000002</v>
      </c>
      <c r="AM7" s="1">
        <v>3.0091713000000002</v>
      </c>
      <c r="AN7" s="1">
        <v>2.82272057</v>
      </c>
      <c r="AO7" s="1">
        <v>3.6402572800000002</v>
      </c>
      <c r="AP7" s="1">
        <v>3.41295364</v>
      </c>
      <c r="AQ7" s="1">
        <v>3.4097440300000001</v>
      </c>
      <c r="AR7" s="1">
        <v>3.18326558</v>
      </c>
      <c r="AS7" s="1">
        <v>1.1114850000000001</v>
      </c>
      <c r="AT7" s="1">
        <v>1.731217</v>
      </c>
      <c r="AU7" s="1">
        <v>2.7203020000000002</v>
      </c>
      <c r="AV7" s="1">
        <v>3.0661779999999998</v>
      </c>
      <c r="AW7" s="1">
        <v>3.4115549999999999</v>
      </c>
      <c r="AX7" s="1">
        <v>3.4132000000000003E-2</v>
      </c>
      <c r="AY7" s="1">
        <v>8.1878000000000006E-2</v>
      </c>
      <c r="AZ7" s="1">
        <v>9.0061000000000002E-2</v>
      </c>
      <c r="BA7" s="1">
        <v>0.199625</v>
      </c>
      <c r="BB7" s="1">
        <v>0.18657099999999999</v>
      </c>
      <c r="BC7" s="1">
        <v>3.0708229999999999</v>
      </c>
      <c r="BD7" s="1">
        <v>4.7294859999999996</v>
      </c>
      <c r="BE7" s="1">
        <v>3.3107039999999999</v>
      </c>
      <c r="BF7" s="1">
        <v>6.5105620000000002</v>
      </c>
      <c r="BG7" s="1">
        <v>5.4687910000000004</v>
      </c>
      <c r="BH7" s="1" t="str">
        <f>HYPERLINK("https://glyconnect.expasy.org/browser/compositions?f=Hex:5 HexNAc:3 ")</f>
        <v xml:space="preserve">https://glyconnect.expasy.org/browser/compositions?f=Hex:5 HexNAc:3 </v>
      </c>
    </row>
    <row r="8" spans="1:60" ht="58" x14ac:dyDescent="0.55000000000000004">
      <c r="A8" s="1">
        <v>12</v>
      </c>
      <c r="B8" s="1">
        <v>1590.5916999999999</v>
      </c>
      <c r="C8" s="1" t="s">
        <v>58</v>
      </c>
      <c r="D8" s="2" t="s">
        <v>59</v>
      </c>
      <c r="E8" s="1">
        <v>1590.5916884599999</v>
      </c>
      <c r="F8" s="1">
        <v>1590.60316027</v>
      </c>
      <c r="G8" s="1">
        <v>1590.6152247</v>
      </c>
      <c r="H8" s="1">
        <v>1590.6202604</v>
      </c>
      <c r="I8" s="1">
        <v>1590.61250137</v>
      </c>
      <c r="J8" s="1">
        <v>1590.63044107</v>
      </c>
      <c r="K8" s="1">
        <v>1590.63846577</v>
      </c>
      <c r="L8" s="1">
        <v>1590.63811317</v>
      </c>
      <c r="M8" s="1">
        <v>1590.64426022</v>
      </c>
      <c r="N8" s="1">
        <v>1590.64975321</v>
      </c>
      <c r="O8" s="1">
        <v>1590.66930875</v>
      </c>
      <c r="P8" s="1">
        <v>1590.67285399</v>
      </c>
      <c r="Q8" s="1">
        <v>1590.65452663</v>
      </c>
      <c r="R8" s="1">
        <v>1590.65189375</v>
      </c>
      <c r="S8" s="1">
        <v>1590.6616152300001</v>
      </c>
      <c r="T8" s="1">
        <v>1590.6660895499999</v>
      </c>
      <c r="U8" s="1">
        <v>1590.6647657999999</v>
      </c>
      <c r="V8" s="1">
        <v>1590.6675144599999</v>
      </c>
      <c r="W8" s="1">
        <v>1590.6649239400001</v>
      </c>
      <c r="X8" s="1">
        <v>1590.6745873699999</v>
      </c>
      <c r="Y8" s="1">
        <v>25.851329020000001</v>
      </c>
      <c r="Z8" s="1">
        <v>25.712517500000001</v>
      </c>
      <c r="AA8" s="1">
        <v>25.58596502</v>
      </c>
      <c r="AB8" s="1">
        <v>24.754474099999999</v>
      </c>
      <c r="AC8" s="1">
        <v>46.750067999999999</v>
      </c>
      <c r="AD8" s="1">
        <v>47.382543349999999</v>
      </c>
      <c r="AE8" s="1">
        <v>46.104468310000001</v>
      </c>
      <c r="AF8" s="1">
        <v>45.759066930000003</v>
      </c>
      <c r="AG8" s="1">
        <v>78.415229240000002</v>
      </c>
      <c r="AH8" s="1">
        <v>78.050007719999996</v>
      </c>
      <c r="AI8" s="1">
        <v>77.349345929999998</v>
      </c>
      <c r="AJ8" s="1">
        <v>78.28894416</v>
      </c>
      <c r="AK8" s="1">
        <v>91.889607990000002</v>
      </c>
      <c r="AL8" s="1">
        <v>90.05133429</v>
      </c>
      <c r="AM8" s="1">
        <v>91.140199920000001</v>
      </c>
      <c r="AN8" s="1">
        <v>90.836060770000003</v>
      </c>
      <c r="AO8" s="1">
        <v>107.11224183</v>
      </c>
      <c r="AP8" s="1">
        <v>104.94379694</v>
      </c>
      <c r="AQ8" s="1">
        <v>112.28873074000001</v>
      </c>
      <c r="AR8" s="1">
        <v>109.13064199999999</v>
      </c>
      <c r="AS8" s="1">
        <v>25.476071000000001</v>
      </c>
      <c r="AT8" s="1">
        <v>46.499037000000001</v>
      </c>
      <c r="AU8" s="1">
        <v>78.025881999999996</v>
      </c>
      <c r="AV8" s="1">
        <v>90.979301000000007</v>
      </c>
      <c r="AW8" s="1">
        <v>108.368853</v>
      </c>
      <c r="AX8" s="1">
        <v>0.49312099999999998</v>
      </c>
      <c r="AY8" s="1">
        <v>0.71806199999999998</v>
      </c>
      <c r="AZ8" s="1">
        <v>0.47577199999999997</v>
      </c>
      <c r="BA8" s="1">
        <v>0.76074200000000003</v>
      </c>
      <c r="BB8" s="1">
        <v>3.122811</v>
      </c>
      <c r="BC8" s="1">
        <v>1.9356230000000001</v>
      </c>
      <c r="BD8" s="1">
        <v>1.544252</v>
      </c>
      <c r="BE8" s="1">
        <v>0.609761</v>
      </c>
      <c r="BF8" s="1">
        <v>0.836171</v>
      </c>
      <c r="BG8" s="1">
        <v>2.88165</v>
      </c>
      <c r="BH8" s="1" t="str">
        <f>HYPERLINK("https://glyconnect.expasy.org/browser/compositions?f=Hex:3 HexNAc:4 dHex:1 ")</f>
        <v xml:space="preserve">https://glyconnect.expasy.org/browser/compositions?f=Hex:3 HexNAc:4 dHex:1 </v>
      </c>
    </row>
    <row r="9" spans="1:60" ht="101.5" x14ac:dyDescent="0.55000000000000004">
      <c r="A9" s="1">
        <v>13</v>
      </c>
      <c r="B9" s="1">
        <v>1606.5866000000001</v>
      </c>
      <c r="C9" s="1" t="s">
        <v>60</v>
      </c>
      <c r="D9" s="2" t="s">
        <v>61</v>
      </c>
      <c r="E9" s="1">
        <v>1606.57409388</v>
      </c>
      <c r="F9" s="1">
        <v>1606.5870913199999</v>
      </c>
      <c r="G9" s="1">
        <v>1606.5989459100001</v>
      </c>
      <c r="H9" s="1">
        <v>1606.6032332699999</v>
      </c>
      <c r="I9" s="1">
        <v>1606.59872215</v>
      </c>
      <c r="J9" s="1">
        <v>1606.61649328</v>
      </c>
      <c r="K9" s="1">
        <v>1606.6243134199999</v>
      </c>
      <c r="L9" s="1">
        <v>1606.62426351</v>
      </c>
      <c r="M9" s="1">
        <v>1606.6359793199999</v>
      </c>
      <c r="N9" s="1">
        <v>1606.6414885900001</v>
      </c>
      <c r="O9" s="1">
        <v>1606.66094716</v>
      </c>
      <c r="P9" s="1">
        <v>1606.6655094800001</v>
      </c>
      <c r="Q9" s="1">
        <v>1606.6421605099999</v>
      </c>
      <c r="R9" s="1">
        <v>1606.6400739600001</v>
      </c>
      <c r="S9" s="1">
        <v>1606.64989165</v>
      </c>
      <c r="T9" s="1">
        <v>1606.65453705</v>
      </c>
      <c r="U9" s="1">
        <v>1606.65283959</v>
      </c>
      <c r="V9" s="1">
        <v>1606.6558493499999</v>
      </c>
      <c r="W9" s="1">
        <v>1606.6532223900001</v>
      </c>
      <c r="X9" s="1">
        <v>1606.66303857</v>
      </c>
      <c r="Y9" s="1">
        <v>5.3769872699999999</v>
      </c>
      <c r="Z9" s="1">
        <v>4.88628661</v>
      </c>
      <c r="AA9" s="1">
        <v>4.6635565899999998</v>
      </c>
      <c r="AB9" s="1">
        <v>4.5816852900000002</v>
      </c>
      <c r="AC9" s="1">
        <v>8.4702041300000008</v>
      </c>
      <c r="AD9" s="1">
        <v>8.5027291199999997</v>
      </c>
      <c r="AE9" s="1">
        <v>8.6127386300000008</v>
      </c>
      <c r="AF9" s="1">
        <v>7.9125598200000002</v>
      </c>
      <c r="AG9" s="1">
        <v>8.4794547799999993</v>
      </c>
      <c r="AH9" s="1">
        <v>8.2929562099999998</v>
      </c>
      <c r="AI9" s="1">
        <v>8.2388170600000006</v>
      </c>
      <c r="AJ9" s="1">
        <v>8.00943425</v>
      </c>
      <c r="AK9" s="1">
        <v>15.36398045</v>
      </c>
      <c r="AL9" s="1">
        <v>14.58144976</v>
      </c>
      <c r="AM9" s="1">
        <v>14.61043941</v>
      </c>
      <c r="AN9" s="1">
        <v>14.294411739999999</v>
      </c>
      <c r="AO9" s="1">
        <v>18.535813149999999</v>
      </c>
      <c r="AP9" s="1">
        <v>17.08389158</v>
      </c>
      <c r="AQ9" s="1">
        <v>18.03428048</v>
      </c>
      <c r="AR9" s="1">
        <v>17.224143600000001</v>
      </c>
      <c r="AS9" s="1">
        <v>4.877129</v>
      </c>
      <c r="AT9" s="1">
        <v>8.3745580000000004</v>
      </c>
      <c r="AU9" s="1">
        <v>8.2551659999999991</v>
      </c>
      <c r="AV9" s="1">
        <v>14.712569999999999</v>
      </c>
      <c r="AW9" s="1">
        <v>17.719532000000001</v>
      </c>
      <c r="AX9" s="1">
        <v>0.35723100000000002</v>
      </c>
      <c r="AY9" s="1">
        <v>0.31397900000000001</v>
      </c>
      <c r="AZ9" s="1">
        <v>0.19355</v>
      </c>
      <c r="BA9" s="1">
        <v>0.457098</v>
      </c>
      <c r="BB9" s="1">
        <v>0.68673899999999999</v>
      </c>
      <c r="BC9" s="1">
        <v>7.3246200000000004</v>
      </c>
      <c r="BD9" s="1">
        <v>3.7492000000000001</v>
      </c>
      <c r="BE9" s="1">
        <v>2.3445939999999998</v>
      </c>
      <c r="BF9" s="1">
        <v>3.1068519999999999</v>
      </c>
      <c r="BG9" s="1">
        <v>3.8756029999999999</v>
      </c>
      <c r="BH9" s="1" t="str">
        <f>HYPERLINK("https://glyconnect.expasy.org/browser/compositions?f=Hex:4 HexNAc:4 ")</f>
        <v xml:space="preserve">https://glyconnect.expasy.org/browser/compositions?f=Hex:4 HexNAc:4 </v>
      </c>
    </row>
    <row r="10" spans="1:60" ht="58" x14ac:dyDescent="0.55000000000000004">
      <c r="A10" s="1">
        <v>14</v>
      </c>
      <c r="B10" s="1">
        <v>1647.6131</v>
      </c>
      <c r="C10" s="1" t="s">
        <v>62</v>
      </c>
      <c r="D10" s="2" t="s">
        <v>63</v>
      </c>
      <c r="E10" s="1">
        <v>1647.64676267</v>
      </c>
      <c r="F10" s="1">
        <v>1647.6413491400001</v>
      </c>
      <c r="G10" s="1">
        <v>1647.6449631999999</v>
      </c>
      <c r="H10" s="1">
        <v>1647.6561130099999</v>
      </c>
      <c r="I10" s="1">
        <v>1647.6337113699999</v>
      </c>
      <c r="J10" s="1">
        <v>1647.65105042</v>
      </c>
      <c r="K10" s="1">
        <v>1647.65933832</v>
      </c>
      <c r="L10" s="1">
        <v>1647.6587527500001</v>
      </c>
      <c r="M10" s="1">
        <v>1647.6605784599999</v>
      </c>
      <c r="N10" s="1">
        <v>1647.6681570999999</v>
      </c>
      <c r="O10" s="1">
        <v>1647.6882082499999</v>
      </c>
      <c r="P10" s="1">
        <v>1647.69104782</v>
      </c>
      <c r="Q10" s="1">
        <v>1647.6711717999999</v>
      </c>
      <c r="R10" s="1">
        <v>1647.6692376399999</v>
      </c>
      <c r="S10" s="1">
        <v>1647.6785950599999</v>
      </c>
      <c r="T10" s="1">
        <v>1647.68356457</v>
      </c>
      <c r="U10" s="1">
        <v>1647.6813523799999</v>
      </c>
      <c r="V10" s="1">
        <v>1647.68549355</v>
      </c>
      <c r="W10" s="1">
        <v>1647.68177283</v>
      </c>
      <c r="X10" s="1">
        <v>1647.6938856700001</v>
      </c>
      <c r="Y10" s="1">
        <v>8.1251799200000008</v>
      </c>
      <c r="Z10" s="1">
        <v>7.5551313799999997</v>
      </c>
      <c r="AA10" s="1">
        <v>7.3780954400000001</v>
      </c>
      <c r="AB10" s="1">
        <v>6.9003191700000004</v>
      </c>
      <c r="AC10" s="1">
        <v>8.4984411299999998</v>
      </c>
      <c r="AD10" s="1">
        <v>8.3479652299999998</v>
      </c>
      <c r="AE10" s="1">
        <v>7.6771087199999997</v>
      </c>
      <c r="AF10" s="1">
        <v>7.59980645</v>
      </c>
      <c r="AG10" s="1">
        <v>9.45725397</v>
      </c>
      <c r="AH10" s="1">
        <v>9.6253473199999995</v>
      </c>
      <c r="AI10" s="1">
        <v>9.2899238299999993</v>
      </c>
      <c r="AJ10" s="1">
        <v>9.0040517399999995</v>
      </c>
      <c r="AK10" s="1">
        <v>10.82794958</v>
      </c>
      <c r="AL10" s="1">
        <v>10.59878043</v>
      </c>
      <c r="AM10" s="1">
        <v>9.80268753</v>
      </c>
      <c r="AN10" s="1">
        <v>10.00248068</v>
      </c>
      <c r="AO10" s="1">
        <v>11.805976660000001</v>
      </c>
      <c r="AP10" s="1">
        <v>11.36838886</v>
      </c>
      <c r="AQ10" s="1">
        <v>11.023114229999999</v>
      </c>
      <c r="AR10" s="1">
        <v>10.588450809999999</v>
      </c>
      <c r="AS10" s="1">
        <v>7.489681</v>
      </c>
      <c r="AT10" s="1">
        <v>8.0308299999999999</v>
      </c>
      <c r="AU10" s="1">
        <v>9.344144</v>
      </c>
      <c r="AV10" s="1">
        <v>10.307975000000001</v>
      </c>
      <c r="AW10" s="1">
        <v>11.196483000000001</v>
      </c>
      <c r="AX10" s="1">
        <v>0.50594499999999998</v>
      </c>
      <c r="AY10" s="1">
        <v>0.45830700000000002</v>
      </c>
      <c r="AZ10" s="1">
        <v>0.264872</v>
      </c>
      <c r="BA10" s="1">
        <v>0.48428100000000002</v>
      </c>
      <c r="BB10" s="1">
        <v>0.51665399999999995</v>
      </c>
      <c r="BC10" s="1">
        <v>6.7552289999999999</v>
      </c>
      <c r="BD10" s="1">
        <v>5.7068399999999997</v>
      </c>
      <c r="BE10" s="1">
        <v>2.834632</v>
      </c>
      <c r="BF10" s="1">
        <v>4.698118</v>
      </c>
      <c r="BG10" s="1">
        <v>4.6144309999999997</v>
      </c>
      <c r="BH10" s="1" t="str">
        <f>HYPERLINK("https://glyconnect.expasy.org/browser/compositions?f=Hex:3 HexNAc:5 ")</f>
        <v xml:space="preserve">https://glyconnect.expasy.org/browser/compositions?f=Hex:3 HexNAc:5 </v>
      </c>
    </row>
    <row r="11" spans="1:60" ht="29" x14ac:dyDescent="0.55000000000000004">
      <c r="A11" s="1">
        <v>16</v>
      </c>
      <c r="B11" s="1">
        <v>1686.5863999999999</v>
      </c>
      <c r="C11" s="1" t="s">
        <v>64</v>
      </c>
      <c r="D11" s="2" t="s">
        <v>65</v>
      </c>
      <c r="E11" s="1">
        <v>1686.5894966799999</v>
      </c>
      <c r="F11" s="1">
        <v>1686.60281962</v>
      </c>
      <c r="G11" s="1">
        <v>1686.6137801299999</v>
      </c>
      <c r="H11" s="1">
        <v>1686.6186883800001</v>
      </c>
      <c r="I11" s="1">
        <v>1686.612521</v>
      </c>
      <c r="J11" s="1">
        <v>1686.63143012</v>
      </c>
      <c r="K11" s="1">
        <v>1686.63790935</v>
      </c>
      <c r="L11" s="1">
        <v>1686.6393597599999</v>
      </c>
      <c r="M11" s="1">
        <v>1686.6447733</v>
      </c>
      <c r="N11" s="1">
        <v>1686.6515821999999</v>
      </c>
      <c r="O11" s="1">
        <v>1686.6718189400001</v>
      </c>
      <c r="P11" s="1">
        <v>1686.67610934</v>
      </c>
      <c r="Q11" s="1">
        <v>1686.65714441</v>
      </c>
      <c r="R11" s="1">
        <v>1686.6550197900001</v>
      </c>
      <c r="S11" s="1">
        <v>1686.6639544899999</v>
      </c>
      <c r="T11" s="1">
        <v>1686.66930136</v>
      </c>
      <c r="U11" s="1">
        <v>1686.6682210700001</v>
      </c>
      <c r="V11" s="1">
        <v>1686.6709930300001</v>
      </c>
      <c r="W11" s="1">
        <v>1686.6685596100001</v>
      </c>
      <c r="X11" s="1">
        <v>1686.6788843500001</v>
      </c>
      <c r="Y11" s="1">
        <v>3.5194352100000001</v>
      </c>
      <c r="Z11" s="1">
        <v>3.4452743699999999</v>
      </c>
      <c r="AA11" s="1">
        <v>3.42282245</v>
      </c>
      <c r="AB11" s="1">
        <v>3.2975153000000001</v>
      </c>
      <c r="AC11" s="1">
        <v>5.8277140999999997</v>
      </c>
      <c r="AD11" s="1">
        <v>5.6672335199999999</v>
      </c>
      <c r="AE11" s="1">
        <v>5.4809608699999997</v>
      </c>
      <c r="AF11" s="1">
        <v>5.3031243000000003</v>
      </c>
      <c r="AG11" s="1">
        <v>9.0139556800000005</v>
      </c>
      <c r="AH11" s="1">
        <v>8.7258894300000005</v>
      </c>
      <c r="AI11" s="1">
        <v>8.7937898299999997</v>
      </c>
      <c r="AJ11" s="1">
        <v>8.5287738999999991</v>
      </c>
      <c r="AK11" s="1">
        <v>10.524587889999999</v>
      </c>
      <c r="AL11" s="1">
        <v>10.124114929999999</v>
      </c>
      <c r="AM11" s="1">
        <v>10.00432279</v>
      </c>
      <c r="AN11" s="1">
        <v>9.6865940599999991</v>
      </c>
      <c r="AO11" s="1">
        <v>11.328613839999999</v>
      </c>
      <c r="AP11" s="1">
        <v>10.709851779999999</v>
      </c>
      <c r="AQ11" s="1">
        <v>10.90607138</v>
      </c>
      <c r="AR11" s="1">
        <v>10.34079171</v>
      </c>
      <c r="AS11" s="1">
        <v>3.421262</v>
      </c>
      <c r="AT11" s="1">
        <v>5.5697580000000002</v>
      </c>
      <c r="AU11" s="1">
        <v>8.7656019999999994</v>
      </c>
      <c r="AV11" s="1">
        <v>10.084904999999999</v>
      </c>
      <c r="AW11" s="1">
        <v>10.821332</v>
      </c>
      <c r="AX11" s="1">
        <v>9.2249999999999999E-2</v>
      </c>
      <c r="AY11" s="1">
        <v>0.22731899999999999</v>
      </c>
      <c r="AZ11" s="1">
        <v>0.20011599999999999</v>
      </c>
      <c r="BA11" s="1">
        <v>0.346412</v>
      </c>
      <c r="BB11" s="1">
        <v>0.41144599999999998</v>
      </c>
      <c r="BC11" s="1">
        <v>2.696377</v>
      </c>
      <c r="BD11" s="1">
        <v>4.081302</v>
      </c>
      <c r="BE11" s="1">
        <v>2.2829640000000002</v>
      </c>
      <c r="BF11" s="1">
        <v>3.4349539999999998</v>
      </c>
      <c r="BG11" s="1">
        <v>3.802171</v>
      </c>
      <c r="BH11" s="1" t="str">
        <f>HYPERLINK("https://glyconnect.expasy.org/browser/compositions?f=Hex:7 HexNAc:2 ")</f>
        <v xml:space="preserve">https://glyconnect.expasy.org/browser/compositions?f=Hex:7 HexNAc:2 </v>
      </c>
    </row>
    <row r="12" spans="1:60" ht="29" x14ac:dyDescent="0.55000000000000004">
      <c r="A12" s="1">
        <v>17</v>
      </c>
      <c r="B12" s="1">
        <v>1707.6342999999999</v>
      </c>
      <c r="C12" s="1" t="s">
        <v>66</v>
      </c>
      <c r="D12" s="2" t="s">
        <v>67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1707.68894099</v>
      </c>
      <c r="O12" s="1">
        <v>1707.7176775299999</v>
      </c>
      <c r="P12" s="1">
        <v>0</v>
      </c>
      <c r="Q12" s="1">
        <v>1707.68637857</v>
      </c>
      <c r="R12" s="1">
        <v>1707.68629089</v>
      </c>
      <c r="S12" s="1">
        <v>1707.69338505</v>
      </c>
      <c r="T12" s="1">
        <v>1707.7009214100001</v>
      </c>
      <c r="U12" s="1">
        <v>1707.73184176</v>
      </c>
      <c r="V12" s="1">
        <v>1707.70678456</v>
      </c>
      <c r="W12" s="1">
        <v>1707.7008354300001</v>
      </c>
      <c r="X12" s="1">
        <v>1707.71722202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0.76996061999999998</v>
      </c>
      <c r="AI12" s="1">
        <v>0.95804314999999995</v>
      </c>
      <c r="AJ12" s="1">
        <v>0</v>
      </c>
      <c r="AK12" s="1">
        <v>0.85109508</v>
      </c>
      <c r="AL12" s="1">
        <v>0.91189757999999999</v>
      </c>
      <c r="AM12" s="1">
        <v>0.81262164000000003</v>
      </c>
      <c r="AN12" s="1">
        <v>0.83659605000000004</v>
      </c>
      <c r="AO12" s="1">
        <v>1.28766475</v>
      </c>
      <c r="AP12" s="1">
        <v>0.96568781999999997</v>
      </c>
      <c r="AQ12" s="1">
        <v>0.98624115000000001</v>
      </c>
      <c r="AR12" s="1">
        <v>0.86908458</v>
      </c>
      <c r="AS12" s="1">
        <v>0</v>
      </c>
      <c r="AT12" s="1">
        <v>0</v>
      </c>
      <c r="AU12" s="1">
        <v>0.43200100000000002</v>
      </c>
      <c r="AV12" s="1">
        <v>0.85305299999999995</v>
      </c>
      <c r="AW12" s="1">
        <v>1.0271699999999999</v>
      </c>
      <c r="AX12" s="1">
        <v>0</v>
      </c>
      <c r="AY12" s="1">
        <v>0</v>
      </c>
      <c r="AZ12" s="1">
        <v>0.50470700000000002</v>
      </c>
      <c r="BA12" s="1">
        <v>4.2315999999999999E-2</v>
      </c>
      <c r="BB12" s="1">
        <v>0.18101900000000001</v>
      </c>
      <c r="BC12" s="1">
        <v>0</v>
      </c>
      <c r="BD12" s="1">
        <v>0</v>
      </c>
      <c r="BE12" s="1">
        <v>116.830016</v>
      </c>
      <c r="BF12" s="1">
        <v>4.9605899999999998</v>
      </c>
      <c r="BG12" s="1">
        <v>17.623097999999999</v>
      </c>
      <c r="BH12" s="1" t="str">
        <f>HYPERLINK("https://glyconnect.expasy.org/browser/compositions?f=Hex:4 HexNAc:3 NeuAc:1 ")</f>
        <v xml:space="preserve">https://glyconnect.expasy.org/browser/compositions?f=Hex:4 HexNAc:3 NeuAc:1 </v>
      </c>
    </row>
    <row r="13" spans="1:60" ht="72.5" x14ac:dyDescent="0.55000000000000004">
      <c r="A13" s="1">
        <v>19</v>
      </c>
      <c r="B13" s="1">
        <v>1727.6129000000001</v>
      </c>
      <c r="C13" s="1" t="s">
        <v>68</v>
      </c>
      <c r="D13" s="2" t="s">
        <v>69</v>
      </c>
      <c r="E13" s="1">
        <v>1727.7342846199999</v>
      </c>
      <c r="F13" s="1">
        <v>1727.74826865</v>
      </c>
      <c r="G13" s="1">
        <v>1727.75642462</v>
      </c>
      <c r="H13" s="1">
        <v>1727.7654712000001</v>
      </c>
      <c r="I13" s="1">
        <v>1727.73320046</v>
      </c>
      <c r="J13" s="1">
        <v>1727.7530498599999</v>
      </c>
      <c r="K13" s="1">
        <v>1727.7593739399999</v>
      </c>
      <c r="L13" s="1">
        <v>1727.7652244200001</v>
      </c>
      <c r="M13" s="1">
        <v>1727.73390079</v>
      </c>
      <c r="N13" s="1">
        <v>1727.7457016999999</v>
      </c>
      <c r="O13" s="1">
        <v>1727.77005175</v>
      </c>
      <c r="P13" s="1">
        <v>1727.77220018</v>
      </c>
      <c r="Q13" s="1">
        <v>1727.7392032</v>
      </c>
      <c r="R13" s="1">
        <v>1727.7334575</v>
      </c>
      <c r="S13" s="1">
        <v>1727.7471545000001</v>
      </c>
      <c r="T13" s="1">
        <v>1727.7547205000001</v>
      </c>
      <c r="U13" s="1">
        <v>1727.73812565</v>
      </c>
      <c r="V13" s="1">
        <v>1727.7370644499999</v>
      </c>
      <c r="W13" s="1">
        <v>1727.7221508600001</v>
      </c>
      <c r="X13" s="1">
        <v>1727.72121436</v>
      </c>
      <c r="Y13" s="1">
        <v>2.45705821</v>
      </c>
      <c r="Z13" s="1">
        <v>2.39009889</v>
      </c>
      <c r="AA13" s="1">
        <v>2.3026383099999999</v>
      </c>
      <c r="AB13" s="1">
        <v>1.8747584799999999</v>
      </c>
      <c r="AC13" s="1">
        <v>3.3443652199999998</v>
      </c>
      <c r="AD13" s="1">
        <v>3.3746040800000001</v>
      </c>
      <c r="AE13" s="1">
        <v>3.1734036900000002</v>
      </c>
      <c r="AF13" s="1">
        <v>3.18658083</v>
      </c>
      <c r="AG13" s="1">
        <v>4.2143724300000001</v>
      </c>
      <c r="AH13" s="1">
        <v>4.0781235999999996</v>
      </c>
      <c r="AI13" s="1">
        <v>4.2583370599999997</v>
      </c>
      <c r="AJ13" s="1">
        <v>4.0003779499999998</v>
      </c>
      <c r="AK13" s="1">
        <v>4.8896255699999998</v>
      </c>
      <c r="AL13" s="1">
        <v>4.7904613899999999</v>
      </c>
      <c r="AM13" s="1">
        <v>4.5952733600000002</v>
      </c>
      <c r="AN13" s="1">
        <v>4.5640073699999997</v>
      </c>
      <c r="AO13" s="1">
        <v>5.4579617499999999</v>
      </c>
      <c r="AP13" s="1">
        <v>4.8527142100000003</v>
      </c>
      <c r="AQ13" s="1">
        <v>4.8031813699999999</v>
      </c>
      <c r="AR13" s="1">
        <v>4.4073733900000001</v>
      </c>
      <c r="AS13" s="1">
        <v>2.256138</v>
      </c>
      <c r="AT13" s="1">
        <v>3.2697379999999998</v>
      </c>
      <c r="AU13" s="1">
        <v>4.1378029999999999</v>
      </c>
      <c r="AV13" s="1">
        <v>4.7098420000000001</v>
      </c>
      <c r="AW13" s="1">
        <v>4.8803080000000003</v>
      </c>
      <c r="AX13" s="1">
        <v>0.26199699999999998</v>
      </c>
      <c r="AY13" s="1">
        <v>0.104501</v>
      </c>
      <c r="AZ13" s="1">
        <v>0.11949700000000001</v>
      </c>
      <c r="BA13" s="1">
        <v>0.156221</v>
      </c>
      <c r="BB13" s="1">
        <v>0.43361300000000003</v>
      </c>
      <c r="BC13" s="1">
        <v>11.612622999999999</v>
      </c>
      <c r="BD13" s="1">
        <v>3.1960120000000001</v>
      </c>
      <c r="BE13" s="1">
        <v>2.887934</v>
      </c>
      <c r="BF13" s="1">
        <v>3.316913</v>
      </c>
      <c r="BG13" s="1">
        <v>8.8849540000000005</v>
      </c>
      <c r="BH13" s="1" t="str">
        <f>HYPERLINK("https://glyconnect.expasy.org/browser/compositions?f=Hex:6 HexNAc:3 ")</f>
        <v xml:space="preserve">https://glyconnect.expasy.org/browser/compositions?f=Hex:6 HexNAc:3 </v>
      </c>
    </row>
    <row r="14" spans="1:60" ht="72.5" x14ac:dyDescent="0.55000000000000004">
      <c r="A14" s="1">
        <v>20</v>
      </c>
      <c r="B14" s="1">
        <v>1735.6656</v>
      </c>
      <c r="C14" s="1" t="s">
        <v>70</v>
      </c>
      <c r="D14" s="2" t="s">
        <v>71</v>
      </c>
      <c r="E14" s="1">
        <v>1735.6625457</v>
      </c>
      <c r="F14" s="1">
        <v>1735.6737959</v>
      </c>
      <c r="G14" s="1">
        <v>1735.68657128</v>
      </c>
      <c r="H14" s="1">
        <v>1735.6916074400001</v>
      </c>
      <c r="I14" s="1">
        <v>1735.6840919199999</v>
      </c>
      <c r="J14" s="1">
        <v>1735.7027645999999</v>
      </c>
      <c r="K14" s="1">
        <v>1735.71122988</v>
      </c>
      <c r="L14" s="1">
        <v>1735.7112299400001</v>
      </c>
      <c r="M14" s="1">
        <v>1735.71758161</v>
      </c>
      <c r="N14" s="1">
        <v>1735.72404557</v>
      </c>
      <c r="O14" s="1">
        <v>1735.745985</v>
      </c>
      <c r="P14" s="1">
        <v>1735.74976782</v>
      </c>
      <c r="Q14" s="1">
        <v>1735.72850647</v>
      </c>
      <c r="R14" s="1">
        <v>1735.7263969099999</v>
      </c>
      <c r="S14" s="1">
        <v>1735.7378291499999</v>
      </c>
      <c r="T14" s="1">
        <v>1735.7422715499999</v>
      </c>
      <c r="U14" s="1">
        <v>1735.7404787299999</v>
      </c>
      <c r="V14" s="1">
        <v>1735.74248833</v>
      </c>
      <c r="W14" s="1">
        <v>1735.7403388099999</v>
      </c>
      <c r="X14" s="1">
        <v>1735.7516689399999</v>
      </c>
      <c r="Y14" s="1">
        <v>4.3206739499999998</v>
      </c>
      <c r="Z14" s="1">
        <v>4.1696255600000001</v>
      </c>
      <c r="AA14" s="1">
        <v>3.9904338699999999</v>
      </c>
      <c r="AB14" s="1">
        <v>3.83811166</v>
      </c>
      <c r="AC14" s="1">
        <v>7.2404091199999998</v>
      </c>
      <c r="AD14" s="1">
        <v>7.3202507399999996</v>
      </c>
      <c r="AE14" s="1">
        <v>6.7401660699999999</v>
      </c>
      <c r="AF14" s="1">
        <v>6.7113935099999997</v>
      </c>
      <c r="AG14" s="1">
        <v>10.44521086</v>
      </c>
      <c r="AH14" s="1">
        <v>9.9072757599999992</v>
      </c>
      <c r="AI14" s="1">
        <v>10.10678824</v>
      </c>
      <c r="AJ14" s="1">
        <v>9.8436050599999998</v>
      </c>
      <c r="AK14" s="1">
        <v>11.75324958</v>
      </c>
      <c r="AL14" s="1">
        <v>11.580425869999999</v>
      </c>
      <c r="AM14" s="1">
        <v>11.18048209</v>
      </c>
      <c r="AN14" s="1">
        <v>10.906850520000001</v>
      </c>
      <c r="AO14" s="1">
        <v>14.916504870000001</v>
      </c>
      <c r="AP14" s="1">
        <v>13.73679227</v>
      </c>
      <c r="AQ14" s="1">
        <v>13.41425879</v>
      </c>
      <c r="AR14" s="1">
        <v>12.7937613</v>
      </c>
      <c r="AS14" s="1">
        <v>4.0797109999999996</v>
      </c>
      <c r="AT14" s="1">
        <v>7.0030549999999998</v>
      </c>
      <c r="AU14" s="1">
        <v>10.07572</v>
      </c>
      <c r="AV14" s="1">
        <v>11.355252</v>
      </c>
      <c r="AW14" s="1">
        <v>13.715329000000001</v>
      </c>
      <c r="AX14" s="1">
        <v>0.210149</v>
      </c>
      <c r="AY14" s="1">
        <v>0.32203900000000002</v>
      </c>
      <c r="AZ14" s="1">
        <v>0.27064100000000002</v>
      </c>
      <c r="BA14" s="1">
        <v>0.38328099999999998</v>
      </c>
      <c r="BB14" s="1">
        <v>0.89129400000000003</v>
      </c>
      <c r="BC14" s="1">
        <v>5.1510870000000004</v>
      </c>
      <c r="BD14" s="1">
        <v>4.5985490000000002</v>
      </c>
      <c r="BE14" s="1">
        <v>2.68607</v>
      </c>
      <c r="BF14" s="1">
        <v>3.3753660000000001</v>
      </c>
      <c r="BG14" s="1">
        <v>6.4985239999999997</v>
      </c>
      <c r="BH14" s="1" t="str">
        <f>HYPERLINK("https://glyconnect.expasy.org/browser/compositions?f=Hex:4 HexNAc:3 NeuAc:1 ")</f>
        <v xml:space="preserve">https://glyconnect.expasy.org/browser/compositions?f=Hex:4 HexNAc:3 NeuAc:1 </v>
      </c>
    </row>
    <row r="15" spans="1:60" ht="87" x14ac:dyDescent="0.55000000000000004">
      <c r="A15" s="1">
        <v>21</v>
      </c>
      <c r="B15" s="1">
        <v>1752.6445000000001</v>
      </c>
      <c r="C15" s="1" t="s">
        <v>72</v>
      </c>
      <c r="D15" s="2" t="s">
        <v>73</v>
      </c>
      <c r="E15" s="1">
        <v>1752.65051741</v>
      </c>
      <c r="F15" s="1">
        <v>1752.6637247199999</v>
      </c>
      <c r="G15" s="1">
        <v>1752.67594633</v>
      </c>
      <c r="H15" s="1">
        <v>1752.68095376</v>
      </c>
      <c r="I15" s="1">
        <v>1752.6728539000001</v>
      </c>
      <c r="J15" s="1">
        <v>1752.69269975</v>
      </c>
      <c r="K15" s="1">
        <v>1752.70070943</v>
      </c>
      <c r="L15" s="1">
        <v>1752.7009521099999</v>
      </c>
      <c r="M15" s="1">
        <v>1752.7075729000001</v>
      </c>
      <c r="N15" s="1">
        <v>1752.7139719500001</v>
      </c>
      <c r="O15" s="1">
        <v>1752.73569533</v>
      </c>
      <c r="P15" s="1">
        <v>1752.7391636100001</v>
      </c>
      <c r="Q15" s="1">
        <v>1752.7197210300001</v>
      </c>
      <c r="R15" s="1">
        <v>1752.7175193200001</v>
      </c>
      <c r="S15" s="1">
        <v>1752.7278317400001</v>
      </c>
      <c r="T15" s="1">
        <v>1752.73237842</v>
      </c>
      <c r="U15" s="1">
        <v>1752.7316911</v>
      </c>
      <c r="V15" s="1">
        <v>1752.7342092700001</v>
      </c>
      <c r="W15" s="1">
        <v>1752.7314609099999</v>
      </c>
      <c r="X15" s="1">
        <v>1752.74210642</v>
      </c>
      <c r="Y15" s="1">
        <v>37.219805800000003</v>
      </c>
      <c r="Z15" s="1">
        <v>37.017738250000001</v>
      </c>
      <c r="AA15" s="1">
        <v>37.037801719999997</v>
      </c>
      <c r="AB15" s="1">
        <v>36.56465034</v>
      </c>
      <c r="AC15" s="1">
        <v>68.880741970000003</v>
      </c>
      <c r="AD15" s="1">
        <v>72.204325490000002</v>
      </c>
      <c r="AE15" s="1">
        <v>69.985068080000005</v>
      </c>
      <c r="AF15" s="1">
        <v>67.941552659999999</v>
      </c>
      <c r="AG15" s="1">
        <v>117.34772049999999</v>
      </c>
      <c r="AH15" s="1">
        <v>116.85879675</v>
      </c>
      <c r="AI15" s="1">
        <v>116.68317349</v>
      </c>
      <c r="AJ15" s="1">
        <v>117.11379241</v>
      </c>
      <c r="AK15" s="1">
        <v>140.56519965999999</v>
      </c>
      <c r="AL15" s="1">
        <v>137.81929500999999</v>
      </c>
      <c r="AM15" s="1">
        <v>140.33034326000001</v>
      </c>
      <c r="AN15" s="1">
        <v>140.2430655</v>
      </c>
      <c r="AO15" s="1">
        <v>167.81603745000001</v>
      </c>
      <c r="AP15" s="1">
        <v>164.39893773</v>
      </c>
      <c r="AQ15" s="1">
        <v>172.84427005000001</v>
      </c>
      <c r="AR15" s="1">
        <v>170.33943797000001</v>
      </c>
      <c r="AS15" s="1">
        <v>36.959999000000003</v>
      </c>
      <c r="AT15" s="1">
        <v>69.752921999999998</v>
      </c>
      <c r="AU15" s="1">
        <v>117.000871</v>
      </c>
      <c r="AV15" s="1">
        <v>139.739476</v>
      </c>
      <c r="AW15" s="1">
        <v>168.849671</v>
      </c>
      <c r="AX15" s="1">
        <v>0.27879900000000002</v>
      </c>
      <c r="AY15" s="1">
        <v>1.835304</v>
      </c>
      <c r="AZ15" s="1">
        <v>0.291074</v>
      </c>
      <c r="BA15" s="1">
        <v>1.287328</v>
      </c>
      <c r="BB15" s="1">
        <v>3.6080299999999998</v>
      </c>
      <c r="BC15" s="1">
        <v>0.75432699999999997</v>
      </c>
      <c r="BD15" s="1">
        <v>2.631151</v>
      </c>
      <c r="BE15" s="1">
        <v>0.24878</v>
      </c>
      <c r="BF15" s="1">
        <v>0.921234</v>
      </c>
      <c r="BG15" s="1">
        <v>2.1368299999999998</v>
      </c>
      <c r="BH15" s="1" t="str">
        <f>HYPERLINK("https://glyconnect.expasy.org/browser/compositions?f=Hex:4 HexNAc:4 dHex:1 ")</f>
        <v xml:space="preserve">https://glyconnect.expasy.org/browser/compositions?f=Hex:4 HexNAc:4 dHex:1 </v>
      </c>
    </row>
    <row r="16" spans="1:60" ht="101.5" x14ac:dyDescent="0.55000000000000004">
      <c r="A16" s="1">
        <v>22</v>
      </c>
      <c r="B16" s="1">
        <v>1768.6394</v>
      </c>
      <c r="C16" s="1" t="s">
        <v>74</v>
      </c>
      <c r="D16" s="2" t="s">
        <v>75</v>
      </c>
      <c r="E16" s="1">
        <v>1768.63338662</v>
      </c>
      <c r="F16" s="1">
        <v>1768.64697376</v>
      </c>
      <c r="G16" s="1">
        <v>1768.6587533899999</v>
      </c>
      <c r="H16" s="1">
        <v>1768.66374589</v>
      </c>
      <c r="I16" s="1">
        <v>1768.65950969</v>
      </c>
      <c r="J16" s="1">
        <v>1768.6789465500001</v>
      </c>
      <c r="K16" s="1">
        <v>1768.68736362</v>
      </c>
      <c r="L16" s="1">
        <v>1768.68840211</v>
      </c>
      <c r="M16" s="1">
        <v>1768.7002404499999</v>
      </c>
      <c r="N16" s="1">
        <v>1768.7061327900001</v>
      </c>
      <c r="O16" s="1">
        <v>1768.7279381599999</v>
      </c>
      <c r="P16" s="1">
        <v>1768.7324423800001</v>
      </c>
      <c r="Q16" s="1">
        <v>1768.7087871199999</v>
      </c>
      <c r="R16" s="1">
        <v>1768.70638807</v>
      </c>
      <c r="S16" s="1">
        <v>1768.71725694</v>
      </c>
      <c r="T16" s="1">
        <v>1768.72172262</v>
      </c>
      <c r="U16" s="1">
        <v>1768.7205452000001</v>
      </c>
      <c r="V16" s="1">
        <v>1768.7233673000001</v>
      </c>
      <c r="W16" s="1">
        <v>1768.7208729900001</v>
      </c>
      <c r="X16" s="1">
        <v>1768.7314864499999</v>
      </c>
      <c r="Y16" s="1">
        <v>8.1105961000000004</v>
      </c>
      <c r="Z16" s="1">
        <v>7.4841524499999998</v>
      </c>
      <c r="AA16" s="1">
        <v>7.3020100000000001</v>
      </c>
      <c r="AB16" s="1">
        <v>7.0823397400000001</v>
      </c>
      <c r="AC16" s="1">
        <v>14.299662440000001</v>
      </c>
      <c r="AD16" s="1">
        <v>14.31672609</v>
      </c>
      <c r="AE16" s="1">
        <v>14.494819229999999</v>
      </c>
      <c r="AF16" s="1">
        <v>13.55856651</v>
      </c>
      <c r="AG16" s="1">
        <v>14.516614499999999</v>
      </c>
      <c r="AH16" s="1">
        <v>14.571732450000001</v>
      </c>
      <c r="AI16" s="1">
        <v>14.029411270000001</v>
      </c>
      <c r="AJ16" s="1">
        <v>13.91474813</v>
      </c>
      <c r="AK16" s="1">
        <v>28.239128010000002</v>
      </c>
      <c r="AL16" s="1">
        <v>27.04095306</v>
      </c>
      <c r="AM16" s="1">
        <v>27.160889430000001</v>
      </c>
      <c r="AN16" s="1">
        <v>26.3778069</v>
      </c>
      <c r="AO16" s="1">
        <v>32.240711480000002</v>
      </c>
      <c r="AP16" s="1">
        <v>30.75823896</v>
      </c>
      <c r="AQ16" s="1">
        <v>31.641046620000001</v>
      </c>
      <c r="AR16" s="1">
        <v>30.647513910000001</v>
      </c>
      <c r="AS16" s="1">
        <v>7.4947749999999997</v>
      </c>
      <c r="AT16" s="1">
        <v>14.167444</v>
      </c>
      <c r="AU16" s="1">
        <v>14.258127</v>
      </c>
      <c r="AV16" s="1">
        <v>27.204694</v>
      </c>
      <c r="AW16" s="1">
        <v>31.321878000000002</v>
      </c>
      <c r="AX16" s="1">
        <v>0.442195</v>
      </c>
      <c r="AY16" s="1">
        <v>0.41540100000000002</v>
      </c>
      <c r="AZ16" s="1">
        <v>0.33435700000000002</v>
      </c>
      <c r="BA16" s="1">
        <v>0.77082799999999996</v>
      </c>
      <c r="BB16" s="1">
        <v>0.75687499999999996</v>
      </c>
      <c r="BC16" s="1">
        <v>5.9000459999999997</v>
      </c>
      <c r="BD16" s="1">
        <v>2.9320789999999999</v>
      </c>
      <c r="BE16" s="1">
        <v>2.3450289999999998</v>
      </c>
      <c r="BF16" s="1">
        <v>2.8334359999999998</v>
      </c>
      <c r="BG16" s="1">
        <v>2.416442</v>
      </c>
      <c r="BH16" s="1" t="str">
        <f>HYPERLINK("https://glyconnect.expasy.org/browser/compositions?f=Hex:5 HexNAc:4 ")</f>
        <v xml:space="preserve">https://glyconnect.expasy.org/browser/compositions?f=Hex:5 HexNAc:4 </v>
      </c>
    </row>
    <row r="17" spans="1:60" ht="87" x14ac:dyDescent="0.55000000000000004">
      <c r="A17" s="1">
        <v>23</v>
      </c>
      <c r="B17" s="1">
        <v>1793.671</v>
      </c>
      <c r="C17" s="1" t="s">
        <v>76</v>
      </c>
      <c r="D17" s="2" t="s">
        <v>77</v>
      </c>
      <c r="E17" s="1">
        <v>1793.67295954</v>
      </c>
      <c r="F17" s="1">
        <v>1793.68676037</v>
      </c>
      <c r="G17" s="1">
        <v>1793.69872517</v>
      </c>
      <c r="H17" s="1">
        <v>1793.70442413</v>
      </c>
      <c r="I17" s="1">
        <v>1793.6998842999999</v>
      </c>
      <c r="J17" s="1">
        <v>1793.7196897399999</v>
      </c>
      <c r="K17" s="1">
        <v>1793.7281035599999</v>
      </c>
      <c r="L17" s="1">
        <v>1793.7282933199999</v>
      </c>
      <c r="M17" s="1">
        <v>1793.7354176700001</v>
      </c>
      <c r="N17" s="1">
        <v>1793.7427995</v>
      </c>
      <c r="O17" s="1">
        <v>1793.76418081</v>
      </c>
      <c r="P17" s="1">
        <v>1793.7687128099999</v>
      </c>
      <c r="Q17" s="1">
        <v>1793.74919264</v>
      </c>
      <c r="R17" s="1">
        <v>1793.7472448200001</v>
      </c>
      <c r="S17" s="1">
        <v>1793.75634872</v>
      </c>
      <c r="T17" s="1">
        <v>1793.7622248499999</v>
      </c>
      <c r="U17" s="1">
        <v>1793.7614681499999</v>
      </c>
      <c r="V17" s="1">
        <v>1793.7639592800001</v>
      </c>
      <c r="W17" s="1">
        <v>1793.76131968</v>
      </c>
      <c r="X17" s="1">
        <v>1793.7724955799999</v>
      </c>
      <c r="Y17" s="1">
        <v>5.9031406999999998</v>
      </c>
      <c r="Z17" s="1">
        <v>5.8073105700000003</v>
      </c>
      <c r="AA17" s="1">
        <v>5.6005695199999996</v>
      </c>
      <c r="AB17" s="1">
        <v>5.4636569100000001</v>
      </c>
      <c r="AC17" s="1">
        <v>9.6886807200000007</v>
      </c>
      <c r="AD17" s="1">
        <v>9.5893742100000008</v>
      </c>
      <c r="AE17" s="1">
        <v>9.3590274499999992</v>
      </c>
      <c r="AF17" s="1">
        <v>9.0739836500000006</v>
      </c>
      <c r="AG17" s="1">
        <v>14.55464995</v>
      </c>
      <c r="AH17" s="1">
        <v>14.211852540000001</v>
      </c>
      <c r="AI17" s="1">
        <v>14.22436501</v>
      </c>
      <c r="AJ17" s="1">
        <v>13.896270639999999</v>
      </c>
      <c r="AK17" s="1">
        <v>17.37327866</v>
      </c>
      <c r="AL17" s="1">
        <v>16.840505100000001</v>
      </c>
      <c r="AM17" s="1">
        <v>16.062596320000001</v>
      </c>
      <c r="AN17" s="1">
        <v>16.202070729999999</v>
      </c>
      <c r="AO17" s="1">
        <v>19.914823510000002</v>
      </c>
      <c r="AP17" s="1">
        <v>18.977223179999999</v>
      </c>
      <c r="AQ17" s="1">
        <v>18.96169742</v>
      </c>
      <c r="AR17" s="1">
        <v>18.072388239999999</v>
      </c>
      <c r="AS17" s="1">
        <v>5.6936689999999999</v>
      </c>
      <c r="AT17" s="1">
        <v>9.4277669999999993</v>
      </c>
      <c r="AU17" s="1">
        <v>14.221785000000001</v>
      </c>
      <c r="AV17" s="1">
        <v>16.619613000000001</v>
      </c>
      <c r="AW17" s="1">
        <v>18.981532999999999</v>
      </c>
      <c r="AX17" s="1">
        <v>0.19863400000000001</v>
      </c>
      <c r="AY17" s="1">
        <v>0.27330100000000002</v>
      </c>
      <c r="AZ17" s="1">
        <v>0.26886399999999999</v>
      </c>
      <c r="BA17" s="1">
        <v>0.60591899999999999</v>
      </c>
      <c r="BB17" s="1">
        <v>0.75232699999999997</v>
      </c>
      <c r="BC17" s="1">
        <v>3.4886740000000001</v>
      </c>
      <c r="BD17" s="1">
        <v>2.8988969999999998</v>
      </c>
      <c r="BE17" s="1">
        <v>1.8905099999999999</v>
      </c>
      <c r="BF17" s="1">
        <v>3.6458080000000002</v>
      </c>
      <c r="BG17" s="1">
        <v>3.9634680000000002</v>
      </c>
      <c r="BH17" s="1" t="str">
        <f>HYPERLINK("https://glyconnect.expasy.org/browser/compositions?f=Hex:3 HexNAc:5 dHex:1 ")</f>
        <v xml:space="preserve">https://glyconnect.expasy.org/browser/compositions?f=Hex:3 HexNAc:5 dHex:1 </v>
      </c>
    </row>
    <row r="18" spans="1:60" ht="87" x14ac:dyDescent="0.55000000000000004">
      <c r="A18" s="1">
        <v>24</v>
      </c>
      <c r="B18" s="1">
        <v>1809.6659</v>
      </c>
      <c r="C18" s="1" t="s">
        <v>78</v>
      </c>
      <c r="D18" s="2" t="s">
        <v>79</v>
      </c>
      <c r="E18" s="1">
        <v>1809.6603872799999</v>
      </c>
      <c r="F18" s="1">
        <v>1809.67467644</v>
      </c>
      <c r="G18" s="1">
        <v>1809.68628623</v>
      </c>
      <c r="H18" s="1">
        <v>1809.69163187</v>
      </c>
      <c r="I18" s="1">
        <v>1809.6885793399999</v>
      </c>
      <c r="J18" s="1">
        <v>1809.7090866799999</v>
      </c>
      <c r="K18" s="1">
        <v>1809.71683467</v>
      </c>
      <c r="L18" s="1">
        <v>1809.71747654</v>
      </c>
      <c r="M18" s="1">
        <v>1809.72606752</v>
      </c>
      <c r="N18" s="1">
        <v>1809.73428115</v>
      </c>
      <c r="O18" s="1">
        <v>1809.7551132200001</v>
      </c>
      <c r="P18" s="1">
        <v>1809.7600509199999</v>
      </c>
      <c r="Q18" s="1">
        <v>1809.73874232</v>
      </c>
      <c r="R18" s="1">
        <v>1809.7371676499999</v>
      </c>
      <c r="S18" s="1">
        <v>1809.74700876</v>
      </c>
      <c r="T18" s="1">
        <v>1809.7516704899999</v>
      </c>
      <c r="U18" s="1">
        <v>1809.75173481</v>
      </c>
      <c r="V18" s="1">
        <v>1809.75411334</v>
      </c>
      <c r="W18" s="1">
        <v>1809.75084477</v>
      </c>
      <c r="X18" s="1">
        <v>1809.76184887</v>
      </c>
      <c r="Y18" s="1">
        <v>3.9618954400000002</v>
      </c>
      <c r="Z18" s="1">
        <v>3.7463885000000001</v>
      </c>
      <c r="AA18" s="1">
        <v>3.5355549499999999</v>
      </c>
      <c r="AB18" s="1">
        <v>3.4447911800000002</v>
      </c>
      <c r="AC18" s="1">
        <v>6.4006834899999996</v>
      </c>
      <c r="AD18" s="1">
        <v>6.3402588399999997</v>
      </c>
      <c r="AE18" s="1">
        <v>6.0859975999999998</v>
      </c>
      <c r="AF18" s="1">
        <v>5.83679652</v>
      </c>
      <c r="AG18" s="1">
        <v>8.0871662600000001</v>
      </c>
      <c r="AH18" s="1">
        <v>8.0590447800000007</v>
      </c>
      <c r="AI18" s="1">
        <v>7.9062697100000001</v>
      </c>
      <c r="AJ18" s="1">
        <v>7.7227105099999998</v>
      </c>
      <c r="AK18" s="1">
        <v>11.560398380000001</v>
      </c>
      <c r="AL18" s="1">
        <v>11.13443038</v>
      </c>
      <c r="AM18" s="1">
        <v>10.45978491</v>
      </c>
      <c r="AN18" s="1">
        <v>10.510084429999999</v>
      </c>
      <c r="AO18" s="1">
        <v>13.05038648</v>
      </c>
      <c r="AP18" s="1">
        <v>12.19495188</v>
      </c>
      <c r="AQ18" s="1">
        <v>12.18264411</v>
      </c>
      <c r="AR18" s="1">
        <v>11.4318869</v>
      </c>
      <c r="AS18" s="1">
        <v>3.672158</v>
      </c>
      <c r="AT18" s="1">
        <v>6.165934</v>
      </c>
      <c r="AU18" s="1">
        <v>7.9437980000000001</v>
      </c>
      <c r="AV18" s="1">
        <v>10.916175000000001</v>
      </c>
      <c r="AW18" s="1">
        <v>12.214967</v>
      </c>
      <c r="AX18" s="1">
        <v>0.23080600000000001</v>
      </c>
      <c r="AY18" s="1">
        <v>0.25833899999999999</v>
      </c>
      <c r="AZ18" s="1">
        <v>0.16745599999999999</v>
      </c>
      <c r="BA18" s="1">
        <v>0.52784500000000001</v>
      </c>
      <c r="BB18" s="1">
        <v>0.66145900000000002</v>
      </c>
      <c r="BC18" s="1">
        <v>6.2852930000000002</v>
      </c>
      <c r="BD18" s="1">
        <v>4.1897859999999998</v>
      </c>
      <c r="BE18" s="1">
        <v>2.1080070000000002</v>
      </c>
      <c r="BF18" s="1">
        <v>4.8354379999999999</v>
      </c>
      <c r="BG18" s="1">
        <v>5.4151550000000004</v>
      </c>
      <c r="BH18" s="1" t="str">
        <f>HYPERLINK("https://glyconnect.expasy.org/browser/compositions?f=Hex:4 HexNAc:5 ")</f>
        <v xml:space="preserve">https://glyconnect.expasy.org/browser/compositions?f=Hex:4 HexNAc:5 </v>
      </c>
    </row>
    <row r="19" spans="1:60" ht="43.5" x14ac:dyDescent="0.55000000000000004">
      <c r="A19" s="1">
        <v>26</v>
      </c>
      <c r="B19" s="1">
        <v>1848.6392000000001</v>
      </c>
      <c r="C19" s="1" t="s">
        <v>80</v>
      </c>
      <c r="D19" s="2" t="s">
        <v>81</v>
      </c>
      <c r="E19" s="1">
        <v>0</v>
      </c>
      <c r="F19" s="1">
        <v>1848.65802566</v>
      </c>
      <c r="G19" s="1">
        <v>1848.67558803</v>
      </c>
      <c r="H19" s="1">
        <v>0</v>
      </c>
      <c r="I19" s="1">
        <v>1848.6727461800001</v>
      </c>
      <c r="J19" s="1">
        <v>1848.69935255</v>
      </c>
      <c r="K19" s="1">
        <v>1848.6968322099999</v>
      </c>
      <c r="L19" s="1">
        <v>1848.6970530799999</v>
      </c>
      <c r="M19" s="1">
        <v>1848.7057925199999</v>
      </c>
      <c r="N19" s="1">
        <v>1848.71293356</v>
      </c>
      <c r="O19" s="1">
        <v>1848.7351059499999</v>
      </c>
      <c r="P19" s="1">
        <v>1848.7400675199999</v>
      </c>
      <c r="Q19" s="1">
        <v>1848.71890592</v>
      </c>
      <c r="R19" s="1">
        <v>1848.7178976099999</v>
      </c>
      <c r="S19" s="1">
        <v>1848.72693396</v>
      </c>
      <c r="T19" s="1">
        <v>1848.7328206899999</v>
      </c>
      <c r="U19" s="1">
        <v>1848.7332140200001</v>
      </c>
      <c r="V19" s="1">
        <v>1848.73427743</v>
      </c>
      <c r="W19" s="1">
        <v>1848.73254303</v>
      </c>
      <c r="X19" s="1">
        <v>1848.74332766</v>
      </c>
      <c r="Y19" s="1">
        <v>0</v>
      </c>
      <c r="Z19" s="1">
        <v>3.5015021399999999</v>
      </c>
      <c r="AA19" s="1">
        <v>3.3659546200000001</v>
      </c>
      <c r="AB19" s="1">
        <v>0</v>
      </c>
      <c r="AC19" s="1">
        <v>7.11599732</v>
      </c>
      <c r="AD19" s="1">
        <v>0.65370907</v>
      </c>
      <c r="AE19" s="1">
        <v>6.6409356800000001</v>
      </c>
      <c r="AF19" s="1">
        <v>6.6041421400000004</v>
      </c>
      <c r="AG19" s="1">
        <v>10.97497583</v>
      </c>
      <c r="AH19" s="1">
        <v>10.709083189999999</v>
      </c>
      <c r="AI19" s="1">
        <v>10.609052610000001</v>
      </c>
      <c r="AJ19" s="1">
        <v>10.38350073</v>
      </c>
      <c r="AK19" s="1">
        <v>13.853442859999999</v>
      </c>
      <c r="AL19" s="1">
        <v>13.35448794</v>
      </c>
      <c r="AM19" s="1">
        <v>12.96039577</v>
      </c>
      <c r="AN19" s="1">
        <v>12.505933580000001</v>
      </c>
      <c r="AO19" s="1">
        <v>15.554448219999999</v>
      </c>
      <c r="AP19" s="1">
        <v>14.66693306</v>
      </c>
      <c r="AQ19" s="1">
        <v>14.406144980000001</v>
      </c>
      <c r="AR19" s="1">
        <v>13.168278040000001</v>
      </c>
      <c r="AS19" s="1">
        <v>1.7168639999999999</v>
      </c>
      <c r="AT19" s="1">
        <v>5.2536959999999997</v>
      </c>
      <c r="AU19" s="1">
        <v>10.669153</v>
      </c>
      <c r="AV19" s="1">
        <v>13.168564999999999</v>
      </c>
      <c r="AW19" s="1">
        <v>14.448950999999999</v>
      </c>
      <c r="AX19" s="1">
        <v>1.983236</v>
      </c>
      <c r="AY19" s="1">
        <v>3.0755050000000002</v>
      </c>
      <c r="AZ19" s="1">
        <v>0.245174</v>
      </c>
      <c r="BA19" s="1">
        <v>0.57330599999999998</v>
      </c>
      <c r="BB19" s="1">
        <v>0.98515600000000003</v>
      </c>
      <c r="BC19" s="1">
        <v>115.515029</v>
      </c>
      <c r="BD19" s="1">
        <v>58.539825999999998</v>
      </c>
      <c r="BE19" s="1">
        <v>2.2979729999999998</v>
      </c>
      <c r="BF19" s="1">
        <v>4.3535959999999996</v>
      </c>
      <c r="BG19" s="1">
        <v>6.8181820000000002</v>
      </c>
      <c r="BH19" s="1" t="str">
        <f>HYPERLINK("https://glyconnect.expasy.org/browser/compositions?f=Hex:8 HexNAc:2 ")</f>
        <v xml:space="preserve">https://glyconnect.expasy.org/browser/compositions?f=Hex:8 HexNAc:2 </v>
      </c>
    </row>
    <row r="20" spans="1:60" ht="58" x14ac:dyDescent="0.55000000000000004">
      <c r="A20" s="1">
        <v>28</v>
      </c>
      <c r="B20" s="1">
        <v>1869.6871000000001</v>
      </c>
      <c r="C20" s="1" t="s">
        <v>82</v>
      </c>
      <c r="D20" s="2" t="s">
        <v>83</v>
      </c>
      <c r="E20" s="1">
        <v>0</v>
      </c>
      <c r="F20" s="1">
        <v>0</v>
      </c>
      <c r="G20" s="1">
        <v>0</v>
      </c>
      <c r="H20" s="1">
        <v>0</v>
      </c>
      <c r="I20" s="1">
        <v>1869.70257371</v>
      </c>
      <c r="J20" s="1">
        <v>1869.7213929500001</v>
      </c>
      <c r="K20" s="1">
        <v>1869.72956086</v>
      </c>
      <c r="L20" s="1">
        <v>1869.73448422</v>
      </c>
      <c r="M20" s="1">
        <v>1869.7420244699999</v>
      </c>
      <c r="N20" s="1">
        <v>1869.75205555</v>
      </c>
      <c r="O20" s="1">
        <v>1869.77013607</v>
      </c>
      <c r="P20" s="1">
        <v>1869.7797433000001</v>
      </c>
      <c r="Q20" s="1">
        <v>1869.7531414499999</v>
      </c>
      <c r="R20" s="1">
        <v>1869.75352647</v>
      </c>
      <c r="S20" s="1">
        <v>1869.76695055</v>
      </c>
      <c r="T20" s="1">
        <v>1869.765533</v>
      </c>
      <c r="U20" s="1">
        <v>1869.76593873</v>
      </c>
      <c r="V20" s="1">
        <v>1869.7684741800001</v>
      </c>
      <c r="W20" s="1">
        <v>1869.7672768</v>
      </c>
      <c r="X20" s="1">
        <v>1869.7793328299999</v>
      </c>
      <c r="Y20" s="1">
        <v>0</v>
      </c>
      <c r="Z20" s="1">
        <v>0</v>
      </c>
      <c r="AA20" s="1">
        <v>0</v>
      </c>
      <c r="AB20" s="1">
        <v>0</v>
      </c>
      <c r="AC20" s="1">
        <v>1.1224699499999999</v>
      </c>
      <c r="AD20" s="1">
        <v>1.1091457600000001</v>
      </c>
      <c r="AE20" s="1">
        <v>0.98647388999999996</v>
      </c>
      <c r="AF20" s="1">
        <v>1.00263083</v>
      </c>
      <c r="AG20" s="1">
        <v>1.4831513599999999</v>
      </c>
      <c r="AH20" s="1">
        <v>1.45967337</v>
      </c>
      <c r="AI20" s="1">
        <v>1.5280189099999999</v>
      </c>
      <c r="AJ20" s="1">
        <v>1.30055108</v>
      </c>
      <c r="AK20" s="1">
        <v>1.7644478299999999</v>
      </c>
      <c r="AL20" s="1">
        <v>1.8633273400000001</v>
      </c>
      <c r="AM20" s="1">
        <v>1.72196109</v>
      </c>
      <c r="AN20" s="1">
        <v>1.53170568</v>
      </c>
      <c r="AO20" s="1">
        <v>2.1307307899999999</v>
      </c>
      <c r="AP20" s="1">
        <v>1.7709566400000001</v>
      </c>
      <c r="AQ20" s="1">
        <v>1.7618834299999999</v>
      </c>
      <c r="AR20" s="1">
        <v>1.5729452500000001</v>
      </c>
      <c r="AS20" s="1">
        <v>0</v>
      </c>
      <c r="AT20" s="1">
        <v>1.05518</v>
      </c>
      <c r="AU20" s="1">
        <v>1.442849</v>
      </c>
      <c r="AV20" s="1">
        <v>1.7203599999999999</v>
      </c>
      <c r="AW20" s="1">
        <v>1.809129</v>
      </c>
      <c r="AX20" s="1">
        <v>0</v>
      </c>
      <c r="AY20" s="1">
        <v>7.0527000000000006E-2</v>
      </c>
      <c r="AZ20" s="1">
        <v>9.9012000000000003E-2</v>
      </c>
      <c r="BA20" s="1">
        <v>0.139016</v>
      </c>
      <c r="BB20" s="1">
        <v>0.23302300000000001</v>
      </c>
      <c r="BC20" s="1">
        <v>0</v>
      </c>
      <c r="BD20" s="1">
        <v>6.6838860000000002</v>
      </c>
      <c r="BE20" s="1">
        <v>6.8622370000000004</v>
      </c>
      <c r="BF20" s="1">
        <v>8.0806369999999994</v>
      </c>
      <c r="BG20" s="1">
        <v>12.880420000000001</v>
      </c>
      <c r="BH20" s="1" t="str">
        <f>HYPERLINK("https://glyconnect.expasy.org/browser/compositions?f=Hex:5 HexNAc:3 NeuAc:1 ")</f>
        <v xml:space="preserve">https://glyconnect.expasy.org/browser/compositions?f=Hex:5 HexNAc:3 NeuAc:1 </v>
      </c>
    </row>
    <row r="21" spans="1:60" ht="58" x14ac:dyDescent="0.55000000000000004">
      <c r="A21" s="1">
        <v>30</v>
      </c>
      <c r="B21" s="1">
        <v>1897.7184</v>
      </c>
      <c r="C21" s="1" t="s">
        <v>84</v>
      </c>
      <c r="D21" s="2" t="s">
        <v>85</v>
      </c>
      <c r="E21" s="1">
        <v>1897.72168493</v>
      </c>
      <c r="F21" s="1">
        <v>1897.7363598300001</v>
      </c>
      <c r="G21" s="1">
        <v>1897.74851584</v>
      </c>
      <c r="H21" s="1">
        <v>1897.7534567499999</v>
      </c>
      <c r="I21" s="1">
        <v>1897.74611084</v>
      </c>
      <c r="J21" s="1">
        <v>1897.76724509</v>
      </c>
      <c r="K21" s="1">
        <v>1897.7762185399999</v>
      </c>
      <c r="L21" s="1">
        <v>1897.7760328700001</v>
      </c>
      <c r="M21" s="1">
        <v>1897.7824836499999</v>
      </c>
      <c r="N21" s="1">
        <v>1897.7902864299999</v>
      </c>
      <c r="O21" s="1">
        <v>1897.8137704000001</v>
      </c>
      <c r="P21" s="1">
        <v>1897.81775401</v>
      </c>
      <c r="Q21" s="1">
        <v>1897.7969373599999</v>
      </c>
      <c r="R21" s="1">
        <v>1897.7952127200001</v>
      </c>
      <c r="S21" s="1">
        <v>1897.8062424899999</v>
      </c>
      <c r="T21" s="1">
        <v>1897.81093691</v>
      </c>
      <c r="U21" s="1">
        <v>1897.8104721899999</v>
      </c>
      <c r="V21" s="1">
        <v>1897.81230966</v>
      </c>
      <c r="W21" s="1">
        <v>1897.81041271</v>
      </c>
      <c r="X21" s="1">
        <v>1897.8220798499999</v>
      </c>
      <c r="Y21" s="1">
        <v>12.03089436</v>
      </c>
      <c r="Z21" s="1">
        <v>11.78659038</v>
      </c>
      <c r="AA21" s="1">
        <v>11.624429149999999</v>
      </c>
      <c r="AB21" s="1">
        <v>11.31217318</v>
      </c>
      <c r="AC21" s="1">
        <v>15.87290256</v>
      </c>
      <c r="AD21" s="1">
        <v>16.628939110000001</v>
      </c>
      <c r="AE21" s="1">
        <v>16.070017750000002</v>
      </c>
      <c r="AF21" s="1">
        <v>15.83694684</v>
      </c>
      <c r="AG21" s="1">
        <v>17.978411120000001</v>
      </c>
      <c r="AH21" s="1">
        <v>17.700709369999998</v>
      </c>
      <c r="AI21" s="1">
        <v>17.62508738</v>
      </c>
      <c r="AJ21" s="1">
        <v>16.8284816</v>
      </c>
      <c r="AK21" s="1">
        <v>20.597878869999999</v>
      </c>
      <c r="AL21" s="1">
        <v>19.346609969999999</v>
      </c>
      <c r="AM21" s="1">
        <v>19.65008078</v>
      </c>
      <c r="AN21" s="1">
        <v>18.364997840000001</v>
      </c>
      <c r="AO21" s="1">
        <v>21.95387552</v>
      </c>
      <c r="AP21" s="1">
        <v>21.498316989999999</v>
      </c>
      <c r="AQ21" s="1">
        <v>21.362207000000001</v>
      </c>
      <c r="AR21" s="1">
        <v>20.609689329999998</v>
      </c>
      <c r="AS21" s="1">
        <v>11.688522000000001</v>
      </c>
      <c r="AT21" s="1">
        <v>16.102201999999998</v>
      </c>
      <c r="AU21" s="1">
        <v>17.533172</v>
      </c>
      <c r="AV21" s="1">
        <v>19.489892000000001</v>
      </c>
      <c r="AW21" s="1">
        <v>21.356021999999999</v>
      </c>
      <c r="AX21" s="1">
        <v>0.301431</v>
      </c>
      <c r="AY21" s="1">
        <v>0.36579899999999999</v>
      </c>
      <c r="AZ21" s="1">
        <v>0.49374200000000001</v>
      </c>
      <c r="BA21" s="1">
        <v>0.92000199999999999</v>
      </c>
      <c r="BB21" s="1">
        <v>0.55818999999999996</v>
      </c>
      <c r="BC21" s="1">
        <v>2.5788660000000001</v>
      </c>
      <c r="BD21" s="1">
        <v>2.2717320000000001</v>
      </c>
      <c r="BE21" s="1">
        <v>2.8160449999999999</v>
      </c>
      <c r="BF21" s="1">
        <v>4.7204069999999998</v>
      </c>
      <c r="BG21" s="1">
        <v>2.6137350000000001</v>
      </c>
      <c r="BH21" s="1" t="str">
        <f>HYPERLINK("https://glyconnect.expasy.org/browser/compositions?f=Hex:5 HexNAc:3 NeuAc:1 ")</f>
        <v xml:space="preserve">https://glyconnect.expasy.org/browser/compositions?f=Hex:5 HexNAc:3 NeuAc:1 </v>
      </c>
    </row>
    <row r="22" spans="1:60" ht="87" x14ac:dyDescent="0.55000000000000004">
      <c r="A22" s="1">
        <v>31</v>
      </c>
      <c r="B22" s="1">
        <v>1914.6973</v>
      </c>
      <c r="C22" s="1" t="s">
        <v>86</v>
      </c>
      <c r="D22" s="2" t="s">
        <v>87</v>
      </c>
      <c r="E22" s="1">
        <v>1914.7035319300001</v>
      </c>
      <c r="F22" s="1">
        <v>1914.7183025700001</v>
      </c>
      <c r="G22" s="1">
        <v>1914.73124067</v>
      </c>
      <c r="H22" s="1">
        <v>1914.7365226100001</v>
      </c>
      <c r="I22" s="1">
        <v>1914.7299149299999</v>
      </c>
      <c r="J22" s="1">
        <v>1914.7514160799999</v>
      </c>
      <c r="K22" s="1">
        <v>1914.7600785100001</v>
      </c>
      <c r="L22" s="1">
        <v>1914.7604943599999</v>
      </c>
      <c r="M22" s="1">
        <v>1914.76698528</v>
      </c>
      <c r="N22" s="1">
        <v>1914.77485157</v>
      </c>
      <c r="O22" s="1">
        <v>1914.7983497299999</v>
      </c>
      <c r="P22" s="1">
        <v>1914.80213471</v>
      </c>
      <c r="Q22" s="1">
        <v>1914.7822216300001</v>
      </c>
      <c r="R22" s="1">
        <v>1914.7801701200001</v>
      </c>
      <c r="S22" s="1">
        <v>1914.7911584799999</v>
      </c>
      <c r="T22" s="1">
        <v>1914.7960461099999</v>
      </c>
      <c r="U22" s="1">
        <v>1914.79554725</v>
      </c>
      <c r="V22" s="1">
        <v>1914.7983346200001</v>
      </c>
      <c r="W22" s="1">
        <v>1914.7955043500001</v>
      </c>
      <c r="X22" s="1">
        <v>1914.8071772200001</v>
      </c>
      <c r="Y22" s="1">
        <v>17.743629349999999</v>
      </c>
      <c r="Z22" s="1">
        <v>17.39883605</v>
      </c>
      <c r="AA22" s="1">
        <v>17.23528374</v>
      </c>
      <c r="AB22" s="1">
        <v>17.101407160000001</v>
      </c>
      <c r="AC22" s="1">
        <v>35.352500190000001</v>
      </c>
      <c r="AD22" s="1">
        <v>35.695544159999997</v>
      </c>
      <c r="AE22" s="1">
        <v>35.305800759999997</v>
      </c>
      <c r="AF22" s="1">
        <v>34.483688720000004</v>
      </c>
      <c r="AG22" s="1">
        <v>57.699526149999997</v>
      </c>
      <c r="AH22" s="1">
        <v>57.123609999999999</v>
      </c>
      <c r="AI22" s="1">
        <v>55.462299080000001</v>
      </c>
      <c r="AJ22" s="1">
        <v>56.459019140000002</v>
      </c>
      <c r="AK22" s="1">
        <v>73.400409670000002</v>
      </c>
      <c r="AL22" s="1">
        <v>72.086944880000004</v>
      </c>
      <c r="AM22" s="1">
        <v>73.047233430000006</v>
      </c>
      <c r="AN22" s="1">
        <v>71.968895799999999</v>
      </c>
      <c r="AO22" s="1">
        <v>86.383941190000002</v>
      </c>
      <c r="AP22" s="1">
        <v>84.637308730000001</v>
      </c>
      <c r="AQ22" s="1">
        <v>86.765863139999993</v>
      </c>
      <c r="AR22" s="1">
        <v>84.882316939999995</v>
      </c>
      <c r="AS22" s="1">
        <v>17.369789000000001</v>
      </c>
      <c r="AT22" s="1">
        <v>35.209383000000003</v>
      </c>
      <c r="AU22" s="1">
        <v>56.686114000000003</v>
      </c>
      <c r="AV22" s="1">
        <v>72.625871000000004</v>
      </c>
      <c r="AW22" s="1">
        <v>85.667356999999996</v>
      </c>
      <c r="AX22" s="1">
        <v>0.27732099999999998</v>
      </c>
      <c r="AY22" s="1">
        <v>0.51405699999999999</v>
      </c>
      <c r="AZ22" s="1">
        <v>0.96050400000000002</v>
      </c>
      <c r="BA22" s="1">
        <v>0.70699199999999995</v>
      </c>
      <c r="BB22" s="1">
        <v>1.0641890000000001</v>
      </c>
      <c r="BC22" s="1">
        <v>1.596571</v>
      </c>
      <c r="BD22" s="1">
        <v>1.46</v>
      </c>
      <c r="BE22" s="1">
        <v>1.6944250000000001</v>
      </c>
      <c r="BF22" s="1">
        <v>0.973472</v>
      </c>
      <c r="BG22" s="1">
        <v>1.2422340000000001</v>
      </c>
      <c r="BH22" s="1" t="str">
        <f>HYPERLINK("https://glyconnect.expasy.org/browser/compositions?f=Hex:5 HexNAc:4 dHex:1 ")</f>
        <v xml:space="preserve">https://glyconnect.expasy.org/browser/compositions?f=Hex:5 HexNAc:4 dHex:1 </v>
      </c>
    </row>
    <row r="23" spans="1:60" ht="87" x14ac:dyDescent="0.55000000000000004">
      <c r="A23" s="1">
        <v>33</v>
      </c>
      <c r="B23" s="1">
        <v>1938.7448999999999</v>
      </c>
      <c r="C23" s="1" t="s">
        <v>88</v>
      </c>
      <c r="D23" s="2" t="s">
        <v>89</v>
      </c>
      <c r="E23" s="1">
        <v>1938.7446193400001</v>
      </c>
      <c r="F23" s="1">
        <v>1938.7568733200001</v>
      </c>
      <c r="G23" s="1">
        <v>1938.7685838100001</v>
      </c>
      <c r="H23" s="1">
        <v>1938.77610873</v>
      </c>
      <c r="I23" s="1">
        <v>1938.7760132000001</v>
      </c>
      <c r="J23" s="1">
        <v>1938.7955809499999</v>
      </c>
      <c r="K23" s="1">
        <v>1938.80447368</v>
      </c>
      <c r="L23" s="1">
        <v>1938.8050063000001</v>
      </c>
      <c r="M23" s="1">
        <v>1938.8101294200001</v>
      </c>
      <c r="N23" s="1">
        <v>1938.81837636</v>
      </c>
      <c r="O23" s="1">
        <v>1938.8419169900001</v>
      </c>
      <c r="P23" s="1">
        <v>1938.8458556999999</v>
      </c>
      <c r="Q23" s="1">
        <v>1938.8246931900001</v>
      </c>
      <c r="R23" s="1">
        <v>1938.82260294</v>
      </c>
      <c r="S23" s="1">
        <v>1938.83430742</v>
      </c>
      <c r="T23" s="1">
        <v>1938.83868241</v>
      </c>
      <c r="U23" s="1">
        <v>1938.83849975</v>
      </c>
      <c r="V23" s="1">
        <v>1938.84123406</v>
      </c>
      <c r="W23" s="1">
        <v>1938.8383545300001</v>
      </c>
      <c r="X23" s="1">
        <v>1938.85088574</v>
      </c>
      <c r="Y23" s="1">
        <v>8.1389560000000003</v>
      </c>
      <c r="Z23" s="1">
        <v>7.9364575500000001</v>
      </c>
      <c r="AA23" s="1">
        <v>7.4258279800000002</v>
      </c>
      <c r="AB23" s="1">
        <v>7.37756554</v>
      </c>
      <c r="AC23" s="1">
        <v>10.036204789999999</v>
      </c>
      <c r="AD23" s="1">
        <v>10.044360409999999</v>
      </c>
      <c r="AE23" s="1">
        <v>9.3602161400000004</v>
      </c>
      <c r="AF23" s="1">
        <v>9.3966831400000004</v>
      </c>
      <c r="AG23" s="1">
        <v>12.26980981</v>
      </c>
      <c r="AH23" s="1">
        <v>12.133497800000001</v>
      </c>
      <c r="AI23" s="1">
        <v>12.07383508</v>
      </c>
      <c r="AJ23" s="1">
        <v>11.528358470000001</v>
      </c>
      <c r="AK23" s="1">
        <v>14.86402195</v>
      </c>
      <c r="AL23" s="1">
        <v>14.51676075</v>
      </c>
      <c r="AM23" s="1">
        <v>14.0329351</v>
      </c>
      <c r="AN23" s="1">
        <v>13.526714370000001</v>
      </c>
      <c r="AO23" s="1">
        <v>17.56995521</v>
      </c>
      <c r="AP23" s="1">
        <v>16.216661040000002</v>
      </c>
      <c r="AQ23" s="1">
        <v>16.421234200000001</v>
      </c>
      <c r="AR23" s="1">
        <v>14.904541399999999</v>
      </c>
      <c r="AS23" s="1">
        <v>7.7197019999999998</v>
      </c>
      <c r="AT23" s="1">
        <v>9.7093659999999993</v>
      </c>
      <c r="AU23" s="1">
        <v>12.001374999999999</v>
      </c>
      <c r="AV23" s="1">
        <v>14.235108</v>
      </c>
      <c r="AW23" s="1">
        <v>16.278098</v>
      </c>
      <c r="AX23" s="1">
        <v>0.37690699999999999</v>
      </c>
      <c r="AY23" s="1">
        <v>0.38241399999999998</v>
      </c>
      <c r="AZ23" s="1">
        <v>0.32583699999999999</v>
      </c>
      <c r="BA23" s="1">
        <v>0.58239600000000002</v>
      </c>
      <c r="BB23" s="1">
        <v>1.0923700000000001</v>
      </c>
      <c r="BC23" s="1">
        <v>4.8824009999999998</v>
      </c>
      <c r="BD23" s="1">
        <v>3.9386079999999999</v>
      </c>
      <c r="BE23" s="1">
        <v>2.714995</v>
      </c>
      <c r="BF23" s="1">
        <v>4.0912670000000002</v>
      </c>
      <c r="BG23" s="1">
        <v>6.7106719999999997</v>
      </c>
      <c r="BH23" s="1" t="str">
        <f>HYPERLINK("https://glyconnect.expasy.org/browser/compositions?f=Hex:4 HexNAc:4 NeuAc:1 ")</f>
        <v xml:space="preserve">https://glyconnect.expasy.org/browser/compositions?f=Hex:4 HexNAc:4 NeuAc:1 </v>
      </c>
    </row>
    <row r="24" spans="1:60" ht="101.5" x14ac:dyDescent="0.55000000000000004">
      <c r="A24" s="1">
        <v>34</v>
      </c>
      <c r="B24" s="1">
        <v>1955.7238</v>
      </c>
      <c r="C24" s="1" t="s">
        <v>90</v>
      </c>
      <c r="D24" s="2" t="s">
        <v>91</v>
      </c>
      <c r="E24" s="1">
        <v>1955.7285458700001</v>
      </c>
      <c r="F24" s="1">
        <v>1955.7422151200001</v>
      </c>
      <c r="G24" s="1">
        <v>1955.7554483500001</v>
      </c>
      <c r="H24" s="1">
        <v>1955.76108978</v>
      </c>
      <c r="I24" s="1">
        <v>1955.7558809699999</v>
      </c>
      <c r="J24" s="1">
        <v>1955.77786326</v>
      </c>
      <c r="K24" s="1">
        <v>1955.7872725300001</v>
      </c>
      <c r="L24" s="1">
        <v>1955.7870394900001</v>
      </c>
      <c r="M24" s="1">
        <v>1955.7948078100001</v>
      </c>
      <c r="N24" s="1">
        <v>1955.8029688199999</v>
      </c>
      <c r="O24" s="1">
        <v>1955.8277968699999</v>
      </c>
      <c r="P24" s="1">
        <v>1955.83112643</v>
      </c>
      <c r="Q24" s="1">
        <v>1955.80993156</v>
      </c>
      <c r="R24" s="1">
        <v>1955.8084508100001</v>
      </c>
      <c r="S24" s="1">
        <v>1955.81973896</v>
      </c>
      <c r="T24" s="1">
        <v>1955.82469272</v>
      </c>
      <c r="U24" s="1">
        <v>1955.82422376</v>
      </c>
      <c r="V24" s="1">
        <v>1955.8266149799999</v>
      </c>
      <c r="W24" s="1">
        <v>1955.82391244</v>
      </c>
      <c r="X24" s="1">
        <v>1955.8361921000001</v>
      </c>
      <c r="Y24" s="1">
        <v>8.1693919800000003</v>
      </c>
      <c r="Z24" s="1">
        <v>7.9807727999999996</v>
      </c>
      <c r="AA24" s="1">
        <v>7.6953585999999996</v>
      </c>
      <c r="AB24" s="1">
        <v>7.6916450999999997</v>
      </c>
      <c r="AC24" s="1">
        <v>15.32837638</v>
      </c>
      <c r="AD24" s="1">
        <v>15.3940901</v>
      </c>
      <c r="AE24" s="1">
        <v>14.838453749999999</v>
      </c>
      <c r="AF24" s="1">
        <v>14.389179710000001</v>
      </c>
      <c r="AG24" s="1">
        <v>23.271763360000001</v>
      </c>
      <c r="AH24" s="1">
        <v>22.672927470000001</v>
      </c>
      <c r="AI24" s="1">
        <v>22.566299740000002</v>
      </c>
      <c r="AJ24" s="1">
        <v>22.420334069999999</v>
      </c>
      <c r="AK24" s="1">
        <v>29.12742575</v>
      </c>
      <c r="AL24" s="1">
        <v>28.140825029999998</v>
      </c>
      <c r="AM24" s="1">
        <v>27.946356819999998</v>
      </c>
      <c r="AN24" s="1">
        <v>27.08990468</v>
      </c>
      <c r="AO24" s="1">
        <v>33.663450279999999</v>
      </c>
      <c r="AP24" s="1">
        <v>32.956875760000003</v>
      </c>
      <c r="AQ24" s="1">
        <v>33.630779789999998</v>
      </c>
      <c r="AR24" s="1">
        <v>32.245973630000002</v>
      </c>
      <c r="AS24" s="1">
        <v>7.8842920000000003</v>
      </c>
      <c r="AT24" s="1">
        <v>14.987525</v>
      </c>
      <c r="AU24" s="1">
        <v>22.732831000000001</v>
      </c>
      <c r="AV24" s="1">
        <v>28.076128000000001</v>
      </c>
      <c r="AW24" s="1">
        <v>33.124270000000003</v>
      </c>
      <c r="AX24" s="1">
        <v>0.23338</v>
      </c>
      <c r="AY24" s="1">
        <v>0.46965000000000001</v>
      </c>
      <c r="AZ24" s="1">
        <v>0.37390899999999999</v>
      </c>
      <c r="BA24" s="1">
        <v>0.83643900000000004</v>
      </c>
      <c r="BB24" s="1">
        <v>0.66999799999999998</v>
      </c>
      <c r="BC24" s="1">
        <v>2.9600680000000001</v>
      </c>
      <c r="BD24" s="1">
        <v>3.1336080000000002</v>
      </c>
      <c r="BE24" s="1">
        <v>1.6447970000000001</v>
      </c>
      <c r="BF24" s="1">
        <v>2.9791820000000002</v>
      </c>
      <c r="BG24" s="1">
        <v>2.022681</v>
      </c>
      <c r="BH24" s="1" t="str">
        <f>HYPERLINK("https://glyconnect.expasy.org/browser/compositions?f=Hex:4 HexNAc:5 dHex:1 ")</f>
        <v xml:space="preserve">https://glyconnect.expasy.org/browser/compositions?f=Hex:4 HexNAc:5 dHex:1 </v>
      </c>
    </row>
    <row r="25" spans="1:60" ht="87" x14ac:dyDescent="0.55000000000000004">
      <c r="A25" s="1">
        <v>35</v>
      </c>
      <c r="B25" s="1">
        <v>1971.7186999999999</v>
      </c>
      <c r="C25" s="1" t="s">
        <v>92</v>
      </c>
      <c r="D25" s="2" t="s">
        <v>93</v>
      </c>
      <c r="E25" s="1">
        <v>1971.7160535099999</v>
      </c>
      <c r="F25" s="1">
        <v>1971.70411244</v>
      </c>
      <c r="G25" s="1">
        <v>1971.73399791</v>
      </c>
      <c r="H25" s="1">
        <v>1971.7412976000001</v>
      </c>
      <c r="I25" s="1">
        <v>1971.73726502</v>
      </c>
      <c r="J25" s="1">
        <v>1971.75239003</v>
      </c>
      <c r="K25" s="1">
        <v>1971.7724696600001</v>
      </c>
      <c r="L25" s="1">
        <v>1971.7688325199999</v>
      </c>
      <c r="M25" s="1">
        <v>1971.7799238499999</v>
      </c>
      <c r="N25" s="1">
        <v>1971.78426212</v>
      </c>
      <c r="O25" s="1">
        <v>1971.81337564</v>
      </c>
      <c r="P25" s="1">
        <v>1971.81542236</v>
      </c>
      <c r="Q25" s="1">
        <v>1971.7949648199999</v>
      </c>
      <c r="R25" s="1">
        <v>1971.7917924799999</v>
      </c>
      <c r="S25" s="1">
        <v>1971.80459303</v>
      </c>
      <c r="T25" s="1">
        <v>1971.8091018099999</v>
      </c>
      <c r="U25" s="1">
        <v>1971.8085127700001</v>
      </c>
      <c r="V25" s="1">
        <v>1971.8111014599999</v>
      </c>
      <c r="W25" s="1">
        <v>1971.80782486</v>
      </c>
      <c r="X25" s="1">
        <v>1971.8190657499999</v>
      </c>
      <c r="Y25" s="1">
        <v>3.5888835100000001</v>
      </c>
      <c r="Z25" s="1">
        <v>3.5700061000000001</v>
      </c>
      <c r="AA25" s="1">
        <v>2.0299722600000001</v>
      </c>
      <c r="AB25" s="1">
        <v>1.84874443</v>
      </c>
      <c r="AC25" s="1">
        <v>5.7902214799999996</v>
      </c>
      <c r="AD25" s="1">
        <v>5.8836232199999996</v>
      </c>
      <c r="AE25" s="1">
        <v>5.36187901</v>
      </c>
      <c r="AF25" s="1">
        <v>5.3768414800000004</v>
      </c>
      <c r="AG25" s="1">
        <v>5.7880627200000001</v>
      </c>
      <c r="AH25" s="1">
        <v>6.0385699800000001</v>
      </c>
      <c r="AI25" s="1">
        <v>5.5757768099999998</v>
      </c>
      <c r="AJ25" s="1">
        <v>5.5576529600000004</v>
      </c>
      <c r="AK25" s="1">
        <v>9.6783132999999992</v>
      </c>
      <c r="AL25" s="1">
        <v>9.1519212000000003</v>
      </c>
      <c r="AM25" s="1">
        <v>8.7465666399999993</v>
      </c>
      <c r="AN25" s="1">
        <v>8.2750678999999998</v>
      </c>
      <c r="AO25" s="1">
        <v>11.19761214</v>
      </c>
      <c r="AP25" s="1">
        <v>9.9545210100000006</v>
      </c>
      <c r="AQ25" s="1">
        <v>10.26694737</v>
      </c>
      <c r="AR25" s="1">
        <v>8.9284597100000003</v>
      </c>
      <c r="AS25" s="1">
        <v>2.7594020000000001</v>
      </c>
      <c r="AT25" s="1">
        <v>5.6031409999999999</v>
      </c>
      <c r="AU25" s="1">
        <v>5.7400159999999998</v>
      </c>
      <c r="AV25" s="1">
        <v>8.9629670000000008</v>
      </c>
      <c r="AW25" s="1">
        <v>10.086885000000001</v>
      </c>
      <c r="AX25" s="1">
        <v>0.94982200000000006</v>
      </c>
      <c r="AY25" s="1">
        <v>0.27269500000000002</v>
      </c>
      <c r="AZ25" s="1">
        <v>0.224851</v>
      </c>
      <c r="BA25" s="1">
        <v>0.59650599999999998</v>
      </c>
      <c r="BB25" s="1">
        <v>0.93552199999999996</v>
      </c>
      <c r="BC25" s="1">
        <v>34.421290999999997</v>
      </c>
      <c r="BD25" s="1">
        <v>4.8668290000000001</v>
      </c>
      <c r="BE25" s="1">
        <v>3.917252</v>
      </c>
      <c r="BF25" s="1">
        <v>6.6552290000000003</v>
      </c>
      <c r="BG25" s="1">
        <v>9.2746410000000008</v>
      </c>
      <c r="BH25" s="1" t="str">
        <f>HYPERLINK("https://glyconnect.expasy.org/browser/compositions?f=Hex:5 HexNAc:5 ")</f>
        <v xml:space="preserve">https://glyconnect.expasy.org/browser/compositions?f=Hex:5 HexNAc:5 </v>
      </c>
    </row>
    <row r="26" spans="1:60" ht="29" x14ac:dyDescent="0.55000000000000004">
      <c r="A26" s="1">
        <v>37</v>
      </c>
      <c r="B26" s="1">
        <v>2010.692</v>
      </c>
      <c r="C26" s="1" t="s">
        <v>198</v>
      </c>
      <c r="D26" s="2" t="s">
        <v>94</v>
      </c>
      <c r="E26" s="1">
        <v>2010.6996032300001</v>
      </c>
      <c r="F26" s="1">
        <v>2010.71409163</v>
      </c>
      <c r="G26" s="1">
        <v>2010.7274104000001</v>
      </c>
      <c r="H26" s="1">
        <v>2010.7337657800001</v>
      </c>
      <c r="I26" s="1">
        <v>2010.72662393</v>
      </c>
      <c r="J26" s="1">
        <v>2010.7487684499999</v>
      </c>
      <c r="K26" s="1">
        <v>2010.75756445</v>
      </c>
      <c r="L26" s="1">
        <v>2010.75828465</v>
      </c>
      <c r="M26" s="1">
        <v>2010.76584202</v>
      </c>
      <c r="N26" s="1">
        <v>2010.7733038700001</v>
      </c>
      <c r="O26" s="1">
        <v>2010.7988342399999</v>
      </c>
      <c r="P26" s="1">
        <v>2010.80303168</v>
      </c>
      <c r="Q26" s="1">
        <v>2010.78198503</v>
      </c>
      <c r="R26" s="1">
        <v>2010.7803143199999</v>
      </c>
      <c r="S26" s="1">
        <v>2010.7915983299999</v>
      </c>
      <c r="T26" s="1">
        <v>2010.7966193899999</v>
      </c>
      <c r="U26" s="1">
        <v>2010.79715483</v>
      </c>
      <c r="V26" s="1">
        <v>2010.7992037500001</v>
      </c>
      <c r="W26" s="1">
        <v>2010.7962303700001</v>
      </c>
      <c r="X26" s="1">
        <v>2010.8090173400001</v>
      </c>
      <c r="Y26" s="1">
        <v>5.9703341999999999</v>
      </c>
      <c r="Z26" s="1">
        <v>5.8123430200000001</v>
      </c>
      <c r="AA26" s="1">
        <v>5.8165920800000004</v>
      </c>
      <c r="AB26" s="1">
        <v>5.7113009300000002</v>
      </c>
      <c r="AC26" s="1">
        <v>12.63515286</v>
      </c>
      <c r="AD26" s="1">
        <v>12.617714980000001</v>
      </c>
      <c r="AE26" s="1">
        <v>12.378820620000001</v>
      </c>
      <c r="AF26" s="1">
        <v>11.991623000000001</v>
      </c>
      <c r="AG26" s="1">
        <v>18.838673910000001</v>
      </c>
      <c r="AH26" s="1">
        <v>18.494688880000002</v>
      </c>
      <c r="AI26" s="1">
        <v>18.479071739999998</v>
      </c>
      <c r="AJ26" s="1">
        <v>18.171094369999999</v>
      </c>
      <c r="AK26" s="1">
        <v>25.295186059999999</v>
      </c>
      <c r="AL26" s="1">
        <v>24.214629479999999</v>
      </c>
      <c r="AM26" s="1">
        <v>24.47744917</v>
      </c>
      <c r="AN26" s="1">
        <v>23.5527558</v>
      </c>
      <c r="AO26" s="1">
        <v>27.396091680000001</v>
      </c>
      <c r="AP26" s="1">
        <v>26.982568789999998</v>
      </c>
      <c r="AQ26" s="1">
        <v>27.30089486</v>
      </c>
      <c r="AR26" s="1">
        <v>26.110116479999999</v>
      </c>
      <c r="AS26" s="1">
        <v>5.8276430000000001</v>
      </c>
      <c r="AT26" s="1">
        <v>12.405828</v>
      </c>
      <c r="AU26" s="1">
        <v>18.495882000000002</v>
      </c>
      <c r="AV26" s="1">
        <v>24.385005</v>
      </c>
      <c r="AW26" s="1">
        <v>26.947417999999999</v>
      </c>
      <c r="AX26" s="1">
        <v>0.106853</v>
      </c>
      <c r="AY26" s="1">
        <v>0.29987799999999998</v>
      </c>
      <c r="AZ26" s="1">
        <v>0.27281100000000003</v>
      </c>
      <c r="BA26" s="1">
        <v>0.72079599999999999</v>
      </c>
      <c r="BB26" s="1">
        <v>0.585538</v>
      </c>
      <c r="BC26" s="1">
        <v>1.833548</v>
      </c>
      <c r="BD26" s="1">
        <v>2.4172380000000002</v>
      </c>
      <c r="BE26" s="1">
        <v>1.474982</v>
      </c>
      <c r="BF26" s="1">
        <v>2.9559000000000002</v>
      </c>
      <c r="BG26" s="1">
        <v>2.1728900000000002</v>
      </c>
      <c r="BH26" s="1" t="str">
        <f>HYPERLINK("https://glyconnect.expasy.org/browser/compositions?f=Hex:9 HexNAc:2 ")</f>
        <v xml:space="preserve">https://glyconnect.expasy.org/browser/compositions?f=Hex:9 HexNAc:2 </v>
      </c>
    </row>
    <row r="27" spans="1:60" ht="43.5" x14ac:dyDescent="0.55000000000000004">
      <c r="A27" s="1">
        <v>38</v>
      </c>
      <c r="B27" s="1">
        <v>2010.7660000000001</v>
      </c>
      <c r="C27" s="1" t="s">
        <v>95</v>
      </c>
      <c r="D27" s="2" t="s">
        <v>96</v>
      </c>
      <c r="E27" s="1">
        <v>2010.6996032300001</v>
      </c>
      <c r="F27" s="1">
        <v>2010.71409163</v>
      </c>
      <c r="G27" s="1">
        <v>2010.7274104000001</v>
      </c>
      <c r="H27" s="1">
        <v>2010.7337657800001</v>
      </c>
      <c r="I27" s="1">
        <v>2010.72662393</v>
      </c>
      <c r="J27" s="1">
        <v>2010.7487684499999</v>
      </c>
      <c r="K27" s="1">
        <v>2010.75756445</v>
      </c>
      <c r="L27" s="1">
        <v>2010.75828465</v>
      </c>
      <c r="M27" s="1">
        <v>2010.76584202</v>
      </c>
      <c r="N27" s="1">
        <v>2010.7733038700001</v>
      </c>
      <c r="O27" s="1">
        <v>2010.7988342399999</v>
      </c>
      <c r="P27" s="1">
        <v>2010.80303168</v>
      </c>
      <c r="Q27" s="1">
        <v>2010.78198503</v>
      </c>
      <c r="R27" s="1">
        <v>2010.7803143199999</v>
      </c>
      <c r="S27" s="1">
        <v>2010.7915983299999</v>
      </c>
      <c r="T27" s="1">
        <v>2010.7966193899999</v>
      </c>
      <c r="U27" s="1">
        <v>2010.79715483</v>
      </c>
      <c r="V27" s="1">
        <v>2010.7992037500001</v>
      </c>
      <c r="W27" s="1">
        <v>2010.7962303700001</v>
      </c>
      <c r="X27" s="1">
        <v>2010.8090173400001</v>
      </c>
      <c r="Y27" s="1">
        <v>5.9703341999999999</v>
      </c>
      <c r="Z27" s="1">
        <v>5.8123430200000001</v>
      </c>
      <c r="AA27" s="1">
        <v>5.8165920800000004</v>
      </c>
      <c r="AB27" s="1">
        <v>5.7113009300000002</v>
      </c>
      <c r="AC27" s="1">
        <v>12.63515286</v>
      </c>
      <c r="AD27" s="1">
        <v>12.617714980000001</v>
      </c>
      <c r="AE27" s="1">
        <v>12.378820620000001</v>
      </c>
      <c r="AF27" s="1">
        <v>11.991623000000001</v>
      </c>
      <c r="AG27" s="1">
        <v>18.838673910000001</v>
      </c>
      <c r="AH27" s="1">
        <v>18.494688880000002</v>
      </c>
      <c r="AI27" s="1">
        <v>18.479071739999998</v>
      </c>
      <c r="AJ27" s="1">
        <v>18.171094369999999</v>
      </c>
      <c r="AK27" s="1">
        <v>25.295186059999999</v>
      </c>
      <c r="AL27" s="1">
        <v>24.214629479999999</v>
      </c>
      <c r="AM27" s="1">
        <v>24.47744917</v>
      </c>
      <c r="AN27" s="1">
        <v>23.5527558</v>
      </c>
      <c r="AO27" s="1">
        <v>27.396091680000001</v>
      </c>
      <c r="AP27" s="1">
        <v>26.982568789999998</v>
      </c>
      <c r="AQ27" s="1">
        <v>27.30089486</v>
      </c>
      <c r="AR27" s="1">
        <v>26.110116479999999</v>
      </c>
      <c r="AS27" s="1">
        <v>5.8276430000000001</v>
      </c>
      <c r="AT27" s="1">
        <v>12.405828</v>
      </c>
      <c r="AU27" s="1">
        <v>18.495882000000002</v>
      </c>
      <c r="AV27" s="1">
        <v>24.385005</v>
      </c>
      <c r="AW27" s="1">
        <v>26.947417999999999</v>
      </c>
      <c r="AX27" s="1">
        <v>0.106853</v>
      </c>
      <c r="AY27" s="1">
        <v>0.29987799999999998</v>
      </c>
      <c r="AZ27" s="1">
        <v>0.27281100000000003</v>
      </c>
      <c r="BA27" s="1">
        <v>0.72079599999999999</v>
      </c>
      <c r="BB27" s="1">
        <v>0.585538</v>
      </c>
      <c r="BC27" s="1">
        <v>1.833548</v>
      </c>
      <c r="BD27" s="1">
        <v>2.4172380000000002</v>
      </c>
      <c r="BE27" s="1">
        <v>1.474982</v>
      </c>
      <c r="BF27" s="1">
        <v>2.9559000000000002</v>
      </c>
      <c r="BG27" s="1">
        <v>2.1728900000000002</v>
      </c>
      <c r="BH27" s="1" t="str">
        <f>HYPERLINK("https://glyconnect.expasy.org/browser/compositions?f=Hex:3 HexNAc:5 dHex:1 HexA:1 ")</f>
        <v xml:space="preserve">https://glyconnect.expasy.org/browser/compositions?f=Hex:3 HexNAc:5 dHex:1 HexA:1 </v>
      </c>
    </row>
    <row r="28" spans="1:60" ht="29" x14ac:dyDescent="0.55000000000000004">
      <c r="A28" s="1">
        <v>40</v>
      </c>
      <c r="B28" s="1">
        <v>2031.7399</v>
      </c>
      <c r="C28" s="1" t="s">
        <v>97</v>
      </c>
      <c r="D28" s="2" t="s">
        <v>98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2031.8149526300001</v>
      </c>
      <c r="M28" s="1">
        <v>2031.7839497299999</v>
      </c>
      <c r="N28" s="1">
        <v>2031.8456153</v>
      </c>
      <c r="O28" s="1">
        <v>0</v>
      </c>
      <c r="P28" s="1">
        <v>2031.8780511499999</v>
      </c>
      <c r="Q28" s="1">
        <v>2031.8223549899999</v>
      </c>
      <c r="R28" s="1">
        <v>2031.7978489</v>
      </c>
      <c r="S28" s="1">
        <v>2031.8192416700001</v>
      </c>
      <c r="T28" s="1">
        <v>2031.8352519800001</v>
      </c>
      <c r="U28" s="1">
        <v>2031.86267703</v>
      </c>
      <c r="V28" s="1">
        <v>2031.8450851499999</v>
      </c>
      <c r="W28" s="1">
        <v>2031.8380434000001</v>
      </c>
      <c r="X28" s="1">
        <v>2031.8549049000001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1.58350072</v>
      </c>
      <c r="AG28" s="1">
        <v>1.72399441</v>
      </c>
      <c r="AH28" s="1">
        <v>1.7203834200000001</v>
      </c>
      <c r="AI28" s="1">
        <v>0</v>
      </c>
      <c r="AJ28" s="1">
        <v>1.59245916</v>
      </c>
      <c r="AK28" s="1">
        <v>1.7567098299999999</v>
      </c>
      <c r="AL28" s="1">
        <v>1.9664386199999999</v>
      </c>
      <c r="AM28" s="1">
        <v>1.4939417500000001</v>
      </c>
      <c r="AN28" s="1">
        <v>1.6117356899999999</v>
      </c>
      <c r="AO28" s="1">
        <v>2.4845368300000001</v>
      </c>
      <c r="AP28" s="1">
        <v>2.0134087900000002</v>
      </c>
      <c r="AQ28" s="1">
        <v>1.8123180299999999</v>
      </c>
      <c r="AR28" s="1">
        <v>1.68157852</v>
      </c>
      <c r="AS28" s="1">
        <v>0</v>
      </c>
      <c r="AT28" s="1">
        <v>0.39587499999999998</v>
      </c>
      <c r="AU28" s="1">
        <v>1.259209</v>
      </c>
      <c r="AV28" s="1">
        <v>1.707206</v>
      </c>
      <c r="AW28" s="1">
        <v>1.9979610000000001</v>
      </c>
      <c r="AX28" s="1">
        <v>0</v>
      </c>
      <c r="AY28" s="1">
        <v>0.79174999999999995</v>
      </c>
      <c r="AZ28" s="1">
        <v>0.84169899999999997</v>
      </c>
      <c r="BA28" s="1">
        <v>0.20351</v>
      </c>
      <c r="BB28" s="1">
        <v>0.35192600000000002</v>
      </c>
      <c r="BC28" s="1">
        <v>0</v>
      </c>
      <c r="BD28" s="1">
        <v>200</v>
      </c>
      <c r="BE28" s="1">
        <v>66.843436999999994</v>
      </c>
      <c r="BF28" s="1">
        <v>11.920617</v>
      </c>
      <c r="BG28" s="1">
        <v>17.614265</v>
      </c>
      <c r="BH28" s="1" t="str">
        <f>HYPERLINK("https://glyconnect.expasy.org/browser/compositions?f=Hex:6 HexNAc:3 NeuAc:1 ")</f>
        <v xml:space="preserve">https://glyconnect.expasy.org/browser/compositions?f=Hex:6 HexNAc:3 NeuAc:1 </v>
      </c>
    </row>
    <row r="29" spans="1:60" ht="58" x14ac:dyDescent="0.55000000000000004">
      <c r="A29" s="1">
        <v>43</v>
      </c>
      <c r="B29" s="1">
        <v>2059.7712000000001</v>
      </c>
      <c r="C29" s="1" t="s">
        <v>99</v>
      </c>
      <c r="D29" s="2" t="s">
        <v>100</v>
      </c>
      <c r="E29" s="1">
        <v>2059.7561741</v>
      </c>
      <c r="F29" s="1">
        <v>2059.7728074199999</v>
      </c>
      <c r="G29" s="1">
        <v>2059.8125007799999</v>
      </c>
      <c r="H29" s="1">
        <v>2059.8150187599999</v>
      </c>
      <c r="I29" s="1">
        <v>2059.7898382799999</v>
      </c>
      <c r="J29" s="1">
        <v>2059.8055177800002</v>
      </c>
      <c r="K29" s="1">
        <v>2059.8334482400001</v>
      </c>
      <c r="L29" s="1">
        <v>2059.8202274300002</v>
      </c>
      <c r="M29" s="1">
        <v>2059.83962539</v>
      </c>
      <c r="N29" s="1">
        <v>2059.8500365199998</v>
      </c>
      <c r="O29" s="1">
        <v>2059.87404212</v>
      </c>
      <c r="P29" s="1">
        <v>2059.8796542</v>
      </c>
      <c r="Q29" s="1">
        <v>2059.8623749600001</v>
      </c>
      <c r="R29" s="1">
        <v>2059.8542605900002</v>
      </c>
      <c r="S29" s="1">
        <v>2059.8690470800002</v>
      </c>
      <c r="T29" s="1">
        <v>2059.8721305399999</v>
      </c>
      <c r="U29" s="1">
        <v>2059.8718192199999</v>
      </c>
      <c r="V29" s="1">
        <v>2059.8711178899998</v>
      </c>
      <c r="W29" s="1">
        <v>2059.8679923300001</v>
      </c>
      <c r="X29" s="1">
        <v>2059.8792006399999</v>
      </c>
      <c r="Y29" s="1">
        <v>4.2026277600000004</v>
      </c>
      <c r="Z29" s="1">
        <v>4.3130108600000003</v>
      </c>
      <c r="AA29" s="1">
        <v>2.7104785599999999</v>
      </c>
      <c r="AB29" s="1">
        <v>3.7682724099999998</v>
      </c>
      <c r="AC29" s="1">
        <v>8.0117857200000007</v>
      </c>
      <c r="AD29" s="1">
        <v>8.1836328300000005</v>
      </c>
      <c r="AE29" s="1">
        <v>7.33779146</v>
      </c>
      <c r="AF29" s="1">
        <v>7.4512349799999997</v>
      </c>
      <c r="AG29" s="1">
        <v>10.11753671</v>
      </c>
      <c r="AH29" s="1">
        <v>9.8680086500000002</v>
      </c>
      <c r="AI29" s="1">
        <v>9.5377523199999992</v>
      </c>
      <c r="AJ29" s="1">
        <v>9.3126238200000007</v>
      </c>
      <c r="AK29" s="1">
        <v>13.058224790000001</v>
      </c>
      <c r="AL29" s="1">
        <v>12.999648260000001</v>
      </c>
      <c r="AM29" s="1">
        <v>11.98310251</v>
      </c>
      <c r="AN29" s="1">
        <v>11.34248079</v>
      </c>
      <c r="AO29" s="1">
        <v>14.86267735</v>
      </c>
      <c r="AP29" s="1">
        <v>14.10429377</v>
      </c>
      <c r="AQ29" s="1">
        <v>13.351669709999999</v>
      </c>
      <c r="AR29" s="1">
        <v>12.38661003</v>
      </c>
      <c r="AS29" s="1">
        <v>3.7485970000000002</v>
      </c>
      <c r="AT29" s="1">
        <v>7.746111</v>
      </c>
      <c r="AU29" s="1">
        <v>9.7089800000000004</v>
      </c>
      <c r="AV29" s="1">
        <v>12.345864000000001</v>
      </c>
      <c r="AW29" s="1">
        <v>13.676313</v>
      </c>
      <c r="AX29" s="1">
        <v>0.73093200000000003</v>
      </c>
      <c r="AY29" s="1">
        <v>0.41460200000000003</v>
      </c>
      <c r="AZ29" s="1">
        <v>0.35525899999999999</v>
      </c>
      <c r="BA29" s="1">
        <v>0.83131699999999997</v>
      </c>
      <c r="BB29" s="1">
        <v>1.0581989999999999</v>
      </c>
      <c r="BC29" s="1">
        <v>19.498808</v>
      </c>
      <c r="BD29" s="1">
        <v>5.352392</v>
      </c>
      <c r="BE29" s="1">
        <v>3.659071</v>
      </c>
      <c r="BF29" s="1">
        <v>6.7335690000000001</v>
      </c>
      <c r="BG29" s="1">
        <v>7.7374580000000002</v>
      </c>
      <c r="BH29" s="1" t="str">
        <f>HYPERLINK("https://glyconnect.expasy.org/browser/compositions?f=Hex:6 HexNAc:3 NeuAc:1 ")</f>
        <v xml:space="preserve">https://glyconnect.expasy.org/browser/compositions?f=Hex:6 HexNAc:3 NeuAc:1 </v>
      </c>
    </row>
    <row r="30" spans="1:60" ht="87" x14ac:dyDescent="0.55000000000000004">
      <c r="A30" s="1">
        <v>44</v>
      </c>
      <c r="B30" s="1">
        <v>2072.7664</v>
      </c>
      <c r="C30" s="1" t="s">
        <v>101</v>
      </c>
      <c r="D30" s="2" t="s">
        <v>102</v>
      </c>
      <c r="E30" s="1">
        <v>2072.7672106700002</v>
      </c>
      <c r="F30" s="1">
        <v>2072.7836782700001</v>
      </c>
      <c r="G30" s="1">
        <v>2072.79467161</v>
      </c>
      <c r="H30" s="1">
        <v>2072.80175517</v>
      </c>
      <c r="I30" s="1">
        <v>2072.7905786599999</v>
      </c>
      <c r="J30" s="1">
        <v>2072.81263072</v>
      </c>
      <c r="K30" s="1">
        <v>2072.8237309800002</v>
      </c>
      <c r="L30" s="1">
        <v>2072.8235177000001</v>
      </c>
      <c r="M30" s="1">
        <v>2072.8316971700001</v>
      </c>
      <c r="N30" s="1">
        <v>2072.8399189699999</v>
      </c>
      <c r="O30" s="1">
        <v>2072.8673429599999</v>
      </c>
      <c r="P30" s="1">
        <v>2072.8696890900001</v>
      </c>
      <c r="Q30" s="1">
        <v>2072.8463107600001</v>
      </c>
      <c r="R30" s="1">
        <v>2072.84460296</v>
      </c>
      <c r="S30" s="1">
        <v>2072.8582247200002</v>
      </c>
      <c r="T30" s="1">
        <v>2072.8639125599998</v>
      </c>
      <c r="U30" s="1">
        <v>2072.8619844999998</v>
      </c>
      <c r="V30" s="1">
        <v>2072.8655248099999</v>
      </c>
      <c r="W30" s="1">
        <v>2072.8628998700001</v>
      </c>
      <c r="X30" s="1">
        <v>2072.87664412</v>
      </c>
      <c r="Y30" s="1">
        <v>5.3075519099999999</v>
      </c>
      <c r="Z30" s="1">
        <v>5.2221509399999997</v>
      </c>
      <c r="AA30" s="1">
        <v>5.0604217199999999</v>
      </c>
      <c r="AB30" s="1">
        <v>4.9517163100000001</v>
      </c>
      <c r="AC30" s="1">
        <v>10.485672299999999</v>
      </c>
      <c r="AD30" s="1">
        <v>10.337069420000001</v>
      </c>
      <c r="AE30" s="1">
        <v>9.8762090600000008</v>
      </c>
      <c r="AF30" s="1">
        <v>9.8173601300000009</v>
      </c>
      <c r="AG30" s="1">
        <v>13.7793299</v>
      </c>
      <c r="AH30" s="1">
        <v>13.02952732</v>
      </c>
      <c r="AI30" s="1">
        <v>13.873729620000001</v>
      </c>
      <c r="AJ30" s="1">
        <v>13.00522293</v>
      </c>
      <c r="AK30" s="1">
        <v>18.668669139999999</v>
      </c>
      <c r="AL30" s="1">
        <v>18.627616379999999</v>
      </c>
      <c r="AM30" s="1">
        <v>17.771387829999998</v>
      </c>
      <c r="AN30" s="1">
        <v>17.426442399999999</v>
      </c>
      <c r="AO30" s="1">
        <v>22.95310877</v>
      </c>
      <c r="AP30" s="1">
        <v>20.970124980000001</v>
      </c>
      <c r="AQ30" s="1">
        <v>20.454090999999998</v>
      </c>
      <c r="AR30" s="1">
        <v>19.32054746</v>
      </c>
      <c r="AS30" s="1">
        <v>5.1354600000000001</v>
      </c>
      <c r="AT30" s="1">
        <v>10.129078</v>
      </c>
      <c r="AU30" s="1">
        <v>13.421951999999999</v>
      </c>
      <c r="AV30" s="1">
        <v>18.123529000000001</v>
      </c>
      <c r="AW30" s="1">
        <v>20.924468000000001</v>
      </c>
      <c r="AX30" s="1">
        <v>0.15971199999999999</v>
      </c>
      <c r="AY30" s="1">
        <v>0.33243099999999998</v>
      </c>
      <c r="AZ30" s="1">
        <v>0.468858</v>
      </c>
      <c r="BA30" s="1">
        <v>0.62215100000000001</v>
      </c>
      <c r="BB30" s="1">
        <v>1.5178149999999999</v>
      </c>
      <c r="BC30" s="1">
        <v>3.1099770000000002</v>
      </c>
      <c r="BD30" s="1">
        <v>3.2819449999999999</v>
      </c>
      <c r="BE30" s="1">
        <v>3.493214</v>
      </c>
      <c r="BF30" s="1">
        <v>3.4328349999999999</v>
      </c>
      <c r="BG30" s="1">
        <v>7.2537789999999998</v>
      </c>
      <c r="BH30" s="1" t="str">
        <f>HYPERLINK("https://glyconnect.expasy.org/browser/compositions?f=Hex:5 HexNAc:4 NeuAc:1 ")</f>
        <v xml:space="preserve">https://glyconnect.expasy.org/browser/compositions?f=Hex:5 HexNAc:4 NeuAc:1 </v>
      </c>
    </row>
    <row r="31" spans="1:60" ht="72.5" x14ac:dyDescent="0.55000000000000004">
      <c r="A31" s="1">
        <v>45</v>
      </c>
      <c r="B31" s="1">
        <v>2084.8027999999999</v>
      </c>
      <c r="C31" s="1" t="s">
        <v>103</v>
      </c>
      <c r="D31" s="2" t="s">
        <v>104</v>
      </c>
      <c r="E31" s="1">
        <v>2084.8009376800001</v>
      </c>
      <c r="F31" s="1">
        <v>2084.8176957400001</v>
      </c>
      <c r="G31" s="1">
        <v>2084.8311052499998</v>
      </c>
      <c r="H31" s="1">
        <v>2084.8337769700001</v>
      </c>
      <c r="I31" s="1">
        <v>2084.8246857200002</v>
      </c>
      <c r="J31" s="1">
        <v>2084.84713758</v>
      </c>
      <c r="K31" s="1">
        <v>2084.8583492600001</v>
      </c>
      <c r="L31" s="1">
        <v>2084.85738356</v>
      </c>
      <c r="M31" s="1">
        <v>2084.8648790399998</v>
      </c>
      <c r="N31" s="1">
        <v>2084.8731751599998</v>
      </c>
      <c r="O31" s="1">
        <v>2084.9005950300002</v>
      </c>
      <c r="P31" s="1">
        <v>2084.9031518100001</v>
      </c>
      <c r="Q31" s="1">
        <v>2084.8773110100001</v>
      </c>
      <c r="R31" s="1">
        <v>2084.8780631300001</v>
      </c>
      <c r="S31" s="1">
        <v>2084.89098087</v>
      </c>
      <c r="T31" s="1">
        <v>2084.8970400899998</v>
      </c>
      <c r="U31" s="1">
        <v>2084.8959950200001</v>
      </c>
      <c r="V31" s="1">
        <v>2084.8971535300002</v>
      </c>
      <c r="W31" s="1">
        <v>2084.8947671699998</v>
      </c>
      <c r="X31" s="1">
        <v>2084.9085793899999</v>
      </c>
      <c r="Y31" s="1">
        <v>4.0313787799999998</v>
      </c>
      <c r="Z31" s="1">
        <v>3.8383770400000001</v>
      </c>
      <c r="AA31" s="1">
        <v>3.84965286</v>
      </c>
      <c r="AB31" s="1">
        <v>3.8042958800000002</v>
      </c>
      <c r="AC31" s="1">
        <v>7.3660665500000002</v>
      </c>
      <c r="AD31" s="1">
        <v>7.3792670400000002</v>
      </c>
      <c r="AE31" s="1">
        <v>6.8712388799999999</v>
      </c>
      <c r="AF31" s="1">
        <v>6.9829561800000004</v>
      </c>
      <c r="AG31" s="1">
        <v>9.9094364000000006</v>
      </c>
      <c r="AH31" s="1">
        <v>9.8604894099999996</v>
      </c>
      <c r="AI31" s="1">
        <v>9.4229957599999992</v>
      </c>
      <c r="AJ31" s="1">
        <v>9.2971010500000002</v>
      </c>
      <c r="AK31" s="1">
        <v>12.031821089999999</v>
      </c>
      <c r="AL31" s="1">
        <v>12.05657562</v>
      </c>
      <c r="AM31" s="1">
        <v>11.5927796</v>
      </c>
      <c r="AN31" s="1">
        <v>11.193214169999999</v>
      </c>
      <c r="AO31" s="1">
        <v>13.807657130000001</v>
      </c>
      <c r="AP31" s="1">
        <v>13.4255531</v>
      </c>
      <c r="AQ31" s="1">
        <v>13.036901309999999</v>
      </c>
      <c r="AR31" s="1">
        <v>12.28277784</v>
      </c>
      <c r="AS31" s="1">
        <v>3.8809260000000001</v>
      </c>
      <c r="AT31" s="1">
        <v>7.1498819999999998</v>
      </c>
      <c r="AU31" s="1">
        <v>9.6225059999999996</v>
      </c>
      <c r="AV31" s="1">
        <v>11.718598</v>
      </c>
      <c r="AW31" s="1">
        <v>13.138222000000001</v>
      </c>
      <c r="AX31" s="1">
        <v>0.10213800000000001</v>
      </c>
      <c r="AY31" s="1">
        <v>0.26131700000000002</v>
      </c>
      <c r="AZ31" s="1">
        <v>0.30803599999999998</v>
      </c>
      <c r="BA31" s="1">
        <v>0.40995799999999999</v>
      </c>
      <c r="BB31" s="1">
        <v>0.65134599999999998</v>
      </c>
      <c r="BC31" s="1">
        <v>2.6318000000000001</v>
      </c>
      <c r="BD31" s="1">
        <v>3.6548409999999998</v>
      </c>
      <c r="BE31" s="1">
        <v>3.2012</v>
      </c>
      <c r="BF31" s="1">
        <v>3.498351</v>
      </c>
      <c r="BG31" s="1">
        <v>4.9576390000000004</v>
      </c>
      <c r="BH31" s="1" t="str">
        <f>HYPERLINK("https://glyconnect.expasy.org/browser/compositions?f=Hex:4 HexNAc:4 dHex:1 NeuAc:1 ")</f>
        <v xml:space="preserve">https://glyconnect.expasy.org/browser/compositions?f=Hex:4 HexNAc:4 dHex:1 NeuAc:1 </v>
      </c>
    </row>
    <row r="32" spans="1:60" ht="130.5" x14ac:dyDescent="0.55000000000000004">
      <c r="A32" s="1">
        <v>47</v>
      </c>
      <c r="B32" s="1">
        <v>2100.7977000000001</v>
      </c>
      <c r="C32" s="1" t="s">
        <v>105</v>
      </c>
      <c r="D32" s="2" t="s">
        <v>106</v>
      </c>
      <c r="E32" s="1">
        <v>2100.8008508200001</v>
      </c>
      <c r="F32" s="1">
        <v>2100.8160324099999</v>
      </c>
      <c r="G32" s="1">
        <v>2100.8293836100001</v>
      </c>
      <c r="H32" s="1">
        <v>2100.8354749700002</v>
      </c>
      <c r="I32" s="1">
        <v>2100.8312075899998</v>
      </c>
      <c r="J32" s="1">
        <v>2100.8549432</v>
      </c>
      <c r="K32" s="1">
        <v>2100.8660414999999</v>
      </c>
      <c r="L32" s="1">
        <v>2100.8652000699999</v>
      </c>
      <c r="M32" s="1">
        <v>2100.8745293400002</v>
      </c>
      <c r="N32" s="1">
        <v>2100.8819278300002</v>
      </c>
      <c r="O32" s="1">
        <v>2100.9098107999998</v>
      </c>
      <c r="P32" s="1">
        <v>2100.9126318499998</v>
      </c>
      <c r="Q32" s="1">
        <v>2100.8955463100001</v>
      </c>
      <c r="R32" s="1">
        <v>2100.89144932</v>
      </c>
      <c r="S32" s="1">
        <v>2100.9047701300001</v>
      </c>
      <c r="T32" s="1">
        <v>2100.90909014</v>
      </c>
      <c r="U32" s="1">
        <v>2100.9097594</v>
      </c>
      <c r="V32" s="1">
        <v>2100.9153401100002</v>
      </c>
      <c r="W32" s="1">
        <v>2100.90994086</v>
      </c>
      <c r="X32" s="1">
        <v>2100.9225769999998</v>
      </c>
      <c r="Y32" s="1">
        <v>80.292791719999997</v>
      </c>
      <c r="Z32" s="1">
        <v>80.003623340000004</v>
      </c>
      <c r="AA32" s="1">
        <v>79.537109079999993</v>
      </c>
      <c r="AB32" s="1">
        <v>79.487361550000003</v>
      </c>
      <c r="AC32" s="1">
        <v>173.12340463999999</v>
      </c>
      <c r="AD32" s="1">
        <v>174.11738811999999</v>
      </c>
      <c r="AE32" s="1">
        <v>174.50051314999999</v>
      </c>
      <c r="AF32" s="1">
        <v>172.80378465000001</v>
      </c>
      <c r="AG32" s="1">
        <v>249.47006730000001</v>
      </c>
      <c r="AH32" s="1">
        <v>248.73061641999999</v>
      </c>
      <c r="AI32" s="1">
        <v>248.46723591</v>
      </c>
      <c r="AJ32" s="1">
        <v>246.04288639999999</v>
      </c>
      <c r="AK32" s="1">
        <v>332.51760181999998</v>
      </c>
      <c r="AL32" s="1">
        <v>329.18147685000002</v>
      </c>
      <c r="AM32" s="1">
        <v>328.84875213999999</v>
      </c>
      <c r="AN32" s="1">
        <v>326.88180688</v>
      </c>
      <c r="AO32" s="1">
        <v>399.11356698999998</v>
      </c>
      <c r="AP32" s="1">
        <v>399.12431731999999</v>
      </c>
      <c r="AQ32" s="1">
        <v>403.90144064999998</v>
      </c>
      <c r="AR32" s="1">
        <v>403.04267735000002</v>
      </c>
      <c r="AS32" s="1">
        <v>79.830220999999995</v>
      </c>
      <c r="AT32" s="1">
        <v>173.63627299999999</v>
      </c>
      <c r="AU32" s="1">
        <v>248.17770200000001</v>
      </c>
      <c r="AV32" s="1">
        <v>329.35740900000002</v>
      </c>
      <c r="AW32" s="1">
        <v>401.295501</v>
      </c>
      <c r="AX32" s="1">
        <v>0.38622400000000001</v>
      </c>
      <c r="AY32" s="1">
        <v>0.803006</v>
      </c>
      <c r="AZ32" s="1">
        <v>1.4851700000000001</v>
      </c>
      <c r="BA32" s="1">
        <v>2.3384550000000002</v>
      </c>
      <c r="BB32" s="1">
        <v>2.5376120000000002</v>
      </c>
      <c r="BC32" s="1">
        <v>0.48380699999999999</v>
      </c>
      <c r="BD32" s="1">
        <v>0.46246399999999999</v>
      </c>
      <c r="BE32" s="1">
        <v>0.59843000000000002</v>
      </c>
      <c r="BF32" s="1">
        <v>0.710005</v>
      </c>
      <c r="BG32" s="1">
        <v>0.632355</v>
      </c>
      <c r="BH32" s="1" t="str">
        <f>HYPERLINK("https://glyconnect.expasy.org/browser/compositions?f=Hex:5 HexNAc:4 NeuAc:1 ")</f>
        <v xml:space="preserve">https://glyconnect.expasy.org/browser/compositions?f=Hex:5 HexNAc:4 NeuAc:1 </v>
      </c>
    </row>
    <row r="33" spans="1:60" ht="72.5" x14ac:dyDescent="0.55000000000000004">
      <c r="A33" s="1">
        <v>50</v>
      </c>
      <c r="B33" s="1">
        <v>2141.8242</v>
      </c>
      <c r="C33" s="1" t="s">
        <v>107</v>
      </c>
      <c r="D33" s="2" t="s">
        <v>108</v>
      </c>
      <c r="E33" s="1">
        <v>0</v>
      </c>
      <c r="F33" s="1">
        <v>0</v>
      </c>
      <c r="G33" s="1">
        <v>0</v>
      </c>
      <c r="H33" s="1">
        <v>0</v>
      </c>
      <c r="I33" s="1">
        <v>2141.8449477300001</v>
      </c>
      <c r="J33" s="1">
        <v>2141.8688441999998</v>
      </c>
      <c r="K33" s="1">
        <v>2141.8783080600001</v>
      </c>
      <c r="L33" s="1">
        <v>2141.8792060800001</v>
      </c>
      <c r="M33" s="1">
        <v>2141.8920730200002</v>
      </c>
      <c r="N33" s="1">
        <v>2141.9002465600001</v>
      </c>
      <c r="O33" s="1">
        <v>2141.92805851</v>
      </c>
      <c r="P33" s="1">
        <v>2141.93105289</v>
      </c>
      <c r="Q33" s="1">
        <v>2141.9101433699998</v>
      </c>
      <c r="R33" s="1">
        <v>2141.9075281199998</v>
      </c>
      <c r="S33" s="1">
        <v>2141.9209012299998</v>
      </c>
      <c r="T33" s="1">
        <v>2141.9246356799999</v>
      </c>
      <c r="U33" s="1">
        <v>2141.9260610699998</v>
      </c>
      <c r="V33" s="1">
        <v>2141.9293633000002</v>
      </c>
      <c r="W33" s="1">
        <v>2141.9256017500002</v>
      </c>
      <c r="X33" s="1">
        <v>2141.93913879</v>
      </c>
      <c r="Y33" s="1">
        <v>0</v>
      </c>
      <c r="Z33" s="1">
        <v>0</v>
      </c>
      <c r="AA33" s="1">
        <v>0</v>
      </c>
      <c r="AB33" s="1">
        <v>0</v>
      </c>
      <c r="AC33" s="1">
        <v>17.039984889999999</v>
      </c>
      <c r="AD33" s="1">
        <v>17.047764569999998</v>
      </c>
      <c r="AE33" s="1">
        <v>16.648340000000001</v>
      </c>
      <c r="AF33" s="1">
        <v>16.14720968</v>
      </c>
      <c r="AG33" s="1">
        <v>17.882708699999998</v>
      </c>
      <c r="AH33" s="1">
        <v>17.970917669999999</v>
      </c>
      <c r="AI33" s="1">
        <v>17.28808708</v>
      </c>
      <c r="AJ33" s="1">
        <v>16.928443309999999</v>
      </c>
      <c r="AK33" s="1">
        <v>26.906115230000001</v>
      </c>
      <c r="AL33" s="1">
        <v>26.053025210000001</v>
      </c>
      <c r="AM33" s="1">
        <v>25.128761019999999</v>
      </c>
      <c r="AN33" s="1">
        <v>24.00767695</v>
      </c>
      <c r="AO33" s="1">
        <v>29.494919450000001</v>
      </c>
      <c r="AP33" s="1">
        <v>28.35900294</v>
      </c>
      <c r="AQ33" s="1">
        <v>27.640191810000001</v>
      </c>
      <c r="AR33" s="1">
        <v>26.559772899999999</v>
      </c>
      <c r="AS33" s="1">
        <v>0</v>
      </c>
      <c r="AT33" s="1">
        <v>16.720825000000001</v>
      </c>
      <c r="AU33" s="1">
        <v>17.517538999999999</v>
      </c>
      <c r="AV33" s="1">
        <v>25.523895</v>
      </c>
      <c r="AW33" s="1">
        <v>28.013472</v>
      </c>
      <c r="AX33" s="1">
        <v>0</v>
      </c>
      <c r="AY33" s="1">
        <v>0.42545699999999997</v>
      </c>
      <c r="AZ33" s="1">
        <v>0.49618000000000001</v>
      </c>
      <c r="BA33" s="1">
        <v>1.2443949999999999</v>
      </c>
      <c r="BB33" s="1">
        <v>1.2337819999999999</v>
      </c>
      <c r="BC33" s="1">
        <v>0</v>
      </c>
      <c r="BD33" s="1">
        <v>2.5444740000000001</v>
      </c>
      <c r="BE33" s="1">
        <v>2.8324739999999999</v>
      </c>
      <c r="BF33" s="1">
        <v>4.875413</v>
      </c>
      <c r="BG33" s="1">
        <v>4.4042469999999998</v>
      </c>
      <c r="BH33" s="1" t="str">
        <f>HYPERLINK("https://glyconnect.expasy.org/browser/compositions?f=Hex:4 HexNAc:5 NeuAc:1 ")</f>
        <v xml:space="preserve">https://glyconnect.expasy.org/browser/compositions?f=Hex:4 HexNAc:5 NeuAc:1 </v>
      </c>
    </row>
    <row r="34" spans="1:60" ht="58" x14ac:dyDescent="0.55000000000000004">
      <c r="A34" s="1">
        <v>60</v>
      </c>
      <c r="B34" s="1">
        <v>2218.8243000000002</v>
      </c>
      <c r="C34" s="1" t="s">
        <v>109</v>
      </c>
      <c r="D34" s="2" t="s">
        <v>110</v>
      </c>
      <c r="E34" s="1">
        <v>2218.82074564</v>
      </c>
      <c r="F34" s="1">
        <v>2218.8352619000002</v>
      </c>
      <c r="G34" s="1">
        <v>2218.8521826000001</v>
      </c>
      <c r="H34" s="1">
        <v>2218.85806215</v>
      </c>
      <c r="I34" s="1">
        <v>2218.8504585800001</v>
      </c>
      <c r="J34" s="1">
        <v>2218.8788863599998</v>
      </c>
      <c r="K34" s="1">
        <v>2218.8871376799998</v>
      </c>
      <c r="L34" s="1">
        <v>2218.8884408899999</v>
      </c>
      <c r="M34" s="1">
        <v>2218.8983301899998</v>
      </c>
      <c r="N34" s="1">
        <v>2218.9064862999999</v>
      </c>
      <c r="O34" s="1">
        <v>2218.9358699300001</v>
      </c>
      <c r="P34" s="1">
        <v>2218.9400143299999</v>
      </c>
      <c r="Q34" s="1">
        <v>2218.9177644900001</v>
      </c>
      <c r="R34" s="1">
        <v>2218.91643466</v>
      </c>
      <c r="S34" s="1">
        <v>2218.9307157899998</v>
      </c>
      <c r="T34" s="1">
        <v>2218.9358206900001</v>
      </c>
      <c r="U34" s="1">
        <v>2218.9354607400001</v>
      </c>
      <c r="V34" s="1">
        <v>2218.9375530000002</v>
      </c>
      <c r="W34" s="1">
        <v>2218.9332567500001</v>
      </c>
      <c r="X34" s="1">
        <v>2218.94763023</v>
      </c>
      <c r="Y34" s="1">
        <v>5.6175224000000004</v>
      </c>
      <c r="Z34" s="1">
        <v>5.1630177000000002</v>
      </c>
      <c r="AA34" s="1">
        <v>5.1669229000000003</v>
      </c>
      <c r="AB34" s="1">
        <v>5.2304771299999997</v>
      </c>
      <c r="AC34" s="1">
        <v>9.1280240799999994</v>
      </c>
      <c r="AD34" s="1">
        <v>8.9853609700000003</v>
      </c>
      <c r="AE34" s="1">
        <v>8.5855412999999992</v>
      </c>
      <c r="AF34" s="1">
        <v>8.3160497499999995</v>
      </c>
      <c r="AG34" s="1">
        <v>9.7407200100000004</v>
      </c>
      <c r="AH34" s="1">
        <v>9.8401873299999991</v>
      </c>
      <c r="AI34" s="1">
        <v>9.4337743799999991</v>
      </c>
      <c r="AJ34" s="1">
        <v>9.4045889500000008</v>
      </c>
      <c r="AK34" s="1">
        <v>15.48522457</v>
      </c>
      <c r="AL34" s="1">
        <v>15.065160519999999</v>
      </c>
      <c r="AM34" s="1">
        <v>13.907491589999999</v>
      </c>
      <c r="AN34" s="1">
        <v>13.35254804</v>
      </c>
      <c r="AO34" s="1">
        <v>17.587288239999999</v>
      </c>
      <c r="AP34" s="1">
        <v>17.045861039999998</v>
      </c>
      <c r="AQ34" s="1">
        <v>16.927513749999999</v>
      </c>
      <c r="AR34" s="1">
        <v>16.16413283</v>
      </c>
      <c r="AS34" s="1">
        <v>5.2944849999999999</v>
      </c>
      <c r="AT34" s="1">
        <v>8.7537439999999993</v>
      </c>
      <c r="AU34" s="1">
        <v>9.6048179999999999</v>
      </c>
      <c r="AV34" s="1">
        <v>14.452605999999999</v>
      </c>
      <c r="AW34" s="1">
        <v>16.931198999999999</v>
      </c>
      <c r="AX34" s="1">
        <v>0.21756700000000001</v>
      </c>
      <c r="AY34" s="1">
        <v>0.37130400000000002</v>
      </c>
      <c r="AZ34" s="1">
        <v>0.21849199999999999</v>
      </c>
      <c r="BA34" s="1">
        <v>0.99143000000000003</v>
      </c>
      <c r="BB34" s="1">
        <v>0.58651600000000004</v>
      </c>
      <c r="BC34" s="1">
        <v>4.1093099999999998</v>
      </c>
      <c r="BD34" s="1">
        <v>4.2416619999999998</v>
      </c>
      <c r="BE34" s="1">
        <v>2.2748119999999998</v>
      </c>
      <c r="BF34" s="1">
        <v>6.8598710000000001</v>
      </c>
      <c r="BG34" s="1">
        <v>3.4641160000000002</v>
      </c>
      <c r="BH34" s="1" t="str">
        <f>HYPERLINK("https://glyconnect.expasy.org/browser/compositions?f=Hex:5 HexNAc:4 dHex:1 NeuAc:1 ")</f>
        <v xml:space="preserve">https://glyconnect.expasy.org/browser/compositions?f=Hex:5 HexNAc:4 dHex:1 NeuAc:1 </v>
      </c>
    </row>
    <row r="35" spans="1:60" ht="87" x14ac:dyDescent="0.55000000000000004">
      <c r="A35" s="1">
        <v>63</v>
      </c>
      <c r="B35" s="1">
        <v>2246.8555999999999</v>
      </c>
      <c r="C35" s="1" t="s">
        <v>111</v>
      </c>
      <c r="D35" s="2" t="s">
        <v>112</v>
      </c>
      <c r="E35" s="1">
        <v>0</v>
      </c>
      <c r="F35" s="1">
        <v>0</v>
      </c>
      <c r="G35" s="1">
        <v>0</v>
      </c>
      <c r="H35" s="1">
        <v>0</v>
      </c>
      <c r="I35" s="1">
        <v>2246.90567478</v>
      </c>
      <c r="J35" s="1">
        <v>2246.9317096</v>
      </c>
      <c r="K35" s="1">
        <v>2246.9431292300001</v>
      </c>
      <c r="L35" s="1">
        <v>2246.9431271499998</v>
      </c>
      <c r="M35" s="1">
        <v>2246.9460061899999</v>
      </c>
      <c r="N35" s="1">
        <v>2246.9548180199999</v>
      </c>
      <c r="O35" s="1">
        <v>2246.9838231200001</v>
      </c>
      <c r="P35" s="1">
        <v>2246.9875327599998</v>
      </c>
      <c r="Q35" s="1">
        <v>2246.9694480200001</v>
      </c>
      <c r="R35" s="1">
        <v>2246.9647553200002</v>
      </c>
      <c r="S35" s="1">
        <v>2246.9786730599999</v>
      </c>
      <c r="T35" s="1">
        <v>2246.9825331900001</v>
      </c>
      <c r="U35" s="1">
        <v>2246.9822099500002</v>
      </c>
      <c r="V35" s="1">
        <v>2246.9880580499998</v>
      </c>
      <c r="W35" s="1">
        <v>2246.9821037199999</v>
      </c>
      <c r="X35" s="1">
        <v>2246.9958383600001</v>
      </c>
      <c r="Y35" s="1">
        <v>0</v>
      </c>
      <c r="Z35" s="1">
        <v>0</v>
      </c>
      <c r="AA35" s="1">
        <v>0</v>
      </c>
      <c r="AB35" s="1">
        <v>0</v>
      </c>
      <c r="AC35" s="1">
        <v>92.809217219999994</v>
      </c>
      <c r="AD35" s="1">
        <v>93.127971889999998</v>
      </c>
      <c r="AE35" s="1">
        <v>94.545301080000002</v>
      </c>
      <c r="AF35" s="1">
        <v>92.137922360000005</v>
      </c>
      <c r="AG35" s="1">
        <v>92.190973560000003</v>
      </c>
      <c r="AH35" s="1">
        <v>91.537391560000003</v>
      </c>
      <c r="AI35" s="1">
        <v>90.071248400000002</v>
      </c>
      <c r="AJ35" s="1">
        <v>89.834068930000001</v>
      </c>
      <c r="AK35" s="1">
        <v>138.88667126000001</v>
      </c>
      <c r="AL35" s="1">
        <v>137.73313597000001</v>
      </c>
      <c r="AM35" s="1">
        <v>133.71607188999999</v>
      </c>
      <c r="AN35" s="1">
        <v>132.76488191999999</v>
      </c>
      <c r="AO35" s="1">
        <v>161.79205282999999</v>
      </c>
      <c r="AP35" s="1">
        <v>154.63983081000001</v>
      </c>
      <c r="AQ35" s="1">
        <v>155.08861877000001</v>
      </c>
      <c r="AR35" s="1">
        <v>154.57970791</v>
      </c>
      <c r="AS35" s="1">
        <v>0</v>
      </c>
      <c r="AT35" s="1">
        <v>93.155102999999997</v>
      </c>
      <c r="AU35" s="1">
        <v>90.908421000000004</v>
      </c>
      <c r="AV35" s="1">
        <v>135.77519000000001</v>
      </c>
      <c r="AW35" s="1">
        <v>156.52505300000001</v>
      </c>
      <c r="AX35" s="1">
        <v>0</v>
      </c>
      <c r="AY35" s="1">
        <v>1.014508</v>
      </c>
      <c r="AZ35" s="1">
        <v>1.139537</v>
      </c>
      <c r="BA35" s="1">
        <v>2.9898039999999999</v>
      </c>
      <c r="BB35" s="1">
        <v>3.5186670000000002</v>
      </c>
      <c r="BC35" s="1">
        <v>0</v>
      </c>
      <c r="BD35" s="1">
        <v>1.089053</v>
      </c>
      <c r="BE35" s="1">
        <v>1.2535000000000001</v>
      </c>
      <c r="BF35" s="1">
        <v>2.202026</v>
      </c>
      <c r="BG35" s="1">
        <v>2.2479900000000002</v>
      </c>
      <c r="BH35" s="1" t="str">
        <f>HYPERLINK("https://glyconnect.expasy.org/browser/compositions?f=Hex:5 HexNAc:4 dHex:1 NeuAc:1 ")</f>
        <v xml:space="preserve">https://glyconnect.expasy.org/browser/compositions?f=Hex:5 HexNAc:4 dHex:1 NeuAc:1 </v>
      </c>
    </row>
    <row r="36" spans="1:60" x14ac:dyDescent="0.55000000000000004">
      <c r="A36" s="1">
        <v>64</v>
      </c>
      <c r="B36" s="1">
        <v>2247.8395999999998</v>
      </c>
      <c r="C36" s="1" t="s">
        <v>113</v>
      </c>
      <c r="E36" s="1">
        <v>0</v>
      </c>
      <c r="F36" s="1">
        <v>2247.8784153000001</v>
      </c>
      <c r="G36" s="1">
        <v>2247.8969460399999</v>
      </c>
      <c r="H36" s="1">
        <v>2247.9045821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25.568115720000002</v>
      </c>
      <c r="AA36" s="1">
        <v>25.913754010000002</v>
      </c>
      <c r="AB36" s="1">
        <v>25.65205967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19.283481999999999</v>
      </c>
      <c r="AT36" s="1">
        <v>0</v>
      </c>
      <c r="AU36" s="1">
        <v>0</v>
      </c>
      <c r="AV36" s="1">
        <v>0</v>
      </c>
      <c r="AW36" s="1">
        <v>0</v>
      </c>
      <c r="AX36" s="1">
        <v>12.856498</v>
      </c>
      <c r="AY36" s="1">
        <v>0</v>
      </c>
      <c r="AZ36" s="1">
        <v>0</v>
      </c>
      <c r="BA36" s="1">
        <v>0</v>
      </c>
      <c r="BB36" s="1">
        <v>0</v>
      </c>
      <c r="BC36" s="1">
        <v>66.671036000000001</v>
      </c>
      <c r="BD36" s="1">
        <v>0</v>
      </c>
      <c r="BE36" s="1">
        <v>0</v>
      </c>
      <c r="BF36" s="1">
        <v>0</v>
      </c>
      <c r="BG36" s="1">
        <v>0</v>
      </c>
      <c r="BH36" s="1" t="str">
        <f>HYPERLINK("https://glyconnect.expasy.org/browser/compositions?f=Hex:4 HexNAc:5 dHex:3 ")</f>
        <v xml:space="preserve">https://glyconnect.expasy.org/browser/compositions?f=Hex:4 HexNAc:5 dHex:3 </v>
      </c>
    </row>
    <row r="37" spans="1:60" ht="87" x14ac:dyDescent="0.55000000000000004">
      <c r="A37" s="1">
        <v>71</v>
      </c>
      <c r="B37" s="1">
        <v>2287.8820999999998</v>
      </c>
      <c r="C37" s="1" t="s">
        <v>115</v>
      </c>
      <c r="D37" s="2" t="s">
        <v>116</v>
      </c>
      <c r="E37" s="1">
        <v>2288.87641631</v>
      </c>
      <c r="F37" s="1">
        <v>2287.9079811400002</v>
      </c>
      <c r="G37" s="1">
        <v>2287.9214943500001</v>
      </c>
      <c r="H37" s="1">
        <v>0</v>
      </c>
      <c r="I37" s="1">
        <v>2287.9157208000001</v>
      </c>
      <c r="J37" s="1">
        <v>2287.9441936600001</v>
      </c>
      <c r="K37" s="1">
        <v>2287.9533774500001</v>
      </c>
      <c r="L37" s="1">
        <v>2287.9556300300001</v>
      </c>
      <c r="M37" s="1">
        <v>2287.9564027299998</v>
      </c>
      <c r="N37" s="1">
        <v>2287.96810852</v>
      </c>
      <c r="O37" s="1">
        <v>2287.9946651</v>
      </c>
      <c r="P37" s="1">
        <v>2288.00200537</v>
      </c>
      <c r="Q37" s="1">
        <v>2287.9749696499998</v>
      </c>
      <c r="R37" s="1">
        <v>2287.9733497699999</v>
      </c>
      <c r="S37" s="1">
        <v>2287.9891328600002</v>
      </c>
      <c r="T37" s="1">
        <v>2287.9910169099999</v>
      </c>
      <c r="U37" s="1">
        <v>2287.9917932600001</v>
      </c>
      <c r="V37" s="1">
        <v>2287.9967158999998</v>
      </c>
      <c r="W37" s="1">
        <v>2287.9902731699999</v>
      </c>
      <c r="X37" s="1">
        <v>2288.00707027</v>
      </c>
      <c r="Y37" s="1">
        <v>0.61894906999999999</v>
      </c>
      <c r="Z37" s="1">
        <v>0.57454773999999997</v>
      </c>
      <c r="AA37" s="1">
        <v>0.52957054000000003</v>
      </c>
      <c r="AB37" s="1">
        <v>0</v>
      </c>
      <c r="AC37" s="1">
        <v>6.3616810399999997</v>
      </c>
      <c r="AD37" s="1">
        <v>6.3372279999999996</v>
      </c>
      <c r="AE37" s="1">
        <v>4.87521907</v>
      </c>
      <c r="AF37" s="1">
        <v>5.3188245900000002</v>
      </c>
      <c r="AG37" s="1">
        <v>6.92242611</v>
      </c>
      <c r="AH37" s="1">
        <v>7.0516820500000001</v>
      </c>
      <c r="AI37" s="1">
        <v>6.4276785600000004</v>
      </c>
      <c r="AJ37" s="1">
        <v>6.7203922699999996</v>
      </c>
      <c r="AK37" s="1">
        <v>7.8017314300000002</v>
      </c>
      <c r="AL37" s="1">
        <v>8.0936438400000004</v>
      </c>
      <c r="AM37" s="1">
        <v>7.3385073600000004</v>
      </c>
      <c r="AN37" s="1">
        <v>7.2680285099999997</v>
      </c>
      <c r="AO37" s="1">
        <v>9.9881287800000003</v>
      </c>
      <c r="AP37" s="1">
        <v>8.3336031800000008</v>
      </c>
      <c r="AQ37" s="1">
        <v>8.6384361500000004</v>
      </c>
      <c r="AR37" s="1">
        <v>7.6217797999999997</v>
      </c>
      <c r="AS37" s="1">
        <v>0.43076700000000001</v>
      </c>
      <c r="AT37" s="1">
        <v>5.7232380000000003</v>
      </c>
      <c r="AU37" s="1">
        <v>6.780545</v>
      </c>
      <c r="AV37" s="1">
        <v>7.6254780000000002</v>
      </c>
      <c r="AW37" s="1">
        <v>8.6454869999999993</v>
      </c>
      <c r="AX37" s="1">
        <v>0.28948699999999999</v>
      </c>
      <c r="AY37" s="1">
        <v>0.74549299999999996</v>
      </c>
      <c r="AZ37" s="1">
        <v>0.27189400000000002</v>
      </c>
      <c r="BA37" s="1">
        <v>0.39173400000000003</v>
      </c>
      <c r="BB37" s="1">
        <v>0.99129299999999998</v>
      </c>
      <c r="BC37" s="1">
        <v>67.202654999999993</v>
      </c>
      <c r="BD37" s="1">
        <v>13.025721000000001</v>
      </c>
      <c r="BE37" s="1">
        <v>4.0099099999999996</v>
      </c>
      <c r="BF37" s="1">
        <v>5.1371739999999999</v>
      </c>
      <c r="BG37" s="1">
        <v>11.466015000000001</v>
      </c>
      <c r="BH37" s="1" t="str">
        <f>HYPERLINK("https://glyconnect.expasy.org/browser/compositions?f=Hex:4 HexNAc:5 dHex:1 NeuAc:1 ")</f>
        <v xml:space="preserve">https://glyconnect.expasy.org/browser/compositions?f=Hex:4 HexNAc:5 dHex:1 NeuAc:1 </v>
      </c>
    </row>
    <row r="38" spans="1:60" ht="101.5" x14ac:dyDescent="0.55000000000000004">
      <c r="A38" s="1">
        <v>75</v>
      </c>
      <c r="B38" s="1">
        <v>2303.877</v>
      </c>
      <c r="C38" s="1" t="s">
        <v>117</v>
      </c>
      <c r="D38" s="2" t="s">
        <v>118</v>
      </c>
      <c r="E38" s="1">
        <v>2303.8752825900001</v>
      </c>
      <c r="F38" s="1">
        <v>2303.8897841500002</v>
      </c>
      <c r="G38" s="1">
        <v>2303.9089741799999</v>
      </c>
      <c r="H38" s="1">
        <v>2303.91433882</v>
      </c>
      <c r="I38" s="1">
        <v>2303.9128753099999</v>
      </c>
      <c r="J38" s="1">
        <v>2303.93934519</v>
      </c>
      <c r="K38" s="1">
        <v>2303.9506253599998</v>
      </c>
      <c r="L38" s="1">
        <v>2303.9513190500002</v>
      </c>
      <c r="M38" s="1">
        <v>2303.9568015099999</v>
      </c>
      <c r="N38" s="1">
        <v>2303.96594246</v>
      </c>
      <c r="O38" s="1">
        <v>2303.9969944200002</v>
      </c>
      <c r="P38" s="1">
        <v>2303.9999840999999</v>
      </c>
      <c r="Q38" s="1">
        <v>2303.9802131500001</v>
      </c>
      <c r="R38" s="1">
        <v>2303.97680597</v>
      </c>
      <c r="S38" s="1">
        <v>2303.9894195000002</v>
      </c>
      <c r="T38" s="1">
        <v>2303.9935392900002</v>
      </c>
      <c r="U38" s="1">
        <v>2303.9946674100001</v>
      </c>
      <c r="V38" s="1">
        <v>2303.9974176000001</v>
      </c>
      <c r="W38" s="1">
        <v>2303.9928506299998</v>
      </c>
      <c r="X38" s="1">
        <v>2304.0077809600002</v>
      </c>
      <c r="Y38" s="1">
        <v>8.9606797500000006</v>
      </c>
      <c r="Z38" s="1">
        <v>8.8795659400000009</v>
      </c>
      <c r="AA38" s="1">
        <v>8.3042075999999998</v>
      </c>
      <c r="AB38" s="1">
        <v>8.3690564399999996</v>
      </c>
      <c r="AC38" s="1">
        <v>17.937100390000001</v>
      </c>
      <c r="AD38" s="1">
        <v>18.089023510000001</v>
      </c>
      <c r="AE38" s="1">
        <v>16.636681540000001</v>
      </c>
      <c r="AF38" s="1">
        <v>17.427559349999999</v>
      </c>
      <c r="AG38" s="1">
        <v>23.642180700000001</v>
      </c>
      <c r="AH38" s="1">
        <v>23.784576449999999</v>
      </c>
      <c r="AI38" s="1">
        <v>23.05877344</v>
      </c>
      <c r="AJ38" s="1">
        <v>22.584280039999999</v>
      </c>
      <c r="AK38" s="1">
        <v>32.349584520000001</v>
      </c>
      <c r="AL38" s="1">
        <v>32.165267839999999</v>
      </c>
      <c r="AM38" s="1">
        <v>29.783626730000002</v>
      </c>
      <c r="AN38" s="1">
        <v>29.482617770000001</v>
      </c>
      <c r="AO38" s="1">
        <v>38.056776839999998</v>
      </c>
      <c r="AP38" s="1">
        <v>36.840844150000002</v>
      </c>
      <c r="AQ38" s="1">
        <v>35.278935160000003</v>
      </c>
      <c r="AR38" s="1">
        <v>33.789504430000001</v>
      </c>
      <c r="AS38" s="1">
        <v>8.6283770000000004</v>
      </c>
      <c r="AT38" s="1">
        <v>17.522590999999998</v>
      </c>
      <c r="AU38" s="1">
        <v>23.267453</v>
      </c>
      <c r="AV38" s="1">
        <v>30.945274000000001</v>
      </c>
      <c r="AW38" s="1">
        <v>35.991515</v>
      </c>
      <c r="AX38" s="1">
        <v>0.339536</v>
      </c>
      <c r="AY38" s="1">
        <v>0.65486100000000003</v>
      </c>
      <c r="AZ38" s="1">
        <v>0.55320599999999998</v>
      </c>
      <c r="BA38" s="1">
        <v>1.521979</v>
      </c>
      <c r="BB38" s="1">
        <v>1.8568150000000001</v>
      </c>
      <c r="BC38" s="1">
        <v>3.9351080000000001</v>
      </c>
      <c r="BD38" s="1">
        <v>3.737241</v>
      </c>
      <c r="BE38" s="1">
        <v>2.3775949999999999</v>
      </c>
      <c r="BF38" s="1">
        <v>4.9182920000000001</v>
      </c>
      <c r="BG38" s="1">
        <v>5.1590360000000004</v>
      </c>
      <c r="BH38" s="1" t="str">
        <f>HYPERLINK("https://glyconnect.expasy.org/browser/compositions?f=Hex:5 HexNAc:5 NeuAc:1 ")</f>
        <v xml:space="preserve">https://glyconnect.expasy.org/browser/compositions?f=Hex:5 HexNAc:5 NeuAc:1 </v>
      </c>
    </row>
    <row r="39" spans="1:60" ht="22.5" customHeight="1" x14ac:dyDescent="0.55000000000000004">
      <c r="A39" s="1">
        <v>76</v>
      </c>
      <c r="B39" s="1">
        <v>2317.8926999999999</v>
      </c>
      <c r="C39" s="1" t="s">
        <v>119</v>
      </c>
      <c r="D39" s="1" t="s">
        <v>120</v>
      </c>
      <c r="E39" s="1">
        <v>0</v>
      </c>
      <c r="F39" s="1">
        <v>0</v>
      </c>
      <c r="G39" s="1">
        <v>2317.9062960800002</v>
      </c>
      <c r="H39" s="1">
        <v>2317.9108466799998</v>
      </c>
      <c r="I39" s="1">
        <v>2317.9084711800001</v>
      </c>
      <c r="J39" s="1">
        <v>2317.9412949299999</v>
      </c>
      <c r="K39" s="1">
        <v>2317.9476645999998</v>
      </c>
      <c r="L39" s="1">
        <v>2317.95252536</v>
      </c>
      <c r="M39" s="1">
        <v>2317.9562999</v>
      </c>
      <c r="N39" s="1">
        <v>2317.9673993599999</v>
      </c>
      <c r="O39" s="1">
        <v>2317.99512559</v>
      </c>
      <c r="P39" s="1">
        <v>2317.9994096999999</v>
      </c>
      <c r="Q39" s="1">
        <v>2317.9739986</v>
      </c>
      <c r="R39" s="1">
        <v>2317.97919968</v>
      </c>
      <c r="S39" s="1">
        <v>2317.9879649700001</v>
      </c>
      <c r="T39" s="1">
        <v>2317.9897489300001</v>
      </c>
      <c r="U39" s="1">
        <v>2317.9720886499999</v>
      </c>
      <c r="V39" s="1">
        <v>2317.99992501</v>
      </c>
      <c r="W39" s="1">
        <v>2317.9900667500001</v>
      </c>
      <c r="X39" s="1">
        <v>2318.0082850600002</v>
      </c>
      <c r="Y39" s="1">
        <v>0</v>
      </c>
      <c r="Z39" s="1">
        <v>0</v>
      </c>
      <c r="AA39" s="1">
        <v>1.23377285</v>
      </c>
      <c r="AB39" s="1">
        <v>1.2572135799999999</v>
      </c>
      <c r="AC39" s="1">
        <v>1.519442</v>
      </c>
      <c r="AD39" s="1">
        <v>1.88792626</v>
      </c>
      <c r="AE39" s="1">
        <v>1.6596901500000001</v>
      </c>
      <c r="AF39" s="1">
        <v>1.79381426</v>
      </c>
      <c r="AG39" s="1">
        <v>2.0731972700000001</v>
      </c>
      <c r="AH39" s="1">
        <v>1.99947389</v>
      </c>
      <c r="AI39" s="1">
        <v>2.2096481799999999</v>
      </c>
      <c r="AJ39" s="1">
        <v>1.9784775299999999</v>
      </c>
      <c r="AK39" s="1">
        <v>2.5613120899999999</v>
      </c>
      <c r="AL39" s="1">
        <v>2.2197038600000001</v>
      </c>
      <c r="AM39" s="1">
        <v>2.4876788900000002</v>
      </c>
      <c r="AN39" s="1">
        <v>2.3262268100000001</v>
      </c>
      <c r="AO39" s="1">
        <v>2.6220257500000002</v>
      </c>
      <c r="AP39" s="1">
        <v>2.5790016100000002</v>
      </c>
      <c r="AQ39" s="1">
        <v>2.6869314399999999</v>
      </c>
      <c r="AR39" s="1">
        <v>2.3416481299999998</v>
      </c>
      <c r="AS39" s="1">
        <v>0.62274700000000005</v>
      </c>
      <c r="AT39" s="1">
        <v>1.7152179999999999</v>
      </c>
      <c r="AU39" s="1">
        <v>2.0651989999999998</v>
      </c>
      <c r="AV39" s="1">
        <v>2.39873</v>
      </c>
      <c r="AW39" s="1">
        <v>2.5574020000000002</v>
      </c>
      <c r="AX39" s="1">
        <v>0.71914999999999996</v>
      </c>
      <c r="AY39" s="1">
        <v>0.16064200000000001</v>
      </c>
      <c r="AZ39" s="1">
        <v>0.104515</v>
      </c>
      <c r="BA39" s="1">
        <v>0.15454399999999999</v>
      </c>
      <c r="BB39" s="1">
        <v>0.15052199999999999</v>
      </c>
      <c r="BC39" s="1">
        <v>115.480279</v>
      </c>
      <c r="BD39" s="1">
        <v>9.3656609999999993</v>
      </c>
      <c r="BE39" s="1">
        <v>5.0607540000000002</v>
      </c>
      <c r="BF39" s="1">
        <v>6.4427580000000004</v>
      </c>
      <c r="BG39" s="1">
        <v>5.8857290000000004</v>
      </c>
      <c r="BH39" s="1" t="str">
        <f>HYPERLINK("https://glyconnect.expasy.org/browser/compositions?f=Hex:5 HexNAc:4 NeuAc:1 HexA:1 ")</f>
        <v xml:space="preserve">https://glyconnect.expasy.org/browser/compositions?f=Hex:5 HexNAc:4 NeuAc:1 HexA:1 </v>
      </c>
    </row>
    <row r="40" spans="1:60" ht="29" x14ac:dyDescent="0.55000000000000004">
      <c r="A40" s="1">
        <v>80</v>
      </c>
      <c r="B40" s="1">
        <v>2327.8393999999998</v>
      </c>
      <c r="C40" s="1" t="s">
        <v>122</v>
      </c>
      <c r="D40" s="2" t="s">
        <v>123</v>
      </c>
      <c r="E40" s="1">
        <v>2327.9048851900002</v>
      </c>
      <c r="F40" s="1">
        <v>2327.9212482299999</v>
      </c>
      <c r="G40" s="1">
        <v>2327.9366746599999</v>
      </c>
      <c r="H40" s="1">
        <v>2327.9427022499999</v>
      </c>
      <c r="I40" s="1">
        <v>2327.9391223399998</v>
      </c>
      <c r="J40" s="1">
        <v>2327.9656853000001</v>
      </c>
      <c r="K40" s="1">
        <v>2327.9754982200002</v>
      </c>
      <c r="L40" s="1">
        <v>2327.9767189200002</v>
      </c>
      <c r="M40" s="1">
        <v>2327.9814770799999</v>
      </c>
      <c r="N40" s="1">
        <v>2327.9912008299998</v>
      </c>
      <c r="O40" s="1">
        <v>2328.0216922200002</v>
      </c>
      <c r="P40" s="1">
        <v>2328.0247821600001</v>
      </c>
      <c r="Q40" s="1">
        <v>2328.0042593600001</v>
      </c>
      <c r="R40" s="1">
        <v>2328.00051747</v>
      </c>
      <c r="S40" s="1">
        <v>2328.0151531900001</v>
      </c>
      <c r="T40" s="1">
        <v>2328.02018112</v>
      </c>
      <c r="U40" s="1">
        <v>2328.01913784</v>
      </c>
      <c r="V40" s="1">
        <v>2328.0238875099999</v>
      </c>
      <c r="W40" s="1">
        <v>2328.0193495200001</v>
      </c>
      <c r="X40" s="1">
        <v>2328.03360208</v>
      </c>
      <c r="Y40" s="1">
        <v>20.477471749999999</v>
      </c>
      <c r="Z40" s="1">
        <v>20.063337350000001</v>
      </c>
      <c r="AA40" s="1">
        <v>19.756328060000001</v>
      </c>
      <c r="AB40" s="1">
        <v>19.58937182</v>
      </c>
      <c r="AC40" s="1">
        <v>34.027444809999999</v>
      </c>
      <c r="AD40" s="1">
        <v>34.960260560000002</v>
      </c>
      <c r="AE40" s="1">
        <v>33.400048650000002</v>
      </c>
      <c r="AF40" s="1">
        <v>32.993121600000002</v>
      </c>
      <c r="AG40" s="1">
        <v>39.90053408</v>
      </c>
      <c r="AH40" s="1">
        <v>39.79765175</v>
      </c>
      <c r="AI40" s="1">
        <v>38.225390259999998</v>
      </c>
      <c r="AJ40" s="1">
        <v>38.579607619999997</v>
      </c>
      <c r="AK40" s="1">
        <v>66.807805290000005</v>
      </c>
      <c r="AL40" s="1">
        <v>64.727501970000006</v>
      </c>
      <c r="AM40" s="1">
        <v>61.820566739999997</v>
      </c>
      <c r="AN40" s="1">
        <v>62.81379785</v>
      </c>
      <c r="AO40" s="1">
        <v>76.027252480000001</v>
      </c>
      <c r="AP40" s="1">
        <v>75.388414920000002</v>
      </c>
      <c r="AQ40" s="1">
        <v>74.972918919999998</v>
      </c>
      <c r="AR40" s="1">
        <v>72.530001080000005</v>
      </c>
      <c r="AS40" s="1">
        <v>19.971627000000002</v>
      </c>
      <c r="AT40" s="1">
        <v>33.845219</v>
      </c>
      <c r="AU40" s="1">
        <v>39.125796000000001</v>
      </c>
      <c r="AV40" s="1">
        <v>64.042417999999998</v>
      </c>
      <c r="AW40" s="1">
        <v>74.729647</v>
      </c>
      <c r="AX40" s="1">
        <v>0.39019799999999999</v>
      </c>
      <c r="AY40" s="1">
        <v>0.85649900000000001</v>
      </c>
      <c r="AZ40" s="1">
        <v>0.84865800000000002</v>
      </c>
      <c r="BA40" s="1">
        <v>2.2032430000000001</v>
      </c>
      <c r="BB40" s="1">
        <v>1.529202</v>
      </c>
      <c r="BC40" s="1">
        <v>1.953759</v>
      </c>
      <c r="BD40" s="1">
        <v>2.5306350000000002</v>
      </c>
      <c r="BE40" s="1">
        <v>2.1690499999999999</v>
      </c>
      <c r="BF40" s="1">
        <v>3.4402870000000001</v>
      </c>
      <c r="BG40" s="1">
        <v>2.046313</v>
      </c>
      <c r="BH40" s="1" t="str">
        <f>HYPERLINK("https://glyconnect.expasy.org/browser/compositions?f=Hex:7 HexNAc:3 dHex:3 ")</f>
        <v xml:space="preserve">https://glyconnect.expasy.org/browser/compositions?f=Hex:7 HexNAc:3 dHex:3 </v>
      </c>
    </row>
    <row r="41" spans="1:60" ht="21" customHeight="1" x14ac:dyDescent="0.55000000000000004">
      <c r="A41" s="1">
        <v>81</v>
      </c>
      <c r="B41" s="1">
        <v>2339.8506000000002</v>
      </c>
      <c r="C41" s="1" t="s">
        <v>124</v>
      </c>
      <c r="D41" s="1" t="s">
        <v>121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2340.1645381500002</v>
      </c>
      <c r="O41" s="1">
        <v>2340.1534343899998</v>
      </c>
      <c r="P41" s="1">
        <v>2340.1917569799998</v>
      </c>
      <c r="Q41" s="1">
        <v>2340.1694425800001</v>
      </c>
      <c r="R41" s="1">
        <v>2340.2150341500001</v>
      </c>
      <c r="S41" s="1">
        <v>2340.1775299400001</v>
      </c>
      <c r="T41" s="1">
        <v>2340.1785455600002</v>
      </c>
      <c r="U41" s="1">
        <v>2340.2091217399998</v>
      </c>
      <c r="V41" s="1">
        <v>2340.1598781600001</v>
      </c>
      <c r="W41" s="1">
        <v>2340.1640071400002</v>
      </c>
      <c r="X41" s="1">
        <v>2340.16721719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10.57856658</v>
      </c>
      <c r="AI41" s="1">
        <v>10.326604359999999</v>
      </c>
      <c r="AJ41" s="1">
        <v>9.8636088100000006</v>
      </c>
      <c r="AK41" s="1">
        <v>14.90878171</v>
      </c>
      <c r="AL41" s="1">
        <v>15.21747635</v>
      </c>
      <c r="AM41" s="1">
        <v>14.009679849999999</v>
      </c>
      <c r="AN41" s="1">
        <v>13.59046839</v>
      </c>
      <c r="AO41" s="1">
        <v>19.263996150000001</v>
      </c>
      <c r="AP41" s="1">
        <v>17.05447865</v>
      </c>
      <c r="AQ41" s="1">
        <v>16.31143131</v>
      </c>
      <c r="AR41" s="1">
        <v>15.29160641</v>
      </c>
      <c r="AS41" s="1">
        <v>0</v>
      </c>
      <c r="AT41" s="1">
        <v>0</v>
      </c>
      <c r="AU41" s="1">
        <v>7.6921949999999999</v>
      </c>
      <c r="AV41" s="1">
        <v>14.431602</v>
      </c>
      <c r="AW41" s="1">
        <v>16.980378000000002</v>
      </c>
      <c r="AX41" s="1">
        <v>0</v>
      </c>
      <c r="AY41" s="1">
        <v>0</v>
      </c>
      <c r="AZ41" s="1">
        <v>5.1366709999999998</v>
      </c>
      <c r="BA41" s="1">
        <v>0.75956599999999996</v>
      </c>
      <c r="BB41" s="1">
        <v>1.685214</v>
      </c>
      <c r="BC41" s="1">
        <v>0</v>
      </c>
      <c r="BD41" s="1">
        <v>0</v>
      </c>
      <c r="BE41" s="1">
        <v>66.777697000000003</v>
      </c>
      <c r="BF41" s="1">
        <v>5.2632159999999999</v>
      </c>
      <c r="BG41" s="1">
        <v>9.9244810000000001</v>
      </c>
      <c r="BH41" s="1" t="str">
        <f>HYPERLINK("https://glyconnect.expasy.org/browser/compositions?f=Hex:7 HexNAc:3 dHex:1 NeuAc:1 ")</f>
        <v xml:space="preserve">https://glyconnect.expasy.org/browser/compositions?f=Hex:7 HexNAc:3 dHex:1 NeuAc:1 </v>
      </c>
    </row>
    <row r="42" spans="1:60" ht="50.5" customHeight="1" x14ac:dyDescent="0.55000000000000004">
      <c r="A42" s="1">
        <v>89</v>
      </c>
      <c r="B42" s="1">
        <v>2376.8933999999999</v>
      </c>
      <c r="C42" s="1" t="s">
        <v>125</v>
      </c>
      <c r="D42" s="2" t="s">
        <v>126</v>
      </c>
      <c r="E42" s="1">
        <v>2376.8925799200001</v>
      </c>
      <c r="F42" s="1">
        <v>2376.9102789100002</v>
      </c>
      <c r="G42" s="1">
        <v>2376.9243082200001</v>
      </c>
      <c r="H42" s="1">
        <v>2376.9331865300001</v>
      </c>
      <c r="I42" s="1">
        <v>2376.92513663</v>
      </c>
      <c r="J42" s="1">
        <v>2376.9530921700002</v>
      </c>
      <c r="K42" s="1">
        <v>2376.9640566399999</v>
      </c>
      <c r="L42" s="1">
        <v>2376.9627020200001</v>
      </c>
      <c r="M42" s="1">
        <v>2376.9704799400001</v>
      </c>
      <c r="N42" s="1">
        <v>2376.9783117000002</v>
      </c>
      <c r="O42" s="1">
        <v>2377.01231284</v>
      </c>
      <c r="P42" s="1">
        <v>2377.0140693600001</v>
      </c>
      <c r="Q42" s="1">
        <v>2376.98956787</v>
      </c>
      <c r="R42" s="1">
        <v>2376.9862309199998</v>
      </c>
      <c r="S42" s="1">
        <v>2377.00179235</v>
      </c>
      <c r="T42" s="1">
        <v>2377.0063107599999</v>
      </c>
      <c r="U42" s="1">
        <v>2377.00674308</v>
      </c>
      <c r="V42" s="1">
        <v>2377.01041713</v>
      </c>
      <c r="W42" s="1">
        <v>2377.00607231</v>
      </c>
      <c r="X42" s="1">
        <v>2377.0203314700002</v>
      </c>
      <c r="Y42" s="1">
        <v>2.2582188699999999</v>
      </c>
      <c r="Z42" s="1">
        <v>2.0916795100000001</v>
      </c>
      <c r="AA42" s="1">
        <v>2.0621022899999999</v>
      </c>
      <c r="AB42" s="1">
        <v>2.00848461</v>
      </c>
      <c r="AC42" s="1">
        <v>4.3956685899999997</v>
      </c>
      <c r="AD42" s="1">
        <v>4.2224703200000002</v>
      </c>
      <c r="AE42" s="1">
        <v>4.0369228399999999</v>
      </c>
      <c r="AF42" s="1">
        <v>4.1127510300000001</v>
      </c>
      <c r="AG42" s="1">
        <v>5.2757221000000003</v>
      </c>
      <c r="AH42" s="1">
        <v>5.0416947099999998</v>
      </c>
      <c r="AI42" s="1">
        <v>4.9917521000000002</v>
      </c>
      <c r="AJ42" s="1">
        <v>4.8834904200000002</v>
      </c>
      <c r="AK42" s="1">
        <v>7.2704112700000003</v>
      </c>
      <c r="AL42" s="1">
        <v>7.1929237099999996</v>
      </c>
      <c r="AM42" s="1">
        <v>6.7291788300000004</v>
      </c>
      <c r="AN42" s="1">
        <v>6.5208303499999998</v>
      </c>
      <c r="AO42" s="1">
        <v>8.97675482</v>
      </c>
      <c r="AP42" s="1">
        <v>8.4526456299999992</v>
      </c>
      <c r="AQ42" s="1">
        <v>8.0959167300000008</v>
      </c>
      <c r="AR42" s="1">
        <v>7.4416709299999999</v>
      </c>
      <c r="AS42" s="1">
        <v>2.105121</v>
      </c>
      <c r="AT42" s="1">
        <v>4.1919529999999998</v>
      </c>
      <c r="AU42" s="1">
        <v>5.048165</v>
      </c>
      <c r="AV42" s="1">
        <v>6.9283359999999998</v>
      </c>
      <c r="AW42" s="1">
        <v>8.2417470000000002</v>
      </c>
      <c r="AX42" s="1">
        <v>0.10771699999999999</v>
      </c>
      <c r="AY42" s="1">
        <v>0.15571199999999999</v>
      </c>
      <c r="AZ42" s="1">
        <v>0.16545299999999999</v>
      </c>
      <c r="BA42" s="1">
        <v>0.36182300000000001</v>
      </c>
      <c r="BB42" s="1">
        <v>0.64449000000000001</v>
      </c>
      <c r="BC42" s="1">
        <v>5.1169000000000002</v>
      </c>
      <c r="BD42" s="1">
        <v>3.7145450000000002</v>
      </c>
      <c r="BE42" s="1">
        <v>3.2774909999999999</v>
      </c>
      <c r="BF42" s="1">
        <v>5.2223579999999998</v>
      </c>
      <c r="BG42" s="1">
        <v>7.8198249999999998</v>
      </c>
      <c r="BH42" s="1" t="str">
        <f>HYPERLINK("https://glyconnect.expasy.org/browser/compositions?f=Hex:5 HexNAc:4 NeuAc:2 ")</f>
        <v xml:space="preserve">https://glyconnect.expasy.org/browser/compositions?f=Hex:5 HexNAc:4 NeuAc:2 </v>
      </c>
    </row>
    <row r="43" spans="1:60" ht="24" customHeight="1" x14ac:dyDescent="0.55000000000000004">
      <c r="A43" s="1">
        <v>90</v>
      </c>
      <c r="B43" s="1">
        <v>2383.8768</v>
      </c>
      <c r="C43" s="1" t="s">
        <v>197</v>
      </c>
      <c r="D43" s="1" t="s">
        <v>114</v>
      </c>
      <c r="E43" s="1">
        <v>0</v>
      </c>
      <c r="F43" s="1">
        <v>2383.9387283900001</v>
      </c>
      <c r="G43" s="1">
        <v>2383.9484672200001</v>
      </c>
      <c r="H43" s="1">
        <v>2383.9719915599999</v>
      </c>
      <c r="I43" s="1">
        <v>2383.9911318899999</v>
      </c>
      <c r="J43" s="1">
        <v>2383.9788252200001</v>
      </c>
      <c r="K43" s="1">
        <v>2384.0135950600002</v>
      </c>
      <c r="L43" s="1">
        <v>2383.9881923500002</v>
      </c>
      <c r="M43" s="1">
        <v>2384.0197859700002</v>
      </c>
      <c r="N43" s="1">
        <v>2384.0237345599999</v>
      </c>
      <c r="O43" s="1">
        <v>2384.0595686800002</v>
      </c>
      <c r="P43" s="1">
        <v>2384.05771164</v>
      </c>
      <c r="Q43" s="1">
        <v>2384.0295904</v>
      </c>
      <c r="R43" s="1">
        <v>2384.0297620900001</v>
      </c>
      <c r="S43" s="1">
        <v>2384.0427800000002</v>
      </c>
      <c r="T43" s="1">
        <v>2384.0477679999999</v>
      </c>
      <c r="U43" s="1">
        <v>2384.0491377399999</v>
      </c>
      <c r="V43" s="1">
        <v>2384.04853318</v>
      </c>
      <c r="W43" s="1">
        <v>2384.0433243500001</v>
      </c>
      <c r="X43" s="1">
        <v>2384.0338115</v>
      </c>
      <c r="Y43" s="1">
        <v>0</v>
      </c>
      <c r="Z43" s="1">
        <v>0.87570601000000003</v>
      </c>
      <c r="AA43" s="1">
        <v>1.44648786</v>
      </c>
      <c r="AB43" s="1">
        <v>1.4943426500000001</v>
      </c>
      <c r="AC43" s="1">
        <v>2.6161520500000002</v>
      </c>
      <c r="AD43" s="1">
        <v>2.3285104200000002</v>
      </c>
      <c r="AE43" s="1">
        <v>2.2758897500000002</v>
      </c>
      <c r="AF43" s="1">
        <v>2.11327102</v>
      </c>
      <c r="AG43" s="1">
        <v>2.59331683</v>
      </c>
      <c r="AH43" s="1">
        <v>2.3703227600000001</v>
      </c>
      <c r="AI43" s="1">
        <v>2.5058997500000002</v>
      </c>
      <c r="AJ43" s="1">
        <v>2.3687616500000002</v>
      </c>
      <c r="AK43" s="1">
        <v>3.2318970500000002</v>
      </c>
      <c r="AL43" s="1">
        <v>3.7323941399999998</v>
      </c>
      <c r="AM43" s="1">
        <v>2.9045152999999999</v>
      </c>
      <c r="AN43" s="1">
        <v>2.9755556099999998</v>
      </c>
      <c r="AO43" s="1">
        <v>4.3217810700000001</v>
      </c>
      <c r="AP43" s="1">
        <v>3.6231532400000002</v>
      </c>
      <c r="AQ43" s="1">
        <v>3.4960734200000001</v>
      </c>
      <c r="AR43" s="1">
        <v>2.8956614799999998</v>
      </c>
      <c r="AS43" s="1">
        <v>0.95413400000000004</v>
      </c>
      <c r="AT43" s="1">
        <v>2.333456</v>
      </c>
      <c r="AU43" s="1">
        <v>2.4595750000000001</v>
      </c>
      <c r="AV43" s="1">
        <v>3.2110910000000001</v>
      </c>
      <c r="AW43" s="1">
        <v>3.5841669999999999</v>
      </c>
      <c r="AX43" s="1">
        <v>0.69540400000000002</v>
      </c>
      <c r="AY43" s="1">
        <v>0.20955299999999999</v>
      </c>
      <c r="AZ43" s="1">
        <v>0.109918</v>
      </c>
      <c r="BA43" s="1">
        <v>0.37490200000000001</v>
      </c>
      <c r="BB43" s="1">
        <v>0.58520499999999998</v>
      </c>
      <c r="BC43" s="1">
        <v>72.883257999999998</v>
      </c>
      <c r="BD43" s="1">
        <v>8.9803519999999999</v>
      </c>
      <c r="BE43" s="1">
        <v>4.4689819999999996</v>
      </c>
      <c r="BF43" s="1">
        <v>11.675236</v>
      </c>
      <c r="BG43" s="1">
        <v>16.327503</v>
      </c>
      <c r="BH43" s="1" t="str">
        <f>HYPERLINK("https://glyconnect.expasy.org/browser/compositions?f=Hex:8 HexNAc:3 NeuAc:1 ")</f>
        <v xml:space="preserve">https://glyconnect.expasy.org/browser/compositions?f=Hex:8 HexNAc:3 NeuAc:1 </v>
      </c>
    </row>
    <row r="44" spans="1:60" ht="72.5" x14ac:dyDescent="0.55000000000000004">
      <c r="A44" s="1">
        <v>93</v>
      </c>
      <c r="B44" s="1">
        <v>2404.9247</v>
      </c>
      <c r="C44" s="1" t="s">
        <v>127</v>
      </c>
      <c r="D44" s="2" t="s">
        <v>128</v>
      </c>
      <c r="E44" s="1">
        <v>2404.92753971</v>
      </c>
      <c r="F44" s="1">
        <v>2404.9450717300001</v>
      </c>
      <c r="G44" s="1">
        <v>2404.9605345199998</v>
      </c>
      <c r="H44" s="1">
        <v>2404.9671304600001</v>
      </c>
      <c r="I44" s="1">
        <v>2404.9616058800002</v>
      </c>
      <c r="J44" s="1">
        <v>2404.9890557200001</v>
      </c>
      <c r="K44" s="1">
        <v>2405.0016593599998</v>
      </c>
      <c r="L44" s="1">
        <v>2405.00089024</v>
      </c>
      <c r="M44" s="1">
        <v>2405.00843661</v>
      </c>
      <c r="N44" s="1">
        <v>2405.01661109</v>
      </c>
      <c r="O44" s="1">
        <v>2405.0498717099999</v>
      </c>
      <c r="P44" s="1">
        <v>2405.05207793</v>
      </c>
      <c r="Q44" s="1">
        <v>2405.03168611</v>
      </c>
      <c r="R44" s="1">
        <v>2405.02745112</v>
      </c>
      <c r="S44" s="1">
        <v>2405.0427696900001</v>
      </c>
      <c r="T44" s="1">
        <v>2405.0474609600001</v>
      </c>
      <c r="U44" s="1">
        <v>2405.0478387799999</v>
      </c>
      <c r="V44" s="1">
        <v>2405.0534336599999</v>
      </c>
      <c r="W44" s="1">
        <v>2405.0471273399999</v>
      </c>
      <c r="X44" s="1">
        <v>2405.0618484400002</v>
      </c>
      <c r="Y44" s="1">
        <v>50.260822670000003</v>
      </c>
      <c r="Z44" s="1">
        <v>50.195038420000003</v>
      </c>
      <c r="AA44" s="1">
        <v>49.007481769999998</v>
      </c>
      <c r="AB44" s="1">
        <v>48.974617760000001</v>
      </c>
      <c r="AC44" s="1">
        <v>114.38201062</v>
      </c>
      <c r="AD44" s="1">
        <v>110.3330204</v>
      </c>
      <c r="AE44" s="1">
        <v>109.9466007</v>
      </c>
      <c r="AF44" s="1">
        <v>112.39653930999999</v>
      </c>
      <c r="AG44" s="1">
        <v>150.54887112</v>
      </c>
      <c r="AH44" s="1">
        <v>151.64973886000001</v>
      </c>
      <c r="AI44" s="1">
        <v>146.98666466</v>
      </c>
      <c r="AJ44" s="1">
        <v>149.00465414000001</v>
      </c>
      <c r="AK44" s="1">
        <v>214.65438886000001</v>
      </c>
      <c r="AL44" s="1">
        <v>213.52398837000001</v>
      </c>
      <c r="AM44" s="1">
        <v>212.00702838999999</v>
      </c>
      <c r="AN44" s="1">
        <v>210.83161620000001</v>
      </c>
      <c r="AO44" s="1">
        <v>265.23436872000002</v>
      </c>
      <c r="AP44" s="1">
        <v>266.06324691999998</v>
      </c>
      <c r="AQ44" s="1">
        <v>263.94386945000002</v>
      </c>
      <c r="AR44" s="1">
        <v>260.88911146999999</v>
      </c>
      <c r="AS44" s="1">
        <v>49.609490000000001</v>
      </c>
      <c r="AT44" s="1">
        <v>111.764543</v>
      </c>
      <c r="AU44" s="1">
        <v>149.547482</v>
      </c>
      <c r="AV44" s="1">
        <v>212.754255</v>
      </c>
      <c r="AW44" s="1">
        <v>264.03264899999999</v>
      </c>
      <c r="AX44" s="1">
        <v>0.71474400000000005</v>
      </c>
      <c r="AY44" s="1">
        <v>2.0497749999999999</v>
      </c>
      <c r="AZ44" s="1">
        <v>2.0227629999999999</v>
      </c>
      <c r="BA44" s="1">
        <v>1.679076</v>
      </c>
      <c r="BB44" s="1">
        <v>2.2698879999999999</v>
      </c>
      <c r="BC44" s="1">
        <v>1.440741</v>
      </c>
      <c r="BD44" s="1">
        <v>1.8340110000000001</v>
      </c>
      <c r="BE44" s="1">
        <v>1.352589</v>
      </c>
      <c r="BF44" s="1">
        <v>0.78920900000000005</v>
      </c>
      <c r="BG44" s="1">
        <v>0.85970000000000002</v>
      </c>
      <c r="BH44" s="1" t="str">
        <f>HYPERLINK("https://glyconnect.expasy.org/browser/compositions?f=Hex:5 HexNAc:4 NeuAc:2 ")</f>
        <v xml:space="preserve">https://glyconnect.expasy.org/browser/compositions?f=Hex:5 HexNAc:4 NeuAc:2 </v>
      </c>
    </row>
    <row r="45" spans="1:60" s="3" customFormat="1" x14ac:dyDescent="0.55000000000000004">
      <c r="A45" s="3">
        <v>94</v>
      </c>
      <c r="B45" s="3">
        <v>2414.8714</v>
      </c>
      <c r="C45" s="3" t="s">
        <v>199</v>
      </c>
      <c r="D45" s="3" t="s">
        <v>200</v>
      </c>
      <c r="E45" s="3">
        <v>2414.9279870999999</v>
      </c>
      <c r="F45" s="3">
        <v>2414.9491341100002</v>
      </c>
      <c r="G45" s="3">
        <v>2414.9844947699999</v>
      </c>
      <c r="H45" s="3">
        <v>2414.9769258199999</v>
      </c>
      <c r="I45" s="3">
        <v>2414.9562428899999</v>
      </c>
      <c r="J45" s="3">
        <v>2414.9830064799999</v>
      </c>
      <c r="K45" s="3">
        <v>2414.9929523999999</v>
      </c>
      <c r="L45" s="3">
        <v>2414.9953307699998</v>
      </c>
      <c r="M45" s="3">
        <v>2415.0096891799999</v>
      </c>
      <c r="N45" s="3">
        <v>2415.0199551199998</v>
      </c>
      <c r="O45" s="3">
        <v>2415.0502147699999</v>
      </c>
      <c r="P45" s="3">
        <v>2415.0545341400002</v>
      </c>
      <c r="Q45" s="3">
        <v>2415.0402229299998</v>
      </c>
      <c r="R45" s="3">
        <v>2415.0211687999999</v>
      </c>
      <c r="S45" s="3">
        <v>2415.0368305299999</v>
      </c>
      <c r="T45" s="3">
        <v>2415.0382633600002</v>
      </c>
      <c r="U45" s="3">
        <v>2415.0452338099999</v>
      </c>
      <c r="V45" s="3">
        <v>2415.0511894299998</v>
      </c>
      <c r="W45" s="3">
        <v>2415.0459391999998</v>
      </c>
      <c r="X45" s="3">
        <v>2415.0618015999999</v>
      </c>
      <c r="Y45" s="3">
        <v>2.0844468699999998</v>
      </c>
      <c r="Z45" s="3">
        <v>2.144936</v>
      </c>
      <c r="AA45" s="3">
        <v>1.9759499899999999</v>
      </c>
      <c r="AB45" s="3">
        <v>1.83499429</v>
      </c>
      <c r="AC45" s="3">
        <v>4.2435346899999997</v>
      </c>
      <c r="AD45" s="3">
        <v>4.1597422399999999</v>
      </c>
      <c r="AE45" s="3">
        <v>3.5756984799999998</v>
      </c>
      <c r="AF45" s="3">
        <v>3.89539122</v>
      </c>
      <c r="AG45" s="3">
        <v>5.0583093000000003</v>
      </c>
      <c r="AH45" s="3">
        <v>5.3227317100000002</v>
      </c>
      <c r="AI45" s="3">
        <v>4.8069201899999996</v>
      </c>
      <c r="AJ45" s="3">
        <v>4.8980602700000002</v>
      </c>
      <c r="AK45" s="3">
        <v>6.8073756000000003</v>
      </c>
      <c r="AL45" s="3">
        <v>6.6873243499999999</v>
      </c>
      <c r="AM45" s="3">
        <v>6.3312401600000001</v>
      </c>
      <c r="AN45" s="3">
        <v>6.0272271799999997</v>
      </c>
      <c r="AO45" s="3">
        <v>7.8264508800000003</v>
      </c>
      <c r="AP45" s="3">
        <v>7.7306402700000003</v>
      </c>
      <c r="AQ45" s="3">
        <v>7.4704884900000001</v>
      </c>
      <c r="AR45" s="3">
        <v>6.9247133200000004</v>
      </c>
      <c r="AS45" s="3">
        <v>2.0100820000000001</v>
      </c>
      <c r="AT45" s="3">
        <v>3.9685920000000001</v>
      </c>
      <c r="AU45" s="3">
        <v>5.0215050000000003</v>
      </c>
      <c r="AV45" s="3">
        <v>6.463292</v>
      </c>
      <c r="AW45" s="3">
        <v>7.488073</v>
      </c>
      <c r="AX45" s="3">
        <v>0.13605900000000001</v>
      </c>
      <c r="AY45" s="3">
        <v>0.30102899999999999</v>
      </c>
      <c r="AZ45" s="3">
        <v>0.22611000000000001</v>
      </c>
      <c r="BA45" s="3">
        <v>0.35410599999999998</v>
      </c>
      <c r="BB45" s="3">
        <v>0.40456599999999998</v>
      </c>
      <c r="BC45" s="3">
        <v>6.7688459999999999</v>
      </c>
      <c r="BD45" s="3">
        <v>7.5852880000000003</v>
      </c>
      <c r="BE45" s="3">
        <v>4.5028350000000001</v>
      </c>
      <c r="BF45" s="3">
        <v>5.4787330000000001</v>
      </c>
      <c r="BG45" s="3">
        <v>5.4028099999999997</v>
      </c>
      <c r="BH45" s="3" t="str">
        <f>HYPERLINK("https://glyconnect.expasy.org/browser/compositions?f=Hex:8 HexNAc:3 dHex:1 HexA:1 ")</f>
        <v xml:space="preserve">https://glyconnect.expasy.org/browser/compositions?f=Hex:8 HexNAc:3 dHex:1 HexA:1 </v>
      </c>
    </row>
    <row r="46" spans="1:60" ht="58" x14ac:dyDescent="0.55000000000000004">
      <c r="A46" s="1">
        <v>95</v>
      </c>
      <c r="B46" s="1">
        <v>2432.9195</v>
      </c>
      <c r="C46" s="1" t="s">
        <v>129</v>
      </c>
      <c r="D46" s="2" t="s">
        <v>130</v>
      </c>
      <c r="E46" s="1">
        <v>2432.9684982499998</v>
      </c>
      <c r="F46" s="1">
        <v>2432.9853488899998</v>
      </c>
      <c r="G46" s="1">
        <v>2433.0042142900002</v>
      </c>
      <c r="H46" s="1">
        <v>2433.0102764100002</v>
      </c>
      <c r="I46" s="1">
        <v>2433.05430007</v>
      </c>
      <c r="J46" s="1">
        <v>2433.0802271500002</v>
      </c>
      <c r="K46" s="1">
        <v>2433.0913096899999</v>
      </c>
      <c r="L46" s="1">
        <v>2433.0948152400001</v>
      </c>
      <c r="M46" s="1">
        <v>2433.0993763400002</v>
      </c>
      <c r="N46" s="1">
        <v>2433.1081841</v>
      </c>
      <c r="O46" s="1">
        <v>2433.1370152499999</v>
      </c>
      <c r="P46" s="1">
        <v>2433.1423108099998</v>
      </c>
      <c r="Q46" s="1">
        <v>2433.14791956</v>
      </c>
      <c r="R46" s="1">
        <v>2433.1380740999998</v>
      </c>
      <c r="S46" s="1">
        <v>2433.1528786499998</v>
      </c>
      <c r="T46" s="1">
        <v>2433.15267197</v>
      </c>
      <c r="U46" s="1">
        <v>2433.16249883</v>
      </c>
      <c r="V46" s="1">
        <v>2433.1791068399998</v>
      </c>
      <c r="W46" s="1">
        <v>2433.1625125400001</v>
      </c>
      <c r="X46" s="1">
        <v>2433.1751832199998</v>
      </c>
      <c r="Y46" s="1">
        <v>382.41640095999998</v>
      </c>
      <c r="Z46" s="1">
        <v>384.40185778</v>
      </c>
      <c r="AA46" s="1">
        <v>379.76732881999999</v>
      </c>
      <c r="AB46" s="1">
        <v>380.32885907000002</v>
      </c>
      <c r="AC46" s="1">
        <v>807.71320562000005</v>
      </c>
      <c r="AD46" s="1">
        <v>800.07708710999998</v>
      </c>
      <c r="AE46" s="1">
        <v>792.13155730999995</v>
      </c>
      <c r="AF46" s="1">
        <v>802.54332147000002</v>
      </c>
      <c r="AG46" s="1">
        <v>1084.2831943799999</v>
      </c>
      <c r="AH46" s="1">
        <v>1090.3455201300001</v>
      </c>
      <c r="AI46" s="1">
        <v>1079.43210185</v>
      </c>
      <c r="AJ46" s="1">
        <v>1091.67704381</v>
      </c>
      <c r="AK46" s="1">
        <v>1411.9894590399999</v>
      </c>
      <c r="AL46" s="1">
        <v>1445.63120613</v>
      </c>
      <c r="AM46" s="1">
        <v>1434.5029543200001</v>
      </c>
      <c r="AN46" s="1">
        <v>1466.7646038099999</v>
      </c>
      <c r="AO46" s="1">
        <v>1780.3887881400001</v>
      </c>
      <c r="AP46" s="1">
        <v>1730.20749396</v>
      </c>
      <c r="AQ46" s="1">
        <v>1764.9556444499999</v>
      </c>
      <c r="AR46" s="1">
        <v>1778.6214823400001</v>
      </c>
      <c r="AS46" s="1">
        <v>381.728612</v>
      </c>
      <c r="AT46" s="1">
        <v>800.61629300000004</v>
      </c>
      <c r="AU46" s="1">
        <v>1086.434465</v>
      </c>
      <c r="AV46" s="1">
        <v>1439.7220560000001</v>
      </c>
      <c r="AW46" s="1">
        <v>1763.5433519999999</v>
      </c>
      <c r="AX46" s="1">
        <v>2.1154380000000002</v>
      </c>
      <c r="AY46" s="1">
        <v>6.4900200000000003</v>
      </c>
      <c r="AZ46" s="1">
        <v>5.6698630000000003</v>
      </c>
      <c r="BA46" s="1">
        <v>22.822163</v>
      </c>
      <c r="BB46" s="1">
        <v>23.269383999999999</v>
      </c>
      <c r="BC46" s="1">
        <v>0.55417300000000003</v>
      </c>
      <c r="BD46" s="1">
        <v>0.81062800000000002</v>
      </c>
      <c r="BE46" s="1">
        <v>0.52187799999999995</v>
      </c>
      <c r="BF46" s="1">
        <v>1.585178</v>
      </c>
      <c r="BG46" s="1">
        <v>1.3194680000000001</v>
      </c>
      <c r="BH46" s="1" t="str">
        <f>HYPERLINK("https://glyconnect.expasy.org/browser/compositions?f=Hex:4 HexNAc:7 HexA:1 ")</f>
        <v xml:space="preserve">https://glyconnect.expasy.org/browser/compositions?f=Hex:4 HexNAc:7 HexA:1 </v>
      </c>
    </row>
    <row r="47" spans="1:60" ht="72.5" x14ac:dyDescent="0.55000000000000004">
      <c r="A47" s="1">
        <v>96</v>
      </c>
      <c r="B47" s="1">
        <v>2432.9560000000001</v>
      </c>
      <c r="C47" s="1" t="s">
        <v>131</v>
      </c>
      <c r="D47" s="2" t="s">
        <v>132</v>
      </c>
      <c r="E47" s="1">
        <v>2432.9684982499998</v>
      </c>
      <c r="F47" s="1">
        <v>2432.9853488899998</v>
      </c>
      <c r="G47" s="1">
        <v>2433.0042142900002</v>
      </c>
      <c r="H47" s="1">
        <v>2433.0102764100002</v>
      </c>
      <c r="I47" s="1">
        <v>2433.05430007</v>
      </c>
      <c r="J47" s="1">
        <v>2433.0802271500002</v>
      </c>
      <c r="K47" s="1">
        <v>2433.0913096899999</v>
      </c>
      <c r="L47" s="1">
        <v>2433.0948152400001</v>
      </c>
      <c r="M47" s="1">
        <v>2433.0993763400002</v>
      </c>
      <c r="N47" s="1">
        <v>2433.1081841</v>
      </c>
      <c r="O47" s="1">
        <v>2433.1370152499999</v>
      </c>
      <c r="P47" s="1">
        <v>2433.1423108099998</v>
      </c>
      <c r="Q47" s="1">
        <v>2433.14791956</v>
      </c>
      <c r="R47" s="1">
        <v>2433.1380740999998</v>
      </c>
      <c r="S47" s="1">
        <v>2433.1528786499998</v>
      </c>
      <c r="T47" s="1">
        <v>2433.15267197</v>
      </c>
      <c r="U47" s="1">
        <v>2433.16249883</v>
      </c>
      <c r="V47" s="1">
        <v>2433.1791068399998</v>
      </c>
      <c r="W47" s="1">
        <v>2433.1625125400001</v>
      </c>
      <c r="X47" s="1">
        <v>2433.1751832199998</v>
      </c>
      <c r="Y47" s="1">
        <v>382.41640095999998</v>
      </c>
      <c r="Z47" s="1">
        <v>384.40185778</v>
      </c>
      <c r="AA47" s="1">
        <v>379.76732881999999</v>
      </c>
      <c r="AB47" s="1">
        <v>380.32885907000002</v>
      </c>
      <c r="AC47" s="1">
        <v>807.71320562000005</v>
      </c>
      <c r="AD47" s="1">
        <v>800.07708710999998</v>
      </c>
      <c r="AE47" s="1">
        <v>792.13155730999995</v>
      </c>
      <c r="AF47" s="1">
        <v>802.54332147000002</v>
      </c>
      <c r="AG47" s="1">
        <v>1084.2831943799999</v>
      </c>
      <c r="AH47" s="1">
        <v>1090.3455201300001</v>
      </c>
      <c r="AI47" s="1">
        <v>1079.43210185</v>
      </c>
      <c r="AJ47" s="1">
        <v>1091.67704381</v>
      </c>
      <c r="AK47" s="1">
        <v>1411.9894590399999</v>
      </c>
      <c r="AL47" s="1">
        <v>1445.63120613</v>
      </c>
      <c r="AM47" s="1">
        <v>1434.5029543200001</v>
      </c>
      <c r="AN47" s="1">
        <v>1466.7646038099999</v>
      </c>
      <c r="AO47" s="1">
        <v>1780.3887881400001</v>
      </c>
      <c r="AP47" s="1">
        <v>1730.20749396</v>
      </c>
      <c r="AQ47" s="1">
        <v>1764.9556444499999</v>
      </c>
      <c r="AR47" s="1">
        <v>1778.6214823400001</v>
      </c>
      <c r="AS47" s="1">
        <v>381.728612</v>
      </c>
      <c r="AT47" s="1">
        <v>800.61629300000004</v>
      </c>
      <c r="AU47" s="1">
        <v>1086.434465</v>
      </c>
      <c r="AV47" s="1">
        <v>1439.7220560000001</v>
      </c>
      <c r="AW47" s="1">
        <v>1763.5433519999999</v>
      </c>
      <c r="AX47" s="1">
        <v>2.1154380000000002</v>
      </c>
      <c r="AY47" s="1">
        <v>6.4900200000000003</v>
      </c>
      <c r="AZ47" s="1">
        <v>5.6698630000000003</v>
      </c>
      <c r="BA47" s="1">
        <v>22.822163</v>
      </c>
      <c r="BB47" s="1">
        <v>23.269383999999999</v>
      </c>
      <c r="BC47" s="1">
        <v>0.55417300000000003</v>
      </c>
      <c r="BD47" s="1">
        <v>0.81062800000000002</v>
      </c>
      <c r="BE47" s="1">
        <v>0.52187799999999995</v>
      </c>
      <c r="BF47" s="1">
        <v>1.585178</v>
      </c>
      <c r="BG47" s="1">
        <v>1.3194680000000001</v>
      </c>
      <c r="BH47" s="1" t="str">
        <f>HYPERLINK("https://glyconnect.expasy.org/browser/compositions?f=Hex:5 HexNAc:4 NeuAc:2 ")</f>
        <v xml:space="preserve">https://glyconnect.expasy.org/browser/compositions?f=Hex:5 HexNAc:4 NeuAc:2 </v>
      </c>
    </row>
    <row r="48" spans="1:60" x14ac:dyDescent="0.55000000000000004">
      <c r="A48" s="1">
        <v>97</v>
      </c>
      <c r="B48" s="1">
        <v>2439.9029999999998</v>
      </c>
      <c r="C48" s="1" t="s">
        <v>133</v>
      </c>
      <c r="E48" s="1">
        <v>0</v>
      </c>
      <c r="F48" s="1">
        <v>0</v>
      </c>
      <c r="G48" s="1">
        <v>0</v>
      </c>
      <c r="H48" s="1">
        <v>0</v>
      </c>
      <c r="I48" s="1">
        <v>2440.0854339900002</v>
      </c>
      <c r="J48" s="1">
        <v>2440.11048046</v>
      </c>
      <c r="K48" s="1">
        <v>2440.1069223300001</v>
      </c>
      <c r="L48" s="1">
        <v>2440.12125358</v>
      </c>
      <c r="M48" s="1">
        <v>2440.14442108</v>
      </c>
      <c r="N48" s="1">
        <v>2440.1631138900002</v>
      </c>
      <c r="O48" s="1">
        <v>2440.2158070300002</v>
      </c>
      <c r="P48" s="1">
        <v>2440.22782327</v>
      </c>
      <c r="Q48" s="1">
        <v>2440.2338758300002</v>
      </c>
      <c r="R48" s="1">
        <v>2440.2287181199999</v>
      </c>
      <c r="S48" s="1">
        <v>2440.2410370699999</v>
      </c>
      <c r="T48" s="1">
        <v>2440.2466004399998</v>
      </c>
      <c r="U48" s="1">
        <v>2440.2496560899999</v>
      </c>
      <c r="V48" s="1">
        <v>2440.2387970499999</v>
      </c>
      <c r="W48" s="1">
        <v>2440.24127722</v>
      </c>
      <c r="X48" s="1">
        <v>2440.2584797899999</v>
      </c>
      <c r="Y48" s="1">
        <v>0</v>
      </c>
      <c r="Z48" s="1">
        <v>0</v>
      </c>
      <c r="AA48" s="1">
        <v>0</v>
      </c>
      <c r="AB48" s="1">
        <v>0</v>
      </c>
      <c r="AC48" s="1">
        <v>12.602548799999999</v>
      </c>
      <c r="AD48" s="1">
        <v>12.26987943</v>
      </c>
      <c r="AE48" s="1">
        <v>11.389536590000001</v>
      </c>
      <c r="AF48" s="1">
        <v>11.655850239999999</v>
      </c>
      <c r="AG48" s="1">
        <v>13.76672202</v>
      </c>
      <c r="AH48" s="1">
        <v>15.38653985</v>
      </c>
      <c r="AI48" s="1">
        <v>13.52361149</v>
      </c>
      <c r="AJ48" s="1">
        <v>14.59845314</v>
      </c>
      <c r="AK48" s="1">
        <v>18.975329640000002</v>
      </c>
      <c r="AL48" s="1">
        <v>20.50365502</v>
      </c>
      <c r="AM48" s="1">
        <v>18.920194899999998</v>
      </c>
      <c r="AN48" s="1">
        <v>19.525254480000001</v>
      </c>
      <c r="AO48" s="1">
        <v>24.104572009999998</v>
      </c>
      <c r="AP48" s="1">
        <v>24.582113150000001</v>
      </c>
      <c r="AQ48" s="1">
        <v>24.70866418</v>
      </c>
      <c r="AR48" s="1">
        <v>22.96869873</v>
      </c>
      <c r="AS48" s="1">
        <v>0</v>
      </c>
      <c r="AT48" s="1">
        <v>11.979454</v>
      </c>
      <c r="AU48" s="1">
        <v>14.318832</v>
      </c>
      <c r="AV48" s="1">
        <v>19.481109</v>
      </c>
      <c r="AW48" s="1">
        <v>24.091011999999999</v>
      </c>
      <c r="AX48" s="1">
        <v>0</v>
      </c>
      <c r="AY48" s="1">
        <v>0.55537300000000001</v>
      </c>
      <c r="AZ48" s="1">
        <v>0.84762199999999999</v>
      </c>
      <c r="BA48" s="1">
        <v>0.73438999999999999</v>
      </c>
      <c r="BB48" s="1">
        <v>0.79213800000000001</v>
      </c>
      <c r="BC48" s="1">
        <v>0</v>
      </c>
      <c r="BD48" s="1">
        <v>4.6360419999999998</v>
      </c>
      <c r="BE48" s="1">
        <v>5.9196309999999999</v>
      </c>
      <c r="BF48" s="1">
        <v>3.769755</v>
      </c>
      <c r="BG48" s="1">
        <v>3.2881040000000001</v>
      </c>
      <c r="BH48" s="1" t="str">
        <f>HYPERLINK("https://glyconnect.expasy.org/browser/compositions?f=Hex:6 HexNAc:4 dHex:2 HexA:1 ")</f>
        <v xml:space="preserve">https://glyconnect.expasy.org/browser/compositions?f=Hex:6 HexNAc:4 dHex:2 HexA:1 </v>
      </c>
    </row>
    <row r="49" spans="1:60" ht="87" x14ac:dyDescent="0.55000000000000004">
      <c r="A49" s="1">
        <v>99</v>
      </c>
      <c r="B49" s="1">
        <v>2465.9297999999999</v>
      </c>
      <c r="C49" s="1" t="s">
        <v>134</v>
      </c>
      <c r="D49" s="2" t="s">
        <v>135</v>
      </c>
      <c r="E49" s="1">
        <v>2465.9315751700001</v>
      </c>
      <c r="F49" s="1">
        <v>2465.9501787600002</v>
      </c>
      <c r="G49" s="1">
        <v>2465.96610835</v>
      </c>
      <c r="H49" s="1">
        <v>2465.9482526699999</v>
      </c>
      <c r="I49" s="1">
        <v>2465.9936938599999</v>
      </c>
      <c r="J49" s="1">
        <v>2466.0214043599999</v>
      </c>
      <c r="K49" s="1">
        <v>2466.0323303800001</v>
      </c>
      <c r="L49" s="1">
        <v>2466.03369049</v>
      </c>
      <c r="M49" s="1">
        <v>2466.04125067</v>
      </c>
      <c r="N49" s="1">
        <v>2466.0525019000002</v>
      </c>
      <c r="O49" s="1">
        <v>2466.0830045900002</v>
      </c>
      <c r="P49" s="1">
        <v>2466.0863654200002</v>
      </c>
      <c r="Q49" s="1">
        <v>2466.0774603499999</v>
      </c>
      <c r="R49" s="1">
        <v>2466.0720940900001</v>
      </c>
      <c r="S49" s="1">
        <v>2466.0879533500001</v>
      </c>
      <c r="T49" s="1">
        <v>2466.0902095199999</v>
      </c>
      <c r="U49" s="1">
        <v>2466.0947728900001</v>
      </c>
      <c r="V49" s="1">
        <v>2466.1062698000001</v>
      </c>
      <c r="W49" s="1">
        <v>2466.0951936299998</v>
      </c>
      <c r="X49" s="1">
        <v>2466.1107118</v>
      </c>
      <c r="Y49" s="1">
        <v>7.48025772</v>
      </c>
      <c r="Z49" s="1">
        <v>7.1976316100000002</v>
      </c>
      <c r="AA49" s="1">
        <v>6.7139776700000002</v>
      </c>
      <c r="AB49" s="1">
        <v>6.8448441500000001</v>
      </c>
      <c r="AC49" s="1">
        <v>16.397343750000001</v>
      </c>
      <c r="AD49" s="1">
        <v>16.10376922</v>
      </c>
      <c r="AE49" s="1">
        <v>15.752330479999999</v>
      </c>
      <c r="AF49" s="1">
        <v>15.591373920000001</v>
      </c>
      <c r="AG49" s="1">
        <v>17.162538560000002</v>
      </c>
      <c r="AH49" s="1">
        <v>17.485462219999999</v>
      </c>
      <c r="AI49" s="1">
        <v>16.60221263</v>
      </c>
      <c r="AJ49" s="1">
        <v>16.31929749</v>
      </c>
      <c r="AK49" s="1">
        <v>28.752453580000001</v>
      </c>
      <c r="AL49" s="1">
        <v>27.589835409999999</v>
      </c>
      <c r="AM49" s="1">
        <v>27.623275970000002</v>
      </c>
      <c r="AN49" s="1">
        <v>26.121481840000001</v>
      </c>
      <c r="AO49" s="1">
        <v>32.588520580000001</v>
      </c>
      <c r="AP49" s="1">
        <v>32.775480090000002</v>
      </c>
      <c r="AQ49" s="1">
        <v>31.5883118</v>
      </c>
      <c r="AR49" s="1">
        <v>30.077658069999998</v>
      </c>
      <c r="AS49" s="1">
        <v>7.0591780000000002</v>
      </c>
      <c r="AT49" s="1">
        <v>15.961204</v>
      </c>
      <c r="AU49" s="1">
        <v>16.892378000000001</v>
      </c>
      <c r="AV49" s="1">
        <v>27.521761999999999</v>
      </c>
      <c r="AW49" s="1">
        <v>31.757493</v>
      </c>
      <c r="AX49" s="1">
        <v>0.34716900000000001</v>
      </c>
      <c r="AY49" s="1">
        <v>0.36099199999999998</v>
      </c>
      <c r="AZ49" s="1">
        <v>0.52831600000000001</v>
      </c>
      <c r="BA49" s="1">
        <v>1.07863</v>
      </c>
      <c r="BB49" s="1">
        <v>1.2352289999999999</v>
      </c>
      <c r="BC49" s="1">
        <v>4.9179870000000001</v>
      </c>
      <c r="BD49" s="1">
        <v>2.2616830000000001</v>
      </c>
      <c r="BE49" s="1">
        <v>3.1275400000000002</v>
      </c>
      <c r="BF49" s="1">
        <v>3.9191880000000001</v>
      </c>
      <c r="BG49" s="1">
        <v>3.889567</v>
      </c>
      <c r="BH49" s="1" t="str">
        <f>HYPERLINK("https://glyconnect.expasy.org/browser/compositions?f=Hex:6 HexNAc:5 NeuAc:1 ")</f>
        <v xml:space="preserve">https://glyconnect.expasy.org/browser/compositions?f=Hex:6 HexNAc:5 NeuAc:1 </v>
      </c>
    </row>
    <row r="50" spans="1:60" ht="43.5" x14ac:dyDescent="0.55000000000000004">
      <c r="A50" s="1">
        <v>100</v>
      </c>
      <c r="B50" s="1">
        <v>2474.9665</v>
      </c>
      <c r="C50" s="1" t="s">
        <v>136</v>
      </c>
      <c r="D50" s="2" t="s">
        <v>137</v>
      </c>
      <c r="E50" s="1">
        <v>2474.9745053800002</v>
      </c>
      <c r="F50" s="1">
        <v>2474.99110436</v>
      </c>
      <c r="G50" s="1">
        <v>2475.0053140999999</v>
      </c>
      <c r="H50" s="1">
        <v>2475.0130737899999</v>
      </c>
      <c r="I50" s="1">
        <v>2475.0356916400001</v>
      </c>
      <c r="J50" s="1">
        <v>2475.0622754599999</v>
      </c>
      <c r="K50" s="1">
        <v>2475.0749734400001</v>
      </c>
      <c r="L50" s="1">
        <v>2475.0753626800001</v>
      </c>
      <c r="M50" s="1">
        <v>2475.0822869499998</v>
      </c>
      <c r="N50" s="1">
        <v>2475.0930519799999</v>
      </c>
      <c r="O50" s="1">
        <v>2475.1246055800002</v>
      </c>
      <c r="P50" s="1">
        <v>2475.1279019899998</v>
      </c>
      <c r="Q50" s="1">
        <v>2475.1198873799999</v>
      </c>
      <c r="R50" s="1">
        <v>2475.11374243</v>
      </c>
      <c r="S50" s="1">
        <v>2475.1294361700002</v>
      </c>
      <c r="T50" s="1">
        <v>2475.1300943299998</v>
      </c>
      <c r="U50" s="1">
        <v>2475.13813093</v>
      </c>
      <c r="V50" s="1">
        <v>2475.14836818</v>
      </c>
      <c r="W50" s="1">
        <v>2475.13656881</v>
      </c>
      <c r="X50" s="1">
        <v>2475.1552291200001</v>
      </c>
      <c r="Y50" s="1">
        <v>3.85843582</v>
      </c>
      <c r="Z50" s="1">
        <v>3.9463248800000001</v>
      </c>
      <c r="AA50" s="1">
        <v>3.55360035</v>
      </c>
      <c r="AB50" s="1">
        <v>3.3014742699999999</v>
      </c>
      <c r="AC50" s="1">
        <v>7.1945030299999999</v>
      </c>
      <c r="AD50" s="1">
        <v>6.6269654500000001</v>
      </c>
      <c r="AE50" s="1">
        <v>6.1299163999999999</v>
      </c>
      <c r="AF50" s="1">
        <v>6.2166488500000003</v>
      </c>
      <c r="AG50" s="1">
        <v>9.6665822000000006</v>
      </c>
      <c r="AH50" s="1">
        <v>8.6254145799999993</v>
      </c>
      <c r="AI50" s="1">
        <v>9.7824179099999995</v>
      </c>
      <c r="AJ50" s="1">
        <v>8.2640353999999991</v>
      </c>
      <c r="AK50" s="1">
        <v>11.34251798</v>
      </c>
      <c r="AL50" s="1">
        <v>12.26071445</v>
      </c>
      <c r="AM50" s="1">
        <v>11.160923950000001</v>
      </c>
      <c r="AN50" s="1">
        <v>10.97855708</v>
      </c>
      <c r="AO50" s="1">
        <v>16.906964890000001</v>
      </c>
      <c r="AP50" s="1">
        <v>14.03639435</v>
      </c>
      <c r="AQ50" s="1">
        <v>13.53849185</v>
      </c>
      <c r="AR50" s="1">
        <v>12.055824039999999</v>
      </c>
      <c r="AS50" s="1">
        <v>3.6649590000000001</v>
      </c>
      <c r="AT50" s="1">
        <v>6.542008</v>
      </c>
      <c r="AU50" s="1">
        <v>9.0846129999999992</v>
      </c>
      <c r="AV50" s="1">
        <v>11.435677999999999</v>
      </c>
      <c r="AW50" s="1">
        <v>14.134418999999999</v>
      </c>
      <c r="AX50" s="1">
        <v>0.29502699999999998</v>
      </c>
      <c r="AY50" s="1">
        <v>0.48602000000000001</v>
      </c>
      <c r="AZ50" s="1">
        <v>0.75494600000000001</v>
      </c>
      <c r="BA50" s="1">
        <v>0.56974100000000005</v>
      </c>
      <c r="BB50" s="1">
        <v>2.0307879999999998</v>
      </c>
      <c r="BC50" s="1">
        <v>8.0499270000000003</v>
      </c>
      <c r="BD50" s="1">
        <v>7.4292129999999998</v>
      </c>
      <c r="BE50" s="1">
        <v>8.310162</v>
      </c>
      <c r="BF50" s="1">
        <v>4.9821330000000001</v>
      </c>
      <c r="BG50" s="1">
        <v>14.367683</v>
      </c>
      <c r="BH50" s="1" t="str">
        <f>HYPERLINK("https://glyconnect.expasy.org/browser/compositions?f=Hex:3 HexNAc:6 dHex:2 NeuAc:1 ")</f>
        <v xml:space="preserve">https://glyconnect.expasy.org/browser/compositions?f=Hex:3 HexNAc:6 dHex:2 NeuAc:1 </v>
      </c>
    </row>
    <row r="51" spans="1:60" ht="58" x14ac:dyDescent="0.55000000000000004">
      <c r="A51" s="1">
        <v>103</v>
      </c>
      <c r="B51" s="1">
        <v>2490.9614000000001</v>
      </c>
      <c r="C51" s="1" t="s">
        <v>138</v>
      </c>
      <c r="D51" s="2" t="s">
        <v>139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2491.0583320999999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2491.10715802</v>
      </c>
      <c r="T51" s="1">
        <v>0</v>
      </c>
      <c r="U51" s="1">
        <v>2491.0987988799998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0.73701764000000003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3.7657297199999999</v>
      </c>
      <c r="AN51" s="1">
        <v>0</v>
      </c>
      <c r="AO51" s="1">
        <v>6.2992176600000001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0.184254</v>
      </c>
      <c r="AV51" s="1">
        <v>0.94143200000000005</v>
      </c>
      <c r="AW51" s="1">
        <v>1.5748040000000001</v>
      </c>
      <c r="AX51" s="1">
        <v>0</v>
      </c>
      <c r="AY51" s="1">
        <v>0</v>
      </c>
      <c r="AZ51" s="1">
        <v>0.36850899999999998</v>
      </c>
      <c r="BA51" s="1">
        <v>1.882865</v>
      </c>
      <c r="BB51" s="1">
        <v>3.1496089999999999</v>
      </c>
      <c r="BC51" s="1">
        <v>0</v>
      </c>
      <c r="BD51" s="1">
        <v>0</v>
      </c>
      <c r="BE51" s="1">
        <v>200</v>
      </c>
      <c r="BF51" s="1">
        <v>200</v>
      </c>
      <c r="BG51" s="1">
        <v>200</v>
      </c>
      <c r="BH51" s="1" t="str">
        <f>HYPERLINK("https://glyconnect.expasy.org/browser/compositions?f=Hex:4 HexNAc:6 dHex:1 NeuAc:1 ")</f>
        <v xml:space="preserve">https://glyconnect.expasy.org/browser/compositions?f=Hex:4 HexNAc:6 dHex:1 NeuAc:1 </v>
      </c>
    </row>
    <row r="52" spans="1:60" ht="43.5" x14ac:dyDescent="0.55000000000000004">
      <c r="A52" s="1">
        <v>111</v>
      </c>
      <c r="B52" s="1">
        <v>2522.9513000000002</v>
      </c>
      <c r="C52" s="1" t="s">
        <v>140</v>
      </c>
      <c r="D52" s="2" t="s">
        <v>141</v>
      </c>
      <c r="E52" s="1">
        <v>2522.9526077199998</v>
      </c>
      <c r="F52" s="1">
        <v>2522.9740240299998</v>
      </c>
      <c r="G52" s="1">
        <v>2522.9913295900001</v>
      </c>
      <c r="H52" s="1">
        <v>2522.99775847</v>
      </c>
      <c r="I52" s="1">
        <v>2523.0150184300001</v>
      </c>
      <c r="J52" s="1">
        <v>2523.0425617300002</v>
      </c>
      <c r="K52" s="1">
        <v>2523.0538661599999</v>
      </c>
      <c r="L52" s="1">
        <v>2523.0554746100001</v>
      </c>
      <c r="M52" s="1">
        <v>2523.0662551700002</v>
      </c>
      <c r="N52" s="1">
        <v>2523.0711492999999</v>
      </c>
      <c r="O52" s="1">
        <v>2523.1044922400001</v>
      </c>
      <c r="P52" s="1">
        <v>2523.1068828799998</v>
      </c>
      <c r="Q52" s="1">
        <v>2523.1005494299998</v>
      </c>
      <c r="R52" s="1">
        <v>2523.0900198499999</v>
      </c>
      <c r="S52" s="1">
        <v>2523.1093443899999</v>
      </c>
      <c r="T52" s="1">
        <v>2523.11039265</v>
      </c>
      <c r="U52" s="1">
        <v>2523.1160278399998</v>
      </c>
      <c r="V52" s="1">
        <v>2523.1261884300002</v>
      </c>
      <c r="W52" s="1">
        <v>2523.1164624100002</v>
      </c>
      <c r="X52" s="1">
        <v>2523.1321392200002</v>
      </c>
      <c r="Y52" s="1">
        <v>2.8756996300000002</v>
      </c>
      <c r="Z52" s="1">
        <v>2.8529820699999999</v>
      </c>
      <c r="AA52" s="1">
        <v>2.5706324899999999</v>
      </c>
      <c r="AB52" s="1">
        <v>2.7094459799999999</v>
      </c>
      <c r="AC52" s="1">
        <v>5.6769883999999999</v>
      </c>
      <c r="AD52" s="1">
        <v>5.3672353399999997</v>
      </c>
      <c r="AE52" s="1">
        <v>5.0213505100000004</v>
      </c>
      <c r="AF52" s="1">
        <v>5.0607372499999999</v>
      </c>
      <c r="AG52" s="1">
        <v>6.4742082600000002</v>
      </c>
      <c r="AH52" s="1">
        <v>7.0888533699999998</v>
      </c>
      <c r="AI52" s="1">
        <v>7.11862276</v>
      </c>
      <c r="AJ52" s="1">
        <v>5.5536443499999999</v>
      </c>
      <c r="AK52" s="1">
        <v>9.4558934699999995</v>
      </c>
      <c r="AL52" s="1">
        <v>9.2492947799999996</v>
      </c>
      <c r="AM52" s="1">
        <v>9.0119376899999999</v>
      </c>
      <c r="AN52" s="1">
        <v>8.7245288500000004</v>
      </c>
      <c r="AO52" s="1">
        <v>11.20730767</v>
      </c>
      <c r="AP52" s="1">
        <v>10.4975583</v>
      </c>
      <c r="AQ52" s="1">
        <v>9.8107188300000008</v>
      </c>
      <c r="AR52" s="1">
        <v>9.0485584899999996</v>
      </c>
      <c r="AS52" s="1">
        <v>2.7521900000000001</v>
      </c>
      <c r="AT52" s="1">
        <v>5.2815779999999997</v>
      </c>
      <c r="AU52" s="1">
        <v>6.5588319999999998</v>
      </c>
      <c r="AV52" s="1">
        <v>9.1104140000000005</v>
      </c>
      <c r="AW52" s="1">
        <v>10.141036</v>
      </c>
      <c r="AX52" s="1">
        <v>0.14166100000000001</v>
      </c>
      <c r="AY52" s="1">
        <v>0.30560100000000001</v>
      </c>
      <c r="AZ52" s="1">
        <v>0.73299700000000001</v>
      </c>
      <c r="BA52" s="1">
        <v>0.314774</v>
      </c>
      <c r="BB52" s="1">
        <v>0.92496100000000003</v>
      </c>
      <c r="BC52" s="1">
        <v>5.1472239999999996</v>
      </c>
      <c r="BD52" s="1">
        <v>5.7861649999999996</v>
      </c>
      <c r="BE52" s="1">
        <v>11.175717000000001</v>
      </c>
      <c r="BF52" s="1">
        <v>3.4551059999999998</v>
      </c>
      <c r="BG52" s="1">
        <v>9.1209740000000004</v>
      </c>
      <c r="BH52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53" spans="1:60" ht="58" x14ac:dyDescent="0.55000000000000004">
      <c r="A53" s="1">
        <v>115</v>
      </c>
      <c r="B53" s="1">
        <v>2550.9825999999998</v>
      </c>
      <c r="C53" s="1" t="s">
        <v>142</v>
      </c>
      <c r="D53" s="2" t="s">
        <v>143</v>
      </c>
      <c r="E53" s="1">
        <v>2550.9897368500001</v>
      </c>
      <c r="F53" s="1">
        <v>2551.0076555000001</v>
      </c>
      <c r="G53" s="1">
        <v>2551.0234039900001</v>
      </c>
      <c r="H53" s="1">
        <v>2551.0325918799999</v>
      </c>
      <c r="I53" s="1">
        <v>2551.0454177900001</v>
      </c>
      <c r="J53" s="1">
        <v>2551.0746982700002</v>
      </c>
      <c r="K53" s="1">
        <v>2551.0860892699998</v>
      </c>
      <c r="L53" s="1">
        <v>2551.0877890800002</v>
      </c>
      <c r="M53" s="1">
        <v>2551.0911134500002</v>
      </c>
      <c r="N53" s="1">
        <v>2551.10529206</v>
      </c>
      <c r="O53" s="1">
        <v>2551.13840682</v>
      </c>
      <c r="P53" s="1">
        <v>2551.1364901500001</v>
      </c>
      <c r="Q53" s="1">
        <v>2551.1320769899999</v>
      </c>
      <c r="R53" s="1">
        <v>2551.1265425500001</v>
      </c>
      <c r="S53" s="1">
        <v>2551.1420305000001</v>
      </c>
      <c r="T53" s="1">
        <v>2551.1438783799999</v>
      </c>
      <c r="U53" s="1">
        <v>2551.15027461</v>
      </c>
      <c r="V53" s="1">
        <v>2551.1591123899998</v>
      </c>
      <c r="W53" s="1">
        <v>2551.1487154699998</v>
      </c>
      <c r="X53" s="1">
        <v>2551.1647571899998</v>
      </c>
      <c r="Y53" s="1">
        <v>6.6093319399999997</v>
      </c>
      <c r="Z53" s="1">
        <v>6.4838515000000001</v>
      </c>
      <c r="AA53" s="1">
        <v>6.2415550700000004</v>
      </c>
      <c r="AB53" s="1">
        <v>6.0138673699999998</v>
      </c>
      <c r="AC53" s="1">
        <v>14.425741990000001</v>
      </c>
      <c r="AD53" s="1">
        <v>13.779855830000001</v>
      </c>
      <c r="AE53" s="1">
        <v>12.96784403</v>
      </c>
      <c r="AF53" s="1">
        <v>13.28881608</v>
      </c>
      <c r="AG53" s="1">
        <v>17.208122929999998</v>
      </c>
      <c r="AH53" s="1">
        <v>17.256312390000001</v>
      </c>
      <c r="AI53" s="1">
        <v>16.780637859999999</v>
      </c>
      <c r="AJ53" s="1">
        <v>15.806097729999999</v>
      </c>
      <c r="AK53" s="1">
        <v>25.10804585</v>
      </c>
      <c r="AL53" s="1">
        <v>24.983970230000001</v>
      </c>
      <c r="AM53" s="1">
        <v>23.739667000000001</v>
      </c>
      <c r="AN53" s="1">
        <v>23.066622899999999</v>
      </c>
      <c r="AO53" s="1">
        <v>30.310058120000001</v>
      </c>
      <c r="AP53" s="1">
        <v>29.212109829999999</v>
      </c>
      <c r="AQ53" s="1">
        <v>27.839320839999999</v>
      </c>
      <c r="AR53" s="1">
        <v>26.33668711</v>
      </c>
      <c r="AS53" s="1">
        <v>6.3371510000000004</v>
      </c>
      <c r="AT53" s="1">
        <v>13.615564000000001</v>
      </c>
      <c r="AU53" s="1">
        <v>16.762792999999999</v>
      </c>
      <c r="AV53" s="1">
        <v>24.224575999999999</v>
      </c>
      <c r="AW53" s="1">
        <v>28.424544000000001</v>
      </c>
      <c r="AX53" s="1">
        <v>0.26410499999999998</v>
      </c>
      <c r="AY53" s="1">
        <v>0.63500299999999998</v>
      </c>
      <c r="AZ53" s="1">
        <v>0.67267200000000005</v>
      </c>
      <c r="BA53" s="1">
        <v>0.98880199999999996</v>
      </c>
      <c r="BB53" s="1">
        <v>1.72018</v>
      </c>
      <c r="BC53" s="1">
        <v>4.167567</v>
      </c>
      <c r="BD53" s="1">
        <v>4.6638010000000003</v>
      </c>
      <c r="BE53" s="1">
        <v>4.0128899999999996</v>
      </c>
      <c r="BF53" s="1">
        <v>4.0818149999999997</v>
      </c>
      <c r="BG53" s="1">
        <v>6.0517409999999998</v>
      </c>
      <c r="BH53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54" spans="1:60" ht="43.5" x14ac:dyDescent="0.55000000000000004">
      <c r="A54" s="1">
        <v>116</v>
      </c>
      <c r="B54" s="1">
        <v>2566.9775</v>
      </c>
      <c r="C54" s="1" t="s">
        <v>144</v>
      </c>
      <c r="D54" s="2" t="s">
        <v>145</v>
      </c>
      <c r="E54" s="1">
        <v>2566.95851004</v>
      </c>
      <c r="F54" s="1">
        <v>2566.9451596200001</v>
      </c>
      <c r="G54" s="1">
        <v>2567.0372228800002</v>
      </c>
      <c r="H54" s="1">
        <v>2566.99830797</v>
      </c>
      <c r="I54" s="1">
        <v>2567.0160615700001</v>
      </c>
      <c r="J54" s="1">
        <v>2567.0413638</v>
      </c>
      <c r="K54" s="1">
        <v>2567.0656264099998</v>
      </c>
      <c r="L54" s="1">
        <v>2567.06687887</v>
      </c>
      <c r="M54" s="1">
        <v>2567.0568660899999</v>
      </c>
      <c r="N54" s="1">
        <v>2567.11299607</v>
      </c>
      <c r="O54" s="1">
        <v>2567.1409394699999</v>
      </c>
      <c r="P54" s="1">
        <v>2567.10066749</v>
      </c>
      <c r="Q54" s="1">
        <v>2567.1093562400001</v>
      </c>
      <c r="R54" s="1">
        <v>2567.1011930599998</v>
      </c>
      <c r="S54" s="1">
        <v>2567.1192500799998</v>
      </c>
      <c r="T54" s="1">
        <v>2567.1228359299998</v>
      </c>
      <c r="U54" s="1">
        <v>2567.1274522600002</v>
      </c>
      <c r="V54" s="1">
        <v>2567.1390546100001</v>
      </c>
      <c r="W54" s="1">
        <v>2567.1265342199999</v>
      </c>
      <c r="X54" s="1">
        <v>2567.1413465099999</v>
      </c>
      <c r="Y54" s="1">
        <v>1.74232699</v>
      </c>
      <c r="Z54" s="1">
        <v>1.6192657699999999</v>
      </c>
      <c r="AA54" s="1">
        <v>1.57346656</v>
      </c>
      <c r="AB54" s="1">
        <v>1.4732589700000001</v>
      </c>
      <c r="AC54" s="1">
        <v>3.1051062599999999</v>
      </c>
      <c r="AD54" s="1">
        <v>2.8236199100000001</v>
      </c>
      <c r="AE54" s="1">
        <v>2.7409724199999999</v>
      </c>
      <c r="AF54" s="1">
        <v>2.6956755499999998</v>
      </c>
      <c r="AG54" s="1">
        <v>2.6816126300000001</v>
      </c>
      <c r="AH54" s="1">
        <v>2.5162693100000002</v>
      </c>
      <c r="AI54" s="1">
        <v>2.78607417</v>
      </c>
      <c r="AJ54" s="1">
        <v>2.2531211199999999</v>
      </c>
      <c r="AK54" s="1">
        <v>4.7725511300000001</v>
      </c>
      <c r="AL54" s="1">
        <v>4.9723274200000001</v>
      </c>
      <c r="AM54" s="1">
        <v>4.3592723600000003</v>
      </c>
      <c r="AN54" s="1">
        <v>4.3771764900000001</v>
      </c>
      <c r="AO54" s="1">
        <v>5.9745072500000003</v>
      </c>
      <c r="AP54" s="1">
        <v>5.0200538999999997</v>
      </c>
      <c r="AQ54" s="1">
        <v>4.7643174899999998</v>
      </c>
      <c r="AR54" s="1">
        <v>4.1770932900000002</v>
      </c>
      <c r="AS54" s="1">
        <v>1.6020799999999999</v>
      </c>
      <c r="AT54" s="1">
        <v>2.8413439999999999</v>
      </c>
      <c r="AU54" s="1">
        <v>2.559269</v>
      </c>
      <c r="AV54" s="1">
        <v>4.6203320000000003</v>
      </c>
      <c r="AW54" s="1">
        <v>4.9839929999999999</v>
      </c>
      <c r="AX54" s="1">
        <v>0.111622</v>
      </c>
      <c r="AY54" s="1">
        <v>0.183647</v>
      </c>
      <c r="AZ54" s="1">
        <v>0.23236799999999999</v>
      </c>
      <c r="BA54" s="1">
        <v>0.30240600000000001</v>
      </c>
      <c r="BB54" s="1">
        <v>0.74872399999999995</v>
      </c>
      <c r="BC54" s="1">
        <v>6.9672960000000002</v>
      </c>
      <c r="BD54" s="1">
        <v>6.4633779999999996</v>
      </c>
      <c r="BE54" s="1">
        <v>9.0794490000000003</v>
      </c>
      <c r="BF54" s="1">
        <v>6.5451139999999999</v>
      </c>
      <c r="BG54" s="1">
        <v>15.022575</v>
      </c>
      <c r="BH54" s="1" t="str">
        <f>HYPERLINK("https://glyconnect.expasy.org/browser/compositions?f=Hex:6 HexNAc:4 NeuAc:2 ")</f>
        <v xml:space="preserve">https://glyconnect.expasy.org/browser/compositions?f=Hex:6 HexNAc:4 NeuAc:2 </v>
      </c>
    </row>
    <row r="55" spans="1:60" ht="29" x14ac:dyDescent="0.55000000000000004">
      <c r="A55" s="1">
        <v>117</v>
      </c>
      <c r="B55" s="1">
        <v>2578.9774000000002</v>
      </c>
      <c r="C55" s="1" t="s">
        <v>146</v>
      </c>
      <c r="D55" s="2" t="s">
        <v>147</v>
      </c>
      <c r="E55" s="1">
        <v>2579.0238522300001</v>
      </c>
      <c r="F55" s="1">
        <v>2579.04265235</v>
      </c>
      <c r="G55" s="1">
        <v>2579.05884496</v>
      </c>
      <c r="H55" s="1">
        <v>2579.0663668100001</v>
      </c>
      <c r="I55" s="1">
        <v>2579.0822014099999</v>
      </c>
      <c r="J55" s="1">
        <v>2579.11127837</v>
      </c>
      <c r="K55" s="1">
        <v>2579.1227204699999</v>
      </c>
      <c r="L55" s="1">
        <v>2579.1244321300001</v>
      </c>
      <c r="M55" s="1">
        <v>2579.1305256700002</v>
      </c>
      <c r="N55" s="1">
        <v>2579.1400776</v>
      </c>
      <c r="O55" s="1">
        <v>2579.1745457900001</v>
      </c>
      <c r="P55" s="1">
        <v>2579.1773280299999</v>
      </c>
      <c r="Q55" s="1">
        <v>2579.1690846500001</v>
      </c>
      <c r="R55" s="1">
        <v>2579.1631505199998</v>
      </c>
      <c r="S55" s="1">
        <v>2579.1786920899999</v>
      </c>
      <c r="T55" s="1">
        <v>2579.18143753</v>
      </c>
      <c r="U55" s="1">
        <v>2579.1880915400002</v>
      </c>
      <c r="V55" s="1">
        <v>2579.1967271100002</v>
      </c>
      <c r="W55" s="1">
        <v>2579.1857743700002</v>
      </c>
      <c r="X55" s="1">
        <v>2579.2016265500001</v>
      </c>
      <c r="Y55" s="1">
        <v>23.439822150000001</v>
      </c>
      <c r="Z55" s="1">
        <v>23.034103139999999</v>
      </c>
      <c r="AA55" s="1">
        <v>22.308632190000001</v>
      </c>
      <c r="AB55" s="1">
        <v>22.054776889999999</v>
      </c>
      <c r="AC55" s="1">
        <v>50.341411229999999</v>
      </c>
      <c r="AD55" s="1">
        <v>48.938481099999997</v>
      </c>
      <c r="AE55" s="1">
        <v>46.344639729999997</v>
      </c>
      <c r="AF55" s="1">
        <v>48.407195790000003</v>
      </c>
      <c r="AG55" s="1">
        <v>64.572767959999993</v>
      </c>
      <c r="AH55" s="1">
        <v>64.879873680000003</v>
      </c>
      <c r="AI55" s="1">
        <v>62.133814870000002</v>
      </c>
      <c r="AJ55" s="1">
        <v>62.831398900000003</v>
      </c>
      <c r="AK55" s="1">
        <v>89.609548899999993</v>
      </c>
      <c r="AL55" s="1">
        <v>89.140843720000007</v>
      </c>
      <c r="AM55" s="1">
        <v>86.971735719999998</v>
      </c>
      <c r="AN55" s="1">
        <v>85.472534159999995</v>
      </c>
      <c r="AO55" s="1">
        <v>107.79432566</v>
      </c>
      <c r="AP55" s="1">
        <v>106.61526967</v>
      </c>
      <c r="AQ55" s="1">
        <v>103.75219377000001</v>
      </c>
      <c r="AR55" s="1">
        <v>101.20340926999999</v>
      </c>
      <c r="AS55" s="1">
        <v>22.709333999999998</v>
      </c>
      <c r="AT55" s="1">
        <v>48.507931999999997</v>
      </c>
      <c r="AU55" s="1">
        <v>63.604464</v>
      </c>
      <c r="AV55" s="1">
        <v>87.798665999999997</v>
      </c>
      <c r="AW55" s="1">
        <v>104.8413</v>
      </c>
      <c r="AX55" s="1">
        <v>0.63981600000000005</v>
      </c>
      <c r="AY55" s="1">
        <v>1.6570050000000001</v>
      </c>
      <c r="AZ55" s="1">
        <v>1.3322560000000001</v>
      </c>
      <c r="BA55" s="1">
        <v>1.930064</v>
      </c>
      <c r="BB55" s="1">
        <v>2.9601649999999999</v>
      </c>
      <c r="BC55" s="1">
        <v>2.8174160000000001</v>
      </c>
      <c r="BD55" s="1">
        <v>3.4159470000000001</v>
      </c>
      <c r="BE55" s="1">
        <v>2.0945960000000001</v>
      </c>
      <c r="BF55" s="1">
        <v>2.1982840000000001</v>
      </c>
      <c r="BG55" s="1">
        <v>2.8234720000000002</v>
      </c>
      <c r="BH55" s="1" t="str">
        <f>HYPERLINK("https://glyconnect.expasy.org/browser/compositions?f=Hex:4 HexNAc:7 dHex:1 HexA:1 ")</f>
        <v xml:space="preserve">https://glyconnect.expasy.org/browser/compositions?f=Hex:4 HexNAc:7 dHex:1 HexA:1 </v>
      </c>
    </row>
    <row r="56" spans="1:60" ht="74" customHeight="1" x14ac:dyDescent="0.55000000000000004">
      <c r="A56" s="1">
        <v>118</v>
      </c>
      <c r="B56" s="1">
        <v>2579.0138999999999</v>
      </c>
      <c r="C56" s="1" t="s">
        <v>148</v>
      </c>
      <c r="D56" s="2" t="s">
        <v>149</v>
      </c>
      <c r="E56" s="1">
        <v>2579.0238522300001</v>
      </c>
      <c r="F56" s="1">
        <v>2579.04265235</v>
      </c>
      <c r="G56" s="1">
        <v>2579.05884496</v>
      </c>
      <c r="H56" s="1">
        <v>2579.0663668100001</v>
      </c>
      <c r="I56" s="1">
        <v>2579.0822014099999</v>
      </c>
      <c r="J56" s="1">
        <v>2579.11127837</v>
      </c>
      <c r="K56" s="1">
        <v>2579.1227204699999</v>
      </c>
      <c r="L56" s="1">
        <v>2579.1244321300001</v>
      </c>
      <c r="M56" s="1">
        <v>2579.1305256700002</v>
      </c>
      <c r="N56" s="1">
        <v>2579.1400776</v>
      </c>
      <c r="O56" s="1">
        <v>2579.1745457900001</v>
      </c>
      <c r="P56" s="1">
        <v>2579.1773280299999</v>
      </c>
      <c r="Q56" s="1">
        <v>2579.1690846500001</v>
      </c>
      <c r="R56" s="1">
        <v>2579.1631505199998</v>
      </c>
      <c r="S56" s="1">
        <v>2579.1786920899999</v>
      </c>
      <c r="T56" s="1">
        <v>2579.18143753</v>
      </c>
      <c r="U56" s="1">
        <v>2579.1880915400002</v>
      </c>
      <c r="V56" s="1">
        <v>2579.1967271100002</v>
      </c>
      <c r="W56" s="1">
        <v>2579.1857743700002</v>
      </c>
      <c r="X56" s="1">
        <v>2579.2016265500001</v>
      </c>
      <c r="Y56" s="1">
        <v>23.439822150000001</v>
      </c>
      <c r="Z56" s="1">
        <v>23.034103139999999</v>
      </c>
      <c r="AA56" s="1">
        <v>22.308632190000001</v>
      </c>
      <c r="AB56" s="1">
        <v>22.054776889999999</v>
      </c>
      <c r="AC56" s="1">
        <v>50.341411229999999</v>
      </c>
      <c r="AD56" s="1">
        <v>48.938481099999997</v>
      </c>
      <c r="AE56" s="1">
        <v>46.344639729999997</v>
      </c>
      <c r="AF56" s="1">
        <v>48.407195790000003</v>
      </c>
      <c r="AG56" s="1">
        <v>64.572767959999993</v>
      </c>
      <c r="AH56" s="1">
        <v>64.879873680000003</v>
      </c>
      <c r="AI56" s="1">
        <v>62.133814870000002</v>
      </c>
      <c r="AJ56" s="1">
        <v>62.831398900000003</v>
      </c>
      <c r="AK56" s="1">
        <v>89.609548899999993</v>
      </c>
      <c r="AL56" s="1">
        <v>89.140843720000007</v>
      </c>
      <c r="AM56" s="1">
        <v>86.971735719999998</v>
      </c>
      <c r="AN56" s="1">
        <v>85.472534159999995</v>
      </c>
      <c r="AO56" s="1">
        <v>107.79432566</v>
      </c>
      <c r="AP56" s="1">
        <v>106.61526967</v>
      </c>
      <c r="AQ56" s="1">
        <v>103.75219377000001</v>
      </c>
      <c r="AR56" s="1">
        <v>101.20340926999999</v>
      </c>
      <c r="AS56" s="1">
        <v>22.709333999999998</v>
      </c>
      <c r="AT56" s="1">
        <v>48.507931999999997</v>
      </c>
      <c r="AU56" s="1">
        <v>63.604464</v>
      </c>
      <c r="AV56" s="1">
        <v>87.798665999999997</v>
      </c>
      <c r="AW56" s="1">
        <v>104.8413</v>
      </c>
      <c r="AX56" s="1">
        <v>0.63981600000000005</v>
      </c>
      <c r="AY56" s="1">
        <v>1.6570050000000001</v>
      </c>
      <c r="AZ56" s="1">
        <v>1.3322560000000001</v>
      </c>
      <c r="BA56" s="1">
        <v>1.930064</v>
      </c>
      <c r="BB56" s="1">
        <v>2.9601649999999999</v>
      </c>
      <c r="BC56" s="1">
        <v>2.8174160000000001</v>
      </c>
      <c r="BD56" s="1">
        <v>3.4159470000000001</v>
      </c>
      <c r="BE56" s="1">
        <v>2.0945960000000001</v>
      </c>
      <c r="BF56" s="1">
        <v>2.1982840000000001</v>
      </c>
      <c r="BG56" s="1">
        <v>2.8234720000000002</v>
      </c>
      <c r="BH56" s="1" t="str">
        <f>HYPERLINK("https://glyconnect.expasy.org/browser/compositions?f=Hex:5 HexNAc:4 dHex:1 NeuAc:2 ")</f>
        <v xml:space="preserve">https://glyconnect.expasy.org/browser/compositions?f=Hex:5 HexNAc:4 dHex:1 NeuAc:2 </v>
      </c>
    </row>
    <row r="57" spans="1:60" ht="74" customHeight="1" x14ac:dyDescent="0.55000000000000004">
      <c r="A57" s="1">
        <v>122</v>
      </c>
      <c r="B57" s="1">
        <v>2611.9877000000001</v>
      </c>
      <c r="C57" s="1" t="s">
        <v>150</v>
      </c>
      <c r="D57" s="2" t="s">
        <v>151</v>
      </c>
      <c r="E57" s="1">
        <v>2611.9978115200001</v>
      </c>
      <c r="F57" s="1">
        <v>2612.01408085</v>
      </c>
      <c r="G57" s="1">
        <v>2612.0187802400001</v>
      </c>
      <c r="H57" s="1">
        <v>2612.0380749400001</v>
      </c>
      <c r="I57" s="1">
        <v>2612.0476390499998</v>
      </c>
      <c r="J57" s="1">
        <v>2612.0792535599999</v>
      </c>
      <c r="K57" s="1">
        <v>2612.0895168699999</v>
      </c>
      <c r="L57" s="1">
        <v>2612.0905535699999</v>
      </c>
      <c r="M57" s="1">
        <v>2612.0983383799999</v>
      </c>
      <c r="N57" s="1">
        <v>2612.10619946</v>
      </c>
      <c r="O57" s="1">
        <v>2612.1407328</v>
      </c>
      <c r="P57" s="1">
        <v>2612.1452949599998</v>
      </c>
      <c r="Q57" s="1">
        <v>2612.13519004</v>
      </c>
      <c r="R57" s="1">
        <v>2612.1281460999999</v>
      </c>
      <c r="S57" s="1">
        <v>2612.1455730600001</v>
      </c>
      <c r="T57" s="1">
        <v>2612.1484148899999</v>
      </c>
      <c r="U57" s="1">
        <v>2612.15347023</v>
      </c>
      <c r="V57" s="1">
        <v>2612.1610343000002</v>
      </c>
      <c r="W57" s="1">
        <v>2612.1511934099999</v>
      </c>
      <c r="X57" s="1">
        <v>2612.1678377200001</v>
      </c>
      <c r="Y57" s="1">
        <v>1.3189964599999999</v>
      </c>
      <c r="Z57" s="1">
        <v>1.24400735</v>
      </c>
      <c r="AA57" s="1">
        <v>1.20873355</v>
      </c>
      <c r="AB57" s="1">
        <v>1.19963018</v>
      </c>
      <c r="AC57" s="1">
        <v>2.3440530800000001</v>
      </c>
      <c r="AD57" s="1">
        <v>2.2429059499999999</v>
      </c>
      <c r="AE57" s="1">
        <v>2.0616264100000001</v>
      </c>
      <c r="AF57" s="1">
        <v>2.0847094199999998</v>
      </c>
      <c r="AG57" s="1">
        <v>2.8159194799999998</v>
      </c>
      <c r="AH57" s="1">
        <v>2.73464076</v>
      </c>
      <c r="AI57" s="1">
        <v>2.5222686200000002</v>
      </c>
      <c r="AJ57" s="1">
        <v>2.6106910999999999</v>
      </c>
      <c r="AK57" s="1">
        <v>3.7612865599999998</v>
      </c>
      <c r="AL57" s="1">
        <v>3.7080409799999998</v>
      </c>
      <c r="AM57" s="1">
        <v>3.6280583499999999</v>
      </c>
      <c r="AN57" s="1">
        <v>3.3783981299999999</v>
      </c>
      <c r="AO57" s="1">
        <v>4.2957851900000001</v>
      </c>
      <c r="AP57" s="1">
        <v>3.7798760100000002</v>
      </c>
      <c r="AQ57" s="1">
        <v>3.6131199299999999</v>
      </c>
      <c r="AR57" s="1">
        <v>3.2727368700000001</v>
      </c>
      <c r="AS57" s="1">
        <v>1.242842</v>
      </c>
      <c r="AT57" s="1">
        <v>2.1833239999999998</v>
      </c>
      <c r="AU57" s="1">
        <v>2.6708799999999999</v>
      </c>
      <c r="AV57" s="1">
        <v>3.6189460000000002</v>
      </c>
      <c r="AW57" s="1">
        <v>3.7403789999999999</v>
      </c>
      <c r="AX57" s="1">
        <v>5.4257E-2</v>
      </c>
      <c r="AY57" s="1">
        <v>0.13406299999999999</v>
      </c>
      <c r="AZ57" s="1">
        <v>0.13014100000000001</v>
      </c>
      <c r="BA57" s="1">
        <v>0.16945499999999999</v>
      </c>
      <c r="BB57" s="1">
        <v>0.42619200000000002</v>
      </c>
      <c r="BC57" s="1">
        <v>4.36557</v>
      </c>
      <c r="BD57" s="1">
        <v>6.1403350000000003</v>
      </c>
      <c r="BE57" s="1">
        <v>4.8725839999999998</v>
      </c>
      <c r="BF57" s="1">
        <v>4.6824430000000001</v>
      </c>
      <c r="BG57" s="1">
        <v>11.394365000000001</v>
      </c>
      <c r="BH57" s="1" t="str">
        <f>HYPERLINK("https://glyconnect.expasy.org/browser/compositions?f=Hex:6 HexNAc:5 dHex:1 NeuAc:1 ")</f>
        <v xml:space="preserve">https://glyconnect.expasy.org/browser/compositions?f=Hex:6 HexNAc:5 dHex:1 NeuAc:1 </v>
      </c>
    </row>
    <row r="58" spans="1:60" ht="74" customHeight="1" x14ac:dyDescent="0.55000000000000004">
      <c r="A58" s="1">
        <v>123</v>
      </c>
      <c r="B58" s="1">
        <v>2636.0353</v>
      </c>
      <c r="C58" s="1" t="s">
        <v>152</v>
      </c>
      <c r="D58" s="2" t="s">
        <v>153</v>
      </c>
      <c r="E58" s="1">
        <v>2636.0276159300001</v>
      </c>
      <c r="F58" s="1">
        <v>2636.0543348000001</v>
      </c>
      <c r="G58" s="1">
        <v>2636.0689371399999</v>
      </c>
      <c r="H58" s="1">
        <v>2636.08237964</v>
      </c>
      <c r="I58" s="1">
        <v>2636.0902307800002</v>
      </c>
      <c r="J58" s="1">
        <v>2636.1201916499999</v>
      </c>
      <c r="K58" s="1">
        <v>2636.13081809</v>
      </c>
      <c r="L58" s="1">
        <v>2636.1336907099999</v>
      </c>
      <c r="M58" s="1">
        <v>2636.13635127</v>
      </c>
      <c r="N58" s="1">
        <v>2636.1488706999999</v>
      </c>
      <c r="O58" s="1">
        <v>2636.1832490699999</v>
      </c>
      <c r="P58" s="1">
        <v>2636.1867411399999</v>
      </c>
      <c r="Q58" s="1">
        <v>2636.1764541699999</v>
      </c>
      <c r="R58" s="1">
        <v>2636.1705792100001</v>
      </c>
      <c r="S58" s="1">
        <v>2636.18850707</v>
      </c>
      <c r="T58" s="1">
        <v>2636.1897769900002</v>
      </c>
      <c r="U58" s="1">
        <v>2636.1941070799999</v>
      </c>
      <c r="V58" s="1">
        <v>2636.2035182700001</v>
      </c>
      <c r="W58" s="1">
        <v>2636.1909328299998</v>
      </c>
      <c r="X58" s="1">
        <v>2636.2091143399998</v>
      </c>
      <c r="Y58" s="1">
        <v>1.5386593399999999</v>
      </c>
      <c r="Z58" s="1">
        <v>1.7815207200000001</v>
      </c>
      <c r="AA58" s="1">
        <v>1.43904444</v>
      </c>
      <c r="AB58" s="1">
        <v>1.4659142700000001</v>
      </c>
      <c r="AC58" s="1">
        <v>3.22157706</v>
      </c>
      <c r="AD58" s="1">
        <v>3.0654590599999998</v>
      </c>
      <c r="AE58" s="1">
        <v>2.6286934799999999</v>
      </c>
      <c r="AF58" s="1">
        <v>2.7883820300000002</v>
      </c>
      <c r="AG58" s="1">
        <v>3.3936700399999999</v>
      </c>
      <c r="AH58" s="1">
        <v>3.3402550099999999</v>
      </c>
      <c r="AI58" s="1">
        <v>3.0661177500000001</v>
      </c>
      <c r="AJ58" s="1">
        <v>3.0609752399999999</v>
      </c>
      <c r="AK58" s="1">
        <v>4.5764897900000001</v>
      </c>
      <c r="AL58" s="1">
        <v>4.56541291</v>
      </c>
      <c r="AM58" s="1">
        <v>4.3694467599999998</v>
      </c>
      <c r="AN58" s="1">
        <v>3.8608430600000001</v>
      </c>
      <c r="AO58" s="1">
        <v>5.2150215400000004</v>
      </c>
      <c r="AP58" s="1">
        <v>4.8753725599999997</v>
      </c>
      <c r="AQ58" s="1">
        <v>4.5369661499999996</v>
      </c>
      <c r="AR58" s="1">
        <v>4.1310477900000002</v>
      </c>
      <c r="AS58" s="1">
        <v>1.5562849999999999</v>
      </c>
      <c r="AT58" s="1">
        <v>2.9260280000000001</v>
      </c>
      <c r="AU58" s="1">
        <v>3.215255</v>
      </c>
      <c r="AV58" s="1">
        <v>4.3430479999999996</v>
      </c>
      <c r="AW58" s="1">
        <v>4.6896019999999998</v>
      </c>
      <c r="AX58" s="1">
        <v>0.155942</v>
      </c>
      <c r="AY58" s="1">
        <v>0.26717299999999999</v>
      </c>
      <c r="AZ58" s="1">
        <v>0.176542</v>
      </c>
      <c r="BA58" s="1">
        <v>0.33524100000000001</v>
      </c>
      <c r="BB58" s="1">
        <v>0.46398899999999998</v>
      </c>
      <c r="BC58" s="1">
        <v>10.020166</v>
      </c>
      <c r="BD58" s="1">
        <v>9.1309159999999991</v>
      </c>
      <c r="BE58" s="1">
        <v>5.4907589999999997</v>
      </c>
      <c r="BF58" s="1">
        <v>7.7190269999999996</v>
      </c>
      <c r="BG58" s="1">
        <v>9.8939920000000008</v>
      </c>
      <c r="BH58" s="1" t="str">
        <f>HYPERLINK("https://glyconnect.expasy.org/browser/compositions?f=Hex:5 HexNAc:5 NeuAc:2 ")</f>
        <v xml:space="preserve">https://glyconnect.expasy.org/browser/compositions?f=Hex:5 HexNAc:5 NeuAc:2 </v>
      </c>
    </row>
    <row r="59" spans="1:60" ht="74" customHeight="1" x14ac:dyDescent="0.55000000000000004">
      <c r="A59" s="1">
        <v>126</v>
      </c>
      <c r="B59" s="1">
        <v>2677.0617999999999</v>
      </c>
      <c r="C59" s="1" t="s">
        <v>154</v>
      </c>
      <c r="D59" s="1" t="s">
        <v>155</v>
      </c>
      <c r="E59" s="1">
        <v>0</v>
      </c>
      <c r="F59" s="1">
        <v>0</v>
      </c>
      <c r="G59" s="1">
        <v>2677.0559046399999</v>
      </c>
      <c r="H59" s="1">
        <v>0</v>
      </c>
      <c r="I59" s="1">
        <v>2677.0741973200002</v>
      </c>
      <c r="J59" s="1">
        <v>2677.1078048700001</v>
      </c>
      <c r="K59" s="1">
        <v>0</v>
      </c>
      <c r="L59" s="1">
        <v>0</v>
      </c>
      <c r="M59" s="1">
        <v>2677.13000306</v>
      </c>
      <c r="N59" s="1">
        <v>0</v>
      </c>
      <c r="O59" s="1">
        <v>2677.1782523500001</v>
      </c>
      <c r="P59" s="1">
        <v>2677.1797684799999</v>
      </c>
      <c r="Q59" s="1">
        <v>2677.1688609900002</v>
      </c>
      <c r="R59" s="1">
        <v>2677.1635600200002</v>
      </c>
      <c r="S59" s="1">
        <v>0</v>
      </c>
      <c r="T59" s="1">
        <v>2677.1825731099998</v>
      </c>
      <c r="U59" s="1">
        <v>0</v>
      </c>
      <c r="V59" s="1">
        <v>2677.1952907999998</v>
      </c>
      <c r="W59" s="1">
        <v>2677.18155931</v>
      </c>
      <c r="X59" s="1">
        <v>2677.2018456199999</v>
      </c>
      <c r="Y59" s="1">
        <v>0</v>
      </c>
      <c r="Z59" s="1">
        <v>0</v>
      </c>
      <c r="AA59" s="1">
        <v>0.50136780999999997</v>
      </c>
      <c r="AB59" s="1">
        <v>0</v>
      </c>
      <c r="AC59" s="1">
        <v>0.99700701999999997</v>
      </c>
      <c r="AD59" s="1">
        <v>0.8692356</v>
      </c>
      <c r="AE59" s="1">
        <v>0</v>
      </c>
      <c r="AF59" s="1">
        <v>0</v>
      </c>
      <c r="AG59" s="1">
        <v>0.96318106999999997</v>
      </c>
      <c r="AH59" s="1">
        <v>0</v>
      </c>
      <c r="AI59" s="1">
        <v>0.93390969000000001</v>
      </c>
      <c r="AJ59" s="1">
        <v>0.9107442</v>
      </c>
      <c r="AK59" s="1">
        <v>1.24483689</v>
      </c>
      <c r="AL59" s="1">
        <v>1.2737104400000001</v>
      </c>
      <c r="AM59" s="1">
        <v>0</v>
      </c>
      <c r="AN59" s="1">
        <v>0.98520516000000002</v>
      </c>
      <c r="AO59" s="1">
        <v>0</v>
      </c>
      <c r="AP59" s="1">
        <v>1.1609735299999999</v>
      </c>
      <c r="AQ59" s="1">
        <v>1.1271233199999999</v>
      </c>
      <c r="AR59" s="1">
        <v>0.99906068999999997</v>
      </c>
      <c r="AS59" s="1">
        <v>0.12534200000000001</v>
      </c>
      <c r="AT59" s="1">
        <v>0.466561</v>
      </c>
      <c r="AU59" s="1">
        <v>0.701959</v>
      </c>
      <c r="AV59" s="1">
        <v>0.87593799999999999</v>
      </c>
      <c r="AW59" s="1">
        <v>0.82178899999999999</v>
      </c>
      <c r="AX59" s="1">
        <v>0.25068400000000002</v>
      </c>
      <c r="AY59" s="1">
        <v>0.54125699999999999</v>
      </c>
      <c r="AZ59" s="1">
        <v>0.46846399999999999</v>
      </c>
      <c r="BA59" s="1">
        <v>0.59819599999999995</v>
      </c>
      <c r="BB59" s="1">
        <v>0.55227899999999996</v>
      </c>
      <c r="BC59" s="1">
        <v>200</v>
      </c>
      <c r="BD59" s="1">
        <v>116.01004500000001</v>
      </c>
      <c r="BE59" s="1">
        <v>66.736698000000004</v>
      </c>
      <c r="BF59" s="1">
        <v>68.292058999999995</v>
      </c>
      <c r="BG59" s="1">
        <v>67.204493999999997</v>
      </c>
      <c r="BH59" s="1" t="str">
        <f>HYPERLINK("https://glyconnect.expasy.org/browser/compositions?f=Hex:4 HexNAc:6 NeuAc:2 ")</f>
        <v xml:space="preserve">https://glyconnect.expasy.org/browser/compositions?f=Hex:4 HexNAc:6 NeuAc:2 </v>
      </c>
    </row>
    <row r="60" spans="1:60" ht="74" customHeight="1" x14ac:dyDescent="0.55000000000000004">
      <c r="A60" s="1">
        <v>129</v>
      </c>
      <c r="B60" s="1">
        <v>2692.9715000000001</v>
      </c>
      <c r="C60" s="1" t="s">
        <v>156</v>
      </c>
      <c r="D60" s="2" t="s">
        <v>157</v>
      </c>
      <c r="E60" s="1">
        <v>0</v>
      </c>
      <c r="F60" s="1">
        <v>0</v>
      </c>
      <c r="G60" s="1">
        <v>0</v>
      </c>
      <c r="H60" s="1">
        <v>0</v>
      </c>
      <c r="I60" s="1">
        <v>2693.0220196099999</v>
      </c>
      <c r="J60" s="1">
        <v>2693.1782597400002</v>
      </c>
      <c r="K60" s="1">
        <v>0</v>
      </c>
      <c r="L60" s="1">
        <v>0</v>
      </c>
      <c r="M60" s="1">
        <v>2693.1138937800001</v>
      </c>
      <c r="N60" s="1">
        <v>0</v>
      </c>
      <c r="O60" s="1">
        <v>2693.2179827499999</v>
      </c>
      <c r="P60" s="1">
        <v>2693.2057153800001</v>
      </c>
      <c r="Q60" s="1">
        <v>2693.1917817100002</v>
      </c>
      <c r="R60" s="1">
        <v>2693.1836180199998</v>
      </c>
      <c r="S60" s="1">
        <v>2693.2272828700002</v>
      </c>
      <c r="T60" s="1">
        <v>2693.2180739</v>
      </c>
      <c r="U60" s="1">
        <v>2693.2088523100001</v>
      </c>
      <c r="V60" s="1">
        <v>2693.2370281799999</v>
      </c>
      <c r="W60" s="1">
        <v>2693.2149716700001</v>
      </c>
      <c r="X60" s="1">
        <v>2693.2430347</v>
      </c>
      <c r="Y60" s="1">
        <v>0</v>
      </c>
      <c r="Z60" s="1">
        <v>0</v>
      </c>
      <c r="AA60" s="1">
        <v>0</v>
      </c>
      <c r="AB60" s="1">
        <v>0</v>
      </c>
      <c r="AC60" s="1">
        <v>2.59171722</v>
      </c>
      <c r="AD60" s="1">
        <v>2.2288389899999999</v>
      </c>
      <c r="AE60" s="1">
        <v>0</v>
      </c>
      <c r="AF60" s="1">
        <v>0</v>
      </c>
      <c r="AG60" s="1">
        <v>2.2068182200000002</v>
      </c>
      <c r="AH60" s="1">
        <v>0</v>
      </c>
      <c r="AI60" s="1">
        <v>2.1280094799999998</v>
      </c>
      <c r="AJ60" s="1">
        <v>2.0651232199999998</v>
      </c>
      <c r="AK60" s="1">
        <v>3.14502009</v>
      </c>
      <c r="AL60" s="1">
        <v>3.0687473199999999</v>
      </c>
      <c r="AM60" s="1">
        <v>2.9856866399999999</v>
      </c>
      <c r="AN60" s="1">
        <v>2.6125813899999999</v>
      </c>
      <c r="AO60" s="1">
        <v>3.4879740199999998</v>
      </c>
      <c r="AP60" s="1">
        <v>3.0672812700000001</v>
      </c>
      <c r="AQ60" s="1">
        <v>2.9306690299999998</v>
      </c>
      <c r="AR60" s="1">
        <v>2.6716325099999998</v>
      </c>
      <c r="AS60" s="1">
        <v>0</v>
      </c>
      <c r="AT60" s="1">
        <v>1.205139</v>
      </c>
      <c r="AU60" s="1">
        <v>1.599988</v>
      </c>
      <c r="AV60" s="1">
        <v>2.9530090000000002</v>
      </c>
      <c r="AW60" s="1">
        <v>3.0393889999999999</v>
      </c>
      <c r="AX60" s="1">
        <v>0</v>
      </c>
      <c r="AY60" s="1">
        <v>1.399438</v>
      </c>
      <c r="AZ60" s="1">
        <v>1.0682320000000001</v>
      </c>
      <c r="BA60" s="1">
        <v>0.236095</v>
      </c>
      <c r="BB60" s="1">
        <v>0.34111200000000003</v>
      </c>
      <c r="BC60" s="1">
        <v>0</v>
      </c>
      <c r="BD60" s="1">
        <v>116.12254</v>
      </c>
      <c r="BE60" s="1">
        <v>66.765043000000006</v>
      </c>
      <c r="BF60" s="1">
        <v>7.9950619999999999</v>
      </c>
      <c r="BG60" s="1">
        <v>11.223031000000001</v>
      </c>
      <c r="BH60" s="1" t="str">
        <f>HYPERLINK("https://glyconnect.expasy.org/browser/compositions?f=Hex:8 HexNAc:4 dHex:3 ")</f>
        <v xml:space="preserve">https://glyconnect.expasy.org/browser/compositions?f=Hex:8 HexNAc:4 dHex:3 </v>
      </c>
    </row>
    <row r="61" spans="1:60" ht="74" customHeight="1" x14ac:dyDescent="0.55000000000000004">
      <c r="A61" s="1">
        <v>131</v>
      </c>
      <c r="B61" s="1">
        <v>2742.0255000000002</v>
      </c>
      <c r="C61" s="1" t="s">
        <v>158</v>
      </c>
      <c r="D61" s="2" t="s">
        <v>159</v>
      </c>
      <c r="E61" s="1">
        <v>2742.0338809499999</v>
      </c>
      <c r="F61" s="1">
        <v>2742.0422909700001</v>
      </c>
      <c r="G61" s="1">
        <v>2742.0619329199999</v>
      </c>
      <c r="H61" s="1">
        <v>2742.1082614900001</v>
      </c>
      <c r="I61" s="1">
        <v>2742.1208220100002</v>
      </c>
      <c r="J61" s="1">
        <v>2742.07049151</v>
      </c>
      <c r="K61" s="1">
        <v>2742.1128287299998</v>
      </c>
      <c r="L61" s="1">
        <v>2742.1117613400002</v>
      </c>
      <c r="M61" s="1">
        <v>2742.11901618</v>
      </c>
      <c r="N61" s="1">
        <v>2742.14041563</v>
      </c>
      <c r="O61" s="1">
        <v>2742.1741281200002</v>
      </c>
      <c r="P61" s="1">
        <v>2742.1747748900002</v>
      </c>
      <c r="Q61" s="1">
        <v>2742.1706147800001</v>
      </c>
      <c r="R61" s="1">
        <v>2742.16448868</v>
      </c>
      <c r="S61" s="1">
        <v>2742.1823047100002</v>
      </c>
      <c r="T61" s="1">
        <v>2742.1930235700002</v>
      </c>
      <c r="U61" s="1">
        <v>2742.1861801099999</v>
      </c>
      <c r="V61" s="1">
        <v>2742.2041523600001</v>
      </c>
      <c r="W61" s="1">
        <v>2742.1923378000001</v>
      </c>
      <c r="X61" s="1">
        <v>2742.2093967800001</v>
      </c>
      <c r="Y61" s="1">
        <v>1.14626988</v>
      </c>
      <c r="Z61" s="1">
        <v>1.0464044400000001</v>
      </c>
      <c r="AA61" s="1">
        <v>0.92738368999999998</v>
      </c>
      <c r="AB61" s="1">
        <v>1.0464939900000001</v>
      </c>
      <c r="AC61" s="1">
        <v>2.01416672</v>
      </c>
      <c r="AD61" s="1">
        <v>1.9012237000000001</v>
      </c>
      <c r="AE61" s="1">
        <v>1.7275763</v>
      </c>
      <c r="AF61" s="1">
        <v>1.7601538400000001</v>
      </c>
      <c r="AG61" s="1">
        <v>2.1115875800000001</v>
      </c>
      <c r="AH61" s="1">
        <v>2.05728694</v>
      </c>
      <c r="AI61" s="1">
        <v>2.0547604700000002</v>
      </c>
      <c r="AJ61" s="1">
        <v>1.91477374</v>
      </c>
      <c r="AK61" s="1">
        <v>2.96935232</v>
      </c>
      <c r="AL61" s="1">
        <v>2.92957964</v>
      </c>
      <c r="AM61" s="1">
        <v>2.64521709</v>
      </c>
      <c r="AN61" s="1">
        <v>2.4983689600000001</v>
      </c>
      <c r="AO61" s="1">
        <v>3.3052091699999999</v>
      </c>
      <c r="AP61" s="1">
        <v>2.9133329799999998</v>
      </c>
      <c r="AQ61" s="1">
        <v>2.7157973100000001</v>
      </c>
      <c r="AR61" s="1">
        <v>2.4371656100000001</v>
      </c>
      <c r="AS61" s="1">
        <v>1.0416380000000001</v>
      </c>
      <c r="AT61" s="1">
        <v>1.8507800000000001</v>
      </c>
      <c r="AU61" s="1">
        <v>2.034602</v>
      </c>
      <c r="AV61" s="1">
        <v>2.7606290000000002</v>
      </c>
      <c r="AW61" s="1">
        <v>2.842876</v>
      </c>
      <c r="AX61" s="1">
        <v>8.9532E-2</v>
      </c>
      <c r="AY61" s="1">
        <v>0.13245399999999999</v>
      </c>
      <c r="AZ61" s="1">
        <v>8.4075999999999998E-2</v>
      </c>
      <c r="BA61" s="1">
        <v>0.22672300000000001</v>
      </c>
      <c r="BB61" s="1">
        <v>0.36490499999999998</v>
      </c>
      <c r="BC61" s="1">
        <v>8.5953510000000009</v>
      </c>
      <c r="BD61" s="1">
        <v>7.1566479999999997</v>
      </c>
      <c r="BE61" s="1">
        <v>4.1323299999999996</v>
      </c>
      <c r="BF61" s="1">
        <v>8.2127289999999995</v>
      </c>
      <c r="BG61" s="1">
        <v>12.835753</v>
      </c>
      <c r="BH61" s="1" t="str">
        <f>HYPERLINK("https://glyconnect.expasy.org/browser/compositions?f=Hex:6 HexNAc:5 NeuAc:2 ")</f>
        <v xml:space="preserve">https://glyconnect.expasy.org/browser/compositions?f=Hex:6 HexNAc:5 NeuAc:2 </v>
      </c>
    </row>
    <row r="62" spans="1:60" ht="74" customHeight="1" x14ac:dyDescent="0.55000000000000004">
      <c r="A62" s="1">
        <v>132</v>
      </c>
      <c r="B62" s="1">
        <v>2742.0506999999998</v>
      </c>
      <c r="C62" s="1" t="s">
        <v>160</v>
      </c>
      <c r="D62" s="2" t="s">
        <v>161</v>
      </c>
      <c r="E62" s="1">
        <v>2742.0338809499999</v>
      </c>
      <c r="F62" s="1">
        <v>2742.0422909700001</v>
      </c>
      <c r="G62" s="1">
        <v>2742.0619329199999</v>
      </c>
      <c r="H62" s="1">
        <v>2742.1082614900001</v>
      </c>
      <c r="I62" s="1">
        <v>2742.1208220100002</v>
      </c>
      <c r="J62" s="1">
        <v>2742.07049151</v>
      </c>
      <c r="K62" s="1">
        <v>2742.1128287299998</v>
      </c>
      <c r="L62" s="1">
        <v>2742.1117613400002</v>
      </c>
      <c r="M62" s="1">
        <v>2742.11901618</v>
      </c>
      <c r="N62" s="1">
        <v>2742.14041563</v>
      </c>
      <c r="O62" s="1">
        <v>2742.1741281200002</v>
      </c>
      <c r="P62" s="1">
        <v>2742.1747748900002</v>
      </c>
      <c r="Q62" s="1">
        <v>2742.1706147800001</v>
      </c>
      <c r="R62" s="1">
        <v>2742.16448868</v>
      </c>
      <c r="S62" s="1">
        <v>2742.1823047100002</v>
      </c>
      <c r="T62" s="1">
        <v>2742.1930235700002</v>
      </c>
      <c r="U62" s="1">
        <v>2742.1861801099999</v>
      </c>
      <c r="V62" s="1">
        <v>2742.2041523600001</v>
      </c>
      <c r="W62" s="1">
        <v>2742.1923378000001</v>
      </c>
      <c r="X62" s="1">
        <v>2742.2093967800001</v>
      </c>
      <c r="Y62" s="1">
        <v>1.14626988</v>
      </c>
      <c r="Z62" s="1">
        <v>1.0464044400000001</v>
      </c>
      <c r="AA62" s="1">
        <v>0.92738368999999998</v>
      </c>
      <c r="AB62" s="1">
        <v>1.0464939900000001</v>
      </c>
      <c r="AC62" s="1">
        <v>2.01416672</v>
      </c>
      <c r="AD62" s="1">
        <v>1.9012237000000001</v>
      </c>
      <c r="AE62" s="1">
        <v>1.7275763</v>
      </c>
      <c r="AF62" s="1">
        <v>1.7601538400000001</v>
      </c>
      <c r="AG62" s="1">
        <v>2.1115875800000001</v>
      </c>
      <c r="AH62" s="1">
        <v>2.05728694</v>
      </c>
      <c r="AI62" s="1">
        <v>2.0547604700000002</v>
      </c>
      <c r="AJ62" s="1">
        <v>1.91477374</v>
      </c>
      <c r="AK62" s="1">
        <v>2.96935232</v>
      </c>
      <c r="AL62" s="1">
        <v>2.92957964</v>
      </c>
      <c r="AM62" s="1">
        <v>2.64521709</v>
      </c>
      <c r="AN62" s="1">
        <v>2.4983689600000001</v>
      </c>
      <c r="AO62" s="1">
        <v>3.3052091699999999</v>
      </c>
      <c r="AP62" s="1">
        <v>2.9133329799999998</v>
      </c>
      <c r="AQ62" s="1">
        <v>2.7157973100000001</v>
      </c>
      <c r="AR62" s="1">
        <v>2.4371656100000001</v>
      </c>
      <c r="AS62" s="1">
        <v>1.0416380000000001</v>
      </c>
      <c r="AT62" s="1">
        <v>1.8507800000000001</v>
      </c>
      <c r="AU62" s="1">
        <v>2.034602</v>
      </c>
      <c r="AV62" s="1">
        <v>2.7606290000000002</v>
      </c>
      <c r="AW62" s="1">
        <v>2.842876</v>
      </c>
      <c r="AX62" s="1">
        <v>8.9532E-2</v>
      </c>
      <c r="AY62" s="1">
        <v>0.13245399999999999</v>
      </c>
      <c r="AZ62" s="1">
        <v>8.4075999999999998E-2</v>
      </c>
      <c r="BA62" s="1">
        <v>0.22672300000000001</v>
      </c>
      <c r="BB62" s="1">
        <v>0.36490499999999998</v>
      </c>
      <c r="BC62" s="1">
        <v>8.5953510000000009</v>
      </c>
      <c r="BD62" s="1">
        <v>7.1566479999999997</v>
      </c>
      <c r="BE62" s="1">
        <v>4.1323299999999996</v>
      </c>
      <c r="BF62" s="1">
        <v>8.2127289999999995</v>
      </c>
      <c r="BG62" s="1">
        <v>12.835753</v>
      </c>
      <c r="BH62" s="1" t="str">
        <f>HYPERLINK("https://glyconnect.expasy.org/browser/compositions?f=Hex:5 HexNAc:5 dHex:3 NeuAc:1 ")</f>
        <v xml:space="preserve">https://glyconnect.expasy.org/browser/compositions?f=Hex:5 HexNAc:5 dHex:3 NeuAc:1 </v>
      </c>
    </row>
    <row r="63" spans="1:60" ht="74" customHeight="1" x14ac:dyDescent="0.55000000000000004">
      <c r="A63" s="1">
        <v>133</v>
      </c>
      <c r="B63" s="1">
        <v>2754.0619000000002</v>
      </c>
      <c r="C63" s="1" t="s">
        <v>162</v>
      </c>
      <c r="D63" s="2" t="s">
        <v>163</v>
      </c>
      <c r="E63" s="1">
        <v>2754.0666386100002</v>
      </c>
      <c r="F63" s="1">
        <v>2754.0761709899998</v>
      </c>
      <c r="G63" s="1">
        <v>2754.12100517</v>
      </c>
      <c r="H63" s="1">
        <v>2754.1046417100001</v>
      </c>
      <c r="I63" s="1">
        <v>2754.1163911100002</v>
      </c>
      <c r="J63" s="1">
        <v>2754.1432615099998</v>
      </c>
      <c r="K63" s="1">
        <v>2754.1605473899999</v>
      </c>
      <c r="L63" s="1">
        <v>2754.1582152999999</v>
      </c>
      <c r="M63" s="1">
        <v>2754.1657714100002</v>
      </c>
      <c r="N63" s="1">
        <v>2754.17751696</v>
      </c>
      <c r="O63" s="1">
        <v>2754.2190274</v>
      </c>
      <c r="P63" s="1">
        <v>2754.2197707099999</v>
      </c>
      <c r="Q63" s="1">
        <v>2754.2064217900001</v>
      </c>
      <c r="R63" s="1">
        <v>2754.2019354499998</v>
      </c>
      <c r="S63" s="1">
        <v>2754.21979053</v>
      </c>
      <c r="T63" s="1">
        <v>2754.2243345699999</v>
      </c>
      <c r="U63" s="1">
        <v>2754.2273714799999</v>
      </c>
      <c r="V63" s="1">
        <v>2754.2366750699998</v>
      </c>
      <c r="W63" s="1">
        <v>2754.2253804500001</v>
      </c>
      <c r="X63" s="1">
        <v>2754.2417583500001</v>
      </c>
      <c r="Y63" s="1">
        <v>1.2258896800000001</v>
      </c>
      <c r="Z63" s="1">
        <v>1.1389852</v>
      </c>
      <c r="AA63" s="1">
        <v>1.0822109499999999</v>
      </c>
      <c r="AB63" s="1">
        <v>0.98654361000000002</v>
      </c>
      <c r="AC63" s="1">
        <v>1.9730363900000001</v>
      </c>
      <c r="AD63" s="1">
        <v>1.8857306199999999</v>
      </c>
      <c r="AE63" s="1">
        <v>1.6735587000000001</v>
      </c>
      <c r="AF63" s="1">
        <v>1.7890089600000001</v>
      </c>
      <c r="AG63" s="1">
        <v>2.0874024699999998</v>
      </c>
      <c r="AH63" s="1">
        <v>2.0304316500000001</v>
      </c>
      <c r="AI63" s="1">
        <v>1.9874127100000001</v>
      </c>
      <c r="AJ63" s="1">
        <v>1.90767142</v>
      </c>
      <c r="AK63" s="1">
        <v>2.9207829900000002</v>
      </c>
      <c r="AL63" s="1">
        <v>2.8723160600000002</v>
      </c>
      <c r="AM63" s="1">
        <v>2.5977289200000002</v>
      </c>
      <c r="AN63" s="1">
        <v>2.4800844</v>
      </c>
      <c r="AO63" s="1">
        <v>3.3031243199999998</v>
      </c>
      <c r="AP63" s="1">
        <v>3.0156673700000001</v>
      </c>
      <c r="AQ63" s="1">
        <v>2.79385606</v>
      </c>
      <c r="AR63" s="1">
        <v>2.5592587999999998</v>
      </c>
      <c r="AS63" s="1">
        <v>1.1084069999999999</v>
      </c>
      <c r="AT63" s="1">
        <v>1.8303339999999999</v>
      </c>
      <c r="AU63" s="1">
        <v>2.0032299999999998</v>
      </c>
      <c r="AV63" s="1">
        <v>2.7177280000000001</v>
      </c>
      <c r="AW63" s="1">
        <v>2.917977</v>
      </c>
      <c r="AX63" s="1">
        <v>0.100456</v>
      </c>
      <c r="AY63" s="1">
        <v>0.12873599999999999</v>
      </c>
      <c r="AZ63" s="1">
        <v>7.5732999999999995E-2</v>
      </c>
      <c r="BA63" s="1">
        <v>0.212919</v>
      </c>
      <c r="BB63" s="1">
        <v>0.31726300000000002</v>
      </c>
      <c r="BC63" s="1">
        <v>9.0630790000000001</v>
      </c>
      <c r="BD63" s="1">
        <v>7.0334810000000001</v>
      </c>
      <c r="BE63" s="1">
        <v>3.7805569999999999</v>
      </c>
      <c r="BF63" s="1">
        <v>7.834435</v>
      </c>
      <c r="BG63" s="1">
        <v>10.872691</v>
      </c>
      <c r="BH63" s="1" t="str">
        <f>HYPERLINK("https://glyconnect.expasy.org/browser/compositions?f=Hex:5 HexNAc:5 dHex:1 NeuAc:2 ")</f>
        <v xml:space="preserve">https://glyconnect.expasy.org/browser/compositions?f=Hex:5 HexNAc:5 dHex:1 NeuAc:2 </v>
      </c>
    </row>
    <row r="64" spans="1:60" ht="74" customHeight="1" x14ac:dyDescent="0.55000000000000004">
      <c r="A64" s="1">
        <v>134</v>
      </c>
      <c r="B64" s="1">
        <v>2770.0567999999998</v>
      </c>
      <c r="C64" s="1" t="s">
        <v>164</v>
      </c>
      <c r="D64" s="2" t="s">
        <v>165</v>
      </c>
      <c r="E64" s="1">
        <v>2770.0594672500001</v>
      </c>
      <c r="F64" s="1">
        <v>2770.0811975699999</v>
      </c>
      <c r="G64" s="1">
        <v>2770.0984012099998</v>
      </c>
      <c r="H64" s="1">
        <v>2770.10560936</v>
      </c>
      <c r="I64" s="1">
        <v>2770.12181379</v>
      </c>
      <c r="J64" s="1">
        <v>2770.1530127299998</v>
      </c>
      <c r="K64" s="1">
        <v>2770.16499006</v>
      </c>
      <c r="L64" s="1">
        <v>2770.1666138999999</v>
      </c>
      <c r="M64" s="1">
        <v>2770.1737087000001</v>
      </c>
      <c r="N64" s="1">
        <v>2770.18406323</v>
      </c>
      <c r="O64" s="1">
        <v>2770.2227605899998</v>
      </c>
      <c r="P64" s="1">
        <v>2770.2248069399998</v>
      </c>
      <c r="Q64" s="1">
        <v>2770.2144767700001</v>
      </c>
      <c r="R64" s="1">
        <v>2770.2083271699998</v>
      </c>
      <c r="S64" s="1">
        <v>2770.22555018</v>
      </c>
      <c r="T64" s="1">
        <v>2770.2292167099999</v>
      </c>
      <c r="U64" s="1">
        <v>2770.2339518200001</v>
      </c>
      <c r="V64" s="1">
        <v>2770.2422403099999</v>
      </c>
      <c r="W64" s="1">
        <v>2770.2309361299999</v>
      </c>
      <c r="X64" s="1">
        <v>2770.2484416399998</v>
      </c>
      <c r="Y64" s="1">
        <v>7.4001406599999999</v>
      </c>
      <c r="Z64" s="1">
        <v>7.1938548500000001</v>
      </c>
      <c r="AA64" s="1">
        <v>6.76225348</v>
      </c>
      <c r="AB64" s="1">
        <v>6.6797353800000003</v>
      </c>
      <c r="AC64" s="1">
        <v>16.909892209999999</v>
      </c>
      <c r="AD64" s="1">
        <v>15.919184680000001</v>
      </c>
      <c r="AE64" s="1">
        <v>14.6823283</v>
      </c>
      <c r="AF64" s="1">
        <v>15.62884302</v>
      </c>
      <c r="AG64" s="1">
        <v>17.735531559999998</v>
      </c>
      <c r="AH64" s="1">
        <v>17.837658959999999</v>
      </c>
      <c r="AI64" s="1">
        <v>16.454103969999998</v>
      </c>
      <c r="AJ64" s="1">
        <v>16.715763639999999</v>
      </c>
      <c r="AK64" s="1">
        <v>26.671217970000001</v>
      </c>
      <c r="AL64" s="1">
        <v>26.615276290000001</v>
      </c>
      <c r="AM64" s="1">
        <v>25.103067889999998</v>
      </c>
      <c r="AN64" s="1">
        <v>24.454949249999999</v>
      </c>
      <c r="AO64" s="1">
        <v>30.38317863</v>
      </c>
      <c r="AP64" s="1">
        <v>29.68561042</v>
      </c>
      <c r="AQ64" s="1">
        <v>28.182589920000002</v>
      </c>
      <c r="AR64" s="1">
        <v>26.618472579999999</v>
      </c>
      <c r="AS64" s="1">
        <v>7.0089959999999998</v>
      </c>
      <c r="AT64" s="1">
        <v>15.785062</v>
      </c>
      <c r="AU64" s="1">
        <v>17.185765</v>
      </c>
      <c r="AV64" s="1">
        <v>25.711127999999999</v>
      </c>
      <c r="AW64" s="1">
        <v>28.717462999999999</v>
      </c>
      <c r="AX64" s="1">
        <v>0.34470299999999998</v>
      </c>
      <c r="AY64" s="1">
        <v>0.91718</v>
      </c>
      <c r="AZ64" s="1">
        <v>0.70319200000000004</v>
      </c>
      <c r="BA64" s="1">
        <v>1.1086</v>
      </c>
      <c r="BB64" s="1">
        <v>1.6736949999999999</v>
      </c>
      <c r="BC64" s="1">
        <v>4.9180140000000003</v>
      </c>
      <c r="BD64" s="1">
        <v>5.8104310000000003</v>
      </c>
      <c r="BE64" s="1">
        <v>4.0917139999999996</v>
      </c>
      <c r="BF64" s="1">
        <v>4.31175</v>
      </c>
      <c r="BG64" s="1">
        <v>5.8281450000000001</v>
      </c>
      <c r="BH64" s="1" t="str">
        <f>HYPERLINK("https://glyconnect.expasy.org/browser/compositions?f=Hex:6 HexNAc:5 NeuAc:2 ")</f>
        <v xml:space="preserve">https://glyconnect.expasy.org/browser/compositions?f=Hex:6 HexNAc:5 NeuAc:2 </v>
      </c>
    </row>
    <row r="65" spans="1:60" ht="74" customHeight="1" x14ac:dyDescent="0.55000000000000004">
      <c r="A65" s="1">
        <v>135</v>
      </c>
      <c r="B65" s="1">
        <v>2782.0931999999998</v>
      </c>
      <c r="C65" s="1" t="s">
        <v>166</v>
      </c>
      <c r="D65" s="2" t="s">
        <v>167</v>
      </c>
      <c r="E65" s="1">
        <v>2782.09554523</v>
      </c>
      <c r="F65" s="1">
        <v>2782.1177588400001</v>
      </c>
      <c r="G65" s="1">
        <v>2782.1349415099999</v>
      </c>
      <c r="H65" s="1">
        <v>2782.14245648</v>
      </c>
      <c r="I65" s="1">
        <v>2782.15785018</v>
      </c>
      <c r="J65" s="1">
        <v>2782.1891723700001</v>
      </c>
      <c r="K65" s="1">
        <v>2782.20190366</v>
      </c>
      <c r="L65" s="1">
        <v>2782.2029701900001</v>
      </c>
      <c r="M65" s="1">
        <v>2782.2103647200001</v>
      </c>
      <c r="N65" s="1">
        <v>2782.2204698099999</v>
      </c>
      <c r="O65" s="1">
        <v>2782.2596014999999</v>
      </c>
      <c r="P65" s="1">
        <v>2782.2620041800001</v>
      </c>
      <c r="Q65" s="1">
        <v>2782.2504930700002</v>
      </c>
      <c r="R65" s="1">
        <v>2782.24532288</v>
      </c>
      <c r="S65" s="1">
        <v>2782.26195938</v>
      </c>
      <c r="T65" s="1">
        <v>2782.2654300600002</v>
      </c>
      <c r="U65" s="1">
        <v>2782.2712114199999</v>
      </c>
      <c r="V65" s="1">
        <v>2782.2796304499998</v>
      </c>
      <c r="W65" s="1">
        <v>2782.2687515299999</v>
      </c>
      <c r="X65" s="1">
        <v>2782.2855925600002</v>
      </c>
      <c r="Y65" s="1">
        <v>10.9193003</v>
      </c>
      <c r="Z65" s="1">
        <v>10.724870900000001</v>
      </c>
      <c r="AA65" s="1">
        <v>10.119649300000001</v>
      </c>
      <c r="AB65" s="1">
        <v>9.9017530800000007</v>
      </c>
      <c r="AC65" s="1">
        <v>22.689234710000001</v>
      </c>
      <c r="AD65" s="1">
        <v>21.501671859999998</v>
      </c>
      <c r="AE65" s="1">
        <v>19.873349600000001</v>
      </c>
      <c r="AF65" s="1">
        <v>21.082516009999999</v>
      </c>
      <c r="AG65" s="1">
        <v>26.767791769999999</v>
      </c>
      <c r="AH65" s="1">
        <v>26.998991499999999</v>
      </c>
      <c r="AI65" s="1">
        <v>25.108645259999999</v>
      </c>
      <c r="AJ65" s="1">
        <v>25.54487142</v>
      </c>
      <c r="AK65" s="1">
        <v>37.561946460000001</v>
      </c>
      <c r="AL65" s="1">
        <v>37.313650600000003</v>
      </c>
      <c r="AM65" s="1">
        <v>35.620642689999997</v>
      </c>
      <c r="AN65" s="1">
        <v>34.63849304</v>
      </c>
      <c r="AO65" s="1">
        <v>43.989695179999998</v>
      </c>
      <c r="AP65" s="1">
        <v>42.862924</v>
      </c>
      <c r="AQ65" s="1">
        <v>41.13890086</v>
      </c>
      <c r="AR65" s="1">
        <v>39.075372710000003</v>
      </c>
      <c r="AS65" s="1">
        <v>10.416392999999999</v>
      </c>
      <c r="AT65" s="1">
        <v>21.286693</v>
      </c>
      <c r="AU65" s="1">
        <v>26.105074999999999</v>
      </c>
      <c r="AV65" s="1">
        <v>36.283683000000003</v>
      </c>
      <c r="AW65" s="1">
        <v>41.766722999999999</v>
      </c>
      <c r="AX65" s="1">
        <v>0.48338599999999998</v>
      </c>
      <c r="AY65" s="1">
        <v>1.162263</v>
      </c>
      <c r="AZ65" s="1">
        <v>0.92104699999999995</v>
      </c>
      <c r="BA65" s="1">
        <v>1.395357</v>
      </c>
      <c r="BB65" s="1">
        <v>2.143268</v>
      </c>
      <c r="BC65" s="1">
        <v>4.640625</v>
      </c>
      <c r="BD65" s="1">
        <v>5.4600460000000002</v>
      </c>
      <c r="BE65" s="1">
        <v>3.5282279999999999</v>
      </c>
      <c r="BF65" s="1">
        <v>3.8456869999999999</v>
      </c>
      <c r="BG65" s="1">
        <v>5.1315200000000001</v>
      </c>
      <c r="BH65" s="1" t="str">
        <f>HYPERLINK("https://glyconnect.expasy.org/browser/compositions?f=Hex:5 HexNAc:5 dHex:1 NeuAc:2 ")</f>
        <v xml:space="preserve">https://glyconnect.expasy.org/browser/compositions?f=Hex:5 HexNAc:5 dHex:1 NeuAc:2 </v>
      </c>
    </row>
    <row r="66" spans="1:60" ht="74" customHeight="1" x14ac:dyDescent="0.55000000000000004">
      <c r="A66" s="1">
        <v>137</v>
      </c>
      <c r="B66" s="1">
        <v>2798.0880999999999</v>
      </c>
      <c r="C66" s="1" t="s">
        <v>168</v>
      </c>
      <c r="D66" s="2" t="s">
        <v>169</v>
      </c>
      <c r="E66" s="1">
        <v>2798.0861521699999</v>
      </c>
      <c r="F66" s="1">
        <v>2798.1064641799999</v>
      </c>
      <c r="G66" s="1">
        <v>2798.12561504</v>
      </c>
      <c r="H66" s="1">
        <v>2798.1327724500002</v>
      </c>
      <c r="I66" s="1">
        <v>2798.1501623300001</v>
      </c>
      <c r="J66" s="1">
        <v>2798.1808492</v>
      </c>
      <c r="K66" s="1">
        <v>2798.1942533599999</v>
      </c>
      <c r="L66" s="1">
        <v>2798.1946712399999</v>
      </c>
      <c r="M66" s="1">
        <v>2798.2038668800001</v>
      </c>
      <c r="N66" s="1">
        <v>2798.2127049800001</v>
      </c>
      <c r="O66" s="1">
        <v>2798.25267764</v>
      </c>
      <c r="P66" s="1">
        <v>2798.2548330899999</v>
      </c>
      <c r="Q66" s="1">
        <v>2798.2430491300001</v>
      </c>
      <c r="R66" s="1">
        <v>2798.2367708299998</v>
      </c>
      <c r="S66" s="1">
        <v>2798.2548831099998</v>
      </c>
      <c r="T66" s="1">
        <v>2798.2577368000002</v>
      </c>
      <c r="U66" s="1">
        <v>2798.26364031</v>
      </c>
      <c r="V66" s="1">
        <v>2798.2718203200002</v>
      </c>
      <c r="W66" s="1">
        <v>2798.26103143</v>
      </c>
      <c r="X66" s="1">
        <v>2798.2774393899999</v>
      </c>
      <c r="Y66" s="1">
        <v>7.6070782399999999</v>
      </c>
      <c r="Z66" s="1">
        <v>7.3778142200000003</v>
      </c>
      <c r="AA66" s="1">
        <v>6.8531176699999996</v>
      </c>
      <c r="AB66" s="1">
        <v>6.6898960499999998</v>
      </c>
      <c r="AC66" s="1">
        <v>16.72586128</v>
      </c>
      <c r="AD66" s="1">
        <v>15.85808376</v>
      </c>
      <c r="AE66" s="1">
        <v>14.64724341</v>
      </c>
      <c r="AF66" s="1">
        <v>15.49780595</v>
      </c>
      <c r="AG66" s="1">
        <v>15.435802199999999</v>
      </c>
      <c r="AH66" s="1">
        <v>15.5927267</v>
      </c>
      <c r="AI66" s="1">
        <v>14.405793989999999</v>
      </c>
      <c r="AJ66" s="1">
        <v>14.565135720000001</v>
      </c>
      <c r="AK66" s="1">
        <v>25.782237479999999</v>
      </c>
      <c r="AL66" s="1">
        <v>25.641805309999999</v>
      </c>
      <c r="AM66" s="1">
        <v>24.236293119999999</v>
      </c>
      <c r="AN66" s="1">
        <v>23.475743479999998</v>
      </c>
      <c r="AO66" s="1">
        <v>29.673891789999999</v>
      </c>
      <c r="AP66" s="1">
        <v>28.40949488</v>
      </c>
      <c r="AQ66" s="1">
        <v>26.93806481</v>
      </c>
      <c r="AR66" s="1">
        <v>25.509922370000002</v>
      </c>
      <c r="AS66" s="1">
        <v>7.131977</v>
      </c>
      <c r="AT66" s="1">
        <v>15.682249000000001</v>
      </c>
      <c r="AU66" s="1">
        <v>14.999865</v>
      </c>
      <c r="AV66" s="1">
        <v>24.784020000000002</v>
      </c>
      <c r="AW66" s="1">
        <v>27.632843000000001</v>
      </c>
      <c r="AX66" s="1">
        <v>0.43180099999999999</v>
      </c>
      <c r="AY66" s="1">
        <v>0.861259</v>
      </c>
      <c r="AZ66" s="1">
        <v>0.60095399999999999</v>
      </c>
      <c r="BA66" s="1">
        <v>1.117113</v>
      </c>
      <c r="BB66" s="1">
        <v>1.8035680000000001</v>
      </c>
      <c r="BC66" s="1">
        <v>6.0544310000000001</v>
      </c>
      <c r="BD66" s="1">
        <v>5.4919339999999996</v>
      </c>
      <c r="BE66" s="1">
        <v>4.0063940000000002</v>
      </c>
      <c r="BF66" s="1">
        <v>4.5073930000000004</v>
      </c>
      <c r="BG66" s="1">
        <v>6.5269009999999996</v>
      </c>
      <c r="BH66" s="1" t="str">
        <f>HYPERLINK("https://glyconnect.expasy.org/browser/compositions?f=Hex:6 HexNAc:5 NeuAc:2 ")</f>
        <v xml:space="preserve">https://glyconnect.expasy.org/browser/compositions?f=Hex:6 HexNAc:5 NeuAc:2 </v>
      </c>
    </row>
    <row r="67" spans="1:60" ht="74" customHeight="1" x14ac:dyDescent="0.55000000000000004">
      <c r="A67" s="1">
        <v>142</v>
      </c>
      <c r="B67" s="1">
        <v>2831.0619000000002</v>
      </c>
      <c r="C67" s="1" t="s">
        <v>170</v>
      </c>
      <c r="D67" s="2" t="s">
        <v>171</v>
      </c>
      <c r="E67" s="1">
        <v>2831.0517220800002</v>
      </c>
      <c r="F67" s="1">
        <v>2831.0762497599999</v>
      </c>
      <c r="G67" s="1">
        <v>2831.0919506800001</v>
      </c>
      <c r="H67" s="1">
        <v>2831.0980105799999</v>
      </c>
      <c r="I67" s="1">
        <v>2831.1231420399999</v>
      </c>
      <c r="J67" s="1">
        <v>2831.14994643</v>
      </c>
      <c r="K67" s="1">
        <v>2831.1650336399998</v>
      </c>
      <c r="L67" s="1">
        <v>2831.1677992099999</v>
      </c>
      <c r="M67" s="1">
        <v>2831.1722725999998</v>
      </c>
      <c r="N67" s="1">
        <v>2831.18607694</v>
      </c>
      <c r="O67" s="1">
        <v>2831.2168619899999</v>
      </c>
      <c r="P67" s="1">
        <v>2831.2222008399999</v>
      </c>
      <c r="Q67" s="1">
        <v>2831.2153035400001</v>
      </c>
      <c r="R67" s="1">
        <v>2831.2082703599999</v>
      </c>
      <c r="S67" s="1">
        <v>2831.2231422899999</v>
      </c>
      <c r="T67" s="1">
        <v>2831.2274680400001</v>
      </c>
      <c r="U67" s="1">
        <v>2831.2354702600001</v>
      </c>
      <c r="V67" s="1">
        <v>2831.2400346700001</v>
      </c>
      <c r="W67" s="1">
        <v>2831.22936127</v>
      </c>
      <c r="X67" s="1">
        <v>2831.2470328999998</v>
      </c>
      <c r="Y67" s="1">
        <v>0.64905888</v>
      </c>
      <c r="Z67" s="1">
        <v>0.69192805000000002</v>
      </c>
      <c r="AA67" s="1">
        <v>0.59104966999999997</v>
      </c>
      <c r="AB67" s="1">
        <v>0.59859945000000003</v>
      </c>
      <c r="AC67" s="1">
        <v>1.29466423</v>
      </c>
      <c r="AD67" s="1">
        <v>1.1967053400000001</v>
      </c>
      <c r="AE67" s="1">
        <v>1.09608452</v>
      </c>
      <c r="AF67" s="1">
        <v>1.17928919</v>
      </c>
      <c r="AG67" s="1">
        <v>1.22791977</v>
      </c>
      <c r="AH67" s="1">
        <v>1.2031436799999999</v>
      </c>
      <c r="AI67" s="1">
        <v>1.1241561499999999</v>
      </c>
      <c r="AJ67" s="1">
        <v>1.0881984200000001</v>
      </c>
      <c r="AK67" s="1">
        <v>1.80822784</v>
      </c>
      <c r="AL67" s="1">
        <v>1.76954297</v>
      </c>
      <c r="AM67" s="1">
        <v>1.5616695899999999</v>
      </c>
      <c r="AN67" s="1">
        <v>1.50467108</v>
      </c>
      <c r="AO67" s="1">
        <v>1.95286234</v>
      </c>
      <c r="AP67" s="1">
        <v>1.77154403</v>
      </c>
      <c r="AQ67" s="1">
        <v>1.63172568</v>
      </c>
      <c r="AR67" s="1">
        <v>1.47475442</v>
      </c>
      <c r="AS67" s="1">
        <v>0.63265899999999997</v>
      </c>
      <c r="AT67" s="1">
        <v>1.191686</v>
      </c>
      <c r="AU67" s="1">
        <v>1.160855</v>
      </c>
      <c r="AV67" s="1">
        <v>1.6610279999999999</v>
      </c>
      <c r="AW67" s="1">
        <v>1.707722</v>
      </c>
      <c r="AX67" s="1">
        <v>4.7162999999999997E-2</v>
      </c>
      <c r="AY67" s="1">
        <v>8.1491999999999995E-2</v>
      </c>
      <c r="AZ67" s="1">
        <v>6.5603999999999996E-2</v>
      </c>
      <c r="BA67" s="1">
        <v>0.15029200000000001</v>
      </c>
      <c r="BB67" s="1">
        <v>0.203483</v>
      </c>
      <c r="BC67" s="1">
        <v>7.4547939999999997</v>
      </c>
      <c r="BD67" s="1">
        <v>6.8384130000000001</v>
      </c>
      <c r="BE67" s="1">
        <v>5.6513859999999996</v>
      </c>
      <c r="BF67" s="1">
        <v>9.0481200000000008</v>
      </c>
      <c r="BG67" s="1">
        <v>11.915485</v>
      </c>
      <c r="BH67" s="1" t="str">
        <f>HYPERLINK("https://glyconnect.expasy.org/browser/compositions?f=Hex:7 HexNAc:6 NeuAc:1 ")</f>
        <v xml:space="preserve">https://glyconnect.expasy.org/browser/compositions?f=Hex:7 HexNAc:6 NeuAc:1 </v>
      </c>
    </row>
    <row r="68" spans="1:60" ht="74" customHeight="1" x14ac:dyDescent="0.55000000000000004">
      <c r="A68" s="1">
        <v>143</v>
      </c>
      <c r="B68" s="1">
        <v>2831.0619999999999</v>
      </c>
      <c r="C68" s="1" t="s">
        <v>172</v>
      </c>
      <c r="E68" s="1">
        <v>2831.0517220800002</v>
      </c>
      <c r="F68" s="1">
        <v>2831.0762497599999</v>
      </c>
      <c r="G68" s="1">
        <v>2831.0919506800001</v>
      </c>
      <c r="H68" s="1">
        <v>2831.0980105799999</v>
      </c>
      <c r="I68" s="1">
        <v>2831.1231420399999</v>
      </c>
      <c r="J68" s="1">
        <v>2831.14994643</v>
      </c>
      <c r="K68" s="1">
        <v>2831.1650336399998</v>
      </c>
      <c r="L68" s="1">
        <v>2831.1677992099999</v>
      </c>
      <c r="M68" s="1">
        <v>2831.1722725999998</v>
      </c>
      <c r="N68" s="1">
        <v>2831.18607694</v>
      </c>
      <c r="O68" s="1">
        <v>2831.2168619899999</v>
      </c>
      <c r="P68" s="1">
        <v>2831.2222008399999</v>
      </c>
      <c r="Q68" s="1">
        <v>2831.2153035400001</v>
      </c>
      <c r="R68" s="1">
        <v>2831.2082703599999</v>
      </c>
      <c r="S68" s="1">
        <v>2831.2231422899999</v>
      </c>
      <c r="T68" s="1">
        <v>2831.2274680400001</v>
      </c>
      <c r="U68" s="1">
        <v>2831.2354702600001</v>
      </c>
      <c r="V68" s="1">
        <v>2831.2400346700001</v>
      </c>
      <c r="W68" s="1">
        <v>2831.22936127</v>
      </c>
      <c r="X68" s="1">
        <v>2831.2470328999998</v>
      </c>
      <c r="Y68" s="1">
        <v>0.64905888</v>
      </c>
      <c r="Z68" s="1">
        <v>0.69192805000000002</v>
      </c>
      <c r="AA68" s="1">
        <v>0.59104966999999997</v>
      </c>
      <c r="AB68" s="1">
        <v>0.59859945000000003</v>
      </c>
      <c r="AC68" s="1">
        <v>1.29466423</v>
      </c>
      <c r="AD68" s="1">
        <v>1.1967053400000001</v>
      </c>
      <c r="AE68" s="1">
        <v>1.09608452</v>
      </c>
      <c r="AF68" s="1">
        <v>1.17928919</v>
      </c>
      <c r="AG68" s="1">
        <v>1.22791977</v>
      </c>
      <c r="AH68" s="1">
        <v>1.2031436799999999</v>
      </c>
      <c r="AI68" s="1">
        <v>1.1241561499999999</v>
      </c>
      <c r="AJ68" s="1">
        <v>1.0881984200000001</v>
      </c>
      <c r="AK68" s="1">
        <v>1.80822784</v>
      </c>
      <c r="AL68" s="1">
        <v>1.76954297</v>
      </c>
      <c r="AM68" s="1">
        <v>1.5616695899999999</v>
      </c>
      <c r="AN68" s="1">
        <v>1.50467108</v>
      </c>
      <c r="AO68" s="1">
        <v>1.95286234</v>
      </c>
      <c r="AP68" s="1">
        <v>1.77154403</v>
      </c>
      <c r="AQ68" s="1">
        <v>1.63172568</v>
      </c>
      <c r="AR68" s="1">
        <v>1.47475442</v>
      </c>
      <c r="AS68" s="1">
        <v>0.63265899999999997</v>
      </c>
      <c r="AT68" s="1">
        <v>1.191686</v>
      </c>
      <c r="AU68" s="1">
        <v>1.160855</v>
      </c>
      <c r="AV68" s="1">
        <v>1.6610279999999999</v>
      </c>
      <c r="AW68" s="1">
        <v>1.707722</v>
      </c>
      <c r="AX68" s="1">
        <v>4.7162999999999997E-2</v>
      </c>
      <c r="AY68" s="1">
        <v>8.1491999999999995E-2</v>
      </c>
      <c r="AZ68" s="1">
        <v>6.5603999999999996E-2</v>
      </c>
      <c r="BA68" s="1">
        <v>0.15029200000000001</v>
      </c>
      <c r="BB68" s="1">
        <v>0.203483</v>
      </c>
      <c r="BC68" s="1">
        <v>7.4547939999999997</v>
      </c>
      <c r="BD68" s="1">
        <v>6.8384130000000001</v>
      </c>
      <c r="BE68" s="1">
        <v>5.6513859999999996</v>
      </c>
      <c r="BF68" s="1">
        <v>9.0481200000000008</v>
      </c>
      <c r="BG68" s="1">
        <v>11.915485</v>
      </c>
      <c r="BH68" s="1" t="str">
        <f>HYPERLINK("https://glyconnect.expasy.org/browser/compositions?f=Hex:6 HexNAc:4 dHex:2 NeuAc:2 ")</f>
        <v xml:space="preserve">https://glyconnect.expasy.org/browser/compositions?f=Hex:6 HexNAc:4 dHex:2 NeuAc:2 </v>
      </c>
    </row>
    <row r="69" spans="1:60" ht="74" customHeight="1" x14ac:dyDescent="0.55000000000000004">
      <c r="A69" s="1">
        <v>148</v>
      </c>
      <c r="B69" s="1">
        <v>2896.0508</v>
      </c>
      <c r="C69" s="1" t="s">
        <v>173</v>
      </c>
      <c r="D69" s="1" t="s">
        <v>174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2896.1893370900002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2896.3278213600001</v>
      </c>
      <c r="Q69" s="1">
        <v>0</v>
      </c>
      <c r="R69" s="1">
        <v>0</v>
      </c>
      <c r="S69" s="1">
        <v>2896.3324327199998</v>
      </c>
      <c r="T69" s="1">
        <v>2896.2912685000001</v>
      </c>
      <c r="U69" s="1">
        <v>0</v>
      </c>
      <c r="V69" s="1">
        <v>0</v>
      </c>
      <c r="W69" s="1">
        <v>2896.3264841199998</v>
      </c>
      <c r="X69" s="1">
        <v>2896.3140748300002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0.70873980000000003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1.0771039600000001</v>
      </c>
      <c r="AK69" s="1">
        <v>0</v>
      </c>
      <c r="AL69" s="1">
        <v>0</v>
      </c>
      <c r="AM69" s="1">
        <v>1.3741187800000001</v>
      </c>
      <c r="AN69" s="1">
        <v>1.2865284400000001</v>
      </c>
      <c r="AO69" s="1">
        <v>0</v>
      </c>
      <c r="AP69" s="1">
        <v>0</v>
      </c>
      <c r="AQ69" s="1">
        <v>1.4643832999999999</v>
      </c>
      <c r="AR69" s="1">
        <v>1.31977623</v>
      </c>
      <c r="AS69" s="1">
        <v>0</v>
      </c>
      <c r="AT69" s="1">
        <v>0.17718500000000001</v>
      </c>
      <c r="AU69" s="1">
        <v>0.26927600000000002</v>
      </c>
      <c r="AV69" s="1">
        <v>0.66516200000000003</v>
      </c>
      <c r="AW69" s="1">
        <v>0.69603999999999999</v>
      </c>
      <c r="AX69" s="1">
        <v>0</v>
      </c>
      <c r="AY69" s="1">
        <v>0.35437000000000002</v>
      </c>
      <c r="AZ69" s="1">
        <v>0.53855200000000003</v>
      </c>
      <c r="BA69" s="1">
        <v>0.768895</v>
      </c>
      <c r="BB69" s="1">
        <v>0.80588300000000002</v>
      </c>
      <c r="BC69" s="1">
        <v>0</v>
      </c>
      <c r="BD69" s="1">
        <v>200</v>
      </c>
      <c r="BE69" s="1">
        <v>200</v>
      </c>
      <c r="BF69" s="1">
        <v>115.595129</v>
      </c>
      <c r="BG69" s="1">
        <v>115.781136</v>
      </c>
      <c r="BH69" s="1" t="str">
        <f>HYPERLINK("https://glyconnect.expasy.org/browser/compositions?f=Hex:8 HexNAc:5 dHex:3 ")</f>
        <v xml:space="preserve">https://glyconnect.expasy.org/browser/compositions?f=Hex:8 HexNAc:5 dHex:3 </v>
      </c>
    </row>
    <row r="70" spans="1:60" ht="74" customHeight="1" x14ac:dyDescent="0.55000000000000004">
      <c r="A70" s="1">
        <v>149</v>
      </c>
      <c r="B70" s="1">
        <v>2899.0992999999999</v>
      </c>
      <c r="C70" s="1" t="s">
        <v>175</v>
      </c>
      <c r="D70" s="2" t="s">
        <v>176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2899.2481733</v>
      </c>
      <c r="Q70" s="1">
        <v>0</v>
      </c>
      <c r="R70" s="1">
        <v>0</v>
      </c>
      <c r="S70" s="1">
        <v>2899.2428065499998</v>
      </c>
      <c r="T70" s="1">
        <v>2899.2581158100002</v>
      </c>
      <c r="U70" s="1">
        <v>0</v>
      </c>
      <c r="V70" s="1">
        <v>0</v>
      </c>
      <c r="W70" s="1">
        <v>2899.3091703</v>
      </c>
      <c r="X70" s="1">
        <v>2899.3488375900001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1.4128436</v>
      </c>
      <c r="AK70" s="1">
        <v>0</v>
      </c>
      <c r="AL70" s="1">
        <v>0</v>
      </c>
      <c r="AM70" s="1">
        <v>1.69091192</v>
      </c>
      <c r="AN70" s="1">
        <v>1.51140948</v>
      </c>
      <c r="AO70" s="1">
        <v>0</v>
      </c>
      <c r="AP70" s="1">
        <v>0</v>
      </c>
      <c r="AQ70" s="1">
        <v>2.1637152799999999</v>
      </c>
      <c r="AR70" s="1">
        <v>1.86678627</v>
      </c>
      <c r="AS70" s="1">
        <v>0</v>
      </c>
      <c r="AT70" s="1">
        <v>0</v>
      </c>
      <c r="AU70" s="1">
        <v>0.353211</v>
      </c>
      <c r="AV70" s="1">
        <v>0.80057999999999996</v>
      </c>
      <c r="AW70" s="1">
        <v>1.007625</v>
      </c>
      <c r="AX70" s="1">
        <v>0</v>
      </c>
      <c r="AY70" s="1">
        <v>0</v>
      </c>
      <c r="AZ70" s="1">
        <v>0.70642199999999999</v>
      </c>
      <c r="BA70" s="1">
        <v>0.92733100000000002</v>
      </c>
      <c r="BB70" s="1">
        <v>1.1698029999999999</v>
      </c>
      <c r="BC70" s="1">
        <v>0</v>
      </c>
      <c r="BD70" s="1">
        <v>0</v>
      </c>
      <c r="BE70" s="1">
        <v>200</v>
      </c>
      <c r="BF70" s="1">
        <v>115.832296</v>
      </c>
      <c r="BG70" s="1">
        <v>116.09505799999999</v>
      </c>
      <c r="BH70" s="1" t="str">
        <f>HYPERLINK("https://glyconnect.expasy.org/browser/compositions?f=Hex:5 HexNAc:7 NeuAc:1 HexA:1 ")</f>
        <v xml:space="preserve">https://glyconnect.expasy.org/browser/compositions?f=Hex:5 HexNAc:7 NeuAc:1 HexA:1 </v>
      </c>
    </row>
    <row r="71" spans="1:60" ht="74" customHeight="1" x14ac:dyDescent="0.55000000000000004">
      <c r="A71" s="1">
        <v>150</v>
      </c>
      <c r="B71" s="1">
        <v>2916.1147000000001</v>
      </c>
      <c r="C71" s="1" t="s">
        <v>177</v>
      </c>
      <c r="D71" s="2" t="s">
        <v>178</v>
      </c>
      <c r="E71" s="1">
        <v>2916.1077133099998</v>
      </c>
      <c r="F71" s="1">
        <v>2916.1311653299999</v>
      </c>
      <c r="G71" s="1">
        <v>2916.1470232000001</v>
      </c>
      <c r="H71" s="1">
        <v>2916.13959269</v>
      </c>
      <c r="I71" s="1">
        <v>2916.17457393</v>
      </c>
      <c r="J71" s="1">
        <v>2916.20346264</v>
      </c>
      <c r="K71" s="1">
        <v>2916.2201256399999</v>
      </c>
      <c r="L71" s="1">
        <v>2916.2210678900001</v>
      </c>
      <c r="M71" s="1">
        <v>2916.2297243600001</v>
      </c>
      <c r="N71" s="1">
        <v>2916.2390853000002</v>
      </c>
      <c r="O71" s="1">
        <v>2916.2802687399999</v>
      </c>
      <c r="P71" s="1">
        <v>2916.2820961299999</v>
      </c>
      <c r="Q71" s="1">
        <v>2916.2716244399999</v>
      </c>
      <c r="R71" s="1">
        <v>2916.2663498400002</v>
      </c>
      <c r="S71" s="1">
        <v>2916.28531673</v>
      </c>
      <c r="T71" s="1">
        <v>2916.2902103699998</v>
      </c>
      <c r="U71" s="1">
        <v>2916.2952172</v>
      </c>
      <c r="V71" s="1">
        <v>2916.3025936200002</v>
      </c>
      <c r="W71" s="1">
        <v>2916.2913530599999</v>
      </c>
      <c r="X71" s="1">
        <v>2916.3098860999999</v>
      </c>
      <c r="Y71" s="1">
        <v>1.83743864</v>
      </c>
      <c r="Z71" s="1">
        <v>1.73909479</v>
      </c>
      <c r="AA71" s="1">
        <v>1.6716044000000001</v>
      </c>
      <c r="AB71" s="1">
        <v>1.6687350700000001</v>
      </c>
      <c r="AC71" s="1">
        <v>3.5748576299999999</v>
      </c>
      <c r="AD71" s="1">
        <v>3.3350094100000001</v>
      </c>
      <c r="AE71" s="1">
        <v>3.0216537699999999</v>
      </c>
      <c r="AF71" s="1">
        <v>3.19346364</v>
      </c>
      <c r="AG71" s="1">
        <v>3.5160603199999998</v>
      </c>
      <c r="AH71" s="1">
        <v>3.3732407700000002</v>
      </c>
      <c r="AI71" s="1">
        <v>3.2970384500000001</v>
      </c>
      <c r="AJ71" s="1">
        <v>3.1861832300000001</v>
      </c>
      <c r="AK71" s="1">
        <v>4.9071654899999997</v>
      </c>
      <c r="AL71" s="1">
        <v>4.8970667900000002</v>
      </c>
      <c r="AM71" s="1">
        <v>4.4954269900000003</v>
      </c>
      <c r="AN71" s="1">
        <v>4.3544298399999999</v>
      </c>
      <c r="AO71" s="1">
        <v>5.4808997100000001</v>
      </c>
      <c r="AP71" s="1">
        <v>4.8798300699999997</v>
      </c>
      <c r="AQ71" s="1">
        <v>4.5324063800000003</v>
      </c>
      <c r="AR71" s="1">
        <v>4.1299989100000003</v>
      </c>
      <c r="AS71" s="1">
        <v>1.7292179999999999</v>
      </c>
      <c r="AT71" s="1">
        <v>3.2812459999999999</v>
      </c>
      <c r="AU71" s="1">
        <v>3.3431310000000001</v>
      </c>
      <c r="AV71" s="1">
        <v>4.6635220000000004</v>
      </c>
      <c r="AW71" s="1">
        <v>4.7557840000000002</v>
      </c>
      <c r="AX71" s="1">
        <v>7.9133999999999996E-2</v>
      </c>
      <c r="AY71" s="1">
        <v>0.23394599999999999</v>
      </c>
      <c r="AZ71" s="1">
        <v>0.13852600000000001</v>
      </c>
      <c r="BA71" s="1">
        <v>0.28148400000000001</v>
      </c>
      <c r="BB71" s="1">
        <v>0.57233000000000001</v>
      </c>
      <c r="BC71" s="1">
        <v>4.5763119999999997</v>
      </c>
      <c r="BD71" s="1">
        <v>7.129791</v>
      </c>
      <c r="BE71" s="1">
        <v>4.1435979999999999</v>
      </c>
      <c r="BF71" s="1">
        <v>6.0358599999999996</v>
      </c>
      <c r="BG71" s="1">
        <v>12.034397999999999</v>
      </c>
      <c r="BH71" s="1" t="str">
        <f>HYPERLINK("https://glyconnect.expasy.org/browser/compositions?f=Hex:6 HexNAc:5 dHex:1 NeuAc:2 ")</f>
        <v xml:space="preserve">https://glyconnect.expasy.org/browser/compositions?f=Hex:6 HexNAc:5 dHex:1 NeuAc:2 </v>
      </c>
    </row>
    <row r="72" spans="1:60" ht="74" customHeight="1" x14ac:dyDescent="0.55000000000000004">
      <c r="A72" s="1">
        <v>159</v>
      </c>
      <c r="B72" s="1">
        <v>2997.0985000000001</v>
      </c>
      <c r="C72" s="1" t="s">
        <v>179</v>
      </c>
      <c r="D72" s="2" t="s">
        <v>180</v>
      </c>
      <c r="E72" s="1">
        <v>2997.1519098499998</v>
      </c>
      <c r="F72" s="1">
        <v>2997.1763772899999</v>
      </c>
      <c r="G72" s="1">
        <v>2997.1939499199998</v>
      </c>
      <c r="H72" s="1">
        <v>2997.2003910100002</v>
      </c>
      <c r="I72" s="1">
        <v>2997.2192429500001</v>
      </c>
      <c r="J72" s="1">
        <v>2997.2501174899999</v>
      </c>
      <c r="K72" s="1">
        <v>2997.2631621300002</v>
      </c>
      <c r="L72" s="1">
        <v>2997.2646953600001</v>
      </c>
      <c r="M72" s="1">
        <v>2997.2729765600002</v>
      </c>
      <c r="N72" s="1">
        <v>2997.28693036</v>
      </c>
      <c r="O72" s="1">
        <v>2997.3264118299999</v>
      </c>
      <c r="P72" s="1">
        <v>2997.3312998900001</v>
      </c>
      <c r="Q72" s="1">
        <v>2997.3161839499999</v>
      </c>
      <c r="R72" s="1">
        <v>2997.3118591799998</v>
      </c>
      <c r="S72" s="1">
        <v>2997.33190629</v>
      </c>
      <c r="T72" s="1">
        <v>2997.33422152</v>
      </c>
      <c r="U72" s="1">
        <v>2997.3416203299998</v>
      </c>
      <c r="V72" s="1">
        <v>2997.3475054999999</v>
      </c>
      <c r="W72" s="1">
        <v>2997.3364100899998</v>
      </c>
      <c r="X72" s="1">
        <v>2997.3554887499999</v>
      </c>
      <c r="Y72" s="1">
        <v>2.5031783000000001</v>
      </c>
      <c r="Z72" s="1">
        <v>2.3941501700000001</v>
      </c>
      <c r="AA72" s="1">
        <v>2.30108427</v>
      </c>
      <c r="AB72" s="1">
        <v>2.13497198</v>
      </c>
      <c r="AC72" s="1">
        <v>3.6688398900000001</v>
      </c>
      <c r="AD72" s="1">
        <v>3.34639899</v>
      </c>
      <c r="AE72" s="1">
        <v>2.96283809</v>
      </c>
      <c r="AF72" s="1">
        <v>3.2748321800000002</v>
      </c>
      <c r="AG72" s="1">
        <v>3.0257083200000001</v>
      </c>
      <c r="AH72" s="1">
        <v>3.1049463300000002</v>
      </c>
      <c r="AI72" s="1">
        <v>2.80295622</v>
      </c>
      <c r="AJ72" s="1">
        <v>2.8576458300000001</v>
      </c>
      <c r="AK72" s="1">
        <v>5.6145417200000001</v>
      </c>
      <c r="AL72" s="1">
        <v>5.4643044099999996</v>
      </c>
      <c r="AM72" s="1">
        <v>5.1492723700000003</v>
      </c>
      <c r="AN72" s="1">
        <v>4.9093173400000003</v>
      </c>
      <c r="AO72" s="1">
        <v>6.0692785000000002</v>
      </c>
      <c r="AP72" s="1">
        <v>5.5835972700000003</v>
      </c>
      <c r="AQ72" s="1">
        <v>5.3539431500000001</v>
      </c>
      <c r="AR72" s="1">
        <v>4.8501020700000002</v>
      </c>
      <c r="AS72" s="1">
        <v>2.3333460000000001</v>
      </c>
      <c r="AT72" s="1">
        <v>3.3132269999999999</v>
      </c>
      <c r="AU72" s="1">
        <v>2.9478140000000002</v>
      </c>
      <c r="AV72" s="1">
        <v>5.2843590000000003</v>
      </c>
      <c r="AW72" s="1">
        <v>5.4642299999999997</v>
      </c>
      <c r="AX72" s="1">
        <v>0.15592</v>
      </c>
      <c r="AY72" s="1">
        <v>0.289717</v>
      </c>
      <c r="AZ72" s="1">
        <v>0.14127100000000001</v>
      </c>
      <c r="BA72" s="1">
        <v>0.31638899999999998</v>
      </c>
      <c r="BB72" s="1">
        <v>0.50650700000000004</v>
      </c>
      <c r="BC72" s="1">
        <v>6.6822530000000002</v>
      </c>
      <c r="BD72" s="1">
        <v>8.7442469999999997</v>
      </c>
      <c r="BE72" s="1">
        <v>4.7923859999999996</v>
      </c>
      <c r="BF72" s="1">
        <v>5.9872690000000004</v>
      </c>
      <c r="BG72" s="1">
        <v>9.2695059999999998</v>
      </c>
      <c r="BH72" s="1" t="str">
        <f>HYPERLINK("https://glyconnect.expasy.org/browser/compositions?f=Hex:8 HexNAc:4 dHex:3 NeuAc:1 ")</f>
        <v xml:space="preserve">https://glyconnect.expasy.org/browser/compositions?f=Hex:8 HexNAc:4 dHex:3 NeuAc:1 </v>
      </c>
    </row>
    <row r="73" spans="1:60" ht="74" customHeight="1" x14ac:dyDescent="0.55000000000000004">
      <c r="A73" s="1">
        <v>166</v>
      </c>
      <c r="B73" s="1">
        <v>3045.1572000000001</v>
      </c>
      <c r="C73" s="1" t="s">
        <v>181</v>
      </c>
      <c r="D73" s="2" t="s">
        <v>182</v>
      </c>
      <c r="E73" s="1">
        <v>3045.13105172</v>
      </c>
      <c r="F73" s="1">
        <v>0</v>
      </c>
      <c r="G73" s="1">
        <v>0</v>
      </c>
      <c r="H73" s="1">
        <v>3045.2012655399999</v>
      </c>
      <c r="I73" s="1">
        <v>3045.2066716200002</v>
      </c>
      <c r="J73" s="1">
        <v>3045.23858354</v>
      </c>
      <c r="K73" s="1">
        <v>3045.2462605300002</v>
      </c>
      <c r="L73" s="1">
        <v>0</v>
      </c>
      <c r="M73" s="1">
        <v>3045.2705103799999</v>
      </c>
      <c r="N73" s="1">
        <v>3045.2793386600001</v>
      </c>
      <c r="O73" s="1">
        <v>3045.3279981300002</v>
      </c>
      <c r="P73" s="1">
        <v>3045.33244023</v>
      </c>
      <c r="Q73" s="1">
        <v>3045.3167062900002</v>
      </c>
      <c r="R73" s="1">
        <v>3045.3111168300002</v>
      </c>
      <c r="S73" s="1">
        <v>3045.3297441</v>
      </c>
      <c r="T73" s="1">
        <v>3045.3359597499998</v>
      </c>
      <c r="U73" s="1">
        <v>3045.3453217599999</v>
      </c>
      <c r="V73" s="1">
        <v>3045.3507083</v>
      </c>
      <c r="W73" s="1">
        <v>3045.3398612699998</v>
      </c>
      <c r="X73" s="1">
        <v>3045.3626671500001</v>
      </c>
      <c r="Y73" s="1">
        <v>0.47785290000000002</v>
      </c>
      <c r="Z73" s="1">
        <v>0</v>
      </c>
      <c r="AA73" s="1">
        <v>0</v>
      </c>
      <c r="AB73" s="1">
        <v>0.39882472000000002</v>
      </c>
      <c r="AC73" s="1">
        <v>0.77953260999999996</v>
      </c>
      <c r="AD73" s="1">
        <v>0.7348595</v>
      </c>
      <c r="AE73" s="1">
        <v>0.70305737999999995</v>
      </c>
      <c r="AF73" s="1">
        <v>0</v>
      </c>
      <c r="AG73" s="1">
        <v>1.0670080900000001</v>
      </c>
      <c r="AH73" s="1">
        <v>0.94397931999999996</v>
      </c>
      <c r="AI73" s="1">
        <v>1.0100494799999999</v>
      </c>
      <c r="AJ73" s="1">
        <v>0.81445904999999996</v>
      </c>
      <c r="AK73" s="1">
        <v>1.2149920599999999</v>
      </c>
      <c r="AL73" s="1">
        <v>1.1885526900000001</v>
      </c>
      <c r="AM73" s="1">
        <v>1.12878656</v>
      </c>
      <c r="AN73" s="1">
        <v>1.0934461900000001</v>
      </c>
      <c r="AO73" s="1">
        <v>1.4390864800000001</v>
      </c>
      <c r="AP73" s="1">
        <v>1.3344083099999999</v>
      </c>
      <c r="AQ73" s="1">
        <v>1.3889500800000001</v>
      </c>
      <c r="AR73" s="1">
        <v>1.21110641</v>
      </c>
      <c r="AS73" s="1">
        <v>0.219169</v>
      </c>
      <c r="AT73" s="1">
        <v>0.55436200000000002</v>
      </c>
      <c r="AU73" s="1">
        <v>0.958874</v>
      </c>
      <c r="AV73" s="1">
        <v>1.156444</v>
      </c>
      <c r="AW73" s="1">
        <v>1.343388</v>
      </c>
      <c r="AX73" s="1">
        <v>0.25512299999999999</v>
      </c>
      <c r="AY73" s="1">
        <v>0.37090400000000001</v>
      </c>
      <c r="AZ73" s="1">
        <v>0.108612</v>
      </c>
      <c r="BA73" s="1">
        <v>5.5355000000000001E-2</v>
      </c>
      <c r="BB73" s="1">
        <v>9.8002000000000006E-2</v>
      </c>
      <c r="BC73" s="1">
        <v>116.40459799999999</v>
      </c>
      <c r="BD73" s="1">
        <v>66.906364999999994</v>
      </c>
      <c r="BE73" s="1">
        <v>11.326995</v>
      </c>
      <c r="BF73" s="1">
        <v>4.7866479999999996</v>
      </c>
      <c r="BG73" s="1">
        <v>7.2951360000000003</v>
      </c>
      <c r="BH73" s="1" t="str">
        <f>HYPERLINK("https://glyconnect.expasy.org/browser/compositions?f=Hex:5 HexNAc:7 dHex:1 NeuAc:1 HexA:1 ")</f>
        <v xml:space="preserve">https://glyconnect.expasy.org/browser/compositions?f=Hex:5 HexNAc:7 dHex:1 NeuAc:1 HexA:1 </v>
      </c>
    </row>
    <row r="74" spans="1:60" ht="74" customHeight="1" x14ac:dyDescent="0.55000000000000004">
      <c r="A74" s="1">
        <v>169</v>
      </c>
      <c r="B74" s="1">
        <v>3074.1837999999998</v>
      </c>
      <c r="C74" s="1" t="s">
        <v>183</v>
      </c>
      <c r="D74" s="2" t="s">
        <v>184</v>
      </c>
      <c r="E74" s="1">
        <v>3074.1786503500002</v>
      </c>
      <c r="F74" s="1">
        <v>3074.19993875</v>
      </c>
      <c r="G74" s="1">
        <v>3074.22083699</v>
      </c>
      <c r="H74" s="1">
        <v>3074.2298300900002</v>
      </c>
      <c r="I74" s="1">
        <v>3074.2499728299999</v>
      </c>
      <c r="J74" s="1">
        <v>3074.2834179000001</v>
      </c>
      <c r="K74" s="1">
        <v>3074.2995049800002</v>
      </c>
      <c r="L74" s="1">
        <v>3074.2993318099998</v>
      </c>
      <c r="M74" s="1">
        <v>3074.3086779599998</v>
      </c>
      <c r="N74" s="1">
        <v>3074.31942359</v>
      </c>
      <c r="O74" s="1">
        <v>3074.36444583</v>
      </c>
      <c r="P74" s="1">
        <v>3074.3661455599999</v>
      </c>
      <c r="Q74" s="1">
        <v>3074.3532181700002</v>
      </c>
      <c r="R74" s="1">
        <v>3074.3469784499998</v>
      </c>
      <c r="S74" s="1">
        <v>3074.3677224200001</v>
      </c>
      <c r="T74" s="1">
        <v>3074.37142743</v>
      </c>
      <c r="U74" s="1">
        <v>3074.3780231800001</v>
      </c>
      <c r="V74" s="1">
        <v>3074.3849930299998</v>
      </c>
      <c r="W74" s="1">
        <v>3074.3735567499998</v>
      </c>
      <c r="X74" s="1">
        <v>3074.3928151099999</v>
      </c>
      <c r="Y74" s="1">
        <v>6.61236494</v>
      </c>
      <c r="Z74" s="1">
        <v>6.5004622200000002</v>
      </c>
      <c r="AA74" s="1">
        <v>6.0136381400000003</v>
      </c>
      <c r="AB74" s="1">
        <v>5.8440135399999997</v>
      </c>
      <c r="AC74" s="1">
        <v>14.28037329</v>
      </c>
      <c r="AD74" s="1">
        <v>13.0251752</v>
      </c>
      <c r="AE74" s="1">
        <v>11.538226570000001</v>
      </c>
      <c r="AF74" s="1">
        <v>12.946874469999999</v>
      </c>
      <c r="AG74" s="1">
        <v>13.718310499999999</v>
      </c>
      <c r="AH74" s="1">
        <v>14.243324680000001</v>
      </c>
      <c r="AI74" s="1">
        <v>12.36294238</v>
      </c>
      <c r="AJ74" s="1">
        <v>13.03206456</v>
      </c>
      <c r="AK74" s="1">
        <v>21.389947750000001</v>
      </c>
      <c r="AL74" s="1">
        <v>21.38370269</v>
      </c>
      <c r="AM74" s="1">
        <v>20.096676810000002</v>
      </c>
      <c r="AN74" s="1">
        <v>19.333320659999998</v>
      </c>
      <c r="AO74" s="1">
        <v>25.39180889</v>
      </c>
      <c r="AP74" s="1">
        <v>24.125046619999999</v>
      </c>
      <c r="AQ74" s="1">
        <v>23.04206083</v>
      </c>
      <c r="AR74" s="1">
        <v>21.259731909999999</v>
      </c>
      <c r="AS74" s="1">
        <v>6.2426199999999996</v>
      </c>
      <c r="AT74" s="1">
        <v>12.947661999999999</v>
      </c>
      <c r="AU74" s="1">
        <v>13.339161000000001</v>
      </c>
      <c r="AV74" s="1">
        <v>20.550912</v>
      </c>
      <c r="AW74" s="1">
        <v>23.454661999999999</v>
      </c>
      <c r="AX74" s="1">
        <v>0.37171399999999999</v>
      </c>
      <c r="AY74" s="1">
        <v>1.1208089999999999</v>
      </c>
      <c r="AZ74" s="1">
        <v>0.81824600000000003</v>
      </c>
      <c r="BA74" s="1">
        <v>1.014294</v>
      </c>
      <c r="BB74" s="1">
        <v>1.75023</v>
      </c>
      <c r="BC74" s="1">
        <v>5.9544540000000001</v>
      </c>
      <c r="BD74" s="1">
        <v>8.6564560000000004</v>
      </c>
      <c r="BE74" s="1">
        <v>6.1341609999999998</v>
      </c>
      <c r="BF74" s="1">
        <v>4.9355200000000004</v>
      </c>
      <c r="BG74" s="1">
        <v>7.4621820000000003</v>
      </c>
      <c r="BH74" s="1" t="str">
        <f>HYPERLINK("https://glyconnect.expasy.org/browser/compositions?f=Hex:6 HexNAc:5 NeuAc:3 ")</f>
        <v xml:space="preserve">https://glyconnect.expasy.org/browser/compositions?f=Hex:6 HexNAc:5 NeuAc:3 </v>
      </c>
    </row>
    <row r="75" spans="1:60" ht="74" customHeight="1" x14ac:dyDescent="0.55000000000000004">
      <c r="A75" s="1">
        <v>170</v>
      </c>
      <c r="B75" s="1">
        <v>3074.2089999999998</v>
      </c>
      <c r="C75" s="1" t="s">
        <v>185</v>
      </c>
      <c r="D75" s="2" t="s">
        <v>186</v>
      </c>
      <c r="E75" s="1">
        <v>3074.1786503500002</v>
      </c>
      <c r="F75" s="1">
        <v>3074.19993875</v>
      </c>
      <c r="G75" s="1">
        <v>3074.22083699</v>
      </c>
      <c r="H75" s="1">
        <v>3074.2298300900002</v>
      </c>
      <c r="I75" s="1">
        <v>3074.2499728299999</v>
      </c>
      <c r="J75" s="1">
        <v>3074.2834179000001</v>
      </c>
      <c r="K75" s="1">
        <v>3074.2995049800002</v>
      </c>
      <c r="L75" s="1">
        <v>3074.2993318099998</v>
      </c>
      <c r="M75" s="1">
        <v>3074.3086779599998</v>
      </c>
      <c r="N75" s="1">
        <v>3074.31942359</v>
      </c>
      <c r="O75" s="1">
        <v>3074.36444583</v>
      </c>
      <c r="P75" s="1">
        <v>3074.3661455599999</v>
      </c>
      <c r="Q75" s="1">
        <v>3074.3532181700002</v>
      </c>
      <c r="R75" s="1">
        <v>3074.3469784499998</v>
      </c>
      <c r="S75" s="1">
        <v>3074.3677224200001</v>
      </c>
      <c r="T75" s="1">
        <v>3074.37142743</v>
      </c>
      <c r="U75" s="1">
        <v>3074.3780231800001</v>
      </c>
      <c r="V75" s="1">
        <v>3074.3849930299998</v>
      </c>
      <c r="W75" s="1">
        <v>3074.3735567499998</v>
      </c>
      <c r="X75" s="1">
        <v>3074.3928151099999</v>
      </c>
      <c r="Y75" s="1">
        <v>6.61236494</v>
      </c>
      <c r="Z75" s="1">
        <v>6.5004622200000002</v>
      </c>
      <c r="AA75" s="1">
        <v>6.0136381400000003</v>
      </c>
      <c r="AB75" s="1">
        <v>5.8440135399999997</v>
      </c>
      <c r="AC75" s="1">
        <v>14.28037329</v>
      </c>
      <c r="AD75" s="1">
        <v>13.0251752</v>
      </c>
      <c r="AE75" s="1">
        <v>11.538226570000001</v>
      </c>
      <c r="AF75" s="1">
        <v>12.946874469999999</v>
      </c>
      <c r="AG75" s="1">
        <v>13.718310499999999</v>
      </c>
      <c r="AH75" s="1">
        <v>14.243324680000001</v>
      </c>
      <c r="AI75" s="1">
        <v>12.36294238</v>
      </c>
      <c r="AJ75" s="1">
        <v>13.03206456</v>
      </c>
      <c r="AK75" s="1">
        <v>21.389947750000001</v>
      </c>
      <c r="AL75" s="1">
        <v>21.38370269</v>
      </c>
      <c r="AM75" s="1">
        <v>20.096676810000002</v>
      </c>
      <c r="AN75" s="1">
        <v>19.333320659999998</v>
      </c>
      <c r="AO75" s="1">
        <v>25.39180889</v>
      </c>
      <c r="AP75" s="1">
        <v>24.125046619999999</v>
      </c>
      <c r="AQ75" s="1">
        <v>23.04206083</v>
      </c>
      <c r="AR75" s="1">
        <v>21.259731909999999</v>
      </c>
      <c r="AS75" s="1">
        <v>6.2426199999999996</v>
      </c>
      <c r="AT75" s="1">
        <v>12.947661999999999</v>
      </c>
      <c r="AU75" s="1">
        <v>13.339161000000001</v>
      </c>
      <c r="AV75" s="1">
        <v>20.550912</v>
      </c>
      <c r="AW75" s="1">
        <v>23.454661999999999</v>
      </c>
      <c r="AX75" s="1">
        <v>0.37171399999999999</v>
      </c>
      <c r="AY75" s="1">
        <v>1.1208089999999999</v>
      </c>
      <c r="AZ75" s="1">
        <v>0.81824600000000003</v>
      </c>
      <c r="BA75" s="1">
        <v>1.014294</v>
      </c>
      <c r="BB75" s="1">
        <v>1.75023</v>
      </c>
      <c r="BC75" s="1">
        <v>5.9544540000000001</v>
      </c>
      <c r="BD75" s="1">
        <v>8.6564560000000004</v>
      </c>
      <c r="BE75" s="1">
        <v>6.1341609999999998</v>
      </c>
      <c r="BF75" s="1">
        <v>4.9355200000000004</v>
      </c>
      <c r="BG75" s="1">
        <v>7.4621820000000003</v>
      </c>
      <c r="BH75" s="1" t="str">
        <f>HYPERLINK("https://glyconnect.expasy.org/browser/compositions?f=Hex:5 HexNAc:5 dHex:3 NeuAc:2 ")</f>
        <v xml:space="preserve">https://glyconnect.expasy.org/browser/compositions?f=Hex:5 HexNAc:5 dHex:3 NeuAc:2 </v>
      </c>
    </row>
    <row r="76" spans="1:60" ht="74" customHeight="1" x14ac:dyDescent="0.55000000000000004">
      <c r="A76" s="1">
        <v>175</v>
      </c>
      <c r="B76" s="1">
        <v>3102.2150999999999</v>
      </c>
      <c r="C76" s="1" t="s">
        <v>187</v>
      </c>
      <c r="D76" s="2" t="s">
        <v>188</v>
      </c>
      <c r="E76" s="1">
        <v>3102.2169118299998</v>
      </c>
      <c r="F76" s="1">
        <v>3102.23824216</v>
      </c>
      <c r="G76" s="1">
        <v>3102.2629360800001</v>
      </c>
      <c r="H76" s="1">
        <v>3102.2706708300002</v>
      </c>
      <c r="I76" s="1">
        <v>3102.2911407000001</v>
      </c>
      <c r="J76" s="1">
        <v>3102.3252457899998</v>
      </c>
      <c r="K76" s="1">
        <v>3102.3427184699999</v>
      </c>
      <c r="L76" s="1">
        <v>3102.3432019699999</v>
      </c>
      <c r="M76" s="1">
        <v>3102.35068262</v>
      </c>
      <c r="N76" s="1">
        <v>3102.3609659600002</v>
      </c>
      <c r="O76" s="1">
        <v>3102.4099147400002</v>
      </c>
      <c r="P76" s="1">
        <v>3102.4123208699998</v>
      </c>
      <c r="Q76" s="1">
        <v>3102.4021168899999</v>
      </c>
      <c r="R76" s="1">
        <v>3102.39392301</v>
      </c>
      <c r="S76" s="1">
        <v>3102.41541224</v>
      </c>
      <c r="T76" s="1">
        <v>3102.4224301999998</v>
      </c>
      <c r="U76" s="1">
        <v>3102.4309552599998</v>
      </c>
      <c r="V76" s="1">
        <v>3102.44340633</v>
      </c>
      <c r="W76" s="1">
        <v>3102.4277210800001</v>
      </c>
      <c r="X76" s="1">
        <v>3102.4465630099999</v>
      </c>
      <c r="Y76" s="1">
        <v>45.646530380000002</v>
      </c>
      <c r="Z76" s="1">
        <v>45.75769726</v>
      </c>
      <c r="AA76" s="1">
        <v>43.026257229999999</v>
      </c>
      <c r="AB76" s="1">
        <v>42.194147809999997</v>
      </c>
      <c r="AC76" s="1">
        <v>105.08508507000001</v>
      </c>
      <c r="AD76" s="1">
        <v>97.367994359999997</v>
      </c>
      <c r="AE76" s="1">
        <v>87.79246637</v>
      </c>
      <c r="AF76" s="1">
        <v>99.632376170000001</v>
      </c>
      <c r="AG76" s="1">
        <v>108.45138138999999</v>
      </c>
      <c r="AH76" s="1">
        <v>114.56434256</v>
      </c>
      <c r="AI76" s="1">
        <v>100.37500749</v>
      </c>
      <c r="AJ76" s="1">
        <v>108.31937339</v>
      </c>
      <c r="AK76" s="1">
        <v>163.03982977999999</v>
      </c>
      <c r="AL76" s="1">
        <v>167.64610546</v>
      </c>
      <c r="AM76" s="1">
        <v>161.47393026</v>
      </c>
      <c r="AN76" s="1">
        <v>161.00226273999999</v>
      </c>
      <c r="AO76" s="1">
        <v>205.32619471999999</v>
      </c>
      <c r="AP76" s="1">
        <v>195.14057880999999</v>
      </c>
      <c r="AQ76" s="1">
        <v>193.72407362999999</v>
      </c>
      <c r="AR76" s="1">
        <v>184.68314685000001</v>
      </c>
      <c r="AS76" s="1">
        <v>44.156157999999998</v>
      </c>
      <c r="AT76" s="1">
        <v>97.469481000000002</v>
      </c>
      <c r="AU76" s="1">
        <v>107.927526</v>
      </c>
      <c r="AV76" s="1">
        <v>163.29053200000001</v>
      </c>
      <c r="AW76" s="1">
        <v>194.71849900000001</v>
      </c>
      <c r="AX76" s="1">
        <v>1.8177179999999999</v>
      </c>
      <c r="AY76" s="1">
        <v>7.2187359999999998</v>
      </c>
      <c r="AZ76" s="1">
        <v>5.8170970000000004</v>
      </c>
      <c r="BA76" s="1">
        <v>3.0315059999999998</v>
      </c>
      <c r="BB76" s="1">
        <v>8.4537669999999991</v>
      </c>
      <c r="BC76" s="1">
        <v>4.116568</v>
      </c>
      <c r="BD76" s="1">
        <v>7.4061500000000002</v>
      </c>
      <c r="BE76" s="1">
        <v>5.3898169999999999</v>
      </c>
      <c r="BF76" s="1">
        <v>1.856511</v>
      </c>
      <c r="BG76" s="1">
        <v>4.3415330000000001</v>
      </c>
      <c r="BH76" s="1" t="str">
        <f>HYPERLINK("https://glyconnect.expasy.org/browser/compositions?f=Hex:6 HexNAc:5 NeuAc:3 ")</f>
        <v xml:space="preserve">https://glyconnect.expasy.org/browser/compositions?f=Hex:6 HexNAc:5 NeuAc:3 </v>
      </c>
    </row>
    <row r="77" spans="1:60" ht="74" customHeight="1" x14ac:dyDescent="0.55000000000000004">
      <c r="A77" s="1">
        <v>176</v>
      </c>
      <c r="B77" s="1">
        <v>3130.2464</v>
      </c>
      <c r="C77" s="1" t="s">
        <v>189</v>
      </c>
      <c r="D77" s="2" t="s">
        <v>190</v>
      </c>
      <c r="E77" s="1">
        <v>3130.2443685200001</v>
      </c>
      <c r="F77" s="1">
        <v>3130.2664294699998</v>
      </c>
      <c r="G77" s="1">
        <v>3130.2876564799999</v>
      </c>
      <c r="H77" s="1">
        <v>3130.2958842600001</v>
      </c>
      <c r="I77" s="1">
        <v>3130.3179725099999</v>
      </c>
      <c r="J77" s="1">
        <v>3130.3520934100002</v>
      </c>
      <c r="K77" s="1">
        <v>3130.3716613699999</v>
      </c>
      <c r="L77" s="1">
        <v>3130.3698717399998</v>
      </c>
      <c r="M77" s="1">
        <v>3130.3805098500002</v>
      </c>
      <c r="N77" s="1">
        <v>3130.3910791500002</v>
      </c>
      <c r="O77" s="1">
        <v>3130.4365524899999</v>
      </c>
      <c r="P77" s="1">
        <v>3130.4387088499998</v>
      </c>
      <c r="Q77" s="1">
        <v>3130.42971309</v>
      </c>
      <c r="R77" s="1">
        <v>3130.4224593200001</v>
      </c>
      <c r="S77" s="1">
        <v>3130.4437027899999</v>
      </c>
      <c r="T77" s="1">
        <v>3130.4471676500002</v>
      </c>
      <c r="U77" s="1">
        <v>3130.4552552</v>
      </c>
      <c r="V77" s="1">
        <v>3130.4648464299999</v>
      </c>
      <c r="W77" s="1">
        <v>3130.45175251</v>
      </c>
      <c r="X77" s="1">
        <v>3130.4709089799999</v>
      </c>
      <c r="Y77" s="1">
        <v>14.16378808</v>
      </c>
      <c r="Z77" s="1">
        <v>13.97395148</v>
      </c>
      <c r="AA77" s="1">
        <v>12.92103022</v>
      </c>
      <c r="AB77" s="1">
        <v>12.55716177</v>
      </c>
      <c r="AC77" s="1">
        <v>33.173367630000001</v>
      </c>
      <c r="AD77" s="1">
        <v>30.26560594</v>
      </c>
      <c r="AE77" s="1">
        <v>26.348158430000002</v>
      </c>
      <c r="AF77" s="1">
        <v>30.48431171</v>
      </c>
      <c r="AG77" s="1">
        <v>31.63736347</v>
      </c>
      <c r="AH77" s="1">
        <v>33.45431335</v>
      </c>
      <c r="AI77" s="1">
        <v>28.634759429999999</v>
      </c>
      <c r="AJ77" s="1">
        <v>30.868368660000002</v>
      </c>
      <c r="AK77" s="1">
        <v>48.167236750000001</v>
      </c>
      <c r="AL77" s="1">
        <v>49.06240828</v>
      </c>
      <c r="AM77" s="1">
        <v>46.110362389999999</v>
      </c>
      <c r="AN77" s="1">
        <v>45.140743299999997</v>
      </c>
      <c r="AO77" s="1">
        <v>58.519245570000002</v>
      </c>
      <c r="AP77" s="1">
        <v>55.410997639999998</v>
      </c>
      <c r="AQ77" s="1">
        <v>53.424934069999999</v>
      </c>
      <c r="AR77" s="1">
        <v>49.700007319999997</v>
      </c>
      <c r="AS77" s="1">
        <v>13.403983</v>
      </c>
      <c r="AT77" s="1">
        <v>30.067861000000001</v>
      </c>
      <c r="AU77" s="1">
        <v>31.148700999999999</v>
      </c>
      <c r="AV77" s="1">
        <v>47.120187999999999</v>
      </c>
      <c r="AW77" s="1">
        <v>54.263795999999999</v>
      </c>
      <c r="AX77" s="1">
        <v>0.78581500000000004</v>
      </c>
      <c r="AY77" s="1">
        <v>2.8102719999999999</v>
      </c>
      <c r="AZ77" s="1">
        <v>1.9960899999999999</v>
      </c>
      <c r="BA77" s="1">
        <v>1.80799</v>
      </c>
      <c r="BB77" s="1">
        <v>3.694896</v>
      </c>
      <c r="BC77" s="1">
        <v>5.8625509999999998</v>
      </c>
      <c r="BD77" s="1">
        <v>9.3464329999999993</v>
      </c>
      <c r="BE77" s="1">
        <v>6.4082610000000004</v>
      </c>
      <c r="BF77" s="1">
        <v>3.8369749999999998</v>
      </c>
      <c r="BG77" s="1">
        <v>6.8091369999999998</v>
      </c>
      <c r="BH77" s="1" t="str">
        <f>HYPERLINK("https://glyconnect.expasy.org/browser/compositions?f=Hex:6 HexNAc:5 NeuAc:3 ")</f>
        <v xml:space="preserve">https://glyconnect.expasy.org/browser/compositions?f=Hex:6 HexNAc:5 NeuAc:3 </v>
      </c>
    </row>
    <row r="78" spans="1:60" ht="41.5" customHeight="1" x14ac:dyDescent="0.55000000000000004">
      <c r="A78" s="1">
        <v>177</v>
      </c>
      <c r="B78" s="1">
        <v>3135.1889000000001</v>
      </c>
      <c r="C78" s="1" t="s">
        <v>191</v>
      </c>
      <c r="D78" s="2" t="s">
        <v>192</v>
      </c>
      <c r="E78" s="1">
        <v>3135.1830384099999</v>
      </c>
      <c r="F78" s="1">
        <v>3135.2053730600001</v>
      </c>
      <c r="G78" s="1">
        <v>3135.22397946</v>
      </c>
      <c r="H78" s="1">
        <v>3135.2330508</v>
      </c>
      <c r="I78" s="1">
        <v>3135.25404402</v>
      </c>
      <c r="J78" s="1">
        <v>3135.2885619399999</v>
      </c>
      <c r="K78" s="1">
        <v>3135.2953243799998</v>
      </c>
      <c r="L78" s="1">
        <v>3135.3015315100001</v>
      </c>
      <c r="M78" s="1">
        <v>3135.3056186399999</v>
      </c>
      <c r="N78" s="1">
        <v>3135.3173712100001</v>
      </c>
      <c r="O78" s="1">
        <v>3135.3638449199998</v>
      </c>
      <c r="P78" s="1">
        <v>3135.36388747</v>
      </c>
      <c r="Q78" s="1">
        <v>3135.3582768699998</v>
      </c>
      <c r="R78" s="1">
        <v>3135.3499865899998</v>
      </c>
      <c r="S78" s="1">
        <v>3135.37072296</v>
      </c>
      <c r="T78" s="1">
        <v>3135.3703263000002</v>
      </c>
      <c r="U78" s="1">
        <v>3135.3806241699999</v>
      </c>
      <c r="V78" s="1">
        <v>3135.3879889499999</v>
      </c>
      <c r="W78" s="1">
        <v>3135.3736844</v>
      </c>
      <c r="X78" s="1">
        <v>3135.3930325900001</v>
      </c>
      <c r="Y78" s="1">
        <v>2.8220853400000001</v>
      </c>
      <c r="Z78" s="1">
        <v>2.7153030299999998</v>
      </c>
      <c r="AA78" s="1">
        <v>2.3659814400000001</v>
      </c>
      <c r="AB78" s="1">
        <v>2.4151117700000002</v>
      </c>
      <c r="AC78" s="1">
        <v>6.2102616499999996</v>
      </c>
      <c r="AD78" s="1">
        <v>5.5304996400000004</v>
      </c>
      <c r="AE78" s="1">
        <v>4.8236391000000003</v>
      </c>
      <c r="AF78" s="1">
        <v>5.4114815399999996</v>
      </c>
      <c r="AG78" s="1">
        <v>5.2194080400000002</v>
      </c>
      <c r="AH78" s="1">
        <v>5.5120972400000001</v>
      </c>
      <c r="AI78" s="1">
        <v>4.6778345100000003</v>
      </c>
      <c r="AJ78" s="1">
        <v>4.9100464099999996</v>
      </c>
      <c r="AK78" s="1">
        <v>7.8405708799999996</v>
      </c>
      <c r="AL78" s="1">
        <v>7.86327949</v>
      </c>
      <c r="AM78" s="1">
        <v>7.1244588699999998</v>
      </c>
      <c r="AN78" s="1">
        <v>6.5962752199999999</v>
      </c>
      <c r="AO78" s="1">
        <v>8.3425858700000006</v>
      </c>
      <c r="AP78" s="1">
        <v>7.6783982100000001</v>
      </c>
      <c r="AQ78" s="1">
        <v>7.2051548199999997</v>
      </c>
      <c r="AR78" s="1">
        <v>6.25613887</v>
      </c>
      <c r="AS78" s="1">
        <v>2.5796199999999998</v>
      </c>
      <c r="AT78" s="1">
        <v>5.49397</v>
      </c>
      <c r="AU78" s="1">
        <v>5.079847</v>
      </c>
      <c r="AV78" s="1">
        <v>7.3561459999999999</v>
      </c>
      <c r="AW78" s="1">
        <v>7.3705689999999997</v>
      </c>
      <c r="AX78" s="1">
        <v>0.22353500000000001</v>
      </c>
      <c r="AY78" s="1">
        <v>0.56878700000000004</v>
      </c>
      <c r="AZ78" s="1">
        <v>0.36366799999999999</v>
      </c>
      <c r="BA78" s="1">
        <v>0.61180999999999996</v>
      </c>
      <c r="BB78" s="1">
        <v>0.87728600000000001</v>
      </c>
      <c r="BC78" s="1">
        <v>8.6654230000000005</v>
      </c>
      <c r="BD78" s="1">
        <v>10.352931999999999</v>
      </c>
      <c r="BE78" s="1">
        <v>7.1590410000000002</v>
      </c>
      <c r="BF78" s="1">
        <v>8.3169909999999998</v>
      </c>
      <c r="BG78" s="1">
        <v>11.902552999999999</v>
      </c>
      <c r="BH78" s="1" t="str">
        <f>HYPERLINK("https://glyconnect.expasy.org/browser/compositions?f=Hex:7 HexNAc:6 NeuAc:2 ")</f>
        <v xml:space="preserve">https://glyconnect.expasy.org/browser/compositions?f=Hex:7 HexNAc:6 NeuAc:2 </v>
      </c>
    </row>
    <row r="79" spans="1:60" ht="61.5" customHeight="1" x14ac:dyDescent="0.55000000000000004">
      <c r="A79" s="1">
        <v>194</v>
      </c>
      <c r="B79" s="1">
        <v>3192.2103999999999</v>
      </c>
      <c r="C79" s="1" t="s">
        <v>193</v>
      </c>
      <c r="D79" s="2" t="s">
        <v>194</v>
      </c>
      <c r="E79" s="1">
        <v>0</v>
      </c>
      <c r="F79" s="1">
        <v>3192.2290364800001</v>
      </c>
      <c r="G79" s="1">
        <v>3192.2298611599999</v>
      </c>
      <c r="H79" s="1">
        <v>3192.2437293600001</v>
      </c>
      <c r="I79" s="1">
        <v>0</v>
      </c>
      <c r="J79" s="1">
        <v>3192.3034453800001</v>
      </c>
      <c r="K79" s="1">
        <v>3192.3250831400001</v>
      </c>
      <c r="L79" s="1">
        <v>3192.3301386799999</v>
      </c>
      <c r="M79" s="1">
        <v>3192.3423210300002</v>
      </c>
      <c r="N79" s="1">
        <v>3192.3491130500001</v>
      </c>
      <c r="O79" s="1">
        <v>3192.3916854200002</v>
      </c>
      <c r="P79" s="1">
        <v>3192.3940080100001</v>
      </c>
      <c r="Q79" s="1">
        <v>3192.3836845199999</v>
      </c>
      <c r="R79" s="1">
        <v>3192.3811684299999</v>
      </c>
      <c r="S79" s="1">
        <v>3192.4023225000001</v>
      </c>
      <c r="T79" s="1">
        <v>0</v>
      </c>
      <c r="U79" s="1">
        <v>3192.4178949699999</v>
      </c>
      <c r="V79" s="1">
        <v>3192.4190809800002</v>
      </c>
      <c r="W79" s="1">
        <v>3192.40675887</v>
      </c>
      <c r="X79" s="1">
        <v>3192.4300116600002</v>
      </c>
      <c r="Y79" s="1">
        <v>0</v>
      </c>
      <c r="Z79" s="1">
        <v>0.34459846</v>
      </c>
      <c r="AA79" s="1">
        <v>0.31160262</v>
      </c>
      <c r="AB79" s="1">
        <v>0.32269998</v>
      </c>
      <c r="AC79" s="1">
        <v>0</v>
      </c>
      <c r="AD79" s="1">
        <v>0.48618489999999998</v>
      </c>
      <c r="AE79" s="1">
        <v>0.43006570999999999</v>
      </c>
      <c r="AF79" s="1">
        <v>0.48707548000000001</v>
      </c>
      <c r="AG79" s="1">
        <v>0.47931321999999998</v>
      </c>
      <c r="AH79" s="1">
        <v>0.51876544000000002</v>
      </c>
      <c r="AI79" s="1">
        <v>0.42839674</v>
      </c>
      <c r="AJ79" s="1">
        <v>0.43852249999999998</v>
      </c>
      <c r="AK79" s="1">
        <v>0.67189270999999995</v>
      </c>
      <c r="AL79" s="1">
        <v>0.67401807999999996</v>
      </c>
      <c r="AM79" s="1">
        <v>0.63916565000000003</v>
      </c>
      <c r="AN79" s="1">
        <v>0</v>
      </c>
      <c r="AO79" s="1">
        <v>0.82375617999999995</v>
      </c>
      <c r="AP79" s="1">
        <v>0.66879367000000001</v>
      </c>
      <c r="AQ79" s="1">
        <v>0.61990263000000001</v>
      </c>
      <c r="AR79" s="1">
        <v>0.53642542000000004</v>
      </c>
      <c r="AS79" s="1">
        <v>0.244725</v>
      </c>
      <c r="AT79" s="1">
        <v>0.35083199999999998</v>
      </c>
      <c r="AU79" s="1">
        <v>0.46624900000000002</v>
      </c>
      <c r="AV79" s="1">
        <v>0.49626900000000002</v>
      </c>
      <c r="AW79" s="1">
        <v>0.662219</v>
      </c>
      <c r="AX79" s="1">
        <v>0.16372500000000001</v>
      </c>
      <c r="AY79" s="1">
        <v>0.235403</v>
      </c>
      <c r="AZ79" s="1">
        <v>4.1353000000000001E-2</v>
      </c>
      <c r="BA79" s="1">
        <v>0.33123000000000002</v>
      </c>
      <c r="BB79" s="1">
        <v>0.120764</v>
      </c>
      <c r="BC79" s="1">
        <v>66.901601999999997</v>
      </c>
      <c r="BD79" s="1">
        <v>67.098597999999996</v>
      </c>
      <c r="BE79" s="1">
        <v>8.8692779999999996</v>
      </c>
      <c r="BF79" s="1">
        <v>66.744116000000005</v>
      </c>
      <c r="BG79" s="1">
        <v>18.236324</v>
      </c>
      <c r="BH79" s="1" t="str">
        <f>HYPERLINK("https://glyconnect.expasy.org/browser/compositions?f=Hex:6 HexNAc:5 dHex:1 NeuAc:3 ")</f>
        <v xml:space="preserve">https://glyconnect.expasy.org/browser/compositions?f=Hex:6 HexNAc:5 dHex:1 NeuAc:3 </v>
      </c>
    </row>
    <row r="80" spans="1:60" ht="41.5" customHeight="1" x14ac:dyDescent="0.55000000000000004">
      <c r="A80" s="1">
        <v>200</v>
      </c>
      <c r="B80" s="1">
        <v>3248.2730000000001</v>
      </c>
      <c r="C80" s="1" t="s">
        <v>195</v>
      </c>
      <c r="D80" s="2" t="s">
        <v>196</v>
      </c>
      <c r="E80" s="1">
        <v>3248.2739568400002</v>
      </c>
      <c r="F80" s="1">
        <v>3248.29643433</v>
      </c>
      <c r="G80" s="1">
        <v>3248.3174728899999</v>
      </c>
      <c r="H80" s="1">
        <v>3248.32600013</v>
      </c>
      <c r="I80" s="1">
        <v>3248.3527959500002</v>
      </c>
      <c r="J80" s="1">
        <v>3248.3877500200001</v>
      </c>
      <c r="K80" s="1">
        <v>3248.4094454999999</v>
      </c>
      <c r="L80" s="1">
        <v>3248.4106677200002</v>
      </c>
      <c r="M80" s="1">
        <v>3248.4172606699999</v>
      </c>
      <c r="N80" s="1">
        <v>3248.4275294200002</v>
      </c>
      <c r="O80" s="1">
        <v>3248.4757280899998</v>
      </c>
      <c r="P80" s="1">
        <v>3248.4776603999999</v>
      </c>
      <c r="Q80" s="1">
        <v>3248.4704417100002</v>
      </c>
      <c r="R80" s="1">
        <v>3248.4626802500002</v>
      </c>
      <c r="S80" s="1">
        <v>3248.4848107299999</v>
      </c>
      <c r="T80" s="1">
        <v>3248.4886144900001</v>
      </c>
      <c r="U80" s="1">
        <v>3248.4970466999998</v>
      </c>
      <c r="V80" s="1">
        <v>3248.5077262</v>
      </c>
      <c r="W80" s="1">
        <v>3248.4928158600001</v>
      </c>
      <c r="X80" s="1">
        <v>3248.5128396099999</v>
      </c>
      <c r="Y80" s="1">
        <v>15.315388949999999</v>
      </c>
      <c r="Z80" s="1">
        <v>15.285812549999999</v>
      </c>
      <c r="AA80" s="1">
        <v>14.10433448</v>
      </c>
      <c r="AB80" s="1">
        <v>13.643247199999999</v>
      </c>
      <c r="AC80" s="1">
        <v>35.296920280000002</v>
      </c>
      <c r="AD80" s="1">
        <v>31.652023880000002</v>
      </c>
      <c r="AE80" s="1">
        <v>26.948750270000001</v>
      </c>
      <c r="AF80" s="1">
        <v>32.025925979999997</v>
      </c>
      <c r="AG80" s="1">
        <v>32.104139940000003</v>
      </c>
      <c r="AH80" s="1">
        <v>34.362693890000003</v>
      </c>
      <c r="AI80" s="1">
        <v>28.619975530000001</v>
      </c>
      <c r="AJ80" s="1">
        <v>31.466016960000001</v>
      </c>
      <c r="AK80" s="1">
        <v>50.203723349999997</v>
      </c>
      <c r="AL80" s="1">
        <v>51.64367463</v>
      </c>
      <c r="AM80" s="1">
        <v>48.482173830000001</v>
      </c>
      <c r="AN80" s="1">
        <v>47.571307900000001</v>
      </c>
      <c r="AO80" s="1">
        <v>62.06609521</v>
      </c>
      <c r="AP80" s="1">
        <v>57.448092850000002</v>
      </c>
      <c r="AQ80" s="1">
        <v>56.349725999999997</v>
      </c>
      <c r="AR80" s="1">
        <v>51.628078340000002</v>
      </c>
      <c r="AS80" s="1">
        <v>14.587196</v>
      </c>
      <c r="AT80" s="1">
        <v>31.480905</v>
      </c>
      <c r="AU80" s="1">
        <v>31.638207000000001</v>
      </c>
      <c r="AV80" s="1">
        <v>49.47522</v>
      </c>
      <c r="AW80" s="1">
        <v>56.872998000000003</v>
      </c>
      <c r="AX80" s="1">
        <v>0.84508899999999998</v>
      </c>
      <c r="AY80" s="1">
        <v>3.4365060000000001</v>
      </c>
      <c r="AZ80" s="1">
        <v>2.364973</v>
      </c>
      <c r="BA80" s="1">
        <v>1.811439</v>
      </c>
      <c r="BB80" s="1">
        <v>4.2849339999999998</v>
      </c>
      <c r="BC80" s="1">
        <v>5.7933589999999997</v>
      </c>
      <c r="BD80" s="1">
        <v>10.916161000000001</v>
      </c>
      <c r="BE80" s="1">
        <v>7.4750540000000001</v>
      </c>
      <c r="BF80" s="1">
        <v>3.6613060000000002</v>
      </c>
      <c r="BG80" s="1">
        <v>7.5342159999999998</v>
      </c>
      <c r="BH80" s="1" t="str">
        <f>HYPERLINK("https://glyconnect.expasy.org/browser/compositions?f=Hex:6 HexNAc:5 dHex:1 NeuAc:3 ")</f>
        <v xml:space="preserve">https://glyconnect.expasy.org/browser/compositions?f=Hex:6 HexNAc:5 dHex:1 NeuAc:3 </v>
      </c>
    </row>
  </sheetData>
  <sortState ref="A3:BH80">
    <sortCondition ref="B3:B80"/>
  </sortState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Nobuaki MIURA</dc:creator>
  <cp:lastModifiedBy>muller</cp:lastModifiedBy>
  <dcterms:created xsi:type="dcterms:W3CDTF">2022-08-29T08:13:44Z</dcterms:created>
  <dcterms:modified xsi:type="dcterms:W3CDTF">2022-10-13T00:32:39Z</dcterms:modified>
</cp:coreProperties>
</file>