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casprates/JLUbox/0_Lucas Prates/0_Projects/0_Manuscript RNAi mosquitoes/0_Writing/0_IJMS_submission ready/0_submitted/0_Review round 2/ijms-2948699-supplementary/"/>
    </mc:Choice>
  </mc:AlternateContent>
  <xr:revisionPtr revIDLastSave="0" documentId="8_{1BCDADC7-E7E7-8546-9508-F65B4A21FA2D}" xr6:coauthVersionLast="47" xr6:coauthVersionMax="47" xr10:uidLastSave="{00000000-0000-0000-0000-000000000000}"/>
  <bookViews>
    <workbookView xWindow="22180" yWindow="520" windowWidth="28900" windowHeight="25280" activeTab="7" xr2:uid="{EEA7738F-97D0-874F-83FC-82AD2ACA2A5A}"/>
  </bookViews>
  <sheets>
    <sheet name="General summay" sheetId="8" r:id="rId1"/>
    <sheet name="Figure 1" sheetId="1" r:id="rId2"/>
    <sheet name="Figure 2" sheetId="2" r:id="rId3"/>
    <sheet name="Figure 5" sheetId="3" r:id="rId4"/>
    <sheet name="Figure 6" sheetId="4" r:id="rId5"/>
    <sheet name="Figure 7" sheetId="5" r:id="rId6"/>
    <sheet name="Figure 8" sheetId="9" r:id="rId7"/>
    <sheet name="Figure 9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9" l="1"/>
  <c r="H9" i="9"/>
  <c r="M8" i="9"/>
  <c r="H8" i="9"/>
  <c r="M7" i="9"/>
  <c r="H7" i="9"/>
  <c r="M6" i="9"/>
  <c r="H6" i="9"/>
  <c r="M5" i="9"/>
  <c r="H5" i="9"/>
  <c r="M4" i="9"/>
  <c r="H4" i="9"/>
  <c r="B17" i="9"/>
  <c r="A17" i="9"/>
  <c r="G6" i="8"/>
  <c r="G5" i="8" l="1"/>
  <c r="G11" i="8" l="1"/>
  <c r="G12" i="8" s="1"/>
  <c r="N34" i="7"/>
  <c r="N33" i="7"/>
  <c r="N32" i="7"/>
  <c r="N31" i="7"/>
  <c r="N30" i="7"/>
  <c r="N29" i="7"/>
  <c r="I34" i="7"/>
  <c r="I33" i="7"/>
  <c r="I32" i="7"/>
  <c r="I31" i="7"/>
  <c r="I30" i="7"/>
  <c r="I29" i="7"/>
  <c r="D34" i="7"/>
  <c r="D33" i="7"/>
  <c r="D32" i="7"/>
  <c r="D31" i="7"/>
  <c r="D30" i="7"/>
  <c r="D29" i="7"/>
  <c r="L10" i="7"/>
  <c r="N10" i="7" s="1"/>
  <c r="L9" i="7"/>
  <c r="N9" i="7" s="1"/>
  <c r="L8" i="7"/>
  <c r="N8" i="7" s="1"/>
  <c r="L7" i="7"/>
  <c r="N7" i="7" s="1"/>
  <c r="L6" i="7"/>
  <c r="N6" i="7" s="1"/>
  <c r="L5" i="7"/>
  <c r="N5" i="7" s="1"/>
  <c r="G10" i="7"/>
  <c r="I10" i="7" s="1"/>
  <c r="G9" i="7"/>
  <c r="I9" i="7" s="1"/>
  <c r="G8" i="7"/>
  <c r="I8" i="7" s="1"/>
  <c r="G7" i="7"/>
  <c r="I7" i="7" s="1"/>
  <c r="G6" i="7"/>
  <c r="I6" i="7" s="1"/>
  <c r="G5" i="7"/>
  <c r="I5" i="7" s="1"/>
  <c r="B10" i="7"/>
  <c r="D10" i="7" s="1"/>
  <c r="B9" i="7"/>
  <c r="D9" i="7" s="1"/>
  <c r="B8" i="7"/>
  <c r="D8" i="7" s="1"/>
  <c r="B7" i="7"/>
  <c r="D7" i="7" s="1"/>
  <c r="B6" i="7"/>
  <c r="D6" i="7" s="1"/>
  <c r="B5" i="7"/>
  <c r="D5" i="7" s="1"/>
  <c r="I14" i="5" l="1"/>
  <c r="I13" i="5"/>
  <c r="I12" i="5"/>
  <c r="I11" i="5"/>
  <c r="I10" i="5"/>
  <c r="I9" i="5"/>
  <c r="I8" i="5"/>
  <c r="I7" i="5"/>
  <c r="I6" i="5"/>
  <c r="I5" i="5"/>
  <c r="D14" i="5"/>
  <c r="D13" i="5"/>
  <c r="D12" i="5"/>
  <c r="D11" i="5"/>
  <c r="D10" i="5"/>
  <c r="D9" i="5"/>
  <c r="D8" i="5"/>
  <c r="D7" i="5"/>
  <c r="D6" i="5"/>
  <c r="D5" i="5"/>
  <c r="N15" i="1" l="1"/>
  <c r="J15" i="1"/>
  <c r="F23" i="1"/>
  <c r="B23" i="1"/>
</calcChain>
</file>

<file path=xl/sharedStrings.xml><?xml version="1.0" encoding="utf-8"?>
<sst xmlns="http://schemas.openxmlformats.org/spreadsheetml/2006/main" count="1185" uniqueCount="382">
  <si>
    <t>Figure 1A</t>
  </si>
  <si>
    <t>Yeast feeding assay summary</t>
  </si>
  <si>
    <t>starting number</t>
  </si>
  <si>
    <t>final # alive</t>
  </si>
  <si>
    <t>S-1</t>
  </si>
  <si>
    <t>S-2</t>
  </si>
  <si>
    <t>S-3</t>
  </si>
  <si>
    <t>n</t>
  </si>
  <si>
    <t>reps</t>
  </si>
  <si>
    <t>control total</t>
  </si>
  <si>
    <t>C-1</t>
  </si>
  <si>
    <t>C-2</t>
  </si>
  <si>
    <t>C-3</t>
  </si>
  <si>
    <t>fez2 total</t>
  </si>
  <si>
    <t>F-1</t>
  </si>
  <si>
    <t>F-2</t>
  </si>
  <si>
    <t>F-3</t>
  </si>
  <si>
    <t>lrc total</t>
  </si>
  <si>
    <t>L-1</t>
  </si>
  <si>
    <t>L-2</t>
  </si>
  <si>
    <t>L-3</t>
  </si>
  <si>
    <t>day1</t>
  </si>
  <si>
    <t>day10</t>
  </si>
  <si>
    <t>well 1</t>
  </si>
  <si>
    <t>well 2</t>
  </si>
  <si>
    <t>well 3</t>
  </si>
  <si>
    <t>well 4</t>
  </si>
  <si>
    <t>well 5</t>
  </si>
  <si>
    <t>well 6</t>
  </si>
  <si>
    <t>well 7</t>
  </si>
  <si>
    <t>well 8</t>
  </si>
  <si>
    <t>well 9</t>
  </si>
  <si>
    <t>well 10</t>
  </si>
  <si>
    <t>well 11</t>
  </si>
  <si>
    <t>well 12</t>
  </si>
  <si>
    <t>well 13</t>
  </si>
  <si>
    <t>well 14</t>
  </si>
  <si>
    <t>well 15</t>
  </si>
  <si>
    <t>well 16</t>
  </si>
  <si>
    <t>well 17</t>
  </si>
  <si>
    <t>well 18</t>
  </si>
  <si>
    <t>well 19</t>
  </si>
  <si>
    <t>well 20</t>
  </si>
  <si>
    <t>well 21</t>
  </si>
  <si>
    <t>well 22</t>
  </si>
  <si>
    <t>well 23</t>
  </si>
  <si>
    <t>well 24</t>
  </si>
  <si>
    <t>Number of animals</t>
  </si>
  <si>
    <t>survival (%)</t>
  </si>
  <si>
    <t>target:</t>
  </si>
  <si>
    <t>day12</t>
  </si>
  <si>
    <t>day11</t>
  </si>
  <si>
    <t>day7</t>
  </si>
  <si>
    <t>day13</t>
  </si>
  <si>
    <t>Figure 2A</t>
  </si>
  <si>
    <t>Figure 2B</t>
  </si>
  <si>
    <t>Orlando</t>
  </si>
  <si>
    <t>Initial</t>
  </si>
  <si>
    <t>Pupae</t>
  </si>
  <si>
    <t>Pupation</t>
  </si>
  <si>
    <t>eGFP</t>
  </si>
  <si>
    <t>βtub2851</t>
  </si>
  <si>
    <t>fez2</t>
  </si>
  <si>
    <t>lrc_E1</t>
  </si>
  <si>
    <t>Sem1a_E8</t>
  </si>
  <si>
    <t>Sem1a_E15</t>
  </si>
  <si>
    <t>Ache1</t>
  </si>
  <si>
    <t>VATPase</t>
  </si>
  <si>
    <t>Liverpool</t>
  </si>
  <si>
    <t>Figure 2C</t>
  </si>
  <si>
    <t>R1</t>
  </si>
  <si>
    <t>initial</t>
  </si>
  <si>
    <t>Final living</t>
  </si>
  <si>
    <t>Survival</t>
  </si>
  <si>
    <t>Empty bact</t>
  </si>
  <si>
    <t>sem1a_E8</t>
  </si>
  <si>
    <t>R2</t>
  </si>
  <si>
    <t>Figure 2D</t>
  </si>
  <si>
    <t>Pupae alive</t>
  </si>
  <si>
    <t>GusA</t>
  </si>
  <si>
    <t>ßtub</t>
  </si>
  <si>
    <t>Fez2</t>
  </si>
  <si>
    <t>sem1a_E15</t>
  </si>
  <si>
    <t xml:space="preserve">Ache1 </t>
  </si>
  <si>
    <t>Gus A</t>
  </si>
  <si>
    <t>βtub</t>
  </si>
  <si>
    <t>Figure 2E</t>
  </si>
  <si>
    <t>Figure 2F</t>
  </si>
  <si>
    <t>Total (pupae) alive</t>
  </si>
  <si>
    <t>H2O</t>
  </si>
  <si>
    <t>eGFP 1500</t>
  </si>
  <si>
    <t>fez 500</t>
  </si>
  <si>
    <t>fez 1000</t>
  </si>
  <si>
    <t>fez 1500</t>
  </si>
  <si>
    <t>lrc 500</t>
  </si>
  <si>
    <t>lrc 1000</t>
  </si>
  <si>
    <t>lrc 1500</t>
  </si>
  <si>
    <t>Sem 1500</t>
  </si>
  <si>
    <t>Figure 7A</t>
  </si>
  <si>
    <t>Figure 7B</t>
  </si>
  <si>
    <t>gusA dsRNA 1500</t>
  </si>
  <si>
    <t>fez2 dsRNA 1500</t>
  </si>
  <si>
    <t>lrc dsRNA 1500</t>
  </si>
  <si>
    <t>sem1a dsRNA 1500</t>
  </si>
  <si>
    <t>ddH2O + color dye</t>
  </si>
  <si>
    <t>ddH2O</t>
  </si>
  <si>
    <t>ctrl siRNA</t>
  </si>
  <si>
    <t>fez2 siRNA</t>
  </si>
  <si>
    <t>lrc siRNA</t>
  </si>
  <si>
    <t>sem1a siRNA</t>
  </si>
  <si>
    <t>Control</t>
  </si>
  <si>
    <t>Figure 9A</t>
  </si>
  <si>
    <t>Injections L2 dsRNA</t>
  </si>
  <si>
    <t>Coextract empty bact + dye</t>
  </si>
  <si>
    <t>Figure 9B</t>
  </si>
  <si>
    <t>Injections of L2 Liverpool with siRNA at 1000 ng/µL</t>
  </si>
  <si>
    <t>Figure 9C</t>
  </si>
  <si>
    <t>injections L4 siRNA 1000 ng/µL</t>
  </si>
  <si>
    <t>qPCR L2 Ae aegypti Liverppol injected with dsRNA, collected 24h after injection</t>
  </si>
  <si>
    <t>Average</t>
  </si>
  <si>
    <t>control (Gus A dsRNA)</t>
  </si>
  <si>
    <t>dsRNA</t>
  </si>
  <si>
    <t>ddH2O + dye</t>
  </si>
  <si>
    <t>Coextract empty bact</t>
  </si>
  <si>
    <t>handling</t>
  </si>
  <si>
    <t>Stdevs</t>
  </si>
  <si>
    <t>Figure 9D</t>
  </si>
  <si>
    <t>Approach/delivery method</t>
  </si>
  <si>
    <t>Main results</t>
  </si>
  <si>
    <t>Statistics</t>
  </si>
  <si>
    <t>Total number of animals</t>
  </si>
  <si>
    <t>total replicates (biological + technical)</t>
  </si>
  <si>
    <t>siRNA</t>
  </si>
  <si>
    <t>RNAi molecule</t>
  </si>
  <si>
    <t>"source" of RNAi molecule</t>
  </si>
  <si>
    <t>Total pupae alive</t>
  </si>
  <si>
    <t>Bacterially produced and purified</t>
  </si>
  <si>
    <t>Targets</t>
  </si>
  <si>
    <t>Developmental stage</t>
  </si>
  <si>
    <t>L2 larvae</t>
  </si>
  <si>
    <t>L2, L4 Larvae</t>
  </si>
  <si>
    <t>Chemically synthesized, purchased from IDT</t>
  </si>
  <si>
    <t>Figure 9a</t>
  </si>
  <si>
    <t>“bact ctrl” is total RNA extracted from bacteria transformed only with the empty expression vector L4440</t>
  </si>
  <si>
    <t>Figures 9b, 9c</t>
  </si>
  <si>
    <t>Replicate 1</t>
  </si>
  <si>
    <t>Replicate 2</t>
  </si>
  <si>
    <t>Replicate 3</t>
  </si>
  <si>
    <t>fez2 siRNA + color dye</t>
  </si>
  <si>
    <t>lrc siRNA + color dye</t>
  </si>
  <si>
    <t>sem1a siRNA + color dye</t>
  </si>
  <si>
    <t>ctrl siRNA + color dye</t>
  </si>
  <si>
    <t>control siRNA + color dye</t>
  </si>
  <si>
    <t>fez2 dsRNA + color dye</t>
  </si>
  <si>
    <t>lrc dsRNA + color dye</t>
  </si>
  <si>
    <t>sem1a dsRNA + color dye</t>
  </si>
  <si>
    <t>Gus A dsRNA (ctrl) + color dye</t>
  </si>
  <si>
    <t>Soaking</t>
  </si>
  <si>
    <t>L1 nenonate larvae</t>
  </si>
  <si>
    <t>Figure 7a, 7b</t>
  </si>
  <si>
    <t>Figure 7C</t>
  </si>
  <si>
    <t>Figure 7c</t>
  </si>
  <si>
    <t>shRNA</t>
  </si>
  <si>
    <t>Yeast</t>
  </si>
  <si>
    <t>L1</t>
  </si>
  <si>
    <t>10 to 18</t>
  </si>
  <si>
    <t>Figure 1a</t>
  </si>
  <si>
    <t>Sem1a</t>
  </si>
  <si>
    <t>lrc</t>
  </si>
  <si>
    <t>Lrc</t>
  </si>
  <si>
    <t>Figure 2a</t>
  </si>
  <si>
    <t>beta-tubulin, eGFP</t>
  </si>
  <si>
    <t>12 to 24</t>
  </si>
  <si>
    <t>Lethality not higher than controls</t>
  </si>
  <si>
    <t>Bacteria</t>
  </si>
  <si>
    <t>αCOP494</t>
  </si>
  <si>
    <t>Oral delivery</t>
  </si>
  <si>
    <t>Reference</t>
  </si>
  <si>
    <t>target: EGFP IVT (1X)</t>
  </si>
  <si>
    <t>target: β-tub 2851 IVT (1X)</t>
  </si>
  <si>
    <t>target: EGFP (2.5X)</t>
  </si>
  <si>
    <t>target: βtub 2851 + βtub 4939 (2.5x)</t>
  </si>
  <si>
    <t>target: βtub 2851, 4393 (5X)</t>
  </si>
  <si>
    <t>target: EGFP (5X)</t>
  </si>
  <si>
    <t>target: βtub 4939 (5X)</t>
  </si>
  <si>
    <t>target: β-tub 4939 (2.5X)</t>
  </si>
  <si>
    <t>target: βtub 2851 (5X)</t>
  </si>
  <si>
    <t>βtub 2851 (1X)</t>
  </si>
  <si>
    <t>EGFP (1X)</t>
  </si>
  <si>
    <t>Figure 2a-f</t>
  </si>
  <si>
    <t>Species  </t>
  </si>
  <si>
    <t>Strain  </t>
  </si>
  <si>
    <t>Treatment  </t>
  </si>
  <si>
    <t>Replicate no.</t>
  </si>
  <si>
    <t>Total L1</t>
  </si>
  <si>
    <t>Pupae + adults </t>
  </si>
  <si>
    <t>Larvae </t>
  </si>
  <si>
    <t>Dead </t>
  </si>
  <si>
    <t>Total alive (% survival) </t>
  </si>
  <si>
    <t>Ae. albopictus  </t>
  </si>
  <si>
    <t>Montpellier  </t>
  </si>
  <si>
    <t>nuclease 1  </t>
  </si>
  <si>
    <t>1 </t>
  </si>
  <si>
    <t>40 </t>
  </si>
  <si>
    <t>22 </t>
  </si>
  <si>
    <t>18 </t>
  </si>
  <si>
    <t>0 </t>
  </si>
  <si>
    <t>40 (100%) </t>
  </si>
  <si>
    <t>2 </t>
  </si>
  <si>
    <t>fez2  </t>
  </si>
  <si>
    <t>6 </t>
  </si>
  <si>
    <t>34 </t>
  </si>
  <si>
    <r>
      <rPr>
        <b/>
        <i/>
        <sz val="11"/>
        <color rgb="FF4472C4"/>
        <rFont val="Arial"/>
        <family val="2"/>
      </rPr>
      <t>fez2</t>
    </r>
    <r>
      <rPr>
        <b/>
        <sz val="11"/>
        <color rgb="FF4472C4"/>
        <rFont val="Arial"/>
        <family val="2"/>
      </rPr>
      <t xml:space="preserve"> + nuclease 1  </t>
    </r>
  </si>
  <si>
    <t>21 </t>
  </si>
  <si>
    <t>39 (97.5%) </t>
  </si>
  <si>
    <t>none  </t>
  </si>
  <si>
    <t>scramble  </t>
  </si>
  <si>
    <t>20 </t>
  </si>
  <si>
    <t>Ae. aegypti  </t>
  </si>
  <si>
    <t>La Réunion  </t>
  </si>
  <si>
    <r>
      <rPr>
        <b/>
        <i/>
        <sz val="11"/>
        <color theme="1"/>
        <rFont val="Arial"/>
        <family val="2"/>
      </rPr>
      <t>fez2</t>
    </r>
    <r>
      <rPr>
        <b/>
        <sz val="11"/>
        <color theme="1"/>
        <rFont val="Arial"/>
        <family val="2"/>
      </rPr>
      <t xml:space="preserve"> v1  </t>
    </r>
  </si>
  <si>
    <t>23 </t>
  </si>
  <si>
    <t>15 </t>
  </si>
  <si>
    <t>25 (62.5%) </t>
  </si>
  <si>
    <r>
      <rPr>
        <b/>
        <i/>
        <sz val="11"/>
        <color theme="1"/>
        <rFont val="Arial"/>
        <family val="2"/>
      </rPr>
      <t>fez2</t>
    </r>
    <r>
      <rPr>
        <b/>
        <sz val="11"/>
        <color theme="1"/>
        <rFont val="Arial"/>
        <family val="2"/>
      </rPr>
      <t xml:space="preserve"> v1 + nuclease  </t>
    </r>
  </si>
  <si>
    <t>33 </t>
  </si>
  <si>
    <t>5 </t>
  </si>
  <si>
    <t>35 (87.5%) </t>
  </si>
  <si>
    <t>30 </t>
  </si>
  <si>
    <t>16 </t>
  </si>
  <si>
    <t>24 (60%) </t>
  </si>
  <si>
    <t>scramble  </t>
  </si>
  <si>
    <t>24 </t>
  </si>
  <si>
    <t>3 </t>
  </si>
  <si>
    <t>13 </t>
  </si>
  <si>
    <t>27 (67.5%) </t>
  </si>
  <si>
    <t>lrc  </t>
  </si>
  <si>
    <t>14 </t>
  </si>
  <si>
    <t>19 </t>
  </si>
  <si>
    <t>7 </t>
  </si>
  <si>
    <t>33 (82.5%) </t>
  </si>
  <si>
    <t>8 </t>
  </si>
  <si>
    <r>
      <rPr>
        <b/>
        <i/>
        <sz val="11"/>
        <color rgb="FF000000"/>
        <rFont val="Arial"/>
        <family val="2"/>
      </rPr>
      <t>fez2</t>
    </r>
    <r>
      <rPr>
        <b/>
        <sz val="11"/>
        <color rgb="FF000000"/>
        <rFont val="Arial"/>
        <family val="2"/>
      </rPr>
      <t xml:space="preserve"> v2  </t>
    </r>
  </si>
  <si>
    <t>12 </t>
  </si>
  <si>
    <t>32 (80%) </t>
  </si>
  <si>
    <t>scramble   </t>
  </si>
  <si>
    <t>Liverpool  </t>
  </si>
  <si>
    <t>32 </t>
  </si>
  <si>
    <t>38 (95%) </t>
  </si>
  <si>
    <t>27 </t>
  </si>
  <si>
    <t>fez2  v2</t>
  </si>
  <si>
    <t>45 </t>
  </si>
  <si>
    <t>44 </t>
  </si>
  <si>
    <t>45 (100%) </t>
  </si>
  <si>
    <t>28 </t>
  </si>
  <si>
    <t>12 (30%) </t>
  </si>
  <si>
    <t>41 </t>
  </si>
  <si>
    <t>44 (100%) </t>
  </si>
  <si>
    <t>9 </t>
  </si>
  <si>
    <t>31 (77.5%) </t>
  </si>
  <si>
    <t>Figure 5</t>
  </si>
  <si>
    <t>fez2, lrc, dsx, endonucleases</t>
  </si>
  <si>
    <t>2 to 3</t>
  </si>
  <si>
    <t>Figure 5, 
Figure 6</t>
  </si>
  <si>
    <t>Figure 6</t>
  </si>
  <si>
    <t>Replicate  </t>
  </si>
  <si>
    <t xml:space="preserve">No. (%) males </t>
  </si>
  <si>
    <t>No. (%) females</t>
  </si>
  <si>
    <t>Could not be sexed </t>
  </si>
  <si>
    <t>Reached adulthood (%)  </t>
  </si>
  <si>
    <t>Remaining larvae/ pupae after 1 month </t>
  </si>
  <si>
    <r>
      <rPr>
        <b/>
        <i/>
        <sz val="11"/>
        <color theme="1"/>
        <rFont val="Arial"/>
        <family val="2"/>
      </rPr>
      <t>dsxF1</t>
    </r>
    <r>
      <rPr>
        <b/>
        <sz val="11"/>
        <color theme="1"/>
        <rFont val="Arial"/>
        <family val="2"/>
      </rPr>
      <t xml:space="preserve"> + </t>
    </r>
    <r>
      <rPr>
        <b/>
        <i/>
        <sz val="11"/>
        <color theme="1"/>
        <rFont val="Arial"/>
        <family val="2"/>
      </rPr>
      <t>dsxF2</t>
    </r>
    <r>
      <rPr>
        <b/>
        <sz val="11"/>
        <color theme="1"/>
        <rFont val="Arial"/>
        <family val="2"/>
      </rPr>
      <t xml:space="preserve"> + 3 nucleases  </t>
    </r>
  </si>
  <si>
    <t>17 (50.0 %) </t>
  </si>
  <si>
    <t>34 (68.0 %) </t>
  </si>
  <si>
    <t>19 (54.3 %) </t>
  </si>
  <si>
    <t>16 (45.7 %) </t>
  </si>
  <si>
    <t>35 (70.0 %) </t>
  </si>
  <si>
    <t>3*  </t>
  </si>
  <si>
    <t>12 (38.7 %)  </t>
  </si>
  <si>
    <t>19 (61.3 %)  </t>
  </si>
  <si>
    <t>31 (62 %)  </t>
  </si>
  <si>
    <t>4*  </t>
  </si>
  <si>
    <t>11 (45.7%)  </t>
  </si>
  <si>
    <t>19 (54.3%)  </t>
  </si>
  <si>
    <t>35 (70%)  </t>
  </si>
  <si>
    <t>5*  </t>
  </si>
  <si>
    <t>13 (40.0%)  </t>
  </si>
  <si>
    <t>21 (60.0%)  </t>
  </si>
  <si>
    <t>12 (60.0 %) </t>
  </si>
  <si>
    <t>8 (40.0%)  </t>
  </si>
  <si>
    <t>20 (40.0 %) </t>
  </si>
  <si>
    <t>2*  </t>
  </si>
  <si>
    <t>14 (50.0%)  </t>
  </si>
  <si>
    <t>30 (60%) </t>
  </si>
  <si>
    <t>18 (56.3 %) </t>
  </si>
  <si>
    <t>14 (43.8%)  </t>
  </si>
  <si>
    <t>32 (64.0 %) </t>
  </si>
  <si>
    <t>14 (48.3 %) </t>
  </si>
  <si>
    <t>15 (51.7%)  </t>
  </si>
  <si>
    <t>29 (58.0 %) </t>
  </si>
  <si>
    <t>13 (35.1%) </t>
  </si>
  <si>
    <t>24 (64.9 %) </t>
  </si>
  <si>
    <t>37 (74.0 %) </t>
  </si>
  <si>
    <t>dsx, eGFP (control)</t>
  </si>
  <si>
    <t>Figure 8</t>
  </si>
  <si>
    <t>Injection</t>
  </si>
  <si>
    <r>
      <t>fez2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lrc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sem1a</t>
    </r>
    <r>
      <rPr>
        <sz val="12"/>
        <color theme="1"/>
        <rFont val="Arial"/>
        <family val="2"/>
      </rPr>
      <t>, control shRNA</t>
    </r>
  </si>
  <si>
    <r>
      <rPr>
        <i/>
        <sz val="12"/>
        <color theme="1"/>
        <rFont val="Arial"/>
        <family val="2"/>
      </rPr>
      <t>In vitro</t>
    </r>
    <r>
      <rPr>
        <sz val="12"/>
        <color theme="1"/>
        <rFont val="Arial"/>
        <family val="2"/>
      </rPr>
      <t xml:space="preserve"> transcription</t>
    </r>
  </si>
  <si>
    <r>
      <t>fez2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lrc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sem1a_E8</t>
    </r>
    <r>
      <rPr>
        <sz val="12"/>
        <color theme="1"/>
        <rFont val="Arial"/>
        <family val="2"/>
      </rPr>
      <t xml:space="preserve">, sem1a_E15, beta-tubulin, ache1, V-ATPase, αcop, </t>
    </r>
    <r>
      <rPr>
        <i/>
        <sz val="12"/>
        <color theme="1"/>
        <rFont val="Arial"/>
        <family val="2"/>
      </rPr>
      <t>gusA, eGFP</t>
    </r>
    <r>
      <rPr>
        <sz val="12"/>
        <color theme="1"/>
        <rFont val="Arial"/>
        <family val="2"/>
      </rPr>
      <t>, bact ctrl</t>
    </r>
  </si>
  <si>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0.324 (Figure 2b)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0.355 (Figure 2c)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 = 0.017 (Figure 2d)</t>
    </r>
    <r>
      <rPr>
        <vertAlign val="superscript"/>
        <sz val="12"/>
        <color theme="1"/>
        <rFont val="Arial"/>
        <family val="2"/>
      </rPr>
      <t>1</t>
    </r>
    <r>
      <rPr>
        <sz val="12"/>
        <color theme="1"/>
        <rFont val="Arial"/>
        <family val="2"/>
      </rPr>
      <t xml:space="preserve">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0.612 (Figure 2e)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 = 0.985 (Figure 2f)</t>
    </r>
  </si>
  <si>
    <r>
      <rPr>
        <vertAlign val="superscript"/>
        <sz val="12"/>
        <color theme="1"/>
        <rFont val="Arial"/>
        <family val="2"/>
      </rPr>
      <t xml:space="preserve">1 </t>
    </r>
    <r>
      <rPr>
        <sz val="12"/>
        <color theme="1"/>
        <rFont val="Arial"/>
        <family val="2"/>
      </rPr>
      <t xml:space="preserve">The observed p-value &lt; 0,05 for this experiment was due to differences between two of the treatment conditions (lrc and ache1) and not to the control dsRNAs </t>
    </r>
    <r>
      <rPr>
        <i/>
        <sz val="12"/>
        <color theme="1"/>
        <rFont val="Arial"/>
        <family val="2"/>
      </rPr>
      <t>gusA</t>
    </r>
    <r>
      <rPr>
        <sz val="12"/>
        <color theme="1"/>
        <rFont val="Arial"/>
        <family val="2"/>
      </rPr>
      <t xml:space="preserve"> or </t>
    </r>
    <r>
      <rPr>
        <i/>
        <sz val="12"/>
        <color theme="1"/>
        <rFont val="Arial"/>
        <family val="2"/>
      </rPr>
      <t>eGFP</t>
    </r>
  </si>
  <si>
    <r>
      <t xml:space="preserve">Weak lethal effect when targeting </t>
    </r>
    <r>
      <rPr>
        <i/>
        <sz val="12"/>
        <color theme="1"/>
        <rFont val="Arial"/>
        <family val="2"/>
      </rPr>
      <t>fez2</t>
    </r>
    <r>
      <rPr>
        <sz val="12"/>
        <color theme="1"/>
        <rFont val="Arial"/>
        <family val="2"/>
      </rPr>
      <t xml:space="preserve"> v2 in the La Réunion strain</t>
    </r>
  </si>
  <si>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0.844 (Figure 5a)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0.828 (Figure 5b)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0.0489 (Figure 5b)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0.272 (Figure 5c)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 = 0.415 (Figure 6)</t>
    </r>
  </si>
  <si>
    <r>
      <t>fez2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lrc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sem1a_E8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gusA, eGFP</t>
    </r>
    <r>
      <rPr>
        <sz val="12"/>
        <color theme="1"/>
        <rFont val="Arial"/>
        <family val="2"/>
      </rPr>
      <t>, bact ctrl, 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</t>
    </r>
  </si>
  <si>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0.154 (Strain Liverpool),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 = 0.857 (Strain Brazi)</t>
    </r>
  </si>
  <si>
    <r>
      <t>fez2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lrc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sem1a_E8</t>
    </r>
    <r>
      <rPr>
        <sz val="12"/>
        <color theme="1"/>
        <rFont val="Arial"/>
        <family val="2"/>
      </rPr>
      <t xml:space="preserve">, </t>
    </r>
    <r>
      <rPr>
        <i/>
        <sz val="12"/>
        <color theme="1"/>
        <rFont val="Arial"/>
        <family val="2"/>
      </rPr>
      <t>unspecific siRNA</t>
    </r>
    <r>
      <rPr>
        <sz val="12"/>
        <color theme="1"/>
        <rFont val="Arial"/>
        <family val="2"/>
      </rPr>
      <t>, 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</t>
    </r>
  </si>
  <si>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 = 0.223</t>
    </r>
  </si>
  <si>
    <r>
      <t xml:space="preserve">Reduced levels of the female-specific </t>
    </r>
    <r>
      <rPr>
        <i/>
        <sz val="12"/>
        <color theme="1"/>
        <rFont val="Arial"/>
        <family val="2"/>
      </rPr>
      <t>dsx</t>
    </r>
    <r>
      <rPr>
        <sz val="12"/>
        <color theme="1"/>
        <rFont val="Arial"/>
        <family val="2"/>
      </rPr>
      <t xml:space="preserve"> transcript, no difference in the male-to-female ratio between control and </t>
    </r>
    <r>
      <rPr>
        <i/>
        <sz val="12"/>
        <color theme="1"/>
        <rFont val="Arial"/>
        <family val="2"/>
      </rPr>
      <t>dsx</t>
    </r>
    <r>
      <rPr>
        <sz val="12"/>
        <color theme="1"/>
        <rFont val="Arial"/>
        <family val="2"/>
      </rPr>
      <t xml:space="preserve"> dsRNA treatments</t>
    </r>
  </si>
  <si>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0.0000334 (Figure 8a)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 = 0.815 (Figure 8b)</t>
    </r>
  </si>
  <si>
    <r>
      <t>fez2</t>
    </r>
    <r>
      <rPr>
        <sz val="12"/>
        <color theme="1"/>
        <rFont val="Arial"/>
        <family val="2"/>
      </rPr>
      <t xml:space="preserve">+dye, </t>
    </r>
    <r>
      <rPr>
        <i/>
        <sz val="12"/>
        <color theme="1"/>
        <rFont val="Arial"/>
        <family val="2"/>
      </rPr>
      <t>lrc</t>
    </r>
    <r>
      <rPr>
        <sz val="12"/>
        <color theme="1"/>
        <rFont val="Arial"/>
        <family val="2"/>
      </rPr>
      <t xml:space="preserve">+dye, </t>
    </r>
    <r>
      <rPr>
        <i/>
        <sz val="12"/>
        <color theme="1"/>
        <rFont val="Arial"/>
        <family val="2"/>
      </rPr>
      <t>sem1a_E8</t>
    </r>
    <r>
      <rPr>
        <sz val="12"/>
        <color theme="1"/>
        <rFont val="Arial"/>
        <family val="2"/>
      </rPr>
      <t xml:space="preserve">+dye, </t>
    </r>
    <r>
      <rPr>
        <i/>
        <sz val="12"/>
        <color theme="1"/>
        <rFont val="Arial"/>
        <family val="2"/>
      </rPr>
      <t>gusA</t>
    </r>
    <r>
      <rPr>
        <sz val="12"/>
        <color theme="1"/>
        <rFont val="Arial"/>
        <family val="2"/>
      </rPr>
      <t>+dye, 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O+dye, bact ctrl+dye</t>
    </r>
  </si>
  <si>
    <r>
      <t>p</t>
    </r>
    <r>
      <rPr>
        <sz val="12"/>
        <color rgb="FF000000"/>
        <rFont val="Arial"/>
        <family val="2"/>
      </rPr>
      <t>-value = 0.499</t>
    </r>
  </si>
  <si>
    <r>
      <t>fez2</t>
    </r>
    <r>
      <rPr>
        <sz val="12"/>
        <color theme="1"/>
        <rFont val="Arial"/>
        <family val="2"/>
      </rPr>
      <t>+dye</t>
    </r>
    <r>
      <rPr>
        <i/>
        <sz val="12"/>
        <color theme="1"/>
        <rFont val="Arial"/>
        <family val="2"/>
      </rPr>
      <t>, lrc</t>
    </r>
    <r>
      <rPr>
        <sz val="12"/>
        <color theme="1"/>
        <rFont val="Arial"/>
        <family val="2"/>
      </rPr>
      <t>+dye</t>
    </r>
    <r>
      <rPr>
        <i/>
        <sz val="12"/>
        <color theme="1"/>
        <rFont val="Arial"/>
        <family val="2"/>
      </rPr>
      <t>, sem1a</t>
    </r>
    <r>
      <rPr>
        <sz val="12"/>
        <color theme="1"/>
        <rFont val="Arial"/>
        <family val="2"/>
      </rPr>
      <t>+dye</t>
    </r>
    <r>
      <rPr>
        <i/>
        <sz val="12"/>
        <color theme="1"/>
        <rFont val="Arial"/>
        <family val="2"/>
      </rPr>
      <t>, unspecific siRNA</t>
    </r>
    <r>
      <rPr>
        <sz val="12"/>
        <color theme="1"/>
        <rFont val="Arial"/>
        <family val="2"/>
      </rPr>
      <t>+dye</t>
    </r>
    <r>
      <rPr>
        <i/>
        <sz val="12"/>
        <color theme="1"/>
        <rFont val="Arial"/>
        <family val="2"/>
      </rPr>
      <t>, H</t>
    </r>
    <r>
      <rPr>
        <i/>
        <vertAlign val="subscript"/>
        <sz val="12"/>
        <color theme="1"/>
        <rFont val="Arial"/>
        <family val="2"/>
      </rPr>
      <t>2</t>
    </r>
    <r>
      <rPr>
        <i/>
        <sz val="12"/>
        <color theme="1"/>
        <rFont val="Arial"/>
        <family val="2"/>
      </rPr>
      <t>O</t>
    </r>
    <r>
      <rPr>
        <sz val="12"/>
        <color theme="1"/>
        <rFont val="Arial"/>
        <family val="2"/>
      </rPr>
      <t>+dye, H</t>
    </r>
    <r>
      <rPr>
        <vertAlign val="subscript"/>
        <sz val="12"/>
        <color theme="1"/>
        <rFont val="Arial"/>
        <family val="2"/>
      </rPr>
      <t>2</t>
    </r>
    <r>
      <rPr>
        <sz val="12"/>
        <color theme="1"/>
        <rFont val="Arial"/>
        <family val="2"/>
      </rPr>
      <t>O</t>
    </r>
  </si>
  <si>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 xml:space="preserve">-value = 0.127 (L2 larvae), 
</t>
    </r>
    <r>
      <rPr>
        <i/>
        <sz val="12"/>
        <color theme="1"/>
        <rFont val="Arial"/>
        <family val="2"/>
      </rPr>
      <t>p</t>
    </r>
    <r>
      <rPr>
        <sz val="12"/>
        <color theme="1"/>
        <rFont val="Arial"/>
        <family val="2"/>
      </rPr>
      <t>-value = 0.363 (L4 larvae)</t>
    </r>
  </si>
  <si>
    <r>
      <t>p</t>
    </r>
    <r>
      <rPr>
        <sz val="12"/>
        <color rgb="FF000000"/>
        <rFont val="Arial"/>
        <family val="2"/>
      </rPr>
      <t>-values = 1.00 (</t>
    </r>
    <r>
      <rPr>
        <i/>
        <sz val="12"/>
        <color rgb="FF000000"/>
        <rFont val="Arial"/>
        <family val="2"/>
      </rPr>
      <t>sem-1a</t>
    </r>
    <r>
      <rPr>
        <sz val="12"/>
        <color rgb="FF000000"/>
        <rFont val="Arial"/>
        <family val="2"/>
      </rPr>
      <t>), 1.00 (f</t>
    </r>
    <r>
      <rPr>
        <i/>
        <sz val="12"/>
        <color rgb="FF000000"/>
        <rFont val="Arial"/>
        <family val="2"/>
      </rPr>
      <t>ez2</t>
    </r>
    <r>
      <rPr>
        <sz val="12"/>
        <color rgb="FF000000"/>
        <rFont val="Arial"/>
        <family val="2"/>
      </rPr>
      <t>), 0.088 (</t>
    </r>
    <r>
      <rPr>
        <i/>
        <sz val="12"/>
        <color rgb="FF000000"/>
        <rFont val="Arial"/>
        <family val="2"/>
      </rPr>
      <t>lrc</t>
    </r>
    <r>
      <rPr>
        <sz val="12"/>
        <color rgb="FF000000"/>
        <rFont val="Arial"/>
        <family val="2"/>
      </rPr>
      <t>)</t>
    </r>
  </si>
  <si>
    <r>
      <t>p</t>
    </r>
    <r>
      <rPr>
        <sz val="12"/>
        <color rgb="FF000000"/>
        <rFont val="Arial"/>
        <family val="2"/>
      </rPr>
      <t>-values = 0.630, 0.882, 0.303, 0.568, 0.738, 0.597, 0.0107</t>
    </r>
  </si>
  <si>
    <t>total number of animals</t>
  </si>
  <si>
    <t>Figure 8A</t>
  </si>
  <si>
    <t>Fold change expression</t>
  </si>
  <si>
    <t>dsx soaking</t>
  </si>
  <si>
    <t>Average control</t>
  </si>
  <si>
    <t>Average dsx soaking</t>
  </si>
  <si>
    <t>Control soaking result</t>
  </si>
  <si>
    <t>Dsx soaking result</t>
  </si>
  <si>
    <t>number of females</t>
  </si>
  <si>
    <t>number of males</t>
  </si>
  <si>
    <t>male ratio</t>
  </si>
  <si>
    <t>control-2</t>
  </si>
  <si>
    <t>dsx-2</t>
  </si>
  <si>
    <t>control-3</t>
  </si>
  <si>
    <t>dsx-3</t>
  </si>
  <si>
    <t>control-4</t>
  </si>
  <si>
    <t>dsx-4</t>
  </si>
  <si>
    <t>control-5</t>
  </si>
  <si>
    <t>dsx-5</t>
  </si>
  <si>
    <t>control-6</t>
  </si>
  <si>
    <t>control-7</t>
  </si>
  <si>
    <t>control-1</t>
    <phoneticPr fontId="1" type="noConversion"/>
  </si>
  <si>
    <t>dsx-1</t>
    <phoneticPr fontId="1" type="noConversion"/>
  </si>
  <si>
    <t>replicate</t>
  </si>
  <si>
    <t>Figure 1B</t>
  </si>
  <si>
    <t>Figure 1C</t>
  </si>
  <si>
    <t>Figure 1D</t>
  </si>
  <si>
    <t>Figure 1E</t>
  </si>
  <si>
    <t>Figure 1F</t>
  </si>
  <si>
    <t>Figure 1G</t>
  </si>
  <si>
    <t>Control, day 3</t>
  </si>
  <si>
    <t>relative expression data</t>
  </si>
  <si>
    <t>Sem1a, day 3</t>
  </si>
  <si>
    <t>Control, day 5</t>
  </si>
  <si>
    <t>Sem1a, day 5</t>
  </si>
  <si>
    <t>Control, pupae</t>
  </si>
  <si>
    <t>Sem1a, pupae</t>
  </si>
  <si>
    <t>lrc, day 3</t>
  </si>
  <si>
    <t>lrc, day 5</t>
  </si>
  <si>
    <t>lrc, pupae</t>
  </si>
  <si>
    <t>fez2, day 3</t>
  </si>
  <si>
    <t>fez2, day 5</t>
  </si>
  <si>
    <t>fez2, pupae</t>
  </si>
  <si>
    <t>Sem1a total</t>
  </si>
  <si>
    <t>Soaking L1 4h dsRNA, Brazil strain</t>
  </si>
  <si>
    <t>Soaking L1 4h dsRNA, Liverpool strain</t>
  </si>
  <si>
    <t>Soaking L1 4h siRNA, Liverpool strain</t>
  </si>
  <si>
    <t>GusA 1500</t>
  </si>
  <si>
    <t>Figure 8B - male to female ratio data</t>
  </si>
  <si>
    <t>Figure 9D - relative expression data</t>
  </si>
  <si>
    <t>dsRNA + dye</t>
  </si>
  <si>
    <t>control (Gus A dsRNA) + dye</t>
  </si>
  <si>
    <t>qPCR L4 Ae aegypti Liverppol injected with siRNA, collected 24h after injection</t>
  </si>
  <si>
    <t>siRNA + dye</t>
  </si>
  <si>
    <t>control (siRNA control sequence) + dye</t>
  </si>
  <si>
    <t>sem1a</t>
  </si>
  <si>
    <t>Figure 9E - relative expression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</si>
</sst>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7" formatCode="#,##0.0000"/>
    <numFmt numFmtId="171" formatCode="0.0000"/>
    <numFmt numFmtId="174" formatCode="0.0"/>
  </numFmts>
  <fonts count="24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11"/>
      <color rgb="FF4472C4"/>
      <name val="Arial"/>
      <family val="2"/>
    </font>
    <font>
      <sz val="11"/>
      <color rgb="FF4472C4"/>
      <name val="Arial"/>
      <family val="2"/>
    </font>
    <font>
      <b/>
      <sz val="11"/>
      <color rgb="FF4472C4"/>
      <name val="Arial"/>
      <family val="2"/>
    </font>
    <font>
      <b/>
      <i/>
      <sz val="11"/>
      <color rgb="FF4472C4"/>
      <name val="Arial"/>
      <family val="2"/>
    </font>
    <font>
      <i/>
      <sz val="11"/>
      <color theme="1"/>
      <name val="Arial"/>
      <family val="2"/>
    </font>
    <font>
      <sz val="11"/>
      <color theme="1"/>
      <name val="Arial"/>
      <family val="2"/>
    </font>
    <font>
      <b/>
      <i/>
      <sz val="11"/>
      <color theme="1"/>
      <name val="Arial"/>
      <family val="2"/>
    </font>
    <font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vertAlign val="superscript"/>
      <sz val="12"/>
      <color theme="1"/>
      <name val="Arial"/>
      <family val="2"/>
    </font>
    <font>
      <vertAlign val="subscript"/>
      <sz val="12"/>
      <color theme="1"/>
      <name val="Arial"/>
      <family val="2"/>
    </font>
    <font>
      <i/>
      <sz val="12"/>
      <color rgb="FF000000"/>
      <name val="Arial"/>
      <family val="2"/>
    </font>
    <font>
      <sz val="12"/>
      <color rgb="FF000000"/>
      <name val="Arial"/>
      <family val="2"/>
    </font>
    <font>
      <i/>
      <vertAlign val="subscript"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right"/>
    </xf>
    <xf numFmtId="164" fontId="0" fillId="0" borderId="0" xfId="0" applyNumberFormat="1"/>
    <xf numFmtId="0" fontId="2" fillId="2" borderId="0" xfId="0" applyFont="1" applyFill="1"/>
    <xf numFmtId="164" fontId="2" fillId="2" borderId="0" xfId="0" applyNumberFormat="1" applyFont="1" applyFill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11" xfId="0" applyBorder="1" applyAlignment="1">
      <alignment horizontal="right" vertical="center" wrapText="1"/>
    </xf>
    <xf numFmtId="0" fontId="3" fillId="0" borderId="11" xfId="0" applyFont="1" applyBorder="1" applyAlignment="1">
      <alignment horizontal="right" vertical="center" wrapText="1"/>
    </xf>
    <xf numFmtId="0" fontId="0" fillId="0" borderId="12" xfId="0" applyBorder="1"/>
    <xf numFmtId="0" fontId="0" fillId="0" borderId="13" xfId="0" applyBorder="1"/>
    <xf numFmtId="0" fontId="1" fillId="0" borderId="11" xfId="0" applyFont="1" applyBorder="1"/>
    <xf numFmtId="0" fontId="2" fillId="0" borderId="11" xfId="0" applyFont="1" applyBorder="1"/>
    <xf numFmtId="0" fontId="3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left"/>
    </xf>
    <xf numFmtId="0" fontId="0" fillId="0" borderId="14" xfId="0" applyBorder="1" applyAlignment="1">
      <alignment horizontal="right"/>
    </xf>
    <xf numFmtId="0" fontId="3" fillId="0" borderId="12" xfId="0" applyFont="1" applyBorder="1"/>
    <xf numFmtId="0" fontId="3" fillId="0" borderId="13" xfId="0" applyFont="1" applyBorder="1"/>
    <xf numFmtId="0" fontId="5" fillId="0" borderId="15" xfId="0" applyFont="1" applyBorder="1" applyAlignment="1">
      <alignment vertical="center" wrapText="1"/>
    </xf>
    <xf numFmtId="0" fontId="8" fillId="3" borderId="17" xfId="0" applyFont="1" applyFill="1" applyBorder="1" applyAlignment="1">
      <alignment vertical="center" wrapText="1"/>
    </xf>
    <xf numFmtId="0" fontId="7" fillId="3" borderId="17" xfId="0" applyFont="1" applyFill="1" applyBorder="1" applyAlignment="1">
      <alignment vertical="center" wrapText="1"/>
    </xf>
    <xf numFmtId="0" fontId="7" fillId="3" borderId="18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20" xfId="0" applyFont="1" applyFill="1" applyBorder="1" applyAlignment="1">
      <alignment vertical="center" wrapText="1"/>
    </xf>
    <xf numFmtId="0" fontId="7" fillId="3" borderId="20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center" wrapText="1"/>
    </xf>
    <xf numFmtId="0" fontId="1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  <xf numFmtId="0" fontId="11" fillId="3" borderId="1" xfId="0" applyFont="1" applyFill="1" applyBorder="1" applyAlignment="1">
      <alignment vertical="center" wrapText="1"/>
    </xf>
    <xf numFmtId="0" fontId="11" fillId="3" borderId="1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5" fillId="3" borderId="20" xfId="0" applyFont="1" applyFill="1" applyBorder="1" applyAlignment="1">
      <alignment vertical="center" wrapText="1"/>
    </xf>
    <xf numFmtId="0" fontId="11" fillId="3" borderId="20" xfId="0" applyFont="1" applyFill="1" applyBorder="1" applyAlignment="1">
      <alignment vertical="center" wrapText="1"/>
    </xf>
    <xf numFmtId="0" fontId="11" fillId="3" borderId="21" xfId="0" applyFont="1" applyFill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0" fontId="13" fillId="3" borderId="1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12" fillId="0" borderId="22" xfId="0" applyFont="1" applyBorder="1" applyAlignment="1">
      <alignment vertical="center" wrapText="1"/>
    </xf>
    <xf numFmtId="0" fontId="11" fillId="0" borderId="23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3" borderId="1" xfId="0" applyFont="1" applyFill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5" fillId="0" borderId="22" xfId="0" applyFont="1" applyBorder="1" applyAlignment="1">
      <alignment vertical="center" wrapText="1"/>
    </xf>
    <xf numFmtId="0" fontId="16" fillId="0" borderId="0" xfId="0" applyFont="1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0" fontId="16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17" fillId="0" borderId="24" xfId="0" applyFont="1" applyBorder="1"/>
    <xf numFmtId="0" fontId="18" fillId="0" borderId="24" xfId="0" applyFont="1" applyBorder="1" applyAlignment="1">
      <alignment wrapText="1"/>
    </xf>
    <xf numFmtId="0" fontId="17" fillId="0" borderId="24" xfId="0" applyFont="1" applyBorder="1" applyAlignment="1">
      <alignment horizontal="right"/>
    </xf>
    <xf numFmtId="0" fontId="17" fillId="0" borderId="24" xfId="0" applyFont="1" applyBorder="1" applyAlignment="1">
      <alignment horizontal="left" wrapText="1"/>
    </xf>
    <xf numFmtId="0" fontId="21" fillId="0" borderId="24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 wrapText="1"/>
    </xf>
    <xf numFmtId="0" fontId="17" fillId="0" borderId="27" xfId="0" applyFont="1" applyBorder="1"/>
    <xf numFmtId="0" fontId="17" fillId="0" borderId="28" xfId="0" applyFont="1" applyBorder="1"/>
    <xf numFmtId="0" fontId="18" fillId="0" borderId="28" xfId="0" applyFont="1" applyBorder="1" applyAlignment="1">
      <alignment wrapText="1"/>
    </xf>
    <xf numFmtId="0" fontId="17" fillId="0" borderId="28" xfId="0" applyFont="1" applyBorder="1" applyAlignment="1">
      <alignment horizontal="left" wrapText="1"/>
    </xf>
    <xf numFmtId="0" fontId="17" fillId="0" borderId="28" xfId="0" applyFont="1" applyBorder="1" applyAlignment="1">
      <alignment horizontal="left" vertical="center" wrapText="1"/>
    </xf>
    <xf numFmtId="0" fontId="17" fillId="0" borderId="29" xfId="0" applyFont="1" applyBorder="1"/>
    <xf numFmtId="0" fontId="17" fillId="0" borderId="25" xfId="0" applyFont="1" applyBorder="1"/>
    <xf numFmtId="0" fontId="18" fillId="0" borderId="25" xfId="0" applyFont="1" applyBorder="1" applyAlignment="1">
      <alignment wrapText="1"/>
    </xf>
    <xf numFmtId="0" fontId="17" fillId="0" borderId="25" xfId="0" applyFont="1" applyBorder="1" applyAlignment="1">
      <alignment horizontal="right"/>
    </xf>
    <xf numFmtId="0" fontId="17" fillId="0" borderId="25" xfId="0" applyFont="1" applyBorder="1" applyAlignment="1">
      <alignment horizontal="left" wrapText="1"/>
    </xf>
    <xf numFmtId="0" fontId="21" fillId="0" borderId="25" xfId="0" applyFont="1" applyBorder="1" applyAlignment="1">
      <alignment horizontal="left" vertical="center" wrapText="1"/>
    </xf>
    <xf numFmtId="0" fontId="17" fillId="0" borderId="26" xfId="0" applyFont="1" applyBorder="1"/>
    <xf numFmtId="0" fontId="17" fillId="0" borderId="28" xfId="0" applyFont="1" applyBorder="1" applyAlignment="1">
      <alignment horizontal="right"/>
    </xf>
    <xf numFmtId="0" fontId="17" fillId="0" borderId="29" xfId="0" applyFont="1" applyBorder="1" applyAlignment="1">
      <alignment wrapText="1"/>
    </xf>
    <xf numFmtId="0" fontId="17" fillId="0" borderId="25" xfId="0" applyFont="1" applyBorder="1" applyAlignment="1">
      <alignment horizontal="left" vertical="center" wrapText="1"/>
    </xf>
    <xf numFmtId="0" fontId="18" fillId="0" borderId="0" xfId="0" applyFont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0" fontId="17" fillId="0" borderId="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8" fillId="0" borderId="3" xfId="0" applyFont="1" applyBorder="1" applyAlignment="1">
      <alignment horizontal="right"/>
    </xf>
    <xf numFmtId="0" fontId="6" fillId="0" borderId="16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1" fillId="0" borderId="17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3" fillId="0" borderId="1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1" fillId="0" borderId="22" xfId="0" applyFont="1" applyBorder="1" applyAlignment="1">
      <alignment vertical="center" wrapText="1"/>
    </xf>
    <xf numFmtId="0" fontId="4" fillId="0" borderId="1" xfId="0" applyFont="1" applyBorder="1"/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10" fontId="0" fillId="0" borderId="1" xfId="0" applyNumberFormat="1" applyBorder="1" applyAlignment="1">
      <alignment vertical="center"/>
    </xf>
    <xf numFmtId="0" fontId="4" fillId="0" borderId="1" xfId="0" applyFont="1" applyBorder="1" applyAlignment="1">
      <alignment wrapText="1"/>
    </xf>
    <xf numFmtId="0" fontId="0" fillId="0" borderId="0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0" xfId="0" applyFont="1"/>
    <xf numFmtId="0" fontId="0" fillId="0" borderId="1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3" fillId="0" borderId="0" xfId="0" applyFont="1" applyBorder="1"/>
    <xf numFmtId="14" fontId="0" fillId="0" borderId="1" xfId="0" applyNumberForma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Border="1"/>
    <xf numFmtId="1" fontId="0" fillId="0" borderId="1" xfId="0" applyNumberFormat="1" applyBorder="1"/>
    <xf numFmtId="1" fontId="0" fillId="0" borderId="20" xfId="0" applyNumberFormat="1" applyBorder="1"/>
    <xf numFmtId="0" fontId="3" fillId="0" borderId="10" xfId="0" applyFont="1" applyBorder="1"/>
    <xf numFmtId="0" fontId="3" fillId="0" borderId="11" xfId="0" applyFont="1" applyBorder="1"/>
    <xf numFmtId="0" fontId="3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18" xfId="0" applyFont="1" applyBorder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10" fontId="0" fillId="0" borderId="11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10" fontId="0" fillId="0" borderId="20" xfId="0" applyNumberForma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4" fillId="0" borderId="16" xfId="0" applyFont="1" applyBorder="1"/>
    <xf numFmtId="0" fontId="4" fillId="0" borderId="18" xfId="0" applyFont="1" applyBorder="1"/>
    <xf numFmtId="167" fontId="0" fillId="0" borderId="10" xfId="0" applyNumberFormat="1" applyBorder="1"/>
    <xf numFmtId="171" fontId="0" fillId="0" borderId="11" xfId="0" applyNumberFormat="1" applyBorder="1"/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167" fontId="0" fillId="0" borderId="19" xfId="0" applyNumberFormat="1" applyBorder="1"/>
    <xf numFmtId="171" fontId="0" fillId="0" borderId="21" xfId="0" applyNumberFormat="1" applyBorder="1"/>
    <xf numFmtId="167" fontId="0" fillId="0" borderId="33" xfId="0" applyNumberFormat="1" applyBorder="1"/>
    <xf numFmtId="0" fontId="0" fillId="0" borderId="1" xfId="0" applyBorder="1" applyAlignment="1">
      <alignment horizontal="center"/>
    </xf>
    <xf numFmtId="174" fontId="0" fillId="0" borderId="1" xfId="0" applyNumberFormat="1" applyBorder="1"/>
    <xf numFmtId="174" fontId="3" fillId="0" borderId="1" xfId="0" applyNumberFormat="1" applyFont="1" applyBorder="1"/>
    <xf numFmtId="174" fontId="0" fillId="0" borderId="11" xfId="0" applyNumberFormat="1" applyBorder="1"/>
    <xf numFmtId="174" fontId="0" fillId="0" borderId="20" xfId="0" applyNumberFormat="1" applyBorder="1"/>
    <xf numFmtId="174" fontId="0" fillId="0" borderId="21" xfId="0" applyNumberFormat="1" applyBorder="1"/>
    <xf numFmtId="174" fontId="3" fillId="0" borderId="11" xfId="0" applyNumberFormat="1" applyFont="1" applyBorder="1"/>
    <xf numFmtId="174" fontId="3" fillId="0" borderId="20" xfId="0" applyNumberFormat="1" applyFont="1" applyBorder="1"/>
    <xf numFmtId="174" fontId="3" fillId="0" borderId="21" xfId="0" applyNumberFormat="1" applyFont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08B5-CCF7-2248-A6CB-84593B9487E3}">
  <sheetPr>
    <pageSetUpPr fitToPage="1"/>
  </sheetPr>
  <dimension ref="A1:V20"/>
  <sheetViews>
    <sheetView zoomScale="79" zoomScaleNormal="79" workbookViewId="0">
      <selection activeCell="I22" sqref="I22"/>
    </sheetView>
  </sheetViews>
  <sheetFormatPr baseColWidth="10" defaultRowHeight="16" x14ac:dyDescent="0.2"/>
  <cols>
    <col min="1" max="1" width="24" customWidth="1"/>
    <col min="2" max="2" width="42.1640625" customWidth="1"/>
    <col min="3" max="3" width="22.6640625" customWidth="1"/>
    <col min="4" max="4" width="21.83203125" customWidth="1"/>
    <col min="5" max="5" width="37.6640625" customWidth="1"/>
    <col min="6" max="6" width="19.6640625" customWidth="1"/>
    <col min="7" max="7" width="16.6640625" customWidth="1"/>
    <col min="8" max="8" width="41.6640625" customWidth="1"/>
    <col min="9" max="9" width="50.5" customWidth="1"/>
    <col min="10" max="10" width="18.6640625" customWidth="1"/>
  </cols>
  <sheetData>
    <row r="1" spans="1:22" ht="17" thickBot="1" x14ac:dyDescent="0.25">
      <c r="A1" s="83"/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</row>
    <row r="2" spans="1:22" s="6" customFormat="1" ht="58" customHeight="1" thickBot="1" x14ac:dyDescent="0.25">
      <c r="A2" s="87" t="s">
        <v>127</v>
      </c>
      <c r="B2" s="88" t="s">
        <v>134</v>
      </c>
      <c r="C2" s="88" t="s">
        <v>138</v>
      </c>
      <c r="D2" s="88" t="s">
        <v>133</v>
      </c>
      <c r="E2" s="88" t="s">
        <v>137</v>
      </c>
      <c r="F2" s="88" t="s">
        <v>131</v>
      </c>
      <c r="G2" s="88" t="s">
        <v>130</v>
      </c>
      <c r="H2" s="88" t="s">
        <v>128</v>
      </c>
      <c r="I2" s="88" t="s">
        <v>129</v>
      </c>
      <c r="J2" s="89" t="s">
        <v>177</v>
      </c>
      <c r="K2" s="82"/>
      <c r="L2" s="82"/>
      <c r="M2" s="86"/>
      <c r="N2" s="82"/>
      <c r="O2" s="82"/>
      <c r="P2" s="82"/>
      <c r="Q2" s="82"/>
      <c r="R2" s="82"/>
      <c r="S2" s="82"/>
      <c r="T2" s="82"/>
      <c r="U2" s="82"/>
      <c r="V2" s="82"/>
    </row>
    <row r="3" spans="1:22" ht="34" customHeight="1" x14ac:dyDescent="0.2">
      <c r="A3" s="114" t="s">
        <v>176</v>
      </c>
      <c r="B3" s="102" t="s">
        <v>163</v>
      </c>
      <c r="C3" s="102" t="s">
        <v>164</v>
      </c>
      <c r="D3" s="102" t="s">
        <v>162</v>
      </c>
      <c r="E3" s="103" t="s">
        <v>306</v>
      </c>
      <c r="F3" s="104" t="s">
        <v>165</v>
      </c>
      <c r="G3" s="102">
        <v>1400</v>
      </c>
      <c r="H3" s="105" t="s">
        <v>173</v>
      </c>
      <c r="I3" s="106" t="s">
        <v>323</v>
      </c>
      <c r="J3" s="107" t="s">
        <v>166</v>
      </c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</row>
    <row r="4" spans="1:22" ht="41" customHeight="1" x14ac:dyDescent="0.2">
      <c r="A4" s="115"/>
      <c r="B4" s="90" t="s">
        <v>307</v>
      </c>
      <c r="C4" s="90" t="s">
        <v>164</v>
      </c>
      <c r="D4" s="90" t="s">
        <v>121</v>
      </c>
      <c r="E4" s="91" t="s">
        <v>171</v>
      </c>
      <c r="F4" s="90">
        <v>24</v>
      </c>
      <c r="G4" s="90">
        <v>240</v>
      </c>
      <c r="H4" s="93" t="s">
        <v>173</v>
      </c>
      <c r="I4" s="94" t="s">
        <v>324</v>
      </c>
      <c r="J4" s="96" t="s">
        <v>170</v>
      </c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</row>
    <row r="5" spans="1:22" ht="97" customHeight="1" x14ac:dyDescent="0.2">
      <c r="A5" s="115"/>
      <c r="B5" s="90" t="s">
        <v>174</v>
      </c>
      <c r="C5" s="90" t="s">
        <v>164</v>
      </c>
      <c r="D5" s="90" t="s">
        <v>121</v>
      </c>
      <c r="E5" s="91" t="s">
        <v>308</v>
      </c>
      <c r="F5" s="92" t="s">
        <v>172</v>
      </c>
      <c r="G5" s="90">
        <f>2300+1680</f>
        <v>3980</v>
      </c>
      <c r="H5" s="93" t="s">
        <v>173</v>
      </c>
      <c r="I5" s="95" t="s">
        <v>309</v>
      </c>
      <c r="J5" s="96" t="s">
        <v>189</v>
      </c>
      <c r="K5" s="83"/>
      <c r="P5" s="85"/>
      <c r="Q5" s="85"/>
      <c r="R5" s="85"/>
      <c r="S5" s="85"/>
      <c r="T5" s="83"/>
      <c r="U5" s="83"/>
      <c r="V5" s="83"/>
    </row>
    <row r="6" spans="1:22" ht="93" customHeight="1" thickBot="1" x14ac:dyDescent="0.25">
      <c r="A6" s="116"/>
      <c r="B6" s="97" t="s">
        <v>174</v>
      </c>
      <c r="C6" s="97" t="s">
        <v>164</v>
      </c>
      <c r="D6" s="97" t="s">
        <v>162</v>
      </c>
      <c r="E6" s="98" t="s">
        <v>261</v>
      </c>
      <c r="F6" s="108" t="s">
        <v>262</v>
      </c>
      <c r="G6" s="97">
        <f>960 + 500</f>
        <v>1460</v>
      </c>
      <c r="H6" s="99" t="s">
        <v>311</v>
      </c>
      <c r="I6" s="100" t="s">
        <v>312</v>
      </c>
      <c r="J6" s="109" t="s">
        <v>263</v>
      </c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</row>
    <row r="7" spans="1:22" ht="46" customHeight="1" x14ac:dyDescent="0.25">
      <c r="A7" s="114" t="s">
        <v>157</v>
      </c>
      <c r="B7" s="102" t="s">
        <v>136</v>
      </c>
      <c r="C7" s="102" t="s">
        <v>158</v>
      </c>
      <c r="D7" s="102" t="s">
        <v>121</v>
      </c>
      <c r="E7" s="103" t="s">
        <v>313</v>
      </c>
      <c r="F7" s="102">
        <v>4</v>
      </c>
      <c r="G7" s="102">
        <v>840</v>
      </c>
      <c r="H7" s="105" t="s">
        <v>173</v>
      </c>
      <c r="I7" s="110" t="s">
        <v>314</v>
      </c>
      <c r="J7" s="107" t="s">
        <v>159</v>
      </c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</row>
    <row r="8" spans="1:22" ht="43" customHeight="1" x14ac:dyDescent="0.25">
      <c r="A8" s="115"/>
      <c r="B8" s="90" t="s">
        <v>141</v>
      </c>
      <c r="C8" s="90" t="s">
        <v>158</v>
      </c>
      <c r="D8" s="90" t="s">
        <v>132</v>
      </c>
      <c r="E8" s="91" t="s">
        <v>315</v>
      </c>
      <c r="F8" s="90">
        <v>3</v>
      </c>
      <c r="G8" s="90">
        <v>375</v>
      </c>
      <c r="H8" s="93" t="s">
        <v>173</v>
      </c>
      <c r="I8" s="95" t="s">
        <v>316</v>
      </c>
      <c r="J8" s="96" t="s">
        <v>161</v>
      </c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</row>
    <row r="9" spans="1:22" ht="84" customHeight="1" thickBot="1" x14ac:dyDescent="0.25">
      <c r="A9" s="116"/>
      <c r="B9" s="97" t="s">
        <v>307</v>
      </c>
      <c r="C9" s="97" t="s">
        <v>158</v>
      </c>
      <c r="D9" s="97" t="s">
        <v>121</v>
      </c>
      <c r="E9" s="98" t="s">
        <v>303</v>
      </c>
      <c r="F9" s="97">
        <v>3</v>
      </c>
      <c r="G9" s="97">
        <v>600</v>
      </c>
      <c r="H9" s="99" t="s">
        <v>317</v>
      </c>
      <c r="I9" s="100" t="s">
        <v>318</v>
      </c>
      <c r="J9" s="101" t="s">
        <v>304</v>
      </c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</row>
    <row r="10" spans="1:22" ht="53" customHeight="1" x14ac:dyDescent="0.25">
      <c r="A10" s="114" t="s">
        <v>305</v>
      </c>
      <c r="B10" s="102" t="s">
        <v>136</v>
      </c>
      <c r="C10" s="102" t="s">
        <v>139</v>
      </c>
      <c r="D10" s="102" t="s">
        <v>121</v>
      </c>
      <c r="E10" s="103" t="s">
        <v>319</v>
      </c>
      <c r="F10" s="102">
        <v>3</v>
      </c>
      <c r="G10" s="102">
        <v>1800</v>
      </c>
      <c r="H10" s="105" t="s">
        <v>173</v>
      </c>
      <c r="I10" s="106" t="s">
        <v>320</v>
      </c>
      <c r="J10" s="107" t="s">
        <v>142</v>
      </c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</row>
    <row r="11" spans="1:22" ht="69" customHeight="1" thickBot="1" x14ac:dyDescent="0.3">
      <c r="A11" s="116"/>
      <c r="B11" s="97" t="s">
        <v>141</v>
      </c>
      <c r="C11" s="97" t="s">
        <v>140</v>
      </c>
      <c r="D11" s="97" t="s">
        <v>132</v>
      </c>
      <c r="E11" s="98" t="s">
        <v>321</v>
      </c>
      <c r="F11" s="97">
        <v>6</v>
      </c>
      <c r="G11" s="97">
        <f>1800+1800</f>
        <v>3600</v>
      </c>
      <c r="H11" s="99" t="s">
        <v>173</v>
      </c>
      <c r="I11" s="100" t="s">
        <v>322</v>
      </c>
      <c r="J11" s="101" t="s">
        <v>144</v>
      </c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</row>
    <row r="12" spans="1:22" x14ac:dyDescent="0.2">
      <c r="A12" s="83"/>
      <c r="B12" s="83"/>
      <c r="C12" s="83"/>
      <c r="D12" s="83"/>
      <c r="E12" s="117" t="s">
        <v>325</v>
      </c>
      <c r="F12" s="117"/>
      <c r="G12" s="111">
        <f>SUM(G3:G11)</f>
        <v>14295</v>
      </c>
      <c r="H12" s="84"/>
      <c r="I12" s="84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</row>
    <row r="13" spans="1:22" x14ac:dyDescent="0.2">
      <c r="A13" s="83"/>
      <c r="B13" s="83"/>
      <c r="C13" s="83"/>
      <c r="D13" s="83"/>
      <c r="E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</row>
    <row r="14" spans="1:22" ht="16" customHeight="1" x14ac:dyDescent="0.2">
      <c r="A14" s="112" t="s">
        <v>310</v>
      </c>
      <c r="B14" s="112"/>
      <c r="C14" s="112"/>
      <c r="D14" s="112"/>
      <c r="E14" s="112"/>
      <c r="F14" s="112"/>
      <c r="G14" s="112"/>
      <c r="H14" s="112"/>
      <c r="I14" s="112"/>
      <c r="J14" s="112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</row>
    <row r="15" spans="1:22" x14ac:dyDescent="0.2">
      <c r="A15" s="113" t="s">
        <v>143</v>
      </c>
      <c r="B15" s="113"/>
      <c r="C15" s="113"/>
      <c r="D15" s="113"/>
      <c r="E15" s="113"/>
      <c r="F15" s="113"/>
      <c r="G15" s="113"/>
      <c r="H15" s="113"/>
      <c r="I15" s="113"/>
      <c r="J15" s="11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</row>
    <row r="16" spans="1:22" x14ac:dyDescent="0.2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</row>
    <row r="17" spans="1:22" x14ac:dyDescent="0.2">
      <c r="A17" s="83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</row>
    <row r="18" spans="1:22" x14ac:dyDescent="0.2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</row>
    <row r="19" spans="1:22" x14ac:dyDescent="0.2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</row>
    <row r="20" spans="1:22" x14ac:dyDescent="0.2">
      <c r="A20" s="83"/>
      <c r="B20" s="83"/>
      <c r="C20" s="83"/>
      <c r="D20" s="83"/>
      <c r="E20" s="83"/>
      <c r="F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</row>
  </sheetData>
  <mergeCells count="6">
    <mergeCell ref="A14:J14"/>
    <mergeCell ref="A15:J15"/>
    <mergeCell ref="A3:A6"/>
    <mergeCell ref="A7:A9"/>
    <mergeCell ref="A10:A11"/>
    <mergeCell ref="E12:F12"/>
  </mergeCells>
  <pageMargins left="0.7" right="0.7" top="0.75" bottom="0.75" header="0.3" footer="0.3"/>
  <pageSetup scale="3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A98A4-9D54-B540-9B2B-DB2D1FC24D4F}">
  <dimension ref="A1:O61"/>
  <sheetViews>
    <sheetView topLeftCell="A18" workbookViewId="0">
      <selection activeCell="E5" sqref="E5"/>
    </sheetView>
  </sheetViews>
  <sheetFormatPr baseColWidth="10" defaultRowHeight="16" x14ac:dyDescent="0.2"/>
  <cols>
    <col min="1" max="1" width="12.83203125" customWidth="1"/>
    <col min="2" max="2" width="12" customWidth="1"/>
    <col min="4" max="5" width="12.1640625" customWidth="1"/>
    <col min="7" max="7" width="12.6640625" customWidth="1"/>
    <col min="8" max="8" width="12.83203125" customWidth="1"/>
  </cols>
  <sheetData>
    <row r="1" spans="1:15" x14ac:dyDescent="0.2">
      <c r="A1" t="s">
        <v>0</v>
      </c>
    </row>
    <row r="2" spans="1:15" ht="17" thickBot="1" x14ac:dyDescent="0.25">
      <c r="A2" t="s">
        <v>1</v>
      </c>
    </row>
    <row r="3" spans="1:15" s="16" customFormat="1" x14ac:dyDescent="0.2">
      <c r="A3" s="17" t="s">
        <v>110</v>
      </c>
      <c r="B3" s="18"/>
      <c r="C3" s="19"/>
      <c r="E3" s="17" t="s">
        <v>167</v>
      </c>
      <c r="F3" s="18"/>
      <c r="G3" s="19"/>
      <c r="I3" s="17" t="s">
        <v>81</v>
      </c>
      <c r="J3" s="18"/>
      <c r="K3" s="19"/>
      <c r="M3" s="17" t="s">
        <v>169</v>
      </c>
      <c r="N3" s="18"/>
      <c r="O3" s="19"/>
    </row>
    <row r="4" spans="1:15" s="7" customFormat="1" ht="34" x14ac:dyDescent="0.2">
      <c r="A4" s="144" t="s">
        <v>9</v>
      </c>
      <c r="B4" s="145" t="s">
        <v>2</v>
      </c>
      <c r="C4" s="146" t="s">
        <v>3</v>
      </c>
      <c r="E4" s="144" t="s">
        <v>368</v>
      </c>
      <c r="F4" s="145" t="s">
        <v>2</v>
      </c>
      <c r="G4" s="146" t="s">
        <v>3</v>
      </c>
      <c r="I4" s="144" t="s">
        <v>13</v>
      </c>
      <c r="J4" s="145" t="s">
        <v>2</v>
      </c>
      <c r="K4" s="146" t="s">
        <v>3</v>
      </c>
      <c r="M4" s="144" t="s">
        <v>17</v>
      </c>
      <c r="N4" s="145" t="s">
        <v>2</v>
      </c>
      <c r="O4" s="146" t="s">
        <v>3</v>
      </c>
    </row>
    <row r="5" spans="1:15" x14ac:dyDescent="0.2">
      <c r="A5" s="20" t="s">
        <v>10</v>
      </c>
      <c r="B5" s="1">
        <v>20</v>
      </c>
      <c r="C5" s="21">
        <v>17</v>
      </c>
      <c r="E5" s="20" t="s">
        <v>4</v>
      </c>
      <c r="F5" s="1">
        <v>20</v>
      </c>
      <c r="G5" s="21">
        <v>19</v>
      </c>
      <c r="I5" s="20" t="s">
        <v>14</v>
      </c>
      <c r="J5" s="1">
        <v>20</v>
      </c>
      <c r="K5" s="21">
        <v>20</v>
      </c>
      <c r="M5" s="20" t="s">
        <v>18</v>
      </c>
      <c r="N5" s="1">
        <v>20</v>
      </c>
      <c r="O5" s="21">
        <v>18</v>
      </c>
    </row>
    <row r="6" spans="1:15" x14ac:dyDescent="0.2">
      <c r="A6" s="20" t="s">
        <v>11</v>
      </c>
      <c r="B6" s="1">
        <v>20</v>
      </c>
      <c r="C6" s="21">
        <v>16</v>
      </c>
      <c r="E6" s="20" t="s">
        <v>5</v>
      </c>
      <c r="F6" s="1">
        <v>20</v>
      </c>
      <c r="G6" s="21">
        <v>19</v>
      </c>
      <c r="I6" s="20" t="s">
        <v>15</v>
      </c>
      <c r="J6" s="1">
        <v>20</v>
      </c>
      <c r="K6" s="21">
        <v>17</v>
      </c>
      <c r="M6" s="20" t="s">
        <v>19</v>
      </c>
      <c r="N6" s="1">
        <v>20</v>
      </c>
      <c r="O6" s="21">
        <v>18</v>
      </c>
    </row>
    <row r="7" spans="1:15" x14ac:dyDescent="0.2">
      <c r="A7" s="20" t="s">
        <v>10</v>
      </c>
      <c r="B7" s="1">
        <v>20</v>
      </c>
      <c r="C7" s="21">
        <v>19</v>
      </c>
      <c r="E7" s="20" t="s">
        <v>4</v>
      </c>
      <c r="F7" s="1">
        <v>20</v>
      </c>
      <c r="G7" s="21">
        <v>20</v>
      </c>
      <c r="I7" s="20" t="s">
        <v>14</v>
      </c>
      <c r="J7" s="1">
        <v>20</v>
      </c>
      <c r="K7" s="21">
        <v>11</v>
      </c>
      <c r="M7" s="20" t="s">
        <v>18</v>
      </c>
      <c r="N7" s="1">
        <v>20</v>
      </c>
      <c r="O7" s="21">
        <v>17</v>
      </c>
    </row>
    <row r="8" spans="1:15" x14ac:dyDescent="0.2">
      <c r="A8" s="20" t="s">
        <v>11</v>
      </c>
      <c r="B8" s="1">
        <v>20</v>
      </c>
      <c r="C8" s="21">
        <v>19</v>
      </c>
      <c r="E8" s="20" t="s">
        <v>5</v>
      </c>
      <c r="F8" s="1">
        <v>20</v>
      </c>
      <c r="G8" s="21">
        <v>20</v>
      </c>
      <c r="I8" s="20" t="s">
        <v>15</v>
      </c>
      <c r="J8" s="1">
        <v>20</v>
      </c>
      <c r="K8" s="21">
        <v>9</v>
      </c>
      <c r="M8" s="20" t="s">
        <v>19</v>
      </c>
      <c r="N8" s="1">
        <v>20</v>
      </c>
      <c r="O8" s="21">
        <v>10</v>
      </c>
    </row>
    <row r="9" spans="1:15" x14ac:dyDescent="0.2">
      <c r="A9" s="20" t="s">
        <v>10</v>
      </c>
      <c r="B9" s="1">
        <v>20</v>
      </c>
      <c r="C9" s="21">
        <v>19</v>
      </c>
      <c r="E9" s="20" t="s">
        <v>4</v>
      </c>
      <c r="F9" s="1">
        <v>20</v>
      </c>
      <c r="G9" s="21">
        <v>17</v>
      </c>
      <c r="I9" s="20" t="s">
        <v>14</v>
      </c>
      <c r="J9" s="1">
        <v>30</v>
      </c>
      <c r="K9" s="21">
        <v>23</v>
      </c>
      <c r="M9" s="20" t="s">
        <v>18</v>
      </c>
      <c r="N9" s="1">
        <v>30</v>
      </c>
      <c r="O9" s="21">
        <v>8</v>
      </c>
    </row>
    <row r="10" spans="1:15" x14ac:dyDescent="0.2">
      <c r="A10" s="20" t="s">
        <v>11</v>
      </c>
      <c r="B10" s="1">
        <v>20</v>
      </c>
      <c r="C10" s="21">
        <v>20</v>
      </c>
      <c r="E10" s="20" t="s">
        <v>5</v>
      </c>
      <c r="F10" s="1">
        <v>20</v>
      </c>
      <c r="G10" s="21">
        <v>18</v>
      </c>
      <c r="I10" s="20" t="s">
        <v>15</v>
      </c>
      <c r="J10" s="1">
        <v>30</v>
      </c>
      <c r="K10" s="21">
        <v>23</v>
      </c>
      <c r="M10" s="20" t="s">
        <v>19</v>
      </c>
      <c r="N10" s="1">
        <v>30</v>
      </c>
      <c r="O10" s="21">
        <v>15</v>
      </c>
    </row>
    <row r="11" spans="1:15" x14ac:dyDescent="0.2">
      <c r="A11" s="20" t="s">
        <v>10</v>
      </c>
      <c r="B11" s="1">
        <v>20</v>
      </c>
      <c r="C11" s="21">
        <v>18</v>
      </c>
      <c r="E11" s="20" t="s">
        <v>4</v>
      </c>
      <c r="F11" s="1">
        <v>20</v>
      </c>
      <c r="G11" s="27">
        <v>18</v>
      </c>
      <c r="I11" s="31" t="s">
        <v>16</v>
      </c>
      <c r="J11" s="2">
        <v>30</v>
      </c>
      <c r="K11" s="22">
        <v>23</v>
      </c>
      <c r="M11" s="20" t="s">
        <v>20</v>
      </c>
      <c r="N11" s="1">
        <v>30</v>
      </c>
      <c r="O11" s="22">
        <v>19</v>
      </c>
    </row>
    <row r="12" spans="1:15" x14ac:dyDescent="0.2">
      <c r="A12" s="20" t="s">
        <v>11</v>
      </c>
      <c r="B12" s="1">
        <v>20</v>
      </c>
      <c r="C12" s="21">
        <v>20</v>
      </c>
      <c r="E12" s="20" t="s">
        <v>5</v>
      </c>
      <c r="F12" s="1">
        <v>20</v>
      </c>
      <c r="G12" s="21">
        <v>19</v>
      </c>
      <c r="I12" s="31" t="s">
        <v>14</v>
      </c>
      <c r="J12" s="2">
        <v>30</v>
      </c>
      <c r="K12" s="24">
        <v>23</v>
      </c>
      <c r="M12" s="20" t="s">
        <v>18</v>
      </c>
      <c r="N12" s="1">
        <v>30</v>
      </c>
      <c r="O12" s="23">
        <v>25</v>
      </c>
    </row>
    <row r="13" spans="1:15" x14ac:dyDescent="0.2">
      <c r="A13" s="20" t="s">
        <v>10</v>
      </c>
      <c r="B13" s="1">
        <v>20</v>
      </c>
      <c r="C13" s="21">
        <v>17</v>
      </c>
      <c r="E13" s="20" t="s">
        <v>4</v>
      </c>
      <c r="F13" s="1">
        <v>20</v>
      </c>
      <c r="G13" s="28">
        <v>16</v>
      </c>
      <c r="I13" s="31" t="s">
        <v>15</v>
      </c>
      <c r="J13" s="2">
        <v>30</v>
      </c>
      <c r="K13" s="23">
        <v>26</v>
      </c>
      <c r="M13" s="20" t="s">
        <v>19</v>
      </c>
      <c r="N13" s="1">
        <v>30</v>
      </c>
      <c r="O13" s="24">
        <v>23</v>
      </c>
    </row>
    <row r="14" spans="1:15" x14ac:dyDescent="0.2">
      <c r="A14" s="20" t="s">
        <v>11</v>
      </c>
      <c r="B14" s="1">
        <v>20</v>
      </c>
      <c r="C14" s="21">
        <v>18</v>
      </c>
      <c r="E14" s="20" t="s">
        <v>5</v>
      </c>
      <c r="F14" s="1">
        <v>20</v>
      </c>
      <c r="G14" s="21">
        <v>16</v>
      </c>
      <c r="I14" s="31" t="s">
        <v>16</v>
      </c>
      <c r="J14" s="2">
        <v>30</v>
      </c>
      <c r="K14" s="24">
        <v>26</v>
      </c>
      <c r="M14" s="20" t="s">
        <v>20</v>
      </c>
      <c r="N14" s="1">
        <v>30</v>
      </c>
      <c r="O14" s="23">
        <v>21</v>
      </c>
    </row>
    <row r="15" spans="1:15" x14ac:dyDescent="0.2">
      <c r="A15" s="20" t="s">
        <v>10</v>
      </c>
      <c r="B15" s="1">
        <v>30</v>
      </c>
      <c r="C15" s="22">
        <v>25</v>
      </c>
      <c r="E15" s="20" t="s">
        <v>4</v>
      </c>
      <c r="F15" s="1">
        <v>30</v>
      </c>
      <c r="G15" s="21">
        <v>27</v>
      </c>
      <c r="I15" s="25" t="s">
        <v>7</v>
      </c>
      <c r="J15">
        <f>SUM(J5:J14)</f>
        <v>260</v>
      </c>
      <c r="K15" s="12"/>
      <c r="M15" s="33" t="s">
        <v>7</v>
      </c>
      <c r="N15" s="139">
        <f>SUM(N5:N14)</f>
        <v>260</v>
      </c>
      <c r="O15" s="12"/>
    </row>
    <row r="16" spans="1:15" ht="17" thickBot="1" x14ac:dyDescent="0.25">
      <c r="A16" s="20" t="s">
        <v>11</v>
      </c>
      <c r="B16" s="1">
        <v>30</v>
      </c>
      <c r="C16" s="22">
        <v>23</v>
      </c>
      <c r="E16" s="20" t="s">
        <v>5</v>
      </c>
      <c r="F16" s="1">
        <v>30</v>
      </c>
      <c r="G16" s="21">
        <v>25</v>
      </c>
      <c r="I16" s="26" t="s">
        <v>8</v>
      </c>
      <c r="J16" s="32">
        <v>10</v>
      </c>
      <c r="K16" s="15"/>
      <c r="M16" s="34" t="s">
        <v>8</v>
      </c>
      <c r="N16" s="14">
        <v>10</v>
      </c>
      <c r="O16" s="15"/>
    </row>
    <row r="17" spans="1:8" x14ac:dyDescent="0.2">
      <c r="A17" s="20" t="s">
        <v>10</v>
      </c>
      <c r="B17" s="1">
        <v>30</v>
      </c>
      <c r="C17" s="22">
        <v>14</v>
      </c>
      <c r="E17" s="20" t="s">
        <v>4</v>
      </c>
      <c r="F17" s="1">
        <v>30</v>
      </c>
      <c r="G17" s="21">
        <v>24</v>
      </c>
    </row>
    <row r="18" spans="1:8" x14ac:dyDescent="0.2">
      <c r="A18" s="20" t="s">
        <v>11</v>
      </c>
      <c r="B18" s="1">
        <v>30</v>
      </c>
      <c r="C18" s="22">
        <v>18</v>
      </c>
      <c r="E18" s="20" t="s">
        <v>5</v>
      </c>
      <c r="F18" s="1">
        <v>30</v>
      </c>
      <c r="G18" s="21">
        <v>27</v>
      </c>
    </row>
    <row r="19" spans="1:8" x14ac:dyDescent="0.2">
      <c r="A19" s="20" t="s">
        <v>12</v>
      </c>
      <c r="B19" s="1">
        <v>30</v>
      </c>
      <c r="C19" s="22">
        <v>18</v>
      </c>
      <c r="E19" s="20" t="s">
        <v>6</v>
      </c>
      <c r="F19" s="1">
        <v>30</v>
      </c>
      <c r="G19" s="21">
        <v>26</v>
      </c>
    </row>
    <row r="20" spans="1:8" x14ac:dyDescent="0.2">
      <c r="A20" s="20" t="s">
        <v>10</v>
      </c>
      <c r="B20" s="1">
        <v>30</v>
      </c>
      <c r="C20" s="23">
        <v>21</v>
      </c>
      <c r="E20" s="20" t="s">
        <v>4</v>
      </c>
      <c r="F20" s="1">
        <v>30</v>
      </c>
      <c r="G20" s="29">
        <v>24</v>
      </c>
    </row>
    <row r="21" spans="1:8" x14ac:dyDescent="0.2">
      <c r="A21" s="20" t="s">
        <v>11</v>
      </c>
      <c r="B21" s="1">
        <v>30</v>
      </c>
      <c r="C21" s="24">
        <v>21</v>
      </c>
      <c r="E21" s="20" t="s">
        <v>5</v>
      </c>
      <c r="F21" s="1">
        <v>30</v>
      </c>
      <c r="G21" s="30">
        <v>23</v>
      </c>
    </row>
    <row r="22" spans="1:8" x14ac:dyDescent="0.2">
      <c r="A22" s="20" t="s">
        <v>12</v>
      </c>
      <c r="B22" s="1">
        <v>30</v>
      </c>
      <c r="C22" s="23">
        <v>27</v>
      </c>
      <c r="E22" s="20" t="s">
        <v>6</v>
      </c>
      <c r="F22" s="1">
        <v>30</v>
      </c>
      <c r="G22" s="29">
        <v>23</v>
      </c>
    </row>
    <row r="23" spans="1:8" x14ac:dyDescent="0.2">
      <c r="A23" s="25" t="s">
        <v>7</v>
      </c>
      <c r="B23">
        <f>SUM(B5:B22)</f>
        <v>440</v>
      </c>
      <c r="C23" s="12"/>
      <c r="E23" s="25" t="s">
        <v>7</v>
      </c>
      <c r="F23">
        <f>SUM(F5:F22)</f>
        <v>440</v>
      </c>
      <c r="G23" s="12"/>
    </row>
    <row r="24" spans="1:8" ht="17" thickBot="1" x14ac:dyDescent="0.25">
      <c r="A24" s="26" t="s">
        <v>8</v>
      </c>
      <c r="B24" s="14">
        <v>18</v>
      </c>
      <c r="C24" s="15"/>
      <c r="E24" s="26" t="s">
        <v>8</v>
      </c>
      <c r="F24" s="14">
        <v>18</v>
      </c>
      <c r="G24" s="15"/>
    </row>
    <row r="27" spans="1:8" x14ac:dyDescent="0.2">
      <c r="A27" t="s">
        <v>349</v>
      </c>
      <c r="B27" t="s">
        <v>356</v>
      </c>
    </row>
    <row r="28" spans="1:8" s="6" customFormat="1" ht="34" x14ac:dyDescent="0.2">
      <c r="A28" s="138" t="s">
        <v>355</v>
      </c>
      <c r="B28" s="138" t="s">
        <v>357</v>
      </c>
      <c r="D28" s="138" t="s">
        <v>358</v>
      </c>
      <c r="E28" s="138" t="s">
        <v>359</v>
      </c>
      <c r="G28" s="138" t="s">
        <v>360</v>
      </c>
      <c r="H28" s="138" t="s">
        <v>361</v>
      </c>
    </row>
    <row r="29" spans="1:8" x14ac:dyDescent="0.2">
      <c r="A29" s="1">
        <v>1</v>
      </c>
      <c r="B29" s="1">
        <v>1.1288638670803453</v>
      </c>
      <c r="D29" s="1">
        <v>1</v>
      </c>
      <c r="E29" s="1">
        <v>0.57288701952865284</v>
      </c>
      <c r="G29" s="1">
        <v>1</v>
      </c>
      <c r="H29" s="1">
        <v>1.2640535301587585</v>
      </c>
    </row>
    <row r="30" spans="1:8" x14ac:dyDescent="0.2">
      <c r="A30" s="1"/>
      <c r="B30" s="1">
        <v>0.81053219358489503</v>
      </c>
      <c r="D30" s="1"/>
      <c r="E30" s="1">
        <v>0.59140945972752479</v>
      </c>
      <c r="G30" s="1"/>
      <c r="H30" s="1">
        <v>0.76741326085843697</v>
      </c>
    </row>
    <row r="31" spans="1:8" x14ac:dyDescent="0.2">
      <c r="A31" s="1"/>
      <c r="B31" s="1">
        <v>1.2837040575142806</v>
      </c>
      <c r="G31" s="1"/>
      <c r="H31" s="1">
        <v>0.79963363734187221</v>
      </c>
    </row>
    <row r="33" spans="1:8" x14ac:dyDescent="0.2">
      <c r="A33" t="s">
        <v>350</v>
      </c>
      <c r="B33" t="s">
        <v>356</v>
      </c>
    </row>
    <row r="34" spans="1:8" ht="34" x14ac:dyDescent="0.2">
      <c r="A34" s="138" t="s">
        <v>355</v>
      </c>
      <c r="B34" s="138" t="s">
        <v>357</v>
      </c>
      <c r="C34" s="6"/>
      <c r="D34" s="138" t="s">
        <v>358</v>
      </c>
      <c r="E34" s="138" t="s">
        <v>359</v>
      </c>
      <c r="F34" s="6"/>
      <c r="G34" s="138" t="s">
        <v>360</v>
      </c>
      <c r="H34" s="138" t="s">
        <v>361</v>
      </c>
    </row>
    <row r="35" spans="1:8" x14ac:dyDescent="0.2">
      <c r="A35" s="1">
        <v>1</v>
      </c>
      <c r="B35" s="1">
        <v>1.0025714508695163</v>
      </c>
      <c r="D35" s="1">
        <v>1</v>
      </c>
      <c r="E35" s="1">
        <v>1.1623486250186632</v>
      </c>
      <c r="G35" s="1">
        <v>1</v>
      </c>
      <c r="H35" s="1">
        <v>0.90719365594707246</v>
      </c>
    </row>
    <row r="36" spans="1:8" x14ac:dyDescent="0.2">
      <c r="A36" s="1"/>
      <c r="B36" s="1">
        <v>0.84143524938937797</v>
      </c>
      <c r="D36" s="1"/>
      <c r="E36" s="1">
        <v>1.0104943053778865</v>
      </c>
      <c r="G36" s="1"/>
      <c r="H36" s="1">
        <v>1.0543006996160011</v>
      </c>
    </row>
    <row r="37" spans="1:8" x14ac:dyDescent="0.2">
      <c r="A37" s="1"/>
      <c r="B37" s="1">
        <v>0.98287787307825847</v>
      </c>
      <c r="D37" s="1"/>
      <c r="E37" s="1">
        <v>0.86588219788739773</v>
      </c>
      <c r="G37" s="1"/>
      <c r="H37" s="1">
        <v>0.74877190885728395</v>
      </c>
    </row>
    <row r="39" spans="1:8" x14ac:dyDescent="0.2">
      <c r="A39" t="s">
        <v>351</v>
      </c>
      <c r="B39" t="s">
        <v>356</v>
      </c>
    </row>
    <row r="40" spans="1:8" ht="34" x14ac:dyDescent="0.2">
      <c r="A40" s="138" t="s">
        <v>355</v>
      </c>
      <c r="B40" s="134" t="s">
        <v>362</v>
      </c>
      <c r="C40" s="16"/>
      <c r="D40" s="138" t="s">
        <v>358</v>
      </c>
      <c r="E40" s="134" t="s">
        <v>363</v>
      </c>
      <c r="F40" s="16"/>
      <c r="G40" s="138" t="s">
        <v>360</v>
      </c>
      <c r="H40" s="134" t="s">
        <v>364</v>
      </c>
    </row>
    <row r="41" spans="1:8" x14ac:dyDescent="0.2">
      <c r="A41" s="1">
        <v>1</v>
      </c>
      <c r="B41" s="1">
        <v>0.80153375765489743</v>
      </c>
      <c r="D41" s="1">
        <v>1</v>
      </c>
      <c r="E41" s="1">
        <v>0.66315617360866219</v>
      </c>
      <c r="G41" s="1">
        <v>1</v>
      </c>
      <c r="H41" s="1">
        <v>1.0823085049799075</v>
      </c>
    </row>
    <row r="42" spans="1:8" x14ac:dyDescent="0.2">
      <c r="A42" s="1"/>
      <c r="B42" s="1">
        <v>1.2823674016116087</v>
      </c>
      <c r="D42" s="1"/>
      <c r="E42" s="1">
        <v>0.91945345661914413</v>
      </c>
      <c r="G42" s="1"/>
      <c r="H42" s="1">
        <v>1.2989598930568627</v>
      </c>
    </row>
    <row r="43" spans="1:8" x14ac:dyDescent="0.2">
      <c r="A43" s="1"/>
      <c r="B43" s="1">
        <v>1.5571456606529348</v>
      </c>
      <c r="G43" s="1"/>
      <c r="H43" s="1">
        <v>1.0491569702472361</v>
      </c>
    </row>
    <row r="45" spans="1:8" x14ac:dyDescent="0.2">
      <c r="A45" t="s">
        <v>352</v>
      </c>
    </row>
    <row r="46" spans="1:8" ht="34" x14ac:dyDescent="0.2">
      <c r="A46" s="138" t="s">
        <v>355</v>
      </c>
      <c r="B46" s="134" t="s">
        <v>362</v>
      </c>
      <c r="D46" s="138" t="s">
        <v>358</v>
      </c>
      <c r="E46" s="134" t="s">
        <v>363</v>
      </c>
      <c r="G46" s="138" t="s">
        <v>360</v>
      </c>
      <c r="H46" s="134" t="s">
        <v>364</v>
      </c>
    </row>
    <row r="47" spans="1:8" x14ac:dyDescent="0.2">
      <c r="A47" s="1">
        <v>1</v>
      </c>
      <c r="B47" s="1">
        <v>1.4320856985774877</v>
      </c>
      <c r="D47" s="1">
        <v>1</v>
      </c>
      <c r="E47" s="1">
        <v>1.6812620321762046</v>
      </c>
      <c r="G47" s="1">
        <v>1</v>
      </c>
      <c r="H47" s="1">
        <v>1.0064743404079226</v>
      </c>
    </row>
    <row r="48" spans="1:8" x14ac:dyDescent="0.2">
      <c r="A48" s="1"/>
      <c r="B48" s="1">
        <v>1.3253693383453999</v>
      </c>
      <c r="D48" s="1"/>
      <c r="E48" s="1">
        <v>1.4472034803886709</v>
      </c>
      <c r="G48" s="1"/>
      <c r="H48" s="1">
        <v>0.74963253492431825</v>
      </c>
    </row>
    <row r="49" spans="1:8" x14ac:dyDescent="0.2">
      <c r="D49" s="1"/>
      <c r="E49" s="1">
        <v>0.96920954573150442</v>
      </c>
      <c r="G49" s="1"/>
      <c r="H49" s="1">
        <v>0.77703465704510821</v>
      </c>
    </row>
    <row r="51" spans="1:8" x14ac:dyDescent="0.2">
      <c r="A51" t="s">
        <v>353</v>
      </c>
      <c r="B51" t="s">
        <v>356</v>
      </c>
    </row>
    <row r="52" spans="1:8" ht="34" x14ac:dyDescent="0.2">
      <c r="A52" s="138" t="s">
        <v>355</v>
      </c>
      <c r="B52" s="134" t="s">
        <v>365</v>
      </c>
      <c r="D52" s="138" t="s">
        <v>358</v>
      </c>
      <c r="E52" s="134" t="s">
        <v>366</v>
      </c>
      <c r="G52" s="138" t="s">
        <v>360</v>
      </c>
      <c r="H52" s="134" t="s">
        <v>367</v>
      </c>
    </row>
    <row r="53" spans="1:8" x14ac:dyDescent="0.2">
      <c r="A53" s="1">
        <v>1</v>
      </c>
      <c r="B53" s="1">
        <v>1.1760949993336831</v>
      </c>
      <c r="D53" s="1">
        <v>1</v>
      </c>
      <c r="E53" s="1">
        <v>0.83236295338832222</v>
      </c>
      <c r="G53" s="1">
        <v>1</v>
      </c>
      <c r="H53" s="1">
        <v>1.0429653291029</v>
      </c>
    </row>
    <row r="54" spans="1:8" x14ac:dyDescent="0.2">
      <c r="A54" s="1"/>
      <c r="B54" s="1">
        <v>1.1321167685746618</v>
      </c>
      <c r="D54" s="1"/>
      <c r="E54" s="1">
        <v>0.74231181529105783</v>
      </c>
      <c r="G54" s="1"/>
      <c r="H54" s="1">
        <v>1.0133812806790421</v>
      </c>
    </row>
    <row r="55" spans="1:8" x14ac:dyDescent="0.2">
      <c r="A55" s="1"/>
      <c r="B55" s="1">
        <v>1.3687997306610817</v>
      </c>
      <c r="D55" s="1"/>
      <c r="E55" s="1">
        <v>0.68462540120963311</v>
      </c>
      <c r="G55" s="1"/>
      <c r="H55" s="1">
        <v>1.0227888572932595</v>
      </c>
    </row>
    <row r="57" spans="1:8" x14ac:dyDescent="0.2">
      <c r="A57" t="s">
        <v>354</v>
      </c>
      <c r="B57" t="s">
        <v>356</v>
      </c>
    </row>
    <row r="58" spans="1:8" ht="34" x14ac:dyDescent="0.2">
      <c r="A58" s="138" t="s">
        <v>355</v>
      </c>
      <c r="B58" s="134" t="s">
        <v>365</v>
      </c>
      <c r="D58" s="138" t="s">
        <v>358</v>
      </c>
      <c r="E58" s="134" t="s">
        <v>366</v>
      </c>
      <c r="G58" s="138" t="s">
        <v>360</v>
      </c>
      <c r="H58" s="134" t="s">
        <v>367</v>
      </c>
    </row>
    <row r="59" spans="1:8" x14ac:dyDescent="0.2">
      <c r="A59" s="1">
        <v>1</v>
      </c>
      <c r="B59" s="1">
        <v>0.61741101654679609</v>
      </c>
      <c r="D59" s="1">
        <v>1</v>
      </c>
      <c r="E59" s="1">
        <v>1.0838030821693783</v>
      </c>
      <c r="G59" s="1">
        <v>1</v>
      </c>
      <c r="H59" s="1">
        <v>1.3167354044242556</v>
      </c>
    </row>
    <row r="60" spans="1:8" x14ac:dyDescent="0.2">
      <c r="A60" s="1"/>
      <c r="B60" s="1">
        <v>0.81160355718714983</v>
      </c>
      <c r="D60" s="1"/>
      <c r="E60" s="1">
        <v>1.1973277838947576</v>
      </c>
      <c r="G60" s="1"/>
      <c r="H60" s="1">
        <v>1.2536087459865286</v>
      </c>
    </row>
    <row r="61" spans="1:8" x14ac:dyDescent="0.2">
      <c r="A61" s="1"/>
      <c r="B61" s="1">
        <v>0.89266391914967558</v>
      </c>
      <c r="D61" s="1"/>
      <c r="E61" s="1">
        <v>1.470543556714776</v>
      </c>
      <c r="G61" s="1"/>
      <c r="H61" s="1">
        <v>1.2722322643666575</v>
      </c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E02-2BF1-E143-9341-9DACA217ED2A}">
  <dimension ref="A1:AH123"/>
  <sheetViews>
    <sheetView topLeftCell="A65" zoomScale="80" zoomScaleNormal="80" workbookViewId="0">
      <selection activeCell="S92" sqref="S92"/>
    </sheetView>
  </sheetViews>
  <sheetFormatPr baseColWidth="10" defaultRowHeight="16" x14ac:dyDescent="0.2"/>
  <sheetData>
    <row r="1" spans="1:34" ht="17" thickBot="1" x14ac:dyDescent="0.25">
      <c r="A1" t="s">
        <v>54</v>
      </c>
    </row>
    <row r="2" spans="1:34" x14ac:dyDescent="0.2">
      <c r="A2" s="8" t="s">
        <v>178</v>
      </c>
      <c r="B2" s="9"/>
      <c r="C2" s="9"/>
      <c r="D2" s="10"/>
      <c r="F2" s="8" t="s">
        <v>49</v>
      </c>
      <c r="G2" s="9" t="s">
        <v>188</v>
      </c>
      <c r="H2" s="9"/>
      <c r="I2" s="10"/>
      <c r="K2" s="8" t="s">
        <v>183</v>
      </c>
      <c r="L2" s="9"/>
      <c r="M2" s="9"/>
      <c r="N2" s="10"/>
      <c r="P2" s="8" t="s">
        <v>180</v>
      </c>
      <c r="Q2" s="9"/>
      <c r="R2" s="9"/>
      <c r="S2" s="10"/>
      <c r="U2" s="8" t="s">
        <v>183</v>
      </c>
      <c r="V2" s="9"/>
      <c r="W2" s="9"/>
      <c r="X2" s="10"/>
      <c r="Z2" s="8" t="s">
        <v>180</v>
      </c>
      <c r="AA2" s="9"/>
      <c r="AB2" s="9"/>
      <c r="AC2" s="10"/>
      <c r="AE2" s="8" t="s">
        <v>183</v>
      </c>
      <c r="AF2" s="9"/>
      <c r="AG2" s="9"/>
      <c r="AH2" s="10"/>
    </row>
    <row r="3" spans="1:34" x14ac:dyDescent="0.2">
      <c r="A3" s="11"/>
      <c r="B3" s="139"/>
      <c r="C3" s="139"/>
      <c r="D3" s="12"/>
      <c r="F3" s="11"/>
      <c r="G3" s="139"/>
      <c r="H3" s="139"/>
      <c r="I3" s="12"/>
      <c r="K3" s="11"/>
      <c r="L3" s="139"/>
      <c r="M3" s="139"/>
      <c r="N3" s="12"/>
      <c r="P3" s="11"/>
      <c r="Q3" s="139"/>
      <c r="R3" s="139"/>
      <c r="S3" s="12"/>
      <c r="U3" s="11"/>
      <c r="V3" s="139"/>
      <c r="W3" s="139"/>
      <c r="X3" s="12"/>
      <c r="Z3" s="11"/>
      <c r="AA3" s="139"/>
      <c r="AB3" s="139"/>
      <c r="AC3" s="12"/>
      <c r="AE3" s="11"/>
      <c r="AF3" s="139"/>
      <c r="AG3" s="139"/>
      <c r="AH3" s="12"/>
    </row>
    <row r="4" spans="1:34" ht="16" customHeight="1" x14ac:dyDescent="0.2">
      <c r="A4" s="20"/>
      <c r="B4" s="147" t="s">
        <v>47</v>
      </c>
      <c r="C4" s="147"/>
      <c r="D4" s="21"/>
      <c r="F4" s="20"/>
      <c r="G4" s="147" t="s">
        <v>47</v>
      </c>
      <c r="H4" s="147"/>
      <c r="I4" s="21"/>
      <c r="K4" s="20"/>
      <c r="L4" s="147" t="s">
        <v>47</v>
      </c>
      <c r="M4" s="147"/>
      <c r="N4" s="21" t="s">
        <v>48</v>
      </c>
      <c r="P4" s="20"/>
      <c r="Q4" s="147" t="s">
        <v>47</v>
      </c>
      <c r="R4" s="147"/>
      <c r="S4" s="21"/>
      <c r="U4" s="20"/>
      <c r="V4" s="147" t="s">
        <v>47</v>
      </c>
      <c r="W4" s="147"/>
      <c r="X4" s="21"/>
      <c r="Z4" s="20"/>
      <c r="AA4" s="147" t="s">
        <v>47</v>
      </c>
      <c r="AB4" s="147"/>
      <c r="AC4" s="21"/>
      <c r="AE4" s="20"/>
      <c r="AF4" s="147" t="s">
        <v>47</v>
      </c>
      <c r="AG4" s="147"/>
      <c r="AH4" s="21"/>
    </row>
    <row r="5" spans="1:34" x14ac:dyDescent="0.2">
      <c r="A5" s="20"/>
      <c r="B5" s="1" t="s">
        <v>21</v>
      </c>
      <c r="C5" s="1" t="s">
        <v>22</v>
      </c>
      <c r="D5" s="21" t="s">
        <v>48</v>
      </c>
      <c r="F5" s="20"/>
      <c r="G5" s="1" t="s">
        <v>21</v>
      </c>
      <c r="H5" s="1" t="s">
        <v>50</v>
      </c>
      <c r="I5" s="21" t="s">
        <v>48</v>
      </c>
      <c r="K5" s="20"/>
      <c r="L5" s="1" t="s">
        <v>21</v>
      </c>
      <c r="M5" s="1" t="s">
        <v>22</v>
      </c>
      <c r="N5" s="21"/>
      <c r="P5" s="20"/>
      <c r="Q5" s="1" t="s">
        <v>21</v>
      </c>
      <c r="R5" s="1" t="s">
        <v>51</v>
      </c>
      <c r="S5" s="21" t="s">
        <v>48</v>
      </c>
      <c r="U5" s="20"/>
      <c r="V5" s="1" t="s">
        <v>21</v>
      </c>
      <c r="W5" s="1" t="s">
        <v>22</v>
      </c>
      <c r="X5" s="21" t="s">
        <v>48</v>
      </c>
      <c r="Z5" s="20"/>
      <c r="AA5" s="1" t="s">
        <v>21</v>
      </c>
      <c r="AB5" s="1" t="s">
        <v>53</v>
      </c>
      <c r="AC5" s="21" t="s">
        <v>48</v>
      </c>
      <c r="AE5" s="20"/>
      <c r="AF5" s="1" t="s">
        <v>21</v>
      </c>
      <c r="AG5" s="1" t="s">
        <v>22</v>
      </c>
      <c r="AH5" s="21" t="s">
        <v>48</v>
      </c>
    </row>
    <row r="6" spans="1:34" x14ac:dyDescent="0.2">
      <c r="A6" s="20" t="s">
        <v>23</v>
      </c>
      <c r="B6" s="1">
        <v>5</v>
      </c>
      <c r="C6" s="1">
        <v>5</v>
      </c>
      <c r="D6" s="21">
        <v>100</v>
      </c>
      <c r="F6" s="20" t="s">
        <v>23</v>
      </c>
      <c r="G6" s="1">
        <v>10</v>
      </c>
      <c r="H6" s="1">
        <v>10</v>
      </c>
      <c r="I6" s="21">
        <v>100</v>
      </c>
      <c r="K6" s="20" t="s">
        <v>23</v>
      </c>
      <c r="L6" s="1">
        <v>10</v>
      </c>
      <c r="M6" s="1">
        <v>7</v>
      </c>
      <c r="N6" s="21">
        <v>70</v>
      </c>
      <c r="P6" s="20" t="s">
        <v>23</v>
      </c>
      <c r="Q6" s="1">
        <v>10</v>
      </c>
      <c r="R6" s="1">
        <v>9</v>
      </c>
      <c r="S6" s="21">
        <v>90</v>
      </c>
      <c r="U6" s="20" t="s">
        <v>23</v>
      </c>
      <c r="V6" s="1">
        <v>10</v>
      </c>
      <c r="W6" s="1">
        <v>9</v>
      </c>
      <c r="X6" s="21">
        <v>90</v>
      </c>
      <c r="Z6" s="20" t="s">
        <v>23</v>
      </c>
      <c r="AA6" s="1">
        <v>10</v>
      </c>
      <c r="AB6" s="1">
        <v>10</v>
      </c>
      <c r="AC6" s="21">
        <v>100</v>
      </c>
      <c r="AE6" s="20" t="s">
        <v>23</v>
      </c>
      <c r="AF6" s="1">
        <v>10</v>
      </c>
      <c r="AG6" s="1">
        <v>9</v>
      </c>
      <c r="AH6" s="21">
        <v>90</v>
      </c>
    </row>
    <row r="7" spans="1:34" x14ac:dyDescent="0.2">
      <c r="A7" s="20" t="s">
        <v>24</v>
      </c>
      <c r="B7" s="1">
        <v>5</v>
      </c>
      <c r="C7" s="1">
        <v>5</v>
      </c>
      <c r="D7" s="21">
        <v>100</v>
      </c>
      <c r="F7" s="20" t="s">
        <v>24</v>
      </c>
      <c r="G7" s="1">
        <v>10</v>
      </c>
      <c r="H7" s="1">
        <v>9</v>
      </c>
      <c r="I7" s="21">
        <v>90</v>
      </c>
      <c r="K7" s="20" t="s">
        <v>24</v>
      </c>
      <c r="L7" s="1">
        <v>10</v>
      </c>
      <c r="M7" s="1">
        <v>7</v>
      </c>
      <c r="N7" s="21">
        <v>70</v>
      </c>
      <c r="P7" s="20" t="s">
        <v>24</v>
      </c>
      <c r="Q7" s="1">
        <v>10</v>
      </c>
      <c r="R7" s="1">
        <v>8</v>
      </c>
      <c r="S7" s="21">
        <v>80</v>
      </c>
      <c r="U7" s="20" t="s">
        <v>24</v>
      </c>
      <c r="V7" s="1">
        <v>10</v>
      </c>
      <c r="W7" s="1">
        <v>10</v>
      </c>
      <c r="X7" s="21">
        <v>100</v>
      </c>
      <c r="Z7" s="20" t="s">
        <v>24</v>
      </c>
      <c r="AA7" s="1">
        <v>10</v>
      </c>
      <c r="AB7" s="1">
        <v>10</v>
      </c>
      <c r="AC7" s="21">
        <v>100</v>
      </c>
      <c r="AE7" s="20" t="s">
        <v>24</v>
      </c>
      <c r="AF7" s="1">
        <v>10</v>
      </c>
      <c r="AG7" s="1">
        <v>10</v>
      </c>
      <c r="AH7" s="21">
        <v>100</v>
      </c>
    </row>
    <row r="8" spans="1:34" x14ac:dyDescent="0.2">
      <c r="A8" s="20" t="s">
        <v>25</v>
      </c>
      <c r="B8" s="1">
        <v>5</v>
      </c>
      <c r="C8" s="1">
        <v>4</v>
      </c>
      <c r="D8" s="21">
        <v>80</v>
      </c>
      <c r="F8" s="20" t="s">
        <v>25</v>
      </c>
      <c r="G8" s="1">
        <v>10</v>
      </c>
      <c r="H8" s="1">
        <v>8</v>
      </c>
      <c r="I8" s="21">
        <v>80</v>
      </c>
      <c r="K8" s="20" t="s">
        <v>25</v>
      </c>
      <c r="L8" s="1">
        <v>10</v>
      </c>
      <c r="M8" s="1">
        <v>10</v>
      </c>
      <c r="N8" s="21">
        <v>100</v>
      </c>
      <c r="P8" s="20" t="s">
        <v>25</v>
      </c>
      <c r="Q8" s="1">
        <v>10</v>
      </c>
      <c r="R8" s="1">
        <v>10</v>
      </c>
      <c r="S8" s="21">
        <v>100</v>
      </c>
      <c r="U8" s="20" t="s">
        <v>25</v>
      </c>
      <c r="V8" s="1">
        <v>11</v>
      </c>
      <c r="W8" s="1">
        <v>10</v>
      </c>
      <c r="X8" s="21">
        <v>90.909090909090907</v>
      </c>
      <c r="Z8" s="20" t="s">
        <v>25</v>
      </c>
      <c r="AA8" s="1">
        <v>10</v>
      </c>
      <c r="AB8" s="1">
        <v>3</v>
      </c>
      <c r="AC8" s="21">
        <v>30</v>
      </c>
      <c r="AE8" s="20" t="s">
        <v>25</v>
      </c>
      <c r="AF8" s="1">
        <v>10</v>
      </c>
      <c r="AG8" s="1">
        <v>4</v>
      </c>
      <c r="AH8" s="21">
        <v>40</v>
      </c>
    </row>
    <row r="9" spans="1:34" x14ac:dyDescent="0.2">
      <c r="A9" s="20" t="s">
        <v>26</v>
      </c>
      <c r="B9" s="1">
        <v>5</v>
      </c>
      <c r="C9" s="1">
        <v>4</v>
      </c>
      <c r="D9" s="21">
        <v>80</v>
      </c>
      <c r="F9" s="20" t="s">
        <v>26</v>
      </c>
      <c r="G9" s="1">
        <v>10</v>
      </c>
      <c r="H9" s="1">
        <v>7</v>
      </c>
      <c r="I9" s="21">
        <v>70</v>
      </c>
      <c r="K9" s="20" t="s">
        <v>26</v>
      </c>
      <c r="L9" s="1">
        <v>10</v>
      </c>
      <c r="M9" s="1">
        <v>10</v>
      </c>
      <c r="N9" s="21">
        <v>100</v>
      </c>
      <c r="P9" s="20" t="s">
        <v>26</v>
      </c>
      <c r="Q9" s="1">
        <v>10</v>
      </c>
      <c r="R9" s="1">
        <v>10</v>
      </c>
      <c r="S9" s="21">
        <v>100</v>
      </c>
      <c r="U9" s="20" t="s">
        <v>26</v>
      </c>
      <c r="V9" s="1">
        <v>10</v>
      </c>
      <c r="W9" s="1">
        <v>10</v>
      </c>
      <c r="X9" s="21">
        <v>100</v>
      </c>
      <c r="Z9" s="20" t="s">
        <v>26</v>
      </c>
      <c r="AA9" s="1">
        <v>10</v>
      </c>
      <c r="AB9" s="1">
        <v>10</v>
      </c>
      <c r="AC9" s="21">
        <v>100</v>
      </c>
      <c r="AE9" s="20" t="s">
        <v>26</v>
      </c>
      <c r="AF9" s="1">
        <v>10</v>
      </c>
      <c r="AG9" s="1">
        <v>8</v>
      </c>
      <c r="AH9" s="21">
        <v>80</v>
      </c>
    </row>
    <row r="10" spans="1:34" x14ac:dyDescent="0.2">
      <c r="A10" s="20" t="s">
        <v>27</v>
      </c>
      <c r="B10" s="1">
        <v>5</v>
      </c>
      <c r="C10" s="1">
        <v>5</v>
      </c>
      <c r="D10" s="21">
        <v>100</v>
      </c>
      <c r="F10" s="20" t="s">
        <v>27</v>
      </c>
      <c r="G10" s="1">
        <v>10</v>
      </c>
      <c r="H10" s="1">
        <v>9</v>
      </c>
      <c r="I10" s="21">
        <v>90</v>
      </c>
      <c r="K10" s="20" t="s">
        <v>27</v>
      </c>
      <c r="L10" s="1">
        <v>10</v>
      </c>
      <c r="M10" s="1">
        <v>10</v>
      </c>
      <c r="N10" s="21">
        <v>100</v>
      </c>
      <c r="P10" s="20" t="s">
        <v>27</v>
      </c>
      <c r="Q10" s="1">
        <v>10</v>
      </c>
      <c r="R10" s="1">
        <v>9</v>
      </c>
      <c r="S10" s="21">
        <v>90</v>
      </c>
      <c r="U10" s="20" t="s">
        <v>27</v>
      </c>
      <c r="V10" s="1">
        <v>10</v>
      </c>
      <c r="W10" s="1">
        <v>7</v>
      </c>
      <c r="X10" s="21">
        <v>70</v>
      </c>
      <c r="Z10" s="20" t="s">
        <v>27</v>
      </c>
      <c r="AA10" s="1">
        <v>10</v>
      </c>
      <c r="AB10" s="1">
        <v>10</v>
      </c>
      <c r="AC10" s="21">
        <v>100</v>
      </c>
      <c r="AE10" s="20" t="s">
        <v>27</v>
      </c>
      <c r="AF10" s="1">
        <v>10</v>
      </c>
      <c r="AG10" s="1">
        <v>6</v>
      </c>
      <c r="AH10" s="21">
        <v>60</v>
      </c>
    </row>
    <row r="11" spans="1:34" x14ac:dyDescent="0.2">
      <c r="A11" s="20" t="s">
        <v>28</v>
      </c>
      <c r="B11" s="1">
        <v>5</v>
      </c>
      <c r="C11" s="1">
        <v>5</v>
      </c>
      <c r="D11" s="21">
        <v>100</v>
      </c>
      <c r="F11" s="20" t="s">
        <v>28</v>
      </c>
      <c r="G11" s="1">
        <v>11</v>
      </c>
      <c r="H11" s="1">
        <v>10</v>
      </c>
      <c r="I11" s="21">
        <v>90.909090909090907</v>
      </c>
      <c r="K11" s="20" t="s">
        <v>28</v>
      </c>
      <c r="L11" s="1">
        <v>10</v>
      </c>
      <c r="M11" s="1">
        <v>9</v>
      </c>
      <c r="N11" s="21">
        <v>90</v>
      </c>
      <c r="P11" s="20" t="s">
        <v>28</v>
      </c>
      <c r="Q11" s="1">
        <v>10</v>
      </c>
      <c r="R11" s="1">
        <v>8</v>
      </c>
      <c r="S11" s="21">
        <v>80</v>
      </c>
      <c r="U11" s="20" t="s">
        <v>28</v>
      </c>
      <c r="V11" s="1">
        <v>10</v>
      </c>
      <c r="W11" s="1">
        <v>5</v>
      </c>
      <c r="X11" s="21">
        <v>50</v>
      </c>
      <c r="Z11" s="20" t="s">
        <v>28</v>
      </c>
      <c r="AA11" s="1">
        <v>10</v>
      </c>
      <c r="AB11" s="1">
        <v>10</v>
      </c>
      <c r="AC11" s="21">
        <v>100</v>
      </c>
      <c r="AE11" s="20" t="s">
        <v>28</v>
      </c>
      <c r="AF11" s="1">
        <v>10</v>
      </c>
      <c r="AG11" s="1">
        <v>8</v>
      </c>
      <c r="AH11" s="21">
        <v>80</v>
      </c>
    </row>
    <row r="12" spans="1:34" x14ac:dyDescent="0.2">
      <c r="A12" s="20" t="s">
        <v>29</v>
      </c>
      <c r="B12" s="1">
        <v>5</v>
      </c>
      <c r="C12" s="1">
        <v>5</v>
      </c>
      <c r="D12" s="21">
        <v>100</v>
      </c>
      <c r="F12" s="20" t="s">
        <v>29</v>
      </c>
      <c r="G12" s="1">
        <v>11</v>
      </c>
      <c r="H12" s="1">
        <v>10</v>
      </c>
      <c r="I12" s="21">
        <v>90.909090909090907</v>
      </c>
      <c r="K12" s="20" t="s">
        <v>29</v>
      </c>
      <c r="L12" s="1">
        <v>10</v>
      </c>
      <c r="M12" s="1">
        <v>9</v>
      </c>
      <c r="N12" s="21">
        <v>90</v>
      </c>
      <c r="P12" s="20" t="s">
        <v>29</v>
      </c>
      <c r="Q12" s="1">
        <v>10</v>
      </c>
      <c r="R12" s="1">
        <v>10</v>
      </c>
      <c r="S12" s="21">
        <v>100</v>
      </c>
      <c r="U12" s="20" t="s">
        <v>29</v>
      </c>
      <c r="V12" s="1">
        <v>10</v>
      </c>
      <c r="W12" s="1">
        <v>5</v>
      </c>
      <c r="X12" s="21">
        <v>50</v>
      </c>
      <c r="Z12" s="20" t="s">
        <v>29</v>
      </c>
      <c r="AA12" s="1">
        <v>11</v>
      </c>
      <c r="AB12" s="1">
        <v>5</v>
      </c>
      <c r="AC12" s="21">
        <v>45.454545454545453</v>
      </c>
      <c r="AE12" s="20" t="s">
        <v>29</v>
      </c>
      <c r="AF12" s="1">
        <v>11</v>
      </c>
      <c r="AG12" s="1">
        <v>10</v>
      </c>
      <c r="AH12" s="21">
        <v>90.909090909090907</v>
      </c>
    </row>
    <row r="13" spans="1:34" x14ac:dyDescent="0.2">
      <c r="A13" s="20" t="s">
        <v>30</v>
      </c>
      <c r="B13" s="1">
        <v>5</v>
      </c>
      <c r="C13" s="1">
        <v>3</v>
      </c>
      <c r="D13" s="21">
        <v>60</v>
      </c>
      <c r="F13" s="20" t="s">
        <v>30</v>
      </c>
      <c r="G13" s="1">
        <v>12</v>
      </c>
      <c r="H13" s="1">
        <v>11</v>
      </c>
      <c r="I13" s="21">
        <v>91.666666666666657</v>
      </c>
      <c r="K13" s="20" t="s">
        <v>30</v>
      </c>
      <c r="L13" s="1">
        <v>10</v>
      </c>
      <c r="M13" s="1">
        <v>9</v>
      </c>
      <c r="N13" s="21">
        <v>90</v>
      </c>
      <c r="P13" s="20" t="s">
        <v>30</v>
      </c>
      <c r="Q13" s="1">
        <v>10</v>
      </c>
      <c r="R13" s="1">
        <v>9</v>
      </c>
      <c r="S13" s="21">
        <v>90</v>
      </c>
      <c r="U13" s="20" t="s">
        <v>30</v>
      </c>
      <c r="V13" s="1">
        <v>10</v>
      </c>
      <c r="W13" s="1">
        <v>6</v>
      </c>
      <c r="X13" s="21">
        <v>60</v>
      </c>
      <c r="Z13" s="20" t="s">
        <v>30</v>
      </c>
      <c r="AA13" s="1">
        <v>10</v>
      </c>
      <c r="AB13" s="1">
        <v>2</v>
      </c>
      <c r="AC13" s="21">
        <v>20</v>
      </c>
      <c r="AE13" s="20" t="s">
        <v>30</v>
      </c>
      <c r="AF13" s="1">
        <v>10</v>
      </c>
      <c r="AG13" s="1">
        <v>4</v>
      </c>
      <c r="AH13" s="21">
        <v>40</v>
      </c>
    </row>
    <row r="14" spans="1:34" x14ac:dyDescent="0.2">
      <c r="A14" s="20" t="s">
        <v>31</v>
      </c>
      <c r="B14" s="1">
        <v>5</v>
      </c>
      <c r="C14" s="1">
        <v>5</v>
      </c>
      <c r="D14" s="21">
        <v>100</v>
      </c>
      <c r="F14" s="20" t="s">
        <v>31</v>
      </c>
      <c r="G14" s="1">
        <v>10</v>
      </c>
      <c r="H14" s="1">
        <v>9</v>
      </c>
      <c r="I14" s="21">
        <v>90</v>
      </c>
      <c r="K14" s="20" t="s">
        <v>31</v>
      </c>
      <c r="L14" s="1">
        <v>10</v>
      </c>
      <c r="M14" s="1">
        <v>10</v>
      </c>
      <c r="N14" s="21">
        <v>100</v>
      </c>
      <c r="P14" s="20" t="s">
        <v>31</v>
      </c>
      <c r="Q14" s="1">
        <v>10</v>
      </c>
      <c r="R14" s="1">
        <v>10</v>
      </c>
      <c r="S14" s="21">
        <v>100</v>
      </c>
      <c r="U14" s="20" t="s">
        <v>31</v>
      </c>
      <c r="V14" s="1">
        <v>10</v>
      </c>
      <c r="W14" s="1">
        <v>10</v>
      </c>
      <c r="X14" s="21">
        <v>100</v>
      </c>
      <c r="Z14" s="20" t="s">
        <v>31</v>
      </c>
      <c r="AA14" s="1">
        <v>10</v>
      </c>
      <c r="AB14" s="1">
        <v>10</v>
      </c>
      <c r="AC14" s="21">
        <v>100</v>
      </c>
      <c r="AE14" s="20" t="s">
        <v>31</v>
      </c>
      <c r="AF14" s="1">
        <v>10</v>
      </c>
      <c r="AG14" s="1">
        <v>6</v>
      </c>
      <c r="AH14" s="21">
        <v>60</v>
      </c>
    </row>
    <row r="15" spans="1:34" x14ac:dyDescent="0.2">
      <c r="A15" s="20" t="s">
        <v>32</v>
      </c>
      <c r="B15" s="1">
        <v>5</v>
      </c>
      <c r="C15" s="1">
        <v>5</v>
      </c>
      <c r="D15" s="21">
        <v>100</v>
      </c>
      <c r="F15" s="20" t="s">
        <v>32</v>
      </c>
      <c r="G15" s="1">
        <v>10</v>
      </c>
      <c r="H15" s="1">
        <v>9</v>
      </c>
      <c r="I15" s="21">
        <v>90</v>
      </c>
      <c r="K15" s="20" t="s">
        <v>32</v>
      </c>
      <c r="L15" s="1">
        <v>10</v>
      </c>
      <c r="M15" s="1">
        <v>7</v>
      </c>
      <c r="N15" s="21">
        <v>70</v>
      </c>
      <c r="P15" s="20" t="s">
        <v>32</v>
      </c>
      <c r="Q15" s="1">
        <v>10</v>
      </c>
      <c r="R15" s="1">
        <v>8</v>
      </c>
      <c r="S15" s="21">
        <v>80</v>
      </c>
      <c r="U15" s="20" t="s">
        <v>32</v>
      </c>
      <c r="V15" s="1">
        <v>10</v>
      </c>
      <c r="W15" s="1">
        <v>8</v>
      </c>
      <c r="X15" s="21">
        <v>80</v>
      </c>
      <c r="Z15" s="20" t="s">
        <v>32</v>
      </c>
      <c r="AA15" s="1">
        <v>10</v>
      </c>
      <c r="AB15" s="1">
        <v>8</v>
      </c>
      <c r="AC15" s="21">
        <v>80</v>
      </c>
      <c r="AE15" s="20" t="s">
        <v>32</v>
      </c>
      <c r="AF15" s="1">
        <v>10</v>
      </c>
      <c r="AG15" s="1">
        <v>8</v>
      </c>
      <c r="AH15" s="21">
        <v>80</v>
      </c>
    </row>
    <row r="16" spans="1:34" x14ac:dyDescent="0.2">
      <c r="A16" s="20" t="s">
        <v>33</v>
      </c>
      <c r="B16" s="1">
        <v>5</v>
      </c>
      <c r="C16" s="1">
        <v>5</v>
      </c>
      <c r="D16" s="21">
        <v>100</v>
      </c>
      <c r="F16" s="20" t="s">
        <v>33</v>
      </c>
      <c r="G16" s="1">
        <v>10</v>
      </c>
      <c r="H16" s="1">
        <v>10</v>
      </c>
      <c r="I16" s="21">
        <v>100</v>
      </c>
      <c r="K16" s="20" t="s">
        <v>33</v>
      </c>
      <c r="L16" s="1">
        <v>10</v>
      </c>
      <c r="M16" s="1">
        <v>10</v>
      </c>
      <c r="N16" s="21">
        <v>100</v>
      </c>
      <c r="P16" s="20" t="s">
        <v>33</v>
      </c>
      <c r="Q16" s="1">
        <v>10</v>
      </c>
      <c r="R16" s="1">
        <v>9</v>
      </c>
      <c r="S16" s="21">
        <v>90</v>
      </c>
      <c r="U16" s="20" t="s">
        <v>33</v>
      </c>
      <c r="V16" s="1">
        <v>10</v>
      </c>
      <c r="W16" s="1">
        <v>9</v>
      </c>
      <c r="X16" s="21">
        <v>90</v>
      </c>
      <c r="Z16" s="20" t="s">
        <v>33</v>
      </c>
      <c r="AA16" s="1">
        <v>10</v>
      </c>
      <c r="AB16" s="1">
        <v>9</v>
      </c>
      <c r="AC16" s="21">
        <v>90</v>
      </c>
      <c r="AE16" s="20" t="s">
        <v>33</v>
      </c>
      <c r="AF16" s="1">
        <v>10</v>
      </c>
      <c r="AG16" s="1">
        <v>7</v>
      </c>
      <c r="AH16" s="21">
        <v>70</v>
      </c>
    </row>
    <row r="17" spans="1:34" x14ac:dyDescent="0.2">
      <c r="A17" s="20" t="s">
        <v>34</v>
      </c>
      <c r="B17" s="1">
        <v>5</v>
      </c>
      <c r="C17" s="1">
        <v>5</v>
      </c>
      <c r="D17" s="21">
        <v>100</v>
      </c>
      <c r="F17" s="20" t="s">
        <v>34</v>
      </c>
      <c r="G17" s="1">
        <v>10</v>
      </c>
      <c r="H17" s="1">
        <v>10</v>
      </c>
      <c r="I17" s="21">
        <v>100</v>
      </c>
      <c r="K17" s="20" t="s">
        <v>34</v>
      </c>
      <c r="L17" s="1">
        <v>11</v>
      </c>
      <c r="M17" s="1">
        <v>10</v>
      </c>
      <c r="N17" s="21">
        <v>90.909090909090907</v>
      </c>
      <c r="P17" s="20" t="s">
        <v>34</v>
      </c>
      <c r="Q17" s="1">
        <v>10</v>
      </c>
      <c r="R17" s="1">
        <v>9</v>
      </c>
      <c r="S17" s="21">
        <v>90</v>
      </c>
      <c r="U17" s="20" t="s">
        <v>34</v>
      </c>
      <c r="V17" s="1">
        <v>10</v>
      </c>
      <c r="W17" s="1">
        <v>9</v>
      </c>
      <c r="X17" s="21">
        <v>90</v>
      </c>
      <c r="Z17" s="20" t="s">
        <v>34</v>
      </c>
      <c r="AA17" s="1">
        <v>10</v>
      </c>
      <c r="AB17" s="1">
        <v>6</v>
      </c>
      <c r="AC17" s="21">
        <v>60</v>
      </c>
      <c r="AE17" s="20" t="s">
        <v>34</v>
      </c>
      <c r="AF17" s="1">
        <v>11</v>
      </c>
      <c r="AG17" s="1">
        <v>6</v>
      </c>
      <c r="AH17" s="21">
        <v>54.545454545454547</v>
      </c>
    </row>
    <row r="18" spans="1:34" x14ac:dyDescent="0.2">
      <c r="A18" s="20" t="s">
        <v>35</v>
      </c>
      <c r="B18" s="1">
        <v>5</v>
      </c>
      <c r="C18" s="1">
        <v>5</v>
      </c>
      <c r="D18" s="21">
        <v>100</v>
      </c>
      <c r="F18" s="11"/>
      <c r="G18" s="139"/>
      <c r="H18" s="139"/>
      <c r="I18" s="12"/>
      <c r="K18" s="11"/>
      <c r="L18" s="139"/>
      <c r="M18" s="139"/>
      <c r="N18" s="12"/>
      <c r="P18" s="11"/>
      <c r="Q18" s="139"/>
      <c r="R18" s="139"/>
      <c r="S18" s="12"/>
      <c r="U18" s="20" t="s">
        <v>23</v>
      </c>
      <c r="V18" s="1">
        <v>10</v>
      </c>
      <c r="W18" s="1">
        <v>10</v>
      </c>
      <c r="X18" s="21">
        <v>100</v>
      </c>
      <c r="Z18" s="11"/>
      <c r="AA18" s="139"/>
      <c r="AB18" s="139"/>
      <c r="AC18" s="12"/>
      <c r="AE18" s="11"/>
      <c r="AF18" s="139"/>
      <c r="AG18" s="139"/>
      <c r="AH18" s="12"/>
    </row>
    <row r="19" spans="1:34" x14ac:dyDescent="0.2">
      <c r="A19" s="20" t="s">
        <v>36</v>
      </c>
      <c r="B19" s="1">
        <v>5</v>
      </c>
      <c r="C19" s="1">
        <v>3</v>
      </c>
      <c r="D19" s="21">
        <v>60</v>
      </c>
      <c r="F19" s="11" t="s">
        <v>49</v>
      </c>
      <c r="G19" s="139" t="s">
        <v>187</v>
      </c>
      <c r="H19" s="139"/>
      <c r="I19" s="12"/>
      <c r="K19" s="11" t="s">
        <v>186</v>
      </c>
      <c r="L19" s="139"/>
      <c r="M19" s="139"/>
      <c r="N19" s="12"/>
      <c r="P19" s="11" t="s">
        <v>185</v>
      </c>
      <c r="Q19" s="139"/>
      <c r="R19" s="139"/>
      <c r="S19" s="12"/>
      <c r="U19" s="20" t="s">
        <v>24</v>
      </c>
      <c r="V19" s="1">
        <v>10</v>
      </c>
      <c r="W19" s="1">
        <v>9</v>
      </c>
      <c r="X19" s="21">
        <v>90</v>
      </c>
      <c r="Z19" s="11" t="s">
        <v>181</v>
      </c>
      <c r="AA19" s="139"/>
      <c r="AB19" s="139"/>
      <c r="AC19" s="12"/>
      <c r="AE19" s="11" t="s">
        <v>182</v>
      </c>
      <c r="AF19" s="139"/>
      <c r="AG19" s="139"/>
      <c r="AH19" s="12"/>
    </row>
    <row r="20" spans="1:34" x14ac:dyDescent="0.2">
      <c r="A20" s="20" t="s">
        <v>37</v>
      </c>
      <c r="B20" s="1">
        <v>5</v>
      </c>
      <c r="C20" s="1">
        <v>4</v>
      </c>
      <c r="D20" s="21">
        <v>80</v>
      </c>
      <c r="F20" s="11"/>
      <c r="G20" s="139"/>
      <c r="H20" s="139"/>
      <c r="I20" s="12"/>
      <c r="K20" s="11"/>
      <c r="L20" s="139"/>
      <c r="M20" s="139"/>
      <c r="N20" s="12"/>
      <c r="P20" s="11"/>
      <c r="Q20" s="139"/>
      <c r="R20" s="139"/>
      <c r="S20" s="12"/>
      <c r="U20" s="20" t="s">
        <v>25</v>
      </c>
      <c r="V20" s="1">
        <v>10</v>
      </c>
      <c r="W20" s="1">
        <v>9</v>
      </c>
      <c r="X20" s="21">
        <v>90</v>
      </c>
      <c r="Z20" s="11"/>
      <c r="AA20" s="139"/>
      <c r="AB20" s="139"/>
      <c r="AC20" s="12"/>
      <c r="AE20" s="11"/>
      <c r="AF20" s="139"/>
      <c r="AG20" s="139"/>
      <c r="AH20" s="12"/>
    </row>
    <row r="21" spans="1:34" x14ac:dyDescent="0.2">
      <c r="A21" s="20" t="s">
        <v>38</v>
      </c>
      <c r="B21" s="1">
        <v>5</v>
      </c>
      <c r="C21" s="1">
        <v>5</v>
      </c>
      <c r="D21" s="21">
        <v>100</v>
      </c>
      <c r="F21" s="20"/>
      <c r="G21" s="147" t="s">
        <v>47</v>
      </c>
      <c r="H21" s="147"/>
      <c r="I21" s="21"/>
      <c r="K21" s="20"/>
      <c r="L21" s="147" t="s">
        <v>47</v>
      </c>
      <c r="M21" s="147"/>
      <c r="N21" s="21"/>
      <c r="P21" s="20"/>
      <c r="Q21" s="147" t="s">
        <v>47</v>
      </c>
      <c r="R21" s="147"/>
      <c r="S21" s="21"/>
      <c r="U21" s="20" t="s">
        <v>26</v>
      </c>
      <c r="V21" s="1">
        <v>10</v>
      </c>
      <c r="W21" s="1">
        <v>9</v>
      </c>
      <c r="X21" s="21">
        <v>90</v>
      </c>
      <c r="Z21" s="20"/>
      <c r="AA21" s="147" t="s">
        <v>47</v>
      </c>
      <c r="AB21" s="147"/>
      <c r="AC21" s="21"/>
      <c r="AE21" s="20"/>
      <c r="AF21" s="147" t="s">
        <v>47</v>
      </c>
      <c r="AG21" s="147"/>
      <c r="AH21" s="21"/>
    </row>
    <row r="22" spans="1:34" x14ac:dyDescent="0.2">
      <c r="A22" s="20" t="s">
        <v>39</v>
      </c>
      <c r="B22" s="1">
        <v>5</v>
      </c>
      <c r="C22" s="1">
        <v>5</v>
      </c>
      <c r="D22" s="21">
        <v>100</v>
      </c>
      <c r="F22" s="20"/>
      <c r="G22" s="1" t="s">
        <v>21</v>
      </c>
      <c r="H22" s="1" t="s">
        <v>50</v>
      </c>
      <c r="I22" s="21" t="s">
        <v>48</v>
      </c>
      <c r="K22" s="20"/>
      <c r="L22" s="1" t="s">
        <v>21</v>
      </c>
      <c r="M22" s="1" t="s">
        <v>22</v>
      </c>
      <c r="N22" s="21" t="s">
        <v>48</v>
      </c>
      <c r="P22" s="20"/>
      <c r="Q22" s="1" t="s">
        <v>21</v>
      </c>
      <c r="R22" s="1" t="s">
        <v>51</v>
      </c>
      <c r="S22" s="21" t="s">
        <v>48</v>
      </c>
      <c r="U22" s="20" t="s">
        <v>27</v>
      </c>
      <c r="V22" s="1">
        <v>10</v>
      </c>
      <c r="W22" s="1">
        <v>10</v>
      </c>
      <c r="X22" s="21">
        <v>100</v>
      </c>
      <c r="Z22" s="20"/>
      <c r="AA22" s="1" t="s">
        <v>21</v>
      </c>
      <c r="AB22" s="1" t="s">
        <v>53</v>
      </c>
      <c r="AC22" s="21" t="s">
        <v>48</v>
      </c>
      <c r="AE22" s="20"/>
      <c r="AF22" s="1" t="s">
        <v>21</v>
      </c>
      <c r="AG22" s="1" t="s">
        <v>22</v>
      </c>
      <c r="AH22" s="21" t="s">
        <v>48</v>
      </c>
    </row>
    <row r="23" spans="1:34" x14ac:dyDescent="0.2">
      <c r="A23" s="20" t="s">
        <v>40</v>
      </c>
      <c r="B23" s="1">
        <v>5</v>
      </c>
      <c r="C23" s="1">
        <v>5</v>
      </c>
      <c r="D23" s="21">
        <v>100</v>
      </c>
      <c r="F23" s="20" t="s">
        <v>23</v>
      </c>
      <c r="G23" s="1">
        <v>10</v>
      </c>
      <c r="H23" s="1">
        <v>7</v>
      </c>
      <c r="I23" s="21">
        <v>70</v>
      </c>
      <c r="K23" s="20" t="s">
        <v>23</v>
      </c>
      <c r="L23" s="1">
        <v>10</v>
      </c>
      <c r="M23" s="1">
        <v>9</v>
      </c>
      <c r="N23" s="21">
        <v>90</v>
      </c>
      <c r="P23" s="20" t="s">
        <v>23</v>
      </c>
      <c r="Q23" s="1">
        <v>10</v>
      </c>
      <c r="R23" s="1">
        <v>8</v>
      </c>
      <c r="S23" s="21">
        <v>80</v>
      </c>
      <c r="U23" s="20" t="s">
        <v>28</v>
      </c>
      <c r="V23" s="1">
        <v>10</v>
      </c>
      <c r="W23" s="1">
        <v>10</v>
      </c>
      <c r="X23" s="21">
        <v>100</v>
      </c>
      <c r="Z23" s="20" t="s">
        <v>23</v>
      </c>
      <c r="AA23" s="1">
        <v>10</v>
      </c>
      <c r="AB23" s="1">
        <v>9</v>
      </c>
      <c r="AC23" s="21">
        <v>90</v>
      </c>
      <c r="AE23" s="20" t="s">
        <v>23</v>
      </c>
      <c r="AF23" s="1">
        <v>10</v>
      </c>
      <c r="AG23" s="1">
        <v>8</v>
      </c>
      <c r="AH23" s="21">
        <v>80</v>
      </c>
    </row>
    <row r="24" spans="1:34" x14ac:dyDescent="0.2">
      <c r="A24" s="20" t="s">
        <v>41</v>
      </c>
      <c r="B24" s="1">
        <v>5</v>
      </c>
      <c r="C24" s="1">
        <v>4</v>
      </c>
      <c r="D24" s="21">
        <v>80</v>
      </c>
      <c r="F24" s="20" t="s">
        <v>24</v>
      </c>
      <c r="G24" s="1">
        <v>10</v>
      </c>
      <c r="H24" s="1">
        <v>9</v>
      </c>
      <c r="I24" s="21">
        <v>90</v>
      </c>
      <c r="K24" s="20" t="s">
        <v>24</v>
      </c>
      <c r="L24" s="1">
        <v>10</v>
      </c>
      <c r="M24" s="1">
        <v>6</v>
      </c>
      <c r="N24" s="21">
        <v>60</v>
      </c>
      <c r="P24" s="20" t="s">
        <v>24</v>
      </c>
      <c r="Q24" s="1">
        <v>10</v>
      </c>
      <c r="R24" s="1">
        <v>10</v>
      </c>
      <c r="S24" s="21">
        <v>100</v>
      </c>
      <c r="U24" s="20" t="s">
        <v>29</v>
      </c>
      <c r="V24" s="1">
        <v>10</v>
      </c>
      <c r="W24" s="1">
        <v>10</v>
      </c>
      <c r="X24" s="21">
        <v>100</v>
      </c>
      <c r="Z24" s="20" t="s">
        <v>24</v>
      </c>
      <c r="AA24" s="1">
        <v>10</v>
      </c>
      <c r="AB24" s="1">
        <v>5</v>
      </c>
      <c r="AC24" s="21">
        <v>50</v>
      </c>
      <c r="AE24" s="20" t="s">
        <v>24</v>
      </c>
      <c r="AF24" s="1">
        <v>10</v>
      </c>
      <c r="AG24" s="1">
        <v>10</v>
      </c>
      <c r="AH24" s="21">
        <v>100</v>
      </c>
    </row>
    <row r="25" spans="1:34" x14ac:dyDescent="0.2">
      <c r="A25" s="20" t="s">
        <v>42</v>
      </c>
      <c r="B25" s="1">
        <v>5</v>
      </c>
      <c r="C25" s="1">
        <v>5</v>
      </c>
      <c r="D25" s="21">
        <v>100</v>
      </c>
      <c r="F25" s="20" t="s">
        <v>25</v>
      </c>
      <c r="G25" s="1">
        <v>10</v>
      </c>
      <c r="H25" s="1">
        <v>10</v>
      </c>
      <c r="I25" s="21">
        <v>100</v>
      </c>
      <c r="K25" s="20" t="s">
        <v>25</v>
      </c>
      <c r="L25" s="1">
        <v>10</v>
      </c>
      <c r="M25" s="1">
        <v>9</v>
      </c>
      <c r="N25" s="21">
        <v>90</v>
      </c>
      <c r="P25" s="20" t="s">
        <v>25</v>
      </c>
      <c r="Q25" s="1">
        <v>10</v>
      </c>
      <c r="R25" s="1">
        <v>10</v>
      </c>
      <c r="S25" s="21">
        <v>100</v>
      </c>
      <c r="U25" s="20" t="s">
        <v>30</v>
      </c>
      <c r="V25" s="1">
        <v>10</v>
      </c>
      <c r="W25" s="1">
        <v>9</v>
      </c>
      <c r="X25" s="21">
        <v>90</v>
      </c>
      <c r="Z25" s="20" t="s">
        <v>25</v>
      </c>
      <c r="AA25" s="1">
        <v>10</v>
      </c>
      <c r="AB25" s="1">
        <v>1</v>
      </c>
      <c r="AC25" s="21">
        <v>10</v>
      </c>
      <c r="AE25" s="20" t="s">
        <v>25</v>
      </c>
      <c r="AF25" s="1">
        <v>10</v>
      </c>
      <c r="AG25" s="1">
        <v>9</v>
      </c>
      <c r="AH25" s="21">
        <v>90</v>
      </c>
    </row>
    <row r="26" spans="1:34" x14ac:dyDescent="0.2">
      <c r="A26" s="20" t="s">
        <v>43</v>
      </c>
      <c r="B26" s="1">
        <v>5</v>
      </c>
      <c r="C26" s="1">
        <v>5</v>
      </c>
      <c r="D26" s="21">
        <v>100</v>
      </c>
      <c r="F26" s="20" t="s">
        <v>26</v>
      </c>
      <c r="G26" s="1">
        <v>10</v>
      </c>
      <c r="H26" s="1">
        <v>9</v>
      </c>
      <c r="I26" s="21">
        <v>90</v>
      </c>
      <c r="K26" s="20" t="s">
        <v>26</v>
      </c>
      <c r="L26" s="1">
        <v>10</v>
      </c>
      <c r="M26" s="1">
        <v>8</v>
      </c>
      <c r="N26" s="21">
        <v>80</v>
      </c>
      <c r="P26" s="20" t="s">
        <v>26</v>
      </c>
      <c r="Q26" s="1">
        <v>10</v>
      </c>
      <c r="R26" s="1">
        <v>10</v>
      </c>
      <c r="S26" s="21">
        <v>100</v>
      </c>
      <c r="U26" s="20" t="s">
        <v>31</v>
      </c>
      <c r="V26" s="1">
        <v>10</v>
      </c>
      <c r="W26" s="1">
        <v>10</v>
      </c>
      <c r="X26" s="21">
        <v>100</v>
      </c>
      <c r="Z26" s="20" t="s">
        <v>26</v>
      </c>
      <c r="AA26" s="1">
        <v>10</v>
      </c>
      <c r="AB26" s="1">
        <v>10</v>
      </c>
      <c r="AC26" s="21">
        <v>100</v>
      </c>
      <c r="AE26" s="20" t="s">
        <v>26</v>
      </c>
      <c r="AF26" s="1">
        <v>10</v>
      </c>
      <c r="AG26" s="1">
        <v>9</v>
      </c>
      <c r="AH26" s="21">
        <v>90</v>
      </c>
    </row>
    <row r="27" spans="1:34" x14ac:dyDescent="0.2">
      <c r="A27" s="20" t="s">
        <v>44</v>
      </c>
      <c r="B27" s="1">
        <v>5</v>
      </c>
      <c r="C27" s="1">
        <v>5</v>
      </c>
      <c r="D27" s="21">
        <v>100</v>
      </c>
      <c r="F27" s="20" t="s">
        <v>27</v>
      </c>
      <c r="G27" s="1">
        <v>10</v>
      </c>
      <c r="H27" s="1">
        <v>10</v>
      </c>
      <c r="I27" s="21">
        <v>100</v>
      </c>
      <c r="K27" s="20" t="s">
        <v>27</v>
      </c>
      <c r="L27" s="1">
        <v>10</v>
      </c>
      <c r="M27" s="1">
        <v>7</v>
      </c>
      <c r="N27" s="21">
        <v>70</v>
      </c>
      <c r="P27" s="20" t="s">
        <v>27</v>
      </c>
      <c r="Q27" s="1">
        <v>10</v>
      </c>
      <c r="R27" s="1">
        <v>9</v>
      </c>
      <c r="S27" s="21">
        <v>90</v>
      </c>
      <c r="U27" s="20" t="s">
        <v>32</v>
      </c>
      <c r="V27" s="1">
        <v>10</v>
      </c>
      <c r="W27" s="1">
        <v>10</v>
      </c>
      <c r="X27" s="21">
        <v>100</v>
      </c>
      <c r="Z27" s="20" t="s">
        <v>27</v>
      </c>
      <c r="AA27" s="1">
        <v>10</v>
      </c>
      <c r="AB27" s="1">
        <v>5</v>
      </c>
      <c r="AC27" s="21">
        <v>50</v>
      </c>
      <c r="AE27" s="20" t="s">
        <v>27</v>
      </c>
      <c r="AF27" s="1">
        <v>10</v>
      </c>
      <c r="AG27" s="1">
        <v>10</v>
      </c>
      <c r="AH27" s="21">
        <v>100</v>
      </c>
    </row>
    <row r="28" spans="1:34" x14ac:dyDescent="0.2">
      <c r="A28" s="20" t="s">
        <v>45</v>
      </c>
      <c r="B28" s="1">
        <v>5</v>
      </c>
      <c r="C28" s="1">
        <v>2</v>
      </c>
      <c r="D28" s="21">
        <v>40</v>
      </c>
      <c r="F28" s="20" t="s">
        <v>28</v>
      </c>
      <c r="G28" s="1">
        <v>10</v>
      </c>
      <c r="H28" s="1">
        <v>9</v>
      </c>
      <c r="I28" s="21">
        <v>90</v>
      </c>
      <c r="K28" s="20" t="s">
        <v>28</v>
      </c>
      <c r="L28" s="1">
        <v>10</v>
      </c>
      <c r="M28" s="1">
        <v>9</v>
      </c>
      <c r="N28" s="21">
        <v>90</v>
      </c>
      <c r="P28" s="20" t="s">
        <v>28</v>
      </c>
      <c r="Q28" s="1">
        <v>10</v>
      </c>
      <c r="R28" s="1">
        <v>9</v>
      </c>
      <c r="S28" s="21">
        <v>90</v>
      </c>
      <c r="U28" s="20" t="s">
        <v>33</v>
      </c>
      <c r="V28" s="1">
        <v>10</v>
      </c>
      <c r="W28" s="1">
        <v>10</v>
      </c>
      <c r="X28" s="21">
        <v>100</v>
      </c>
      <c r="Z28" s="20" t="s">
        <v>28</v>
      </c>
      <c r="AA28" s="1">
        <v>10</v>
      </c>
      <c r="AB28" s="1">
        <v>3</v>
      </c>
      <c r="AC28" s="21">
        <v>30</v>
      </c>
      <c r="AE28" s="20" t="s">
        <v>28</v>
      </c>
      <c r="AF28" s="1">
        <v>10</v>
      </c>
      <c r="AG28" s="1">
        <v>8</v>
      </c>
      <c r="AH28" s="21">
        <v>80</v>
      </c>
    </row>
    <row r="29" spans="1:34" x14ac:dyDescent="0.2">
      <c r="A29" s="20" t="s">
        <v>46</v>
      </c>
      <c r="B29" s="1">
        <v>5</v>
      </c>
      <c r="C29" s="1">
        <v>5</v>
      </c>
      <c r="D29" s="21">
        <v>100</v>
      </c>
      <c r="F29" s="20" t="s">
        <v>29</v>
      </c>
      <c r="G29" s="1">
        <v>10</v>
      </c>
      <c r="H29" s="1">
        <v>10</v>
      </c>
      <c r="I29" s="21">
        <v>100</v>
      </c>
      <c r="K29" s="20" t="s">
        <v>29</v>
      </c>
      <c r="L29" s="1">
        <v>10</v>
      </c>
      <c r="M29" s="1">
        <v>9</v>
      </c>
      <c r="N29" s="21">
        <v>90</v>
      </c>
      <c r="P29" s="20" t="s">
        <v>29</v>
      </c>
      <c r="Q29" s="1">
        <v>10</v>
      </c>
      <c r="R29" s="1">
        <v>6</v>
      </c>
      <c r="S29" s="21">
        <v>60</v>
      </c>
      <c r="U29" s="20" t="s">
        <v>34</v>
      </c>
      <c r="V29" s="1">
        <v>10</v>
      </c>
      <c r="W29" s="1">
        <v>9</v>
      </c>
      <c r="X29" s="21">
        <v>90</v>
      </c>
      <c r="Z29" s="20" t="s">
        <v>29</v>
      </c>
      <c r="AA29" s="1">
        <v>10</v>
      </c>
      <c r="AB29" s="1">
        <v>5</v>
      </c>
      <c r="AC29" s="21">
        <v>50</v>
      </c>
      <c r="AE29" s="20" t="s">
        <v>29</v>
      </c>
      <c r="AF29" s="1">
        <v>11</v>
      </c>
      <c r="AG29" s="1">
        <v>10</v>
      </c>
      <c r="AH29" s="21">
        <v>90.909090909090907</v>
      </c>
    </row>
    <row r="30" spans="1:34" x14ac:dyDescent="0.2">
      <c r="A30" s="11"/>
      <c r="B30" s="139"/>
      <c r="C30" s="139"/>
      <c r="D30" s="12"/>
      <c r="F30" s="20" t="s">
        <v>30</v>
      </c>
      <c r="G30" s="1">
        <v>10</v>
      </c>
      <c r="H30" s="1">
        <v>10</v>
      </c>
      <c r="I30" s="21">
        <v>100</v>
      </c>
      <c r="K30" s="20" t="s">
        <v>30</v>
      </c>
      <c r="L30" s="1">
        <v>10</v>
      </c>
      <c r="M30" s="1">
        <v>10</v>
      </c>
      <c r="N30" s="21">
        <v>100</v>
      </c>
      <c r="P30" s="20" t="s">
        <v>30</v>
      </c>
      <c r="Q30" s="1">
        <v>10</v>
      </c>
      <c r="R30" s="1">
        <v>10</v>
      </c>
      <c r="S30" s="21">
        <v>100</v>
      </c>
      <c r="U30" s="11"/>
      <c r="V30" s="139"/>
      <c r="W30" s="139"/>
      <c r="X30" s="12"/>
      <c r="Z30" s="20" t="s">
        <v>30</v>
      </c>
      <c r="AA30" s="1">
        <v>10</v>
      </c>
      <c r="AB30" s="1">
        <v>10</v>
      </c>
      <c r="AC30" s="21">
        <v>100</v>
      </c>
      <c r="AE30" s="20" t="s">
        <v>30</v>
      </c>
      <c r="AF30" s="1">
        <v>10</v>
      </c>
      <c r="AG30" s="1">
        <v>9</v>
      </c>
      <c r="AH30" s="21">
        <v>90</v>
      </c>
    </row>
    <row r="31" spans="1:34" x14ac:dyDescent="0.2">
      <c r="A31" s="11" t="s">
        <v>179</v>
      </c>
      <c r="B31" s="139"/>
      <c r="C31" s="139"/>
      <c r="D31" s="12"/>
      <c r="F31" s="20" t="s">
        <v>31</v>
      </c>
      <c r="G31" s="1">
        <v>10</v>
      </c>
      <c r="H31" s="1">
        <v>7</v>
      </c>
      <c r="I31" s="21">
        <v>70</v>
      </c>
      <c r="K31" s="20" t="s">
        <v>31</v>
      </c>
      <c r="L31" s="1">
        <v>10</v>
      </c>
      <c r="M31" s="1">
        <v>9</v>
      </c>
      <c r="N31" s="21">
        <v>90</v>
      </c>
      <c r="P31" s="20" t="s">
        <v>31</v>
      </c>
      <c r="Q31" s="1">
        <v>10</v>
      </c>
      <c r="R31" s="1">
        <v>9</v>
      </c>
      <c r="S31" s="21">
        <v>90</v>
      </c>
      <c r="U31" s="11" t="s">
        <v>184</v>
      </c>
      <c r="V31" s="139"/>
      <c r="W31" s="139"/>
      <c r="X31" s="12"/>
      <c r="Z31" s="20" t="s">
        <v>31</v>
      </c>
      <c r="AA31" s="1">
        <v>10</v>
      </c>
      <c r="AB31" s="1">
        <v>9</v>
      </c>
      <c r="AC31" s="21">
        <v>90</v>
      </c>
      <c r="AE31" s="20" t="s">
        <v>31</v>
      </c>
      <c r="AF31" s="1">
        <v>10</v>
      </c>
      <c r="AG31" s="1">
        <v>5</v>
      </c>
      <c r="AH31" s="21">
        <v>50</v>
      </c>
    </row>
    <row r="32" spans="1:34" x14ac:dyDescent="0.2">
      <c r="A32" s="11"/>
      <c r="B32" s="139"/>
      <c r="C32" s="139"/>
      <c r="D32" s="12"/>
      <c r="F32" s="20" t="s">
        <v>32</v>
      </c>
      <c r="G32" s="1">
        <v>10</v>
      </c>
      <c r="H32" s="1">
        <v>8</v>
      </c>
      <c r="I32" s="21">
        <v>80</v>
      </c>
      <c r="K32" s="20" t="s">
        <v>32</v>
      </c>
      <c r="L32" s="1">
        <v>10</v>
      </c>
      <c r="M32" s="1">
        <v>9</v>
      </c>
      <c r="N32" s="21">
        <v>90</v>
      </c>
      <c r="P32" s="20" t="s">
        <v>32</v>
      </c>
      <c r="Q32" s="1">
        <v>10</v>
      </c>
      <c r="R32" s="1">
        <v>8</v>
      </c>
      <c r="S32" s="21">
        <v>80</v>
      </c>
      <c r="U32" s="11"/>
      <c r="V32" s="139"/>
      <c r="W32" s="139"/>
      <c r="X32" s="12"/>
      <c r="Z32" s="20" t="s">
        <v>32</v>
      </c>
      <c r="AA32" s="1">
        <v>10</v>
      </c>
      <c r="AB32" s="1">
        <v>10</v>
      </c>
      <c r="AC32" s="21">
        <v>100</v>
      </c>
      <c r="AE32" s="20" t="s">
        <v>32</v>
      </c>
      <c r="AF32" s="1">
        <v>10</v>
      </c>
      <c r="AG32" s="1">
        <v>10</v>
      </c>
      <c r="AH32" s="21">
        <v>100</v>
      </c>
    </row>
    <row r="33" spans="1:34" x14ac:dyDescent="0.2">
      <c r="A33" s="20"/>
      <c r="B33" s="147" t="s">
        <v>47</v>
      </c>
      <c r="C33" s="147"/>
      <c r="D33" s="21"/>
      <c r="F33" s="20" t="s">
        <v>33</v>
      </c>
      <c r="G33" s="1">
        <v>10</v>
      </c>
      <c r="H33" s="1">
        <v>6</v>
      </c>
      <c r="I33" s="21">
        <v>60</v>
      </c>
      <c r="K33" s="20" t="s">
        <v>33</v>
      </c>
      <c r="L33" s="1">
        <v>10</v>
      </c>
      <c r="M33" s="1">
        <v>5</v>
      </c>
      <c r="N33" s="21">
        <v>50</v>
      </c>
      <c r="P33" s="20" t="s">
        <v>33</v>
      </c>
      <c r="Q33" s="1">
        <v>10</v>
      </c>
      <c r="R33" s="1">
        <v>9</v>
      </c>
      <c r="S33" s="21">
        <v>90</v>
      </c>
      <c r="U33" s="20"/>
      <c r="V33" s="147" t="s">
        <v>47</v>
      </c>
      <c r="W33" s="147"/>
      <c r="X33" s="21"/>
      <c r="Z33" s="20" t="s">
        <v>33</v>
      </c>
      <c r="AA33" s="1">
        <v>10</v>
      </c>
      <c r="AB33" s="1">
        <v>10</v>
      </c>
      <c r="AC33" s="21">
        <v>100</v>
      </c>
      <c r="AE33" s="20" t="s">
        <v>33</v>
      </c>
      <c r="AF33" s="1">
        <v>10</v>
      </c>
      <c r="AG33" s="1">
        <v>9</v>
      </c>
      <c r="AH33" s="21">
        <v>90</v>
      </c>
    </row>
    <row r="34" spans="1:34" ht="17" thickBot="1" x14ac:dyDescent="0.25">
      <c r="A34" s="20"/>
      <c r="B34" s="1" t="s">
        <v>21</v>
      </c>
      <c r="C34" s="1" t="s">
        <v>22</v>
      </c>
      <c r="D34" s="21" t="s">
        <v>48</v>
      </c>
      <c r="F34" s="140" t="s">
        <v>34</v>
      </c>
      <c r="G34" s="141">
        <v>10</v>
      </c>
      <c r="H34" s="141">
        <v>10</v>
      </c>
      <c r="I34" s="142">
        <v>100</v>
      </c>
      <c r="K34" s="140" t="s">
        <v>34</v>
      </c>
      <c r="L34" s="141">
        <v>10</v>
      </c>
      <c r="M34" s="141">
        <v>10</v>
      </c>
      <c r="N34" s="142">
        <v>100</v>
      </c>
      <c r="P34" s="140" t="s">
        <v>34</v>
      </c>
      <c r="Q34" s="141">
        <v>10</v>
      </c>
      <c r="R34" s="141">
        <v>6</v>
      </c>
      <c r="S34" s="142">
        <v>60</v>
      </c>
      <c r="U34" s="20"/>
      <c r="V34" s="1" t="s">
        <v>21</v>
      </c>
      <c r="W34" s="1" t="s">
        <v>52</v>
      </c>
      <c r="X34" s="21" t="s">
        <v>48</v>
      </c>
      <c r="Z34" s="13" t="s">
        <v>34</v>
      </c>
      <c r="AA34" s="14">
        <v>10</v>
      </c>
      <c r="AB34" s="14">
        <v>8</v>
      </c>
      <c r="AC34" s="15">
        <v>80</v>
      </c>
      <c r="AE34" s="140" t="s">
        <v>34</v>
      </c>
      <c r="AF34" s="141">
        <v>10</v>
      </c>
      <c r="AG34" s="141">
        <v>9</v>
      </c>
      <c r="AH34" s="142">
        <v>90</v>
      </c>
    </row>
    <row r="35" spans="1:34" x14ac:dyDescent="0.2">
      <c r="A35" s="20" t="s">
        <v>23</v>
      </c>
      <c r="B35" s="1">
        <v>5</v>
      </c>
      <c r="C35" s="1">
        <v>3</v>
      </c>
      <c r="D35" s="21">
        <v>60</v>
      </c>
      <c r="U35" s="20" t="s">
        <v>23</v>
      </c>
      <c r="V35" s="1">
        <v>10</v>
      </c>
      <c r="W35" s="1">
        <v>9</v>
      </c>
      <c r="X35" s="21">
        <v>90</v>
      </c>
    </row>
    <row r="36" spans="1:34" x14ac:dyDescent="0.2">
      <c r="A36" s="20" t="s">
        <v>24</v>
      </c>
      <c r="B36" s="1">
        <v>5</v>
      </c>
      <c r="C36" s="1">
        <v>3</v>
      </c>
      <c r="D36" s="21">
        <v>60</v>
      </c>
      <c r="U36" s="20" t="s">
        <v>24</v>
      </c>
      <c r="V36" s="1">
        <v>10</v>
      </c>
      <c r="W36" s="1">
        <v>9</v>
      </c>
      <c r="X36" s="21">
        <v>90</v>
      </c>
    </row>
    <row r="37" spans="1:34" x14ac:dyDescent="0.2">
      <c r="A37" s="20" t="s">
        <v>25</v>
      </c>
      <c r="B37" s="1">
        <v>5</v>
      </c>
      <c r="C37" s="1">
        <v>5</v>
      </c>
      <c r="D37" s="21">
        <v>100</v>
      </c>
      <c r="U37" s="20" t="s">
        <v>25</v>
      </c>
      <c r="V37" s="1">
        <v>10</v>
      </c>
      <c r="W37" s="1">
        <v>10</v>
      </c>
      <c r="X37" s="21">
        <v>100</v>
      </c>
    </row>
    <row r="38" spans="1:34" x14ac:dyDescent="0.2">
      <c r="A38" s="20" t="s">
        <v>26</v>
      </c>
      <c r="B38" s="1">
        <v>5</v>
      </c>
      <c r="C38" s="1">
        <v>5</v>
      </c>
      <c r="D38" s="21">
        <v>100</v>
      </c>
      <c r="U38" s="20" t="s">
        <v>26</v>
      </c>
      <c r="V38" s="1">
        <v>10</v>
      </c>
      <c r="W38" s="1">
        <v>10</v>
      </c>
      <c r="X38" s="21">
        <v>100</v>
      </c>
    </row>
    <row r="39" spans="1:34" x14ac:dyDescent="0.2">
      <c r="A39" s="20" t="s">
        <v>27</v>
      </c>
      <c r="B39" s="1">
        <v>5</v>
      </c>
      <c r="C39" s="1">
        <v>5</v>
      </c>
      <c r="D39" s="21">
        <v>100</v>
      </c>
      <c r="U39" s="20" t="s">
        <v>27</v>
      </c>
      <c r="V39" s="1">
        <v>10</v>
      </c>
      <c r="W39" s="1">
        <v>10</v>
      </c>
      <c r="X39" s="21">
        <v>100</v>
      </c>
    </row>
    <row r="40" spans="1:34" x14ac:dyDescent="0.2">
      <c r="A40" s="20" t="s">
        <v>28</v>
      </c>
      <c r="B40" s="1">
        <v>5</v>
      </c>
      <c r="C40" s="1">
        <v>5</v>
      </c>
      <c r="D40" s="21">
        <v>100</v>
      </c>
      <c r="U40" s="20" t="s">
        <v>28</v>
      </c>
      <c r="V40" s="1">
        <v>10</v>
      </c>
      <c r="W40" s="1">
        <v>10</v>
      </c>
      <c r="X40" s="21">
        <v>100</v>
      </c>
    </row>
    <row r="41" spans="1:34" x14ac:dyDescent="0.2">
      <c r="A41" s="20" t="s">
        <v>29</v>
      </c>
      <c r="B41" s="1">
        <v>6</v>
      </c>
      <c r="C41" s="1">
        <v>6</v>
      </c>
      <c r="D41" s="21">
        <v>100</v>
      </c>
      <c r="U41" s="20" t="s">
        <v>29</v>
      </c>
      <c r="V41" s="1">
        <v>10</v>
      </c>
      <c r="W41" s="1">
        <v>8</v>
      </c>
      <c r="X41" s="21">
        <v>80</v>
      </c>
    </row>
    <row r="42" spans="1:34" x14ac:dyDescent="0.2">
      <c r="A42" s="20" t="s">
        <v>30</v>
      </c>
      <c r="B42" s="1">
        <v>5</v>
      </c>
      <c r="C42" s="1">
        <v>5</v>
      </c>
      <c r="D42" s="21">
        <v>100</v>
      </c>
      <c r="U42" s="20" t="s">
        <v>30</v>
      </c>
      <c r="V42" s="1">
        <v>10</v>
      </c>
      <c r="W42" s="1">
        <v>9</v>
      </c>
      <c r="X42" s="21">
        <v>90</v>
      </c>
    </row>
    <row r="43" spans="1:34" x14ac:dyDescent="0.2">
      <c r="A43" s="20" t="s">
        <v>31</v>
      </c>
      <c r="B43" s="1">
        <v>5</v>
      </c>
      <c r="C43" s="1">
        <v>5</v>
      </c>
      <c r="D43" s="21">
        <v>100</v>
      </c>
      <c r="U43" s="20" t="s">
        <v>31</v>
      </c>
      <c r="V43" s="1">
        <v>10</v>
      </c>
      <c r="W43" s="1">
        <v>9</v>
      </c>
      <c r="X43" s="21">
        <v>90</v>
      </c>
    </row>
    <row r="44" spans="1:34" x14ac:dyDescent="0.2">
      <c r="A44" s="20" t="s">
        <v>32</v>
      </c>
      <c r="B44" s="1">
        <v>5</v>
      </c>
      <c r="C44" s="1">
        <v>5</v>
      </c>
      <c r="D44" s="21">
        <v>100</v>
      </c>
      <c r="U44" s="20" t="s">
        <v>32</v>
      </c>
      <c r="V44" s="1">
        <v>10</v>
      </c>
      <c r="W44" s="1">
        <v>9</v>
      </c>
      <c r="X44" s="21">
        <v>90</v>
      </c>
    </row>
    <row r="45" spans="1:34" x14ac:dyDescent="0.2">
      <c r="A45" s="20" t="s">
        <v>33</v>
      </c>
      <c r="B45" s="1">
        <v>6</v>
      </c>
      <c r="C45" s="1">
        <v>5</v>
      </c>
      <c r="D45" s="21">
        <v>83.333333333333329</v>
      </c>
      <c r="U45" s="20" t="s">
        <v>33</v>
      </c>
      <c r="V45" s="1">
        <v>10</v>
      </c>
      <c r="W45" s="1">
        <v>9</v>
      </c>
      <c r="X45" s="21">
        <v>90</v>
      </c>
    </row>
    <row r="46" spans="1:34" x14ac:dyDescent="0.2">
      <c r="A46" s="20" t="s">
        <v>34</v>
      </c>
      <c r="B46" s="1">
        <v>5</v>
      </c>
      <c r="C46" s="1">
        <v>5</v>
      </c>
      <c r="D46" s="21">
        <v>100</v>
      </c>
      <c r="U46" s="20" t="s">
        <v>34</v>
      </c>
      <c r="V46" s="1">
        <v>10</v>
      </c>
      <c r="W46" s="1">
        <v>10</v>
      </c>
      <c r="X46" s="21">
        <v>100</v>
      </c>
    </row>
    <row r="47" spans="1:34" x14ac:dyDescent="0.2">
      <c r="A47" s="20" t="s">
        <v>35</v>
      </c>
      <c r="B47" s="1">
        <v>5</v>
      </c>
      <c r="C47" s="1">
        <v>5</v>
      </c>
      <c r="D47" s="21">
        <v>100</v>
      </c>
      <c r="U47" s="20" t="s">
        <v>23</v>
      </c>
      <c r="V47" s="1">
        <v>10</v>
      </c>
      <c r="W47" s="1">
        <v>5</v>
      </c>
      <c r="X47" s="21">
        <v>50</v>
      </c>
    </row>
    <row r="48" spans="1:34" x14ac:dyDescent="0.2">
      <c r="A48" s="20" t="s">
        <v>36</v>
      </c>
      <c r="B48" s="1">
        <v>5</v>
      </c>
      <c r="C48" s="1">
        <v>5</v>
      </c>
      <c r="D48" s="21">
        <v>100</v>
      </c>
      <c r="U48" s="20" t="s">
        <v>24</v>
      </c>
      <c r="V48" s="1">
        <v>11</v>
      </c>
      <c r="W48" s="1">
        <v>9</v>
      </c>
      <c r="X48" s="21">
        <v>81.818181818181813</v>
      </c>
    </row>
    <row r="49" spans="1:24" x14ac:dyDescent="0.2">
      <c r="A49" s="20" t="s">
        <v>37</v>
      </c>
      <c r="B49" s="1">
        <v>5</v>
      </c>
      <c r="C49" s="1">
        <v>5</v>
      </c>
      <c r="D49" s="21">
        <v>100</v>
      </c>
      <c r="U49" s="20" t="s">
        <v>25</v>
      </c>
      <c r="V49" s="1">
        <v>10</v>
      </c>
      <c r="W49" s="1">
        <v>10</v>
      </c>
      <c r="X49" s="21">
        <v>100</v>
      </c>
    </row>
    <row r="50" spans="1:24" x14ac:dyDescent="0.2">
      <c r="A50" s="20" t="s">
        <v>38</v>
      </c>
      <c r="B50" s="1">
        <v>5</v>
      </c>
      <c r="C50" s="1">
        <v>3</v>
      </c>
      <c r="D50" s="21">
        <v>60</v>
      </c>
      <c r="U50" s="20" t="s">
        <v>26</v>
      </c>
      <c r="V50" s="1">
        <v>10</v>
      </c>
      <c r="W50" s="1">
        <v>8</v>
      </c>
      <c r="X50" s="21">
        <v>80</v>
      </c>
    </row>
    <row r="51" spans="1:24" x14ac:dyDescent="0.2">
      <c r="A51" s="20" t="s">
        <v>39</v>
      </c>
      <c r="B51" s="1">
        <v>5</v>
      </c>
      <c r="C51" s="1">
        <v>5</v>
      </c>
      <c r="D51" s="21">
        <v>100</v>
      </c>
      <c r="U51" s="20" t="s">
        <v>27</v>
      </c>
      <c r="V51" s="1">
        <v>10</v>
      </c>
      <c r="W51" s="1">
        <v>9</v>
      </c>
      <c r="X51" s="21">
        <v>90</v>
      </c>
    </row>
    <row r="52" spans="1:24" x14ac:dyDescent="0.2">
      <c r="A52" s="20" t="s">
        <v>40</v>
      </c>
      <c r="B52" s="1">
        <v>5</v>
      </c>
      <c r="C52" s="1">
        <v>5</v>
      </c>
      <c r="D52" s="21">
        <v>100</v>
      </c>
      <c r="U52" s="20" t="s">
        <v>28</v>
      </c>
      <c r="V52" s="1">
        <v>10</v>
      </c>
      <c r="W52" s="1">
        <v>10</v>
      </c>
      <c r="X52" s="21">
        <v>100</v>
      </c>
    </row>
    <row r="53" spans="1:24" x14ac:dyDescent="0.2">
      <c r="A53" s="20" t="s">
        <v>41</v>
      </c>
      <c r="B53" s="1">
        <v>5</v>
      </c>
      <c r="C53" s="1">
        <v>5</v>
      </c>
      <c r="D53" s="21">
        <v>100</v>
      </c>
      <c r="U53" s="20" t="s">
        <v>29</v>
      </c>
      <c r="V53" s="1">
        <v>10</v>
      </c>
      <c r="W53" s="1">
        <v>10</v>
      </c>
      <c r="X53" s="21">
        <v>100</v>
      </c>
    </row>
    <row r="54" spans="1:24" x14ac:dyDescent="0.2">
      <c r="A54" s="20" t="s">
        <v>42</v>
      </c>
      <c r="B54" s="1">
        <v>5</v>
      </c>
      <c r="C54" s="1">
        <v>3</v>
      </c>
      <c r="D54" s="21">
        <v>60</v>
      </c>
      <c r="U54" s="20" t="s">
        <v>30</v>
      </c>
      <c r="V54" s="1">
        <v>10</v>
      </c>
      <c r="W54" s="1">
        <v>6</v>
      </c>
      <c r="X54" s="21">
        <v>60</v>
      </c>
    </row>
    <row r="55" spans="1:24" x14ac:dyDescent="0.2">
      <c r="A55" s="20" t="s">
        <v>43</v>
      </c>
      <c r="B55" s="1">
        <v>5</v>
      </c>
      <c r="C55" s="1">
        <v>5</v>
      </c>
      <c r="D55" s="21">
        <v>100</v>
      </c>
      <c r="U55" s="20" t="s">
        <v>31</v>
      </c>
      <c r="V55" s="1">
        <v>10</v>
      </c>
      <c r="W55" s="1">
        <v>9</v>
      </c>
      <c r="X55" s="21">
        <v>90</v>
      </c>
    </row>
    <row r="56" spans="1:24" x14ac:dyDescent="0.2">
      <c r="A56" s="20" t="s">
        <v>44</v>
      </c>
      <c r="B56" s="1">
        <v>5</v>
      </c>
      <c r="C56" s="1">
        <v>5</v>
      </c>
      <c r="D56" s="21">
        <v>100</v>
      </c>
      <c r="U56" s="20" t="s">
        <v>32</v>
      </c>
      <c r="V56" s="1">
        <v>10</v>
      </c>
      <c r="W56" s="1">
        <v>10</v>
      </c>
      <c r="X56" s="21">
        <v>100</v>
      </c>
    </row>
    <row r="57" spans="1:24" x14ac:dyDescent="0.2">
      <c r="A57" s="20" t="s">
        <v>45</v>
      </c>
      <c r="B57" s="1">
        <v>5</v>
      </c>
      <c r="C57" s="1">
        <v>5</v>
      </c>
      <c r="D57" s="21">
        <v>100</v>
      </c>
      <c r="U57" s="20" t="s">
        <v>33</v>
      </c>
      <c r="V57" s="1">
        <v>10</v>
      </c>
      <c r="W57" s="1">
        <v>7</v>
      </c>
      <c r="X57" s="21">
        <v>70</v>
      </c>
    </row>
    <row r="58" spans="1:24" ht="17" thickBot="1" x14ac:dyDescent="0.25">
      <c r="A58" s="140" t="s">
        <v>46</v>
      </c>
      <c r="B58" s="141">
        <v>5</v>
      </c>
      <c r="C58" s="141">
        <v>5</v>
      </c>
      <c r="D58" s="142">
        <v>100</v>
      </c>
      <c r="U58" s="140" t="s">
        <v>34</v>
      </c>
      <c r="V58" s="141">
        <v>10</v>
      </c>
      <c r="W58" s="141">
        <v>7</v>
      </c>
      <c r="X58" s="142">
        <v>70</v>
      </c>
    </row>
    <row r="61" spans="1:24" ht="17" thickBot="1" x14ac:dyDescent="0.25">
      <c r="A61" t="s">
        <v>55</v>
      </c>
    </row>
    <row r="62" spans="1:24" x14ac:dyDescent="0.2">
      <c r="A62" s="149" t="s">
        <v>56</v>
      </c>
      <c r="B62" s="150"/>
      <c r="C62" s="150"/>
      <c r="D62" s="153"/>
      <c r="E62" s="9"/>
      <c r="F62" s="152" t="s">
        <v>68</v>
      </c>
      <c r="G62" s="150"/>
      <c r="H62" s="150"/>
      <c r="I62" s="151"/>
    </row>
    <row r="63" spans="1:24" x14ac:dyDescent="0.2">
      <c r="A63" s="20"/>
      <c r="B63" s="1" t="s">
        <v>57</v>
      </c>
      <c r="C63" s="1" t="s">
        <v>58</v>
      </c>
      <c r="D63" s="1" t="s">
        <v>59</v>
      </c>
      <c r="E63" s="139"/>
      <c r="F63" s="1"/>
      <c r="G63" s="1" t="s">
        <v>57</v>
      </c>
      <c r="H63" s="1" t="s">
        <v>58</v>
      </c>
      <c r="I63" s="21" t="s">
        <v>59</v>
      </c>
    </row>
    <row r="64" spans="1:24" x14ac:dyDescent="0.2">
      <c r="A64" s="20" t="s">
        <v>60</v>
      </c>
      <c r="B64" s="1">
        <v>21</v>
      </c>
      <c r="C64" s="1">
        <v>19</v>
      </c>
      <c r="D64" s="1">
        <v>90.476190476190482</v>
      </c>
      <c r="E64" s="139"/>
      <c r="F64" s="1" t="s">
        <v>60</v>
      </c>
      <c r="G64" s="1">
        <v>21</v>
      </c>
      <c r="H64" s="1">
        <v>16</v>
      </c>
      <c r="I64" s="21">
        <v>76.19047619047619</v>
      </c>
    </row>
    <row r="65" spans="1:9" x14ac:dyDescent="0.2">
      <c r="A65" s="20" t="s">
        <v>61</v>
      </c>
      <c r="B65" s="1">
        <v>20</v>
      </c>
      <c r="C65" s="1">
        <v>20</v>
      </c>
      <c r="D65" s="1">
        <v>100</v>
      </c>
      <c r="E65" s="139"/>
      <c r="F65" s="1" t="s">
        <v>61</v>
      </c>
      <c r="G65" s="1">
        <v>20</v>
      </c>
      <c r="H65" s="1">
        <v>18</v>
      </c>
      <c r="I65" s="21">
        <v>90</v>
      </c>
    </row>
    <row r="66" spans="1:9" x14ac:dyDescent="0.2">
      <c r="A66" s="20" t="s">
        <v>62</v>
      </c>
      <c r="B66" s="1">
        <v>20</v>
      </c>
      <c r="C66" s="1">
        <v>20</v>
      </c>
      <c r="D66" s="1">
        <v>100</v>
      </c>
      <c r="E66" s="139"/>
      <c r="F66" s="1" t="s">
        <v>62</v>
      </c>
      <c r="G66" s="1">
        <v>20</v>
      </c>
      <c r="H66" s="1">
        <v>14</v>
      </c>
      <c r="I66" s="21">
        <v>70</v>
      </c>
    </row>
    <row r="67" spans="1:9" x14ac:dyDescent="0.2">
      <c r="A67" s="20" t="s">
        <v>168</v>
      </c>
      <c r="B67" s="1">
        <v>20</v>
      </c>
      <c r="C67" s="1">
        <v>18</v>
      </c>
      <c r="D67" s="1">
        <v>90</v>
      </c>
      <c r="E67" s="139"/>
      <c r="F67" s="1" t="s">
        <v>168</v>
      </c>
      <c r="G67" s="1">
        <v>20</v>
      </c>
      <c r="H67" s="1">
        <v>12</v>
      </c>
      <c r="I67" s="21">
        <v>60</v>
      </c>
    </row>
    <row r="68" spans="1:9" x14ac:dyDescent="0.2">
      <c r="A68" s="20" t="s">
        <v>64</v>
      </c>
      <c r="B68" s="1">
        <v>20</v>
      </c>
      <c r="C68" s="1">
        <v>19</v>
      </c>
      <c r="D68" s="1">
        <v>95</v>
      </c>
      <c r="E68" s="139"/>
      <c r="F68" s="1" t="s">
        <v>64</v>
      </c>
      <c r="G68" s="1">
        <v>20</v>
      </c>
      <c r="H68" s="1">
        <v>15</v>
      </c>
      <c r="I68" s="21">
        <v>75</v>
      </c>
    </row>
    <row r="69" spans="1:9" x14ac:dyDescent="0.2">
      <c r="A69" s="20" t="s">
        <v>65</v>
      </c>
      <c r="B69" s="1">
        <v>20</v>
      </c>
      <c r="C69" s="1">
        <v>19</v>
      </c>
      <c r="D69" s="1">
        <v>95</v>
      </c>
      <c r="E69" s="139"/>
      <c r="F69" s="1" t="s">
        <v>65</v>
      </c>
      <c r="G69" s="1">
        <v>20</v>
      </c>
      <c r="H69" s="1">
        <v>16</v>
      </c>
      <c r="I69" s="21">
        <v>80</v>
      </c>
    </row>
    <row r="70" spans="1:9" x14ac:dyDescent="0.2">
      <c r="A70" s="20" t="s">
        <v>66</v>
      </c>
      <c r="B70" s="1">
        <v>20</v>
      </c>
      <c r="C70" s="1">
        <v>14</v>
      </c>
      <c r="D70" s="1">
        <v>70</v>
      </c>
      <c r="E70" s="139"/>
      <c r="F70" s="1" t="s">
        <v>66</v>
      </c>
      <c r="G70" s="1">
        <v>19</v>
      </c>
      <c r="H70" s="1">
        <v>14</v>
      </c>
      <c r="I70" s="21">
        <v>73.684210526315795</v>
      </c>
    </row>
    <row r="71" spans="1:9" ht="17" thickBot="1" x14ac:dyDescent="0.25">
      <c r="A71" s="140" t="s">
        <v>67</v>
      </c>
      <c r="B71" s="141">
        <v>20</v>
      </c>
      <c r="C71" s="141">
        <v>20</v>
      </c>
      <c r="D71" s="141">
        <v>100</v>
      </c>
      <c r="E71" s="14"/>
      <c r="F71" s="141" t="s">
        <v>67</v>
      </c>
      <c r="G71" s="141">
        <v>20</v>
      </c>
      <c r="H71" s="141">
        <v>17</v>
      </c>
      <c r="I71" s="142">
        <v>85</v>
      </c>
    </row>
    <row r="75" spans="1:9" ht="17" thickBot="1" x14ac:dyDescent="0.25">
      <c r="A75" t="s">
        <v>69</v>
      </c>
    </row>
    <row r="76" spans="1:9" x14ac:dyDescent="0.2">
      <c r="A76" s="149" t="s">
        <v>145</v>
      </c>
      <c r="B76" s="150"/>
      <c r="C76" s="150"/>
      <c r="D76" s="150"/>
      <c r="E76" s="9"/>
      <c r="F76" s="150" t="s">
        <v>146</v>
      </c>
      <c r="G76" s="150"/>
      <c r="H76" s="150"/>
      <c r="I76" s="151"/>
    </row>
    <row r="77" spans="1:9" x14ac:dyDescent="0.2">
      <c r="A77" s="20"/>
      <c r="B77" s="1" t="s">
        <v>71</v>
      </c>
      <c r="C77" s="1" t="s">
        <v>72</v>
      </c>
      <c r="D77" s="1" t="s">
        <v>73</v>
      </c>
      <c r="E77" s="139"/>
      <c r="F77" s="1"/>
      <c r="G77" s="1" t="s">
        <v>71</v>
      </c>
      <c r="H77" s="1" t="s">
        <v>72</v>
      </c>
      <c r="I77" s="21" t="s">
        <v>73</v>
      </c>
    </row>
    <row r="78" spans="1:9" x14ac:dyDescent="0.2">
      <c r="A78" s="20" t="s">
        <v>74</v>
      </c>
      <c r="B78" s="1">
        <v>30</v>
      </c>
      <c r="C78" s="1">
        <v>7</v>
      </c>
      <c r="D78" s="1">
        <v>23.333333333333332</v>
      </c>
      <c r="E78" s="139"/>
      <c r="F78" s="1" t="s">
        <v>74</v>
      </c>
      <c r="G78" s="1">
        <v>47</v>
      </c>
      <c r="H78" s="1">
        <v>20</v>
      </c>
      <c r="I78" s="21">
        <v>42.553191489361701</v>
      </c>
    </row>
    <row r="79" spans="1:9" x14ac:dyDescent="0.2">
      <c r="A79" s="20" t="s">
        <v>60</v>
      </c>
      <c r="B79" s="1">
        <v>30</v>
      </c>
      <c r="C79" s="1">
        <v>8</v>
      </c>
      <c r="D79" s="1">
        <v>26.666666666666668</v>
      </c>
      <c r="E79" s="139"/>
      <c r="F79" s="1" t="s">
        <v>60</v>
      </c>
      <c r="G79" s="1">
        <v>46</v>
      </c>
      <c r="H79" s="1">
        <v>15</v>
      </c>
      <c r="I79" s="21">
        <v>32.608695652173914</v>
      </c>
    </row>
    <row r="80" spans="1:9" x14ac:dyDescent="0.2">
      <c r="A80" s="20" t="s">
        <v>62</v>
      </c>
      <c r="B80" s="1">
        <v>30</v>
      </c>
      <c r="C80" s="1">
        <v>14</v>
      </c>
      <c r="D80" s="1">
        <v>46.666666666666664</v>
      </c>
      <c r="E80" s="139"/>
      <c r="F80" s="1" t="s">
        <v>62</v>
      </c>
      <c r="G80" s="1">
        <v>46</v>
      </c>
      <c r="H80" s="1">
        <v>15</v>
      </c>
      <c r="I80" s="21">
        <v>32.608695652173914</v>
      </c>
    </row>
    <row r="81" spans="1:14" x14ac:dyDescent="0.2">
      <c r="A81" s="20" t="s">
        <v>168</v>
      </c>
      <c r="B81" s="1">
        <v>30</v>
      </c>
      <c r="C81" s="1">
        <v>2</v>
      </c>
      <c r="D81" s="1">
        <v>6.666666666666667</v>
      </c>
      <c r="E81" s="139"/>
      <c r="F81" s="1" t="s">
        <v>168</v>
      </c>
      <c r="G81" s="1">
        <v>46</v>
      </c>
      <c r="H81" s="1">
        <v>13</v>
      </c>
      <c r="I81" s="21">
        <v>28.260869565217391</v>
      </c>
    </row>
    <row r="82" spans="1:14" x14ac:dyDescent="0.2">
      <c r="A82" s="20" t="s">
        <v>75</v>
      </c>
      <c r="B82" s="1">
        <v>30</v>
      </c>
      <c r="C82" s="1">
        <v>3</v>
      </c>
      <c r="D82" s="1">
        <v>10</v>
      </c>
      <c r="E82" s="139"/>
      <c r="F82" s="1" t="s">
        <v>75</v>
      </c>
      <c r="G82" s="1">
        <v>46</v>
      </c>
      <c r="H82" s="1">
        <v>8</v>
      </c>
      <c r="I82" s="21">
        <v>17.391304347826086</v>
      </c>
    </row>
    <row r="83" spans="1:14" ht="17" thickBot="1" x14ac:dyDescent="0.25">
      <c r="A83" s="140" t="s">
        <v>175</v>
      </c>
      <c r="B83" s="141">
        <v>30</v>
      </c>
      <c r="C83" s="141">
        <v>10</v>
      </c>
      <c r="D83" s="141">
        <v>33.333333333333336</v>
      </c>
      <c r="E83" s="14"/>
      <c r="F83" s="141" t="s">
        <v>175</v>
      </c>
      <c r="G83" s="141">
        <v>46</v>
      </c>
      <c r="H83" s="141">
        <v>10</v>
      </c>
      <c r="I83" s="142">
        <v>21.739130434782609</v>
      </c>
    </row>
    <row r="87" spans="1:14" ht="17" thickBot="1" x14ac:dyDescent="0.25">
      <c r="A87" t="s">
        <v>77</v>
      </c>
    </row>
    <row r="88" spans="1:14" x14ac:dyDescent="0.2">
      <c r="A88" s="149" t="s">
        <v>145</v>
      </c>
      <c r="B88" s="150"/>
      <c r="C88" s="150"/>
      <c r="D88" s="150"/>
      <c r="E88" s="9"/>
      <c r="F88" s="150" t="s">
        <v>146</v>
      </c>
      <c r="G88" s="150"/>
      <c r="H88" s="150"/>
      <c r="I88" s="150"/>
      <c r="J88" s="9"/>
      <c r="K88" s="150" t="s">
        <v>147</v>
      </c>
      <c r="L88" s="150"/>
      <c r="M88" s="150"/>
      <c r="N88" s="151"/>
    </row>
    <row r="89" spans="1:14" x14ac:dyDescent="0.2">
      <c r="A89" s="20"/>
      <c r="B89" s="1" t="s">
        <v>57</v>
      </c>
      <c r="C89" s="1" t="s">
        <v>78</v>
      </c>
      <c r="D89" s="1" t="s">
        <v>59</v>
      </c>
      <c r="E89" s="139"/>
      <c r="F89" s="1"/>
      <c r="G89" s="1" t="s">
        <v>57</v>
      </c>
      <c r="H89" s="1" t="s">
        <v>78</v>
      </c>
      <c r="I89" s="1" t="s">
        <v>59</v>
      </c>
      <c r="J89" s="139"/>
      <c r="K89" s="1"/>
      <c r="L89" s="1" t="s">
        <v>57</v>
      </c>
      <c r="M89" s="1" t="s">
        <v>78</v>
      </c>
      <c r="N89" s="21" t="s">
        <v>59</v>
      </c>
    </row>
    <row r="90" spans="1:14" x14ac:dyDescent="0.2">
      <c r="A90" s="20" t="s">
        <v>79</v>
      </c>
      <c r="B90" s="1">
        <v>20</v>
      </c>
      <c r="C90" s="1">
        <v>18</v>
      </c>
      <c r="D90" s="1">
        <v>90</v>
      </c>
      <c r="E90" s="139"/>
      <c r="F90" s="1" t="s">
        <v>79</v>
      </c>
      <c r="G90" s="1">
        <v>20</v>
      </c>
      <c r="H90" s="1">
        <v>15</v>
      </c>
      <c r="I90" s="1">
        <v>75</v>
      </c>
      <c r="J90" s="139"/>
      <c r="K90" s="1" t="s">
        <v>79</v>
      </c>
      <c r="L90" s="1">
        <v>21</v>
      </c>
      <c r="M90" s="1">
        <v>18</v>
      </c>
      <c r="N90" s="21">
        <v>85.714285714285708</v>
      </c>
    </row>
    <row r="91" spans="1:14" x14ac:dyDescent="0.2">
      <c r="A91" s="20" t="s">
        <v>60</v>
      </c>
      <c r="B91" s="1">
        <v>20</v>
      </c>
      <c r="C91" s="1">
        <v>13</v>
      </c>
      <c r="D91" s="1">
        <v>65</v>
      </c>
      <c r="E91" s="139"/>
      <c r="F91" s="1" t="s">
        <v>60</v>
      </c>
      <c r="G91" s="1">
        <v>20</v>
      </c>
      <c r="H91" s="1">
        <v>15</v>
      </c>
      <c r="I91" s="1">
        <v>75</v>
      </c>
      <c r="J91" s="139"/>
      <c r="K91" s="1" t="s">
        <v>60</v>
      </c>
      <c r="L91" s="1">
        <v>20</v>
      </c>
      <c r="M91" s="1">
        <v>11</v>
      </c>
      <c r="N91" s="21">
        <v>55</v>
      </c>
    </row>
    <row r="92" spans="1:14" x14ac:dyDescent="0.2">
      <c r="A92" s="20" t="s">
        <v>80</v>
      </c>
      <c r="B92" s="1">
        <v>20</v>
      </c>
      <c r="C92" s="1">
        <v>12</v>
      </c>
      <c r="D92" s="1">
        <v>60</v>
      </c>
      <c r="E92" s="139"/>
      <c r="F92" s="1" t="s">
        <v>80</v>
      </c>
      <c r="G92" s="1">
        <v>20</v>
      </c>
      <c r="H92" s="1">
        <v>12</v>
      </c>
      <c r="I92" s="1">
        <v>60</v>
      </c>
      <c r="J92" s="139"/>
      <c r="K92" s="1" t="s">
        <v>80</v>
      </c>
      <c r="L92" s="1">
        <v>20</v>
      </c>
      <c r="M92" s="1">
        <v>6</v>
      </c>
      <c r="N92" s="21">
        <v>30</v>
      </c>
    </row>
    <row r="93" spans="1:14" x14ac:dyDescent="0.2">
      <c r="A93" s="20" t="s">
        <v>81</v>
      </c>
      <c r="B93" s="1">
        <v>20</v>
      </c>
      <c r="C93" s="1">
        <v>11</v>
      </c>
      <c r="D93" s="1">
        <v>55</v>
      </c>
      <c r="E93" s="139"/>
      <c r="F93" s="1" t="s">
        <v>81</v>
      </c>
      <c r="G93" s="1">
        <v>20</v>
      </c>
      <c r="H93" s="1">
        <v>9</v>
      </c>
      <c r="I93" s="1">
        <v>45</v>
      </c>
      <c r="J93" s="139"/>
      <c r="K93" s="1" t="s">
        <v>62</v>
      </c>
      <c r="L93" s="1">
        <v>20</v>
      </c>
      <c r="M93" s="1">
        <v>14</v>
      </c>
      <c r="N93" s="21">
        <v>70</v>
      </c>
    </row>
    <row r="94" spans="1:14" x14ac:dyDescent="0.2">
      <c r="A94" s="20" t="s">
        <v>169</v>
      </c>
      <c r="B94" s="1">
        <v>20</v>
      </c>
      <c r="C94" s="1">
        <v>15</v>
      </c>
      <c r="D94" s="1">
        <v>75</v>
      </c>
      <c r="E94" s="139"/>
      <c r="F94" s="1" t="s">
        <v>169</v>
      </c>
      <c r="G94" s="1">
        <v>20</v>
      </c>
      <c r="H94" s="1">
        <v>14</v>
      </c>
      <c r="I94" s="1">
        <v>70</v>
      </c>
      <c r="J94" s="139"/>
      <c r="K94" s="1" t="s">
        <v>168</v>
      </c>
      <c r="L94" s="1">
        <v>20</v>
      </c>
      <c r="M94" s="1">
        <v>14</v>
      </c>
      <c r="N94" s="21">
        <v>70</v>
      </c>
    </row>
    <row r="95" spans="1:14" x14ac:dyDescent="0.2">
      <c r="A95" s="20" t="s">
        <v>64</v>
      </c>
      <c r="B95" s="1">
        <v>20</v>
      </c>
      <c r="C95" s="1">
        <v>16</v>
      </c>
      <c r="D95" s="1">
        <v>80</v>
      </c>
      <c r="E95" s="139"/>
      <c r="F95" s="1" t="s">
        <v>64</v>
      </c>
      <c r="G95" s="1">
        <v>20</v>
      </c>
      <c r="H95" s="1">
        <v>16</v>
      </c>
      <c r="I95" s="1">
        <v>80</v>
      </c>
      <c r="J95" s="139"/>
      <c r="K95" s="1" t="s">
        <v>75</v>
      </c>
      <c r="L95" s="1">
        <v>21</v>
      </c>
      <c r="M95" s="1">
        <v>14</v>
      </c>
      <c r="N95" s="21">
        <v>66.666666666666671</v>
      </c>
    </row>
    <row r="96" spans="1:14" x14ac:dyDescent="0.2">
      <c r="A96" s="20" t="s">
        <v>65</v>
      </c>
      <c r="B96" s="1">
        <v>20</v>
      </c>
      <c r="C96" s="1">
        <v>13</v>
      </c>
      <c r="D96" s="1">
        <v>65</v>
      </c>
      <c r="E96" s="139"/>
      <c r="F96" s="1" t="s">
        <v>65</v>
      </c>
      <c r="G96" s="1">
        <v>20</v>
      </c>
      <c r="H96" s="1">
        <v>10</v>
      </c>
      <c r="I96" s="1">
        <v>50</v>
      </c>
      <c r="J96" s="139"/>
      <c r="K96" s="1" t="s">
        <v>82</v>
      </c>
      <c r="L96" s="1">
        <v>20</v>
      </c>
      <c r="M96" s="1">
        <v>8</v>
      </c>
      <c r="N96" s="21">
        <v>40</v>
      </c>
    </row>
    <row r="97" spans="1:14" x14ac:dyDescent="0.2">
      <c r="A97" s="20" t="s">
        <v>66</v>
      </c>
      <c r="B97" s="1">
        <v>20</v>
      </c>
      <c r="C97" s="1">
        <v>12</v>
      </c>
      <c r="D97" s="1">
        <v>60</v>
      </c>
      <c r="E97" s="139"/>
      <c r="F97" s="1" t="s">
        <v>66</v>
      </c>
      <c r="G97" s="1">
        <v>20</v>
      </c>
      <c r="H97" s="1">
        <v>11</v>
      </c>
      <c r="I97" s="1">
        <v>55</v>
      </c>
      <c r="J97" s="139"/>
      <c r="K97" s="1" t="s">
        <v>83</v>
      </c>
      <c r="L97" s="1">
        <v>20</v>
      </c>
      <c r="M97" s="1">
        <v>12</v>
      </c>
      <c r="N97" s="21">
        <v>60</v>
      </c>
    </row>
    <row r="98" spans="1:14" ht="17" thickBot="1" x14ac:dyDescent="0.25">
      <c r="A98" s="140" t="s">
        <v>67</v>
      </c>
      <c r="B98" s="141">
        <v>20</v>
      </c>
      <c r="C98" s="141">
        <v>12</v>
      </c>
      <c r="D98" s="141">
        <v>60</v>
      </c>
      <c r="E98" s="14"/>
      <c r="F98" s="141" t="s">
        <v>67</v>
      </c>
      <c r="G98" s="141">
        <v>20</v>
      </c>
      <c r="H98" s="141">
        <v>9</v>
      </c>
      <c r="I98" s="141">
        <v>45</v>
      </c>
      <c r="J98" s="14"/>
      <c r="K98" s="141" t="s">
        <v>67</v>
      </c>
      <c r="L98" s="141">
        <v>20</v>
      </c>
      <c r="M98" s="141">
        <v>9</v>
      </c>
      <c r="N98" s="142">
        <v>45</v>
      </c>
    </row>
    <row r="101" spans="1:14" ht="17" thickBot="1" x14ac:dyDescent="0.25">
      <c r="A101" t="s">
        <v>86</v>
      </c>
    </row>
    <row r="102" spans="1:14" x14ac:dyDescent="0.2">
      <c r="A102" s="149" t="s">
        <v>145</v>
      </c>
      <c r="B102" s="150"/>
      <c r="C102" s="150"/>
      <c r="D102" s="150"/>
      <c r="E102" s="9"/>
      <c r="F102" s="150" t="s">
        <v>146</v>
      </c>
      <c r="G102" s="150"/>
      <c r="H102" s="150"/>
      <c r="I102" s="150"/>
      <c r="J102" s="9"/>
      <c r="K102" s="150" t="s">
        <v>147</v>
      </c>
      <c r="L102" s="150"/>
      <c r="M102" s="150"/>
      <c r="N102" s="151"/>
    </row>
    <row r="103" spans="1:14" x14ac:dyDescent="0.2">
      <c r="A103" s="20"/>
      <c r="B103" s="1" t="s">
        <v>71</v>
      </c>
      <c r="C103" s="1" t="s">
        <v>58</v>
      </c>
      <c r="D103" s="1" t="s">
        <v>59</v>
      </c>
      <c r="E103" s="139"/>
      <c r="F103" s="1"/>
      <c r="G103" s="1" t="s">
        <v>71</v>
      </c>
      <c r="H103" s="1" t="s">
        <v>58</v>
      </c>
      <c r="I103" s="1" t="s">
        <v>59</v>
      </c>
      <c r="J103" s="139"/>
      <c r="K103" s="1"/>
      <c r="L103" s="1" t="s">
        <v>71</v>
      </c>
      <c r="M103" s="1" t="s">
        <v>58</v>
      </c>
      <c r="N103" s="21" t="s">
        <v>59</v>
      </c>
    </row>
    <row r="104" spans="1:14" x14ac:dyDescent="0.2">
      <c r="A104" s="20" t="s">
        <v>84</v>
      </c>
      <c r="B104" s="1">
        <v>20</v>
      </c>
      <c r="C104" s="1">
        <v>12</v>
      </c>
      <c r="D104" s="1">
        <v>60</v>
      </c>
      <c r="E104" s="139"/>
      <c r="F104" s="1" t="s">
        <v>84</v>
      </c>
      <c r="G104" s="1">
        <v>20</v>
      </c>
      <c r="H104" s="1">
        <v>9</v>
      </c>
      <c r="I104" s="1">
        <v>45</v>
      </c>
      <c r="J104" s="139"/>
      <c r="K104" s="1" t="s">
        <v>84</v>
      </c>
      <c r="L104" s="1">
        <v>20</v>
      </c>
      <c r="M104" s="1">
        <v>15</v>
      </c>
      <c r="N104" s="21">
        <v>75</v>
      </c>
    </row>
    <row r="105" spans="1:14" x14ac:dyDescent="0.2">
      <c r="A105" s="20" t="s">
        <v>60</v>
      </c>
      <c r="B105" s="1">
        <v>20</v>
      </c>
      <c r="C105" s="1">
        <v>12</v>
      </c>
      <c r="D105" s="1">
        <v>60</v>
      </c>
      <c r="E105" s="139"/>
      <c r="F105" s="1" t="s">
        <v>60</v>
      </c>
      <c r="G105" s="1">
        <v>20</v>
      </c>
      <c r="H105" s="1">
        <v>11</v>
      </c>
      <c r="I105" s="1">
        <v>55</v>
      </c>
      <c r="J105" s="139"/>
      <c r="K105" s="1" t="s">
        <v>60</v>
      </c>
      <c r="L105" s="1">
        <v>20</v>
      </c>
      <c r="M105" s="1">
        <v>15</v>
      </c>
      <c r="N105" s="21">
        <v>75</v>
      </c>
    </row>
    <row r="106" spans="1:14" x14ac:dyDescent="0.2">
      <c r="A106" s="20" t="s">
        <v>85</v>
      </c>
      <c r="B106" s="1">
        <v>20</v>
      </c>
      <c r="C106" s="1">
        <v>10</v>
      </c>
      <c r="D106" s="1">
        <v>50</v>
      </c>
      <c r="E106" s="139"/>
      <c r="F106" s="1" t="s">
        <v>85</v>
      </c>
      <c r="G106" s="1">
        <v>20</v>
      </c>
      <c r="H106" s="1">
        <v>11</v>
      </c>
      <c r="I106" s="1">
        <v>55</v>
      </c>
      <c r="J106" s="139"/>
      <c r="K106" s="1" t="s">
        <v>85</v>
      </c>
      <c r="L106" s="1">
        <v>20</v>
      </c>
      <c r="M106" s="1">
        <v>17</v>
      </c>
      <c r="N106" s="21">
        <v>85</v>
      </c>
    </row>
    <row r="107" spans="1:14" x14ac:dyDescent="0.2">
      <c r="A107" s="20" t="s">
        <v>81</v>
      </c>
      <c r="B107" s="1">
        <v>21</v>
      </c>
      <c r="C107" s="1">
        <v>17</v>
      </c>
      <c r="D107" s="1">
        <v>80.952380952380949</v>
      </c>
      <c r="E107" s="139"/>
      <c r="F107" s="1" t="s">
        <v>81</v>
      </c>
      <c r="G107" s="1">
        <v>21</v>
      </c>
      <c r="H107" s="1">
        <v>9</v>
      </c>
      <c r="I107" s="1">
        <v>42.857142857142854</v>
      </c>
      <c r="J107" s="139"/>
      <c r="K107" s="1" t="s">
        <v>81</v>
      </c>
      <c r="L107" s="1">
        <v>20</v>
      </c>
      <c r="M107" s="1">
        <v>12</v>
      </c>
      <c r="N107" s="21">
        <v>60</v>
      </c>
    </row>
    <row r="108" spans="1:14" x14ac:dyDescent="0.2">
      <c r="A108" s="20" t="s">
        <v>168</v>
      </c>
      <c r="B108" s="1">
        <v>20</v>
      </c>
      <c r="C108" s="1">
        <v>6</v>
      </c>
      <c r="D108" s="1">
        <v>30</v>
      </c>
      <c r="E108" s="139"/>
      <c r="F108" s="1" t="s">
        <v>168</v>
      </c>
      <c r="G108" s="1">
        <v>20</v>
      </c>
      <c r="H108" s="1">
        <v>13</v>
      </c>
      <c r="I108" s="1">
        <v>65</v>
      </c>
      <c r="J108" s="139"/>
      <c r="K108" s="1" t="s">
        <v>168</v>
      </c>
      <c r="L108" s="1">
        <v>20</v>
      </c>
      <c r="M108" s="1">
        <v>10</v>
      </c>
      <c r="N108" s="21">
        <v>50</v>
      </c>
    </row>
    <row r="109" spans="1:14" x14ac:dyDescent="0.2">
      <c r="A109" s="20" t="s">
        <v>75</v>
      </c>
      <c r="B109" s="1">
        <v>20</v>
      </c>
      <c r="C109" s="1">
        <v>8</v>
      </c>
      <c r="D109" s="1">
        <v>40</v>
      </c>
      <c r="E109" s="139"/>
      <c r="F109" s="1" t="s">
        <v>75</v>
      </c>
      <c r="G109" s="1">
        <v>20</v>
      </c>
      <c r="H109" s="1">
        <v>8</v>
      </c>
      <c r="I109" s="1">
        <v>40</v>
      </c>
      <c r="J109" s="139"/>
      <c r="K109" s="1" t="s">
        <v>75</v>
      </c>
      <c r="L109" s="1">
        <v>20</v>
      </c>
      <c r="M109" s="1">
        <v>8</v>
      </c>
      <c r="N109" s="21">
        <v>40</v>
      </c>
    </row>
    <row r="110" spans="1:14" x14ac:dyDescent="0.2">
      <c r="A110" s="20" t="s">
        <v>82</v>
      </c>
      <c r="B110" s="1">
        <v>21</v>
      </c>
      <c r="C110" s="1">
        <v>16</v>
      </c>
      <c r="D110" s="1">
        <v>76.19047619047619</v>
      </c>
      <c r="E110" s="139"/>
      <c r="F110" s="1" t="s">
        <v>82</v>
      </c>
      <c r="G110" s="1">
        <v>20</v>
      </c>
      <c r="H110" s="1">
        <v>9</v>
      </c>
      <c r="I110" s="1">
        <v>45</v>
      </c>
      <c r="J110" s="139"/>
      <c r="K110" s="1" t="s">
        <v>82</v>
      </c>
      <c r="L110" s="1">
        <v>20</v>
      </c>
      <c r="M110" s="1">
        <v>10</v>
      </c>
      <c r="N110" s="21">
        <v>50</v>
      </c>
    </row>
    <row r="111" spans="1:14" x14ac:dyDescent="0.2">
      <c r="A111" s="20" t="s">
        <v>66</v>
      </c>
      <c r="B111" s="1">
        <v>20</v>
      </c>
      <c r="C111" s="1">
        <v>11</v>
      </c>
      <c r="D111" s="1">
        <v>55</v>
      </c>
      <c r="E111" s="139"/>
      <c r="F111" s="1" t="s">
        <v>66</v>
      </c>
      <c r="G111" s="1">
        <v>20</v>
      </c>
      <c r="H111" s="1">
        <v>10</v>
      </c>
      <c r="I111" s="1">
        <v>50</v>
      </c>
      <c r="J111" s="139"/>
      <c r="K111" s="1" t="s">
        <v>66</v>
      </c>
      <c r="L111" s="1">
        <v>20</v>
      </c>
      <c r="M111" s="1">
        <v>13</v>
      </c>
      <c r="N111" s="21">
        <v>65</v>
      </c>
    </row>
    <row r="112" spans="1:14" ht="17" thickBot="1" x14ac:dyDescent="0.25">
      <c r="A112" s="140" t="s">
        <v>67</v>
      </c>
      <c r="B112" s="141">
        <v>20</v>
      </c>
      <c r="C112" s="141">
        <v>15</v>
      </c>
      <c r="D112" s="141">
        <v>75</v>
      </c>
      <c r="E112" s="14"/>
      <c r="F112" s="141" t="s">
        <v>67</v>
      </c>
      <c r="G112" s="141">
        <v>20</v>
      </c>
      <c r="H112" s="141">
        <v>8</v>
      </c>
      <c r="I112" s="141">
        <v>40</v>
      </c>
      <c r="J112" s="14"/>
      <c r="K112" s="141" t="s">
        <v>67</v>
      </c>
      <c r="L112" s="141">
        <v>20</v>
      </c>
      <c r="M112" s="141">
        <v>13</v>
      </c>
      <c r="N112" s="142">
        <v>65</v>
      </c>
    </row>
    <row r="115" spans="1:9" ht="17" thickBot="1" x14ac:dyDescent="0.25">
      <c r="A115" t="s">
        <v>87</v>
      </c>
    </row>
    <row r="116" spans="1:9" x14ac:dyDescent="0.2">
      <c r="A116" s="149" t="s">
        <v>145</v>
      </c>
      <c r="B116" s="150"/>
      <c r="C116" s="150"/>
      <c r="D116" s="150"/>
      <c r="E116" s="9"/>
      <c r="F116" s="150" t="s">
        <v>146</v>
      </c>
      <c r="G116" s="150"/>
      <c r="H116" s="150"/>
      <c r="I116" s="151"/>
    </row>
    <row r="117" spans="1:9" x14ac:dyDescent="0.2">
      <c r="A117" s="20"/>
      <c r="B117" s="1" t="s">
        <v>57</v>
      </c>
      <c r="C117" s="1" t="s">
        <v>72</v>
      </c>
      <c r="D117" s="1" t="s">
        <v>48</v>
      </c>
      <c r="E117" s="139"/>
      <c r="F117" s="1"/>
      <c r="G117" s="1" t="s">
        <v>57</v>
      </c>
      <c r="H117" s="1" t="s">
        <v>72</v>
      </c>
      <c r="I117" s="21" t="s">
        <v>48</v>
      </c>
    </row>
    <row r="118" spans="1:9" x14ac:dyDescent="0.2">
      <c r="A118" s="20" t="s">
        <v>74</v>
      </c>
      <c r="B118" s="1">
        <v>40</v>
      </c>
      <c r="C118" s="1">
        <v>0</v>
      </c>
      <c r="D118" s="1">
        <v>0</v>
      </c>
      <c r="E118" s="139"/>
      <c r="F118" s="1" t="s">
        <v>74</v>
      </c>
      <c r="G118" s="1">
        <v>46</v>
      </c>
      <c r="H118" s="1">
        <v>13</v>
      </c>
      <c r="I118" s="21">
        <v>28.260869565217391</v>
      </c>
    </row>
    <row r="119" spans="1:9" x14ac:dyDescent="0.2">
      <c r="A119" s="20" t="s">
        <v>60</v>
      </c>
      <c r="B119" s="1">
        <v>40</v>
      </c>
      <c r="C119" s="1">
        <v>1</v>
      </c>
      <c r="D119" s="1">
        <v>2.5</v>
      </c>
      <c r="E119" s="139"/>
      <c r="F119" s="1" t="s">
        <v>60</v>
      </c>
      <c r="G119" s="1">
        <v>46</v>
      </c>
      <c r="H119" s="1">
        <v>16</v>
      </c>
      <c r="I119" s="21">
        <v>34.782608695652172</v>
      </c>
    </row>
    <row r="120" spans="1:9" x14ac:dyDescent="0.2">
      <c r="A120" s="20" t="s">
        <v>62</v>
      </c>
      <c r="B120" s="1">
        <v>40</v>
      </c>
      <c r="C120" s="1">
        <v>3</v>
      </c>
      <c r="D120" s="1">
        <v>7.5</v>
      </c>
      <c r="E120" s="139"/>
      <c r="F120" s="1" t="s">
        <v>62</v>
      </c>
      <c r="G120" s="1">
        <v>46</v>
      </c>
      <c r="H120" s="1">
        <v>11</v>
      </c>
      <c r="I120" s="21">
        <v>23.913043478260871</v>
      </c>
    </row>
    <row r="121" spans="1:9" x14ac:dyDescent="0.2">
      <c r="A121" s="20" t="s">
        <v>168</v>
      </c>
      <c r="B121" s="1">
        <v>40</v>
      </c>
      <c r="C121" s="1">
        <v>2</v>
      </c>
      <c r="D121" s="1">
        <v>5</v>
      </c>
      <c r="E121" s="139"/>
      <c r="F121" s="1" t="s">
        <v>168</v>
      </c>
      <c r="G121" s="1">
        <v>46</v>
      </c>
      <c r="H121" s="1">
        <v>22</v>
      </c>
      <c r="I121" s="21">
        <v>47.826086956521742</v>
      </c>
    </row>
    <row r="122" spans="1:9" x14ac:dyDescent="0.2">
      <c r="A122" s="20" t="s">
        <v>75</v>
      </c>
      <c r="B122" s="1">
        <v>40</v>
      </c>
      <c r="C122" s="1">
        <v>3</v>
      </c>
      <c r="D122" s="1">
        <v>7.5</v>
      </c>
      <c r="E122" s="139"/>
      <c r="F122" s="1" t="s">
        <v>75</v>
      </c>
      <c r="G122" s="1">
        <v>46</v>
      </c>
      <c r="H122" s="1">
        <v>22</v>
      </c>
      <c r="I122" s="21">
        <v>47.826086956521742</v>
      </c>
    </row>
    <row r="123" spans="1:9" ht="17" thickBot="1" x14ac:dyDescent="0.25">
      <c r="A123" s="140" t="s">
        <v>175</v>
      </c>
      <c r="B123" s="141">
        <v>40</v>
      </c>
      <c r="C123" s="141">
        <v>3</v>
      </c>
      <c r="D123" s="141">
        <v>7.5</v>
      </c>
      <c r="E123" s="14"/>
      <c r="F123" s="141" t="s">
        <v>175</v>
      </c>
      <c r="G123" s="141">
        <v>46</v>
      </c>
      <c r="H123" s="141">
        <v>8</v>
      </c>
      <c r="I123" s="142">
        <v>17.391304347826086</v>
      </c>
    </row>
  </sheetData>
  <mergeCells count="26">
    <mergeCell ref="F116:I116"/>
    <mergeCell ref="A116:D116"/>
    <mergeCell ref="A76:D76"/>
    <mergeCell ref="F76:I76"/>
    <mergeCell ref="F62:I62"/>
    <mergeCell ref="A62:D62"/>
    <mergeCell ref="AF4:AG4"/>
    <mergeCell ref="AF21:AG21"/>
    <mergeCell ref="A102:D102"/>
    <mergeCell ref="F102:I102"/>
    <mergeCell ref="K102:N102"/>
    <mergeCell ref="A88:D88"/>
    <mergeCell ref="F88:I88"/>
    <mergeCell ref="K88:N88"/>
    <mergeCell ref="Q4:R4"/>
    <mergeCell ref="Q21:R21"/>
    <mergeCell ref="V4:W4"/>
    <mergeCell ref="V33:W33"/>
    <mergeCell ref="AA4:AB4"/>
    <mergeCell ref="AA21:AB21"/>
    <mergeCell ref="L4:M4"/>
    <mergeCell ref="B4:C4"/>
    <mergeCell ref="B33:C33"/>
    <mergeCell ref="G21:H21"/>
    <mergeCell ref="G4:H4"/>
    <mergeCell ref="L21:M21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43509-0B8E-3642-9A8A-E0D99074DDB6}">
  <dimension ref="A1:I26"/>
  <sheetViews>
    <sheetView workbookViewId="0">
      <selection activeCell="H36" sqref="H36"/>
    </sheetView>
  </sheetViews>
  <sheetFormatPr baseColWidth="10" defaultRowHeight="16" x14ac:dyDescent="0.2"/>
  <sheetData>
    <row r="1" spans="1:9" x14ac:dyDescent="0.2">
      <c r="A1" t="s">
        <v>260</v>
      </c>
    </row>
    <row r="2" spans="1:9" ht="46" thickBot="1" x14ac:dyDescent="0.25">
      <c r="A2" s="35" t="s">
        <v>190</v>
      </c>
      <c r="B2" s="35" t="s">
        <v>191</v>
      </c>
      <c r="C2" s="35" t="s">
        <v>192</v>
      </c>
      <c r="D2" s="35" t="s">
        <v>193</v>
      </c>
      <c r="E2" s="35" t="s">
        <v>194</v>
      </c>
      <c r="F2" s="35" t="s">
        <v>195</v>
      </c>
      <c r="G2" s="35" t="s">
        <v>196</v>
      </c>
      <c r="H2" s="35" t="s">
        <v>197</v>
      </c>
      <c r="I2" s="35" t="s">
        <v>198</v>
      </c>
    </row>
    <row r="3" spans="1:9" ht="30" x14ac:dyDescent="0.2">
      <c r="A3" s="118" t="s">
        <v>199</v>
      </c>
      <c r="B3" s="121" t="s">
        <v>200</v>
      </c>
      <c r="C3" s="36" t="s">
        <v>201</v>
      </c>
      <c r="D3" s="37" t="s">
        <v>202</v>
      </c>
      <c r="E3" s="37" t="s">
        <v>203</v>
      </c>
      <c r="F3" s="37" t="s">
        <v>204</v>
      </c>
      <c r="G3" s="37" t="s">
        <v>205</v>
      </c>
      <c r="H3" s="37" t="s">
        <v>206</v>
      </c>
      <c r="I3" s="38" t="s">
        <v>207</v>
      </c>
    </row>
    <row r="4" spans="1:9" ht="30" x14ac:dyDescent="0.2">
      <c r="A4" s="119"/>
      <c r="B4" s="122"/>
      <c r="C4" s="40" t="s">
        <v>201</v>
      </c>
      <c r="D4" s="41" t="s">
        <v>208</v>
      </c>
      <c r="E4" s="41" t="s">
        <v>203</v>
      </c>
      <c r="F4" s="41" t="s">
        <v>205</v>
      </c>
      <c r="G4" s="41" t="s">
        <v>204</v>
      </c>
      <c r="H4" s="41" t="s">
        <v>206</v>
      </c>
      <c r="I4" s="42" t="s">
        <v>207</v>
      </c>
    </row>
    <row r="5" spans="1:9" x14ac:dyDescent="0.2">
      <c r="A5" s="119"/>
      <c r="B5" s="122"/>
      <c r="C5" s="43" t="s">
        <v>209</v>
      </c>
      <c r="D5" s="39" t="s">
        <v>202</v>
      </c>
      <c r="E5" s="39" t="s">
        <v>203</v>
      </c>
      <c r="F5" s="39" t="s">
        <v>210</v>
      </c>
      <c r="G5" s="39" t="s">
        <v>211</v>
      </c>
      <c r="H5" s="39" t="s">
        <v>206</v>
      </c>
      <c r="I5" s="44" t="s">
        <v>207</v>
      </c>
    </row>
    <row r="6" spans="1:9" ht="45" x14ac:dyDescent="0.2">
      <c r="A6" s="119"/>
      <c r="B6" s="122"/>
      <c r="C6" s="40" t="s">
        <v>212</v>
      </c>
      <c r="D6" s="41" t="s">
        <v>202</v>
      </c>
      <c r="E6" s="41" t="s">
        <v>203</v>
      </c>
      <c r="F6" s="41" t="s">
        <v>205</v>
      </c>
      <c r="G6" s="41" t="s">
        <v>213</v>
      </c>
      <c r="H6" s="41" t="s">
        <v>202</v>
      </c>
      <c r="I6" s="42" t="s">
        <v>214</v>
      </c>
    </row>
    <row r="7" spans="1:9" x14ac:dyDescent="0.2">
      <c r="A7" s="119"/>
      <c r="B7" s="122"/>
      <c r="C7" s="45" t="s">
        <v>215</v>
      </c>
      <c r="D7" s="39" t="s">
        <v>202</v>
      </c>
      <c r="E7" s="39" t="s">
        <v>203</v>
      </c>
      <c r="F7" s="39" t="s">
        <v>206</v>
      </c>
      <c r="G7" s="39" t="s">
        <v>203</v>
      </c>
      <c r="H7" s="39" t="s">
        <v>206</v>
      </c>
      <c r="I7" s="44" t="s">
        <v>207</v>
      </c>
    </row>
    <row r="8" spans="1:9" x14ac:dyDescent="0.2">
      <c r="A8" s="119"/>
      <c r="B8" s="122"/>
      <c r="C8" s="40" t="s">
        <v>216</v>
      </c>
      <c r="D8" s="41" t="s">
        <v>202</v>
      </c>
      <c r="E8" s="41" t="s">
        <v>203</v>
      </c>
      <c r="F8" s="41" t="s">
        <v>217</v>
      </c>
      <c r="G8" s="41" t="s">
        <v>217</v>
      </c>
      <c r="H8" s="41" t="s">
        <v>206</v>
      </c>
      <c r="I8" s="42" t="s">
        <v>207</v>
      </c>
    </row>
    <row r="9" spans="1:9" ht="17" thickBot="1" x14ac:dyDescent="0.25">
      <c r="A9" s="120"/>
      <c r="B9" s="123"/>
      <c r="C9" s="46" t="s">
        <v>216</v>
      </c>
      <c r="D9" s="47" t="s">
        <v>208</v>
      </c>
      <c r="E9" s="47" t="s">
        <v>203</v>
      </c>
      <c r="F9" s="47" t="s">
        <v>205</v>
      </c>
      <c r="G9" s="47" t="s">
        <v>204</v>
      </c>
      <c r="H9" s="47" t="s">
        <v>206</v>
      </c>
      <c r="I9" s="48" t="s">
        <v>207</v>
      </c>
    </row>
    <row r="10" spans="1:9" x14ac:dyDescent="0.2">
      <c r="A10" s="124" t="s">
        <v>218</v>
      </c>
      <c r="B10" s="127" t="s">
        <v>219</v>
      </c>
      <c r="C10" s="50" t="s">
        <v>220</v>
      </c>
      <c r="D10" s="49" t="s">
        <v>202</v>
      </c>
      <c r="E10" s="49" t="s">
        <v>203</v>
      </c>
      <c r="F10" s="49" t="s">
        <v>221</v>
      </c>
      <c r="G10" s="49" t="s">
        <v>208</v>
      </c>
      <c r="H10" s="49" t="s">
        <v>222</v>
      </c>
      <c r="I10" s="51" t="s">
        <v>223</v>
      </c>
    </row>
    <row r="11" spans="1:9" ht="30" x14ac:dyDescent="0.2">
      <c r="A11" s="125"/>
      <c r="B11" s="128"/>
      <c r="C11" s="53" t="s">
        <v>224</v>
      </c>
      <c r="D11" s="54" t="s">
        <v>202</v>
      </c>
      <c r="E11" s="54" t="s">
        <v>203</v>
      </c>
      <c r="F11" s="54" t="s">
        <v>225</v>
      </c>
      <c r="G11" s="54" t="s">
        <v>208</v>
      </c>
      <c r="H11" s="54" t="s">
        <v>226</v>
      </c>
      <c r="I11" s="55" t="s">
        <v>227</v>
      </c>
    </row>
    <row r="12" spans="1:9" x14ac:dyDescent="0.2">
      <c r="A12" s="125"/>
      <c r="B12" s="128"/>
      <c r="C12" s="56" t="s">
        <v>215</v>
      </c>
      <c r="D12" s="52" t="s">
        <v>202</v>
      </c>
      <c r="E12" s="52" t="s">
        <v>203</v>
      </c>
      <c r="F12" s="52" t="s">
        <v>228</v>
      </c>
      <c r="G12" s="52" t="s">
        <v>226</v>
      </c>
      <c r="H12" s="52" t="s">
        <v>226</v>
      </c>
      <c r="I12" s="57" t="s">
        <v>227</v>
      </c>
    </row>
    <row r="13" spans="1:9" x14ac:dyDescent="0.2">
      <c r="A13" s="125"/>
      <c r="B13" s="128"/>
      <c r="C13" s="53" t="s">
        <v>216</v>
      </c>
      <c r="D13" s="54" t="s">
        <v>202</v>
      </c>
      <c r="E13" s="54" t="s">
        <v>203</v>
      </c>
      <c r="F13" s="54" t="s">
        <v>221</v>
      </c>
      <c r="G13" s="54" t="s">
        <v>202</v>
      </c>
      <c r="H13" s="54" t="s">
        <v>229</v>
      </c>
      <c r="I13" s="55" t="s">
        <v>230</v>
      </c>
    </row>
    <row r="14" spans="1:9" ht="17" thickBot="1" x14ac:dyDescent="0.25">
      <c r="A14" s="125"/>
      <c r="B14" s="129"/>
      <c r="C14" s="59" t="s">
        <v>231</v>
      </c>
      <c r="D14" s="60" t="s">
        <v>208</v>
      </c>
      <c r="E14" s="60" t="s">
        <v>203</v>
      </c>
      <c r="F14" s="60" t="s">
        <v>232</v>
      </c>
      <c r="G14" s="60" t="s">
        <v>233</v>
      </c>
      <c r="H14" s="60" t="s">
        <v>234</v>
      </c>
      <c r="I14" s="61" t="s">
        <v>235</v>
      </c>
    </row>
    <row r="15" spans="1:9" x14ac:dyDescent="0.2">
      <c r="A15" s="125"/>
      <c r="B15" s="130" t="s">
        <v>219</v>
      </c>
      <c r="C15" s="63" t="s">
        <v>236</v>
      </c>
      <c r="D15" s="62" t="s">
        <v>202</v>
      </c>
      <c r="E15" s="62" t="s">
        <v>203</v>
      </c>
      <c r="F15" s="62" t="s">
        <v>237</v>
      </c>
      <c r="G15" s="62" t="s">
        <v>238</v>
      </c>
      <c r="H15" s="62" t="s">
        <v>239</v>
      </c>
      <c r="I15" s="64" t="s">
        <v>240</v>
      </c>
    </row>
    <row r="16" spans="1:9" x14ac:dyDescent="0.2">
      <c r="A16" s="125"/>
      <c r="B16" s="131"/>
      <c r="C16" s="66" t="s">
        <v>236</v>
      </c>
      <c r="D16" s="65" t="s">
        <v>208</v>
      </c>
      <c r="E16" s="65" t="s">
        <v>203</v>
      </c>
      <c r="F16" s="65" t="s">
        <v>238</v>
      </c>
      <c r="G16" s="65" t="s">
        <v>241</v>
      </c>
      <c r="H16" s="65" t="s">
        <v>234</v>
      </c>
      <c r="I16" s="67" t="s">
        <v>235</v>
      </c>
    </row>
    <row r="17" spans="1:9" x14ac:dyDescent="0.2">
      <c r="A17" s="125"/>
      <c r="B17" s="131"/>
      <c r="C17" s="68" t="s">
        <v>242</v>
      </c>
      <c r="D17" s="69" t="s">
        <v>202</v>
      </c>
      <c r="E17" s="69" t="s">
        <v>203</v>
      </c>
      <c r="F17" s="69" t="s">
        <v>243</v>
      </c>
      <c r="G17" s="69" t="s">
        <v>213</v>
      </c>
      <c r="H17" s="69" t="s">
        <v>239</v>
      </c>
      <c r="I17" s="70" t="s">
        <v>240</v>
      </c>
    </row>
    <row r="18" spans="1:9" x14ac:dyDescent="0.2">
      <c r="A18" s="125"/>
      <c r="B18" s="131"/>
      <c r="C18" s="68" t="s">
        <v>242</v>
      </c>
      <c r="D18" s="69" t="s">
        <v>208</v>
      </c>
      <c r="E18" s="69" t="s">
        <v>203</v>
      </c>
      <c r="F18" s="69" t="s">
        <v>237</v>
      </c>
      <c r="G18" s="69" t="s">
        <v>205</v>
      </c>
      <c r="H18" s="69" t="s">
        <v>241</v>
      </c>
      <c r="I18" s="70" t="s">
        <v>244</v>
      </c>
    </row>
    <row r="19" spans="1:9" x14ac:dyDescent="0.2">
      <c r="A19" s="125"/>
      <c r="B19" s="131"/>
      <c r="C19" s="71" t="s">
        <v>215</v>
      </c>
      <c r="D19" s="65" t="s">
        <v>202</v>
      </c>
      <c r="E19" s="65" t="s">
        <v>203</v>
      </c>
      <c r="F19" s="65" t="s">
        <v>238</v>
      </c>
      <c r="G19" s="65" t="s">
        <v>217</v>
      </c>
      <c r="H19" s="65" t="s">
        <v>202</v>
      </c>
      <c r="I19" s="67" t="s">
        <v>214</v>
      </c>
    </row>
    <row r="20" spans="1:9" ht="17" thickBot="1" x14ac:dyDescent="0.25">
      <c r="A20" s="125"/>
      <c r="B20" s="132"/>
      <c r="C20" s="73" t="s">
        <v>245</v>
      </c>
      <c r="D20" s="72" t="s">
        <v>202</v>
      </c>
      <c r="E20" s="72" t="s">
        <v>203</v>
      </c>
      <c r="F20" s="72" t="s">
        <v>217</v>
      </c>
      <c r="G20" s="72" t="s">
        <v>238</v>
      </c>
      <c r="H20" s="72" t="s">
        <v>202</v>
      </c>
      <c r="I20" s="74" t="s">
        <v>214</v>
      </c>
    </row>
    <row r="21" spans="1:9" x14ac:dyDescent="0.2">
      <c r="A21" s="125"/>
      <c r="B21" s="133" t="s">
        <v>246</v>
      </c>
      <c r="C21" s="76" t="s">
        <v>236</v>
      </c>
      <c r="D21" s="75" t="s">
        <v>202</v>
      </c>
      <c r="E21" s="75" t="s">
        <v>203</v>
      </c>
      <c r="F21" s="75" t="s">
        <v>210</v>
      </c>
      <c r="G21" s="75" t="s">
        <v>247</v>
      </c>
      <c r="H21" s="75" t="s">
        <v>208</v>
      </c>
      <c r="I21" s="77" t="s">
        <v>248</v>
      </c>
    </row>
    <row r="22" spans="1:9" x14ac:dyDescent="0.2">
      <c r="A22" s="125"/>
      <c r="B22" s="128"/>
      <c r="C22" s="78" t="s">
        <v>236</v>
      </c>
      <c r="D22" s="52" t="s">
        <v>208</v>
      </c>
      <c r="E22" s="52" t="s">
        <v>203</v>
      </c>
      <c r="F22" s="52" t="s">
        <v>206</v>
      </c>
      <c r="G22" s="52" t="s">
        <v>249</v>
      </c>
      <c r="H22" s="52" t="s">
        <v>234</v>
      </c>
      <c r="I22" s="57" t="s">
        <v>235</v>
      </c>
    </row>
    <row r="23" spans="1:9" x14ac:dyDescent="0.2">
      <c r="A23" s="125"/>
      <c r="B23" s="128"/>
      <c r="C23" s="79" t="s">
        <v>250</v>
      </c>
      <c r="D23" s="54" t="s">
        <v>202</v>
      </c>
      <c r="E23" s="54" t="s">
        <v>251</v>
      </c>
      <c r="F23" s="54" t="s">
        <v>202</v>
      </c>
      <c r="G23" s="54" t="s">
        <v>252</v>
      </c>
      <c r="H23" s="54" t="s">
        <v>206</v>
      </c>
      <c r="I23" s="55" t="s">
        <v>253</v>
      </c>
    </row>
    <row r="24" spans="1:9" x14ac:dyDescent="0.2">
      <c r="A24" s="125"/>
      <c r="B24" s="128"/>
      <c r="C24" s="79" t="s">
        <v>250</v>
      </c>
      <c r="D24" s="54" t="s">
        <v>208</v>
      </c>
      <c r="E24" s="54" t="s">
        <v>203</v>
      </c>
      <c r="F24" s="54" t="s">
        <v>206</v>
      </c>
      <c r="G24" s="54" t="s">
        <v>243</v>
      </c>
      <c r="H24" s="54" t="s">
        <v>254</v>
      </c>
      <c r="I24" s="55" t="s">
        <v>255</v>
      </c>
    </row>
    <row r="25" spans="1:9" x14ac:dyDescent="0.2">
      <c r="A25" s="125"/>
      <c r="B25" s="128"/>
      <c r="C25" s="56" t="s">
        <v>215</v>
      </c>
      <c r="D25" s="52" t="s">
        <v>202</v>
      </c>
      <c r="E25" s="52" t="s">
        <v>252</v>
      </c>
      <c r="F25" s="52" t="s">
        <v>233</v>
      </c>
      <c r="G25" s="52" t="s">
        <v>256</v>
      </c>
      <c r="H25" s="52" t="s">
        <v>206</v>
      </c>
      <c r="I25" s="57" t="s">
        <v>257</v>
      </c>
    </row>
    <row r="26" spans="1:9" ht="17" thickBot="1" x14ac:dyDescent="0.25">
      <c r="A26" s="126"/>
      <c r="B26" s="129"/>
      <c r="C26" s="59" t="s">
        <v>216</v>
      </c>
      <c r="D26" s="60" t="s">
        <v>202</v>
      </c>
      <c r="E26" s="60" t="s">
        <v>203</v>
      </c>
      <c r="F26" s="60" t="s">
        <v>202</v>
      </c>
      <c r="G26" s="60" t="s">
        <v>228</v>
      </c>
      <c r="H26" s="60" t="s">
        <v>258</v>
      </c>
      <c r="I26" s="61" t="s">
        <v>259</v>
      </c>
    </row>
  </sheetData>
  <mergeCells count="6">
    <mergeCell ref="A3:A9"/>
    <mergeCell ref="B3:B9"/>
    <mergeCell ref="A10:A26"/>
    <mergeCell ref="B10:B14"/>
    <mergeCell ref="B15:B20"/>
    <mergeCell ref="B21:B26"/>
  </mergeCells>
  <pageMargins left="0.7" right="0.7" top="0.75" bottom="0.75" header="0.3" footer="0.3"/>
  <pageSetup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66D4F-CD53-334B-B381-36821C440BD9}">
  <dimension ref="A1:G12"/>
  <sheetViews>
    <sheetView workbookViewId="0">
      <selection activeCell="I6" sqref="I6"/>
    </sheetView>
  </sheetViews>
  <sheetFormatPr baseColWidth="10" defaultRowHeight="16" x14ac:dyDescent="0.2"/>
  <cols>
    <col min="1" max="1" width="21" customWidth="1"/>
    <col min="3" max="3" width="14.33203125" customWidth="1"/>
    <col min="4" max="4" width="15.1640625" customWidth="1"/>
    <col min="5" max="5" width="12.1640625" customWidth="1"/>
    <col min="6" max="6" width="16" customWidth="1"/>
    <col min="7" max="7" width="15.6640625" customWidth="1"/>
  </cols>
  <sheetData>
    <row r="1" spans="1:7" x14ac:dyDescent="0.2">
      <c r="A1" t="s">
        <v>264</v>
      </c>
    </row>
    <row r="2" spans="1:7" ht="48" customHeight="1" x14ac:dyDescent="0.2">
      <c r="A2" s="56" t="s">
        <v>192</v>
      </c>
      <c r="B2" s="56" t="s">
        <v>265</v>
      </c>
      <c r="C2" s="56" t="s">
        <v>266</v>
      </c>
      <c r="D2" s="56" t="s">
        <v>267</v>
      </c>
      <c r="E2" s="56" t="s">
        <v>268</v>
      </c>
      <c r="F2" s="56" t="s">
        <v>269</v>
      </c>
      <c r="G2" s="56" t="s">
        <v>270</v>
      </c>
    </row>
    <row r="3" spans="1:7" ht="32" customHeight="1" x14ac:dyDescent="0.2">
      <c r="A3" s="56" t="s">
        <v>271</v>
      </c>
      <c r="B3" s="52" t="s">
        <v>202</v>
      </c>
      <c r="C3" s="52" t="s">
        <v>272</v>
      </c>
      <c r="D3" s="52" t="s">
        <v>272</v>
      </c>
      <c r="E3" s="52" t="s">
        <v>206</v>
      </c>
      <c r="F3" s="52" t="s">
        <v>273</v>
      </c>
      <c r="G3" s="52" t="s">
        <v>226</v>
      </c>
    </row>
    <row r="4" spans="1:7" ht="32" customHeight="1" x14ac:dyDescent="0.2">
      <c r="A4" s="56" t="s">
        <v>271</v>
      </c>
      <c r="B4" s="52" t="s">
        <v>208</v>
      </c>
      <c r="C4" s="52" t="s">
        <v>274</v>
      </c>
      <c r="D4" s="52" t="s">
        <v>275</v>
      </c>
      <c r="E4" s="52" t="s">
        <v>206</v>
      </c>
      <c r="F4" s="52" t="s">
        <v>276</v>
      </c>
      <c r="G4" s="52" t="s">
        <v>202</v>
      </c>
    </row>
    <row r="5" spans="1:7" ht="32" customHeight="1" x14ac:dyDescent="0.2">
      <c r="A5" s="56" t="s">
        <v>271</v>
      </c>
      <c r="B5" s="52" t="s">
        <v>277</v>
      </c>
      <c r="C5" s="52" t="s">
        <v>278</v>
      </c>
      <c r="D5" s="52" t="s">
        <v>279</v>
      </c>
      <c r="E5" s="52" t="s">
        <v>206</v>
      </c>
      <c r="F5" s="52" t="s">
        <v>280</v>
      </c>
      <c r="G5" s="52" t="s">
        <v>206</v>
      </c>
    </row>
    <row r="6" spans="1:7" ht="32" customHeight="1" x14ac:dyDescent="0.2">
      <c r="A6" s="56" t="s">
        <v>271</v>
      </c>
      <c r="B6" s="52" t="s">
        <v>281</v>
      </c>
      <c r="C6" s="52" t="s">
        <v>282</v>
      </c>
      <c r="D6" s="52" t="s">
        <v>283</v>
      </c>
      <c r="E6" s="52" t="s">
        <v>226</v>
      </c>
      <c r="F6" s="52" t="s">
        <v>284</v>
      </c>
      <c r="G6" s="52" t="s">
        <v>206</v>
      </c>
    </row>
    <row r="7" spans="1:7" ht="32" customHeight="1" thickBot="1" x14ac:dyDescent="0.25">
      <c r="A7" s="80" t="s">
        <v>271</v>
      </c>
      <c r="B7" s="58" t="s">
        <v>285</v>
      </c>
      <c r="C7" s="58" t="s">
        <v>286</v>
      </c>
      <c r="D7" s="58" t="s">
        <v>287</v>
      </c>
      <c r="E7" s="58" t="s">
        <v>202</v>
      </c>
      <c r="F7" s="58" t="s">
        <v>284</v>
      </c>
      <c r="G7" s="58" t="s">
        <v>206</v>
      </c>
    </row>
    <row r="8" spans="1:7" ht="32" customHeight="1" x14ac:dyDescent="0.2">
      <c r="A8" s="81" t="s">
        <v>215</v>
      </c>
      <c r="B8" s="75" t="s">
        <v>202</v>
      </c>
      <c r="C8" s="75" t="s">
        <v>288</v>
      </c>
      <c r="D8" s="75" t="s">
        <v>289</v>
      </c>
      <c r="E8" s="75" t="s">
        <v>206</v>
      </c>
      <c r="F8" s="75" t="s">
        <v>290</v>
      </c>
      <c r="G8" s="75" t="s">
        <v>222</v>
      </c>
    </row>
    <row r="9" spans="1:7" ht="32" customHeight="1" x14ac:dyDescent="0.2">
      <c r="A9" s="56" t="s">
        <v>215</v>
      </c>
      <c r="B9" s="52" t="s">
        <v>291</v>
      </c>
      <c r="C9" s="52" t="s">
        <v>292</v>
      </c>
      <c r="D9" s="52" t="s">
        <v>292</v>
      </c>
      <c r="E9" s="52" t="s">
        <v>208</v>
      </c>
      <c r="F9" s="52" t="s">
        <v>293</v>
      </c>
      <c r="G9" s="52" t="s">
        <v>206</v>
      </c>
    </row>
    <row r="10" spans="1:7" ht="32" customHeight="1" x14ac:dyDescent="0.2">
      <c r="A10" s="56" t="s">
        <v>216</v>
      </c>
      <c r="B10" s="52" t="s">
        <v>202</v>
      </c>
      <c r="C10" s="52" t="s">
        <v>294</v>
      </c>
      <c r="D10" s="52" t="s">
        <v>295</v>
      </c>
      <c r="E10" s="52" t="s">
        <v>206</v>
      </c>
      <c r="F10" s="52" t="s">
        <v>296</v>
      </c>
      <c r="G10" s="52" t="s">
        <v>208</v>
      </c>
    </row>
    <row r="11" spans="1:7" ht="32" customHeight="1" x14ac:dyDescent="0.2">
      <c r="A11" s="56" t="s">
        <v>216</v>
      </c>
      <c r="B11" s="52" t="s">
        <v>208</v>
      </c>
      <c r="C11" s="52" t="s">
        <v>297</v>
      </c>
      <c r="D11" s="52" t="s">
        <v>298</v>
      </c>
      <c r="E11" s="52" t="s">
        <v>206</v>
      </c>
      <c r="F11" s="52" t="s">
        <v>299</v>
      </c>
      <c r="G11" s="52" t="s">
        <v>208</v>
      </c>
    </row>
    <row r="12" spans="1:7" ht="32" customHeight="1" x14ac:dyDescent="0.2">
      <c r="A12" s="56" t="s">
        <v>216</v>
      </c>
      <c r="B12" s="52" t="s">
        <v>277</v>
      </c>
      <c r="C12" s="52" t="s">
        <v>300</v>
      </c>
      <c r="D12" s="52" t="s">
        <v>301</v>
      </c>
      <c r="E12" s="52" t="s">
        <v>206</v>
      </c>
      <c r="F12" s="52" t="s">
        <v>302</v>
      </c>
      <c r="G12" s="52" t="s">
        <v>206</v>
      </c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32339-BEE2-004B-BB19-EFD59008620B}">
  <dimension ref="A1:O51"/>
  <sheetViews>
    <sheetView workbookViewId="0">
      <selection activeCell="L22" sqref="L22"/>
    </sheetView>
  </sheetViews>
  <sheetFormatPr baseColWidth="10" defaultRowHeight="16" x14ac:dyDescent="0.2"/>
  <cols>
    <col min="1" max="1" width="19.1640625" customWidth="1"/>
    <col min="2" max="2" width="10.6640625" customWidth="1"/>
    <col min="3" max="3" width="11.83203125" customWidth="1"/>
    <col min="6" max="6" width="18.5" customWidth="1"/>
    <col min="7" max="7" width="11.33203125" customWidth="1"/>
    <col min="8" max="8" width="14.83203125" customWidth="1"/>
    <col min="9" max="9" width="14.6640625" customWidth="1"/>
    <col min="13" max="13" width="13.83203125" customWidth="1"/>
    <col min="15" max="15" width="12.83203125" customWidth="1"/>
  </cols>
  <sheetData>
    <row r="1" spans="1:15" x14ac:dyDescent="0.2">
      <c r="A1" s="139" t="s">
        <v>98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5" ht="17" thickBot="1" x14ac:dyDescent="0.25">
      <c r="A2" s="139" t="s">
        <v>370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5" x14ac:dyDescent="0.2">
      <c r="A3" s="166" t="s">
        <v>145</v>
      </c>
      <c r="B3" s="148"/>
      <c r="C3" s="148"/>
      <c r="D3" s="148"/>
      <c r="E3" s="9"/>
      <c r="F3" s="148" t="s">
        <v>146</v>
      </c>
      <c r="G3" s="148"/>
      <c r="H3" s="148"/>
      <c r="I3" s="167"/>
      <c r="J3" s="139"/>
      <c r="K3" s="139"/>
      <c r="L3" s="139"/>
      <c r="M3" s="139"/>
      <c r="N3" s="139"/>
      <c r="O3" s="139"/>
    </row>
    <row r="4" spans="1:15" ht="34" x14ac:dyDescent="0.2">
      <c r="A4" s="20"/>
      <c r="B4" s="155" t="s">
        <v>57</v>
      </c>
      <c r="C4" s="145" t="s">
        <v>88</v>
      </c>
      <c r="D4" s="1" t="s">
        <v>48</v>
      </c>
      <c r="E4" s="139"/>
      <c r="F4" s="1"/>
      <c r="G4" s="155" t="s">
        <v>57</v>
      </c>
      <c r="H4" s="145" t="s">
        <v>88</v>
      </c>
      <c r="I4" s="21" t="s">
        <v>48</v>
      </c>
      <c r="J4" s="139"/>
      <c r="K4" s="139"/>
      <c r="L4" s="139"/>
      <c r="M4" s="139"/>
      <c r="N4" s="139"/>
      <c r="O4" s="139"/>
    </row>
    <row r="5" spans="1:15" x14ac:dyDescent="0.2">
      <c r="A5" s="20" t="s">
        <v>89</v>
      </c>
      <c r="B5" s="1">
        <v>30</v>
      </c>
      <c r="C5" s="1">
        <v>29</v>
      </c>
      <c r="D5" s="1">
        <f t="shared" ref="D5:D10" si="0">100*C5/B5</f>
        <v>96.666666666666671</v>
      </c>
      <c r="E5" s="139"/>
      <c r="F5" s="1" t="s">
        <v>89</v>
      </c>
      <c r="G5" s="1">
        <v>30</v>
      </c>
      <c r="H5" s="1">
        <v>28</v>
      </c>
      <c r="I5" s="21">
        <f>100*H5/G5</f>
        <v>93.333333333333329</v>
      </c>
      <c r="J5" s="139"/>
      <c r="K5" s="139"/>
      <c r="L5" s="139"/>
      <c r="M5" s="139"/>
      <c r="N5" s="139"/>
      <c r="O5" s="139"/>
    </row>
    <row r="6" spans="1:15" x14ac:dyDescent="0.2">
      <c r="A6" s="20" t="s">
        <v>372</v>
      </c>
      <c r="B6" s="1">
        <v>30</v>
      </c>
      <c r="C6" s="1">
        <v>26</v>
      </c>
      <c r="D6" s="1">
        <f t="shared" si="0"/>
        <v>86.666666666666671</v>
      </c>
      <c r="E6" s="139"/>
      <c r="F6" s="1" t="s">
        <v>372</v>
      </c>
      <c r="G6" s="1">
        <v>30</v>
      </c>
      <c r="H6" s="1">
        <v>30</v>
      </c>
      <c r="I6" s="21">
        <f>100*H6/G6</f>
        <v>100</v>
      </c>
      <c r="J6" s="139"/>
      <c r="K6" s="139"/>
      <c r="L6" s="139"/>
      <c r="M6" s="139"/>
      <c r="N6" s="139"/>
      <c r="O6" s="139"/>
    </row>
    <row r="7" spans="1:15" x14ac:dyDescent="0.2">
      <c r="A7" s="20" t="s">
        <v>90</v>
      </c>
      <c r="B7" s="1">
        <v>32</v>
      </c>
      <c r="C7" s="1">
        <v>31</v>
      </c>
      <c r="D7" s="1">
        <f t="shared" si="0"/>
        <v>96.875</v>
      </c>
      <c r="E7" s="139"/>
      <c r="F7" s="1" t="s">
        <v>90</v>
      </c>
      <c r="G7" s="1">
        <v>31</v>
      </c>
      <c r="H7" s="1">
        <v>30</v>
      </c>
      <c r="I7" s="21">
        <f>100*H7/G7</f>
        <v>96.774193548387103</v>
      </c>
      <c r="J7" s="139"/>
      <c r="K7" s="139"/>
      <c r="L7" s="139"/>
      <c r="M7" s="139"/>
      <c r="N7" s="139"/>
      <c r="O7" s="139"/>
    </row>
    <row r="8" spans="1:15" x14ac:dyDescent="0.2">
      <c r="A8" s="20" t="s">
        <v>91</v>
      </c>
      <c r="B8" s="1">
        <v>30</v>
      </c>
      <c r="C8" s="1">
        <v>27</v>
      </c>
      <c r="D8" s="1">
        <f t="shared" si="0"/>
        <v>90</v>
      </c>
      <c r="E8" s="139"/>
      <c r="F8" s="1" t="s">
        <v>91</v>
      </c>
      <c r="G8" s="1">
        <v>30</v>
      </c>
      <c r="H8" s="1">
        <v>23</v>
      </c>
      <c r="I8" s="21">
        <f>100*H8/G8</f>
        <v>76.666666666666671</v>
      </c>
      <c r="J8" s="139"/>
      <c r="K8" s="139"/>
      <c r="L8" s="139"/>
      <c r="M8" s="139"/>
      <c r="N8" s="139"/>
      <c r="O8" s="139"/>
    </row>
    <row r="9" spans="1:15" x14ac:dyDescent="0.2">
      <c r="A9" s="20" t="s">
        <v>92</v>
      </c>
      <c r="B9" s="1">
        <v>30</v>
      </c>
      <c r="C9" s="1">
        <v>27</v>
      </c>
      <c r="D9" s="1">
        <f t="shared" si="0"/>
        <v>90</v>
      </c>
      <c r="E9" s="139"/>
      <c r="F9" s="1" t="s">
        <v>92</v>
      </c>
      <c r="G9" s="1">
        <v>30</v>
      </c>
      <c r="H9" s="1">
        <v>29</v>
      </c>
      <c r="I9" s="21">
        <f>100*H9/G9</f>
        <v>96.666666666666671</v>
      </c>
      <c r="J9" s="139"/>
      <c r="K9" s="139"/>
      <c r="L9" s="139"/>
      <c r="M9" s="139"/>
      <c r="N9" s="139"/>
      <c r="O9" s="139"/>
    </row>
    <row r="10" spans="1:15" x14ac:dyDescent="0.2">
      <c r="A10" s="20" t="s">
        <v>93</v>
      </c>
      <c r="B10" s="1">
        <v>30</v>
      </c>
      <c r="C10" s="1">
        <v>29</v>
      </c>
      <c r="D10" s="1">
        <f t="shared" si="0"/>
        <v>96.666666666666671</v>
      </c>
      <c r="E10" s="139"/>
      <c r="F10" s="1" t="s">
        <v>93</v>
      </c>
      <c r="G10" s="1">
        <v>30</v>
      </c>
      <c r="H10" s="1">
        <v>29</v>
      </c>
      <c r="I10" s="21">
        <f>100*H10/G10</f>
        <v>96.666666666666671</v>
      </c>
      <c r="J10" s="139"/>
      <c r="K10" s="139"/>
      <c r="L10" s="139"/>
      <c r="M10" s="139"/>
      <c r="N10" s="139"/>
      <c r="O10" s="139"/>
    </row>
    <row r="11" spans="1:15" x14ac:dyDescent="0.2">
      <c r="A11" s="20" t="s">
        <v>94</v>
      </c>
      <c r="B11" s="1">
        <v>30</v>
      </c>
      <c r="C11" s="1">
        <v>26</v>
      </c>
      <c r="D11" s="1">
        <f>100*C11/B11</f>
        <v>86.666666666666671</v>
      </c>
      <c r="E11" s="139"/>
      <c r="F11" s="1" t="s">
        <v>94</v>
      </c>
      <c r="G11" s="1">
        <v>30</v>
      </c>
      <c r="H11" s="1">
        <v>27</v>
      </c>
      <c r="I11" s="21">
        <f>100*H11/G11</f>
        <v>90</v>
      </c>
      <c r="J11" s="139"/>
      <c r="K11" s="139"/>
      <c r="L11" s="139"/>
      <c r="M11" s="139"/>
      <c r="N11" s="139"/>
      <c r="O11" s="139"/>
    </row>
    <row r="12" spans="1:15" ht="32" customHeight="1" x14ac:dyDescent="0.2">
      <c r="A12" s="20" t="s">
        <v>95</v>
      </c>
      <c r="B12" s="1">
        <v>30</v>
      </c>
      <c r="C12" s="1">
        <v>29</v>
      </c>
      <c r="D12" s="1">
        <f>100*C12/B12</f>
        <v>96.666666666666671</v>
      </c>
      <c r="E12" s="139"/>
      <c r="F12" s="1" t="s">
        <v>95</v>
      </c>
      <c r="G12" s="1">
        <v>30</v>
      </c>
      <c r="H12" s="1">
        <v>23</v>
      </c>
      <c r="I12" s="21">
        <f>100*H12/G12</f>
        <v>76.666666666666671</v>
      </c>
      <c r="J12" s="139"/>
      <c r="K12" s="139"/>
      <c r="L12" s="139"/>
      <c r="M12" s="139"/>
      <c r="N12" s="139"/>
      <c r="O12" s="139"/>
    </row>
    <row r="13" spans="1:15" x14ac:dyDescent="0.2">
      <c r="A13" s="20" t="s">
        <v>96</v>
      </c>
      <c r="B13" s="1">
        <v>30</v>
      </c>
      <c r="C13" s="1">
        <v>27</v>
      </c>
      <c r="D13" s="1">
        <f>100*C13/B13</f>
        <v>90</v>
      </c>
      <c r="E13" s="139"/>
      <c r="F13" s="1" t="s">
        <v>96</v>
      </c>
      <c r="G13" s="1">
        <v>30</v>
      </c>
      <c r="H13" s="1">
        <v>26</v>
      </c>
      <c r="I13" s="21">
        <f>100*H13/G13</f>
        <v>86.666666666666671</v>
      </c>
      <c r="J13" s="139"/>
      <c r="K13" s="139"/>
      <c r="L13" s="139"/>
      <c r="M13" s="139"/>
      <c r="N13" s="139"/>
      <c r="O13" s="139"/>
    </row>
    <row r="14" spans="1:15" ht="17" thickBot="1" x14ac:dyDescent="0.25">
      <c r="A14" s="140" t="s">
        <v>97</v>
      </c>
      <c r="B14" s="141">
        <v>30</v>
      </c>
      <c r="C14" s="141">
        <v>27</v>
      </c>
      <c r="D14" s="141">
        <f>100*C14/B14</f>
        <v>90</v>
      </c>
      <c r="E14" s="14"/>
      <c r="F14" s="141" t="s">
        <v>97</v>
      </c>
      <c r="G14" s="141">
        <v>30</v>
      </c>
      <c r="H14" s="141">
        <v>24</v>
      </c>
      <c r="I14" s="142">
        <f>100*H14/G14</f>
        <v>80</v>
      </c>
      <c r="J14" s="139"/>
      <c r="K14" s="139"/>
      <c r="L14" s="139"/>
      <c r="M14" s="139"/>
      <c r="N14" s="139"/>
      <c r="O14" s="139"/>
    </row>
    <row r="15" spans="1:15" x14ac:dyDescent="0.2">
      <c r="J15" s="139"/>
      <c r="K15" s="139"/>
      <c r="L15" s="139"/>
      <c r="M15" s="139"/>
      <c r="N15" s="139"/>
      <c r="O15" s="139"/>
    </row>
    <row r="16" spans="1:15" x14ac:dyDescent="0.2">
      <c r="A16" s="139"/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</row>
    <row r="17" spans="1:15" x14ac:dyDescent="0.2">
      <c r="A17" s="139"/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  <c r="O17" s="139"/>
    </row>
    <row r="18" spans="1:15" x14ac:dyDescent="0.2">
      <c r="A18" s="139"/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</row>
    <row r="19" spans="1:15" x14ac:dyDescent="0.2">
      <c r="A19" s="154" t="s">
        <v>99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</row>
    <row r="20" spans="1:15" ht="17" thickBot="1" x14ac:dyDescent="0.25">
      <c r="A20" s="154" t="s">
        <v>369</v>
      </c>
      <c r="B20" s="154"/>
      <c r="C20" s="154"/>
      <c r="D20" s="154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</row>
    <row r="21" spans="1:15" x14ac:dyDescent="0.2">
      <c r="A21" s="149" t="s">
        <v>145</v>
      </c>
      <c r="B21" s="150"/>
      <c r="C21" s="150"/>
      <c r="D21" s="150"/>
      <c r="E21" s="9"/>
      <c r="F21" s="150" t="s">
        <v>146</v>
      </c>
      <c r="G21" s="150"/>
      <c r="H21" s="150"/>
      <c r="I21" s="151"/>
      <c r="J21" s="139"/>
      <c r="K21" s="139"/>
      <c r="L21" s="139"/>
      <c r="M21" s="139"/>
      <c r="N21" s="139"/>
      <c r="O21" s="139"/>
    </row>
    <row r="22" spans="1:15" ht="34" x14ac:dyDescent="0.2">
      <c r="A22" s="161"/>
      <c r="B22" s="155" t="s">
        <v>57</v>
      </c>
      <c r="C22" s="157" t="s">
        <v>88</v>
      </c>
      <c r="D22" s="1" t="s">
        <v>48</v>
      </c>
      <c r="E22" s="139"/>
      <c r="F22" s="156"/>
      <c r="G22" s="155" t="s">
        <v>57</v>
      </c>
      <c r="H22" s="157" t="s">
        <v>88</v>
      </c>
      <c r="I22" s="21" t="s">
        <v>48</v>
      </c>
      <c r="J22" s="139"/>
      <c r="K22" s="139"/>
      <c r="L22" s="139"/>
      <c r="M22" s="139"/>
      <c r="N22" s="139"/>
      <c r="O22" s="139"/>
    </row>
    <row r="23" spans="1:15" x14ac:dyDescent="0.2">
      <c r="A23" s="161" t="s">
        <v>100</v>
      </c>
      <c r="B23" s="156">
        <v>25</v>
      </c>
      <c r="C23" s="156">
        <v>25</v>
      </c>
      <c r="D23" s="156">
        <v>100</v>
      </c>
      <c r="E23" s="139"/>
      <c r="F23" s="156" t="s">
        <v>100</v>
      </c>
      <c r="G23" s="158">
        <v>30</v>
      </c>
      <c r="H23" s="156">
        <v>28</v>
      </c>
      <c r="I23" s="162">
        <v>93.333333300000007</v>
      </c>
      <c r="J23" s="139"/>
      <c r="K23" s="139"/>
      <c r="L23" s="139"/>
      <c r="M23" s="139"/>
      <c r="N23" s="139"/>
      <c r="O23" s="139"/>
    </row>
    <row r="24" spans="1:15" x14ac:dyDescent="0.2">
      <c r="A24" s="161" t="s">
        <v>101</v>
      </c>
      <c r="B24" s="156">
        <v>29</v>
      </c>
      <c r="C24" s="156">
        <v>26</v>
      </c>
      <c r="D24" s="156">
        <v>89.655172399999998</v>
      </c>
      <c r="E24" s="139"/>
      <c r="F24" s="156" t="s">
        <v>101</v>
      </c>
      <c r="G24" s="158">
        <v>31</v>
      </c>
      <c r="H24" s="156">
        <v>31</v>
      </c>
      <c r="I24" s="162">
        <v>100</v>
      </c>
      <c r="J24" s="139"/>
      <c r="K24" s="139"/>
      <c r="L24" s="139"/>
      <c r="M24" s="139"/>
      <c r="N24" s="139"/>
      <c r="O24" s="139"/>
    </row>
    <row r="25" spans="1:15" x14ac:dyDescent="0.2">
      <c r="A25" s="161" t="s">
        <v>102</v>
      </c>
      <c r="B25" s="156">
        <v>30</v>
      </c>
      <c r="C25" s="156">
        <v>29</v>
      </c>
      <c r="D25" s="156">
        <v>96.666666699999993</v>
      </c>
      <c r="E25" s="139"/>
      <c r="F25" s="156" t="s">
        <v>102</v>
      </c>
      <c r="G25" s="156">
        <v>32</v>
      </c>
      <c r="H25" s="156">
        <v>29</v>
      </c>
      <c r="I25" s="162">
        <v>90.625</v>
      </c>
      <c r="J25" s="139"/>
      <c r="K25" s="139"/>
      <c r="L25" s="139"/>
      <c r="M25" s="139"/>
      <c r="N25" s="139"/>
      <c r="O25" s="139"/>
    </row>
    <row r="26" spans="1:15" ht="17" thickBot="1" x14ac:dyDescent="0.25">
      <c r="A26" s="163" t="s">
        <v>103</v>
      </c>
      <c r="B26" s="164">
        <v>30</v>
      </c>
      <c r="C26" s="164">
        <v>28</v>
      </c>
      <c r="D26" s="164">
        <v>93.333333300000007</v>
      </c>
      <c r="E26" s="14"/>
      <c r="F26" s="164" t="s">
        <v>103</v>
      </c>
      <c r="G26" s="164">
        <v>30</v>
      </c>
      <c r="H26" s="164">
        <v>28</v>
      </c>
      <c r="I26" s="165">
        <v>93.333333300000007</v>
      </c>
      <c r="J26" s="139"/>
      <c r="K26" s="139"/>
      <c r="L26" s="139"/>
      <c r="M26" s="139"/>
      <c r="N26" s="139"/>
      <c r="O26" s="139"/>
    </row>
    <row r="27" spans="1:15" x14ac:dyDescent="0.2">
      <c r="J27" s="139"/>
      <c r="K27" s="139"/>
      <c r="L27" s="139"/>
      <c r="M27" s="139"/>
      <c r="N27" s="139"/>
      <c r="O27" s="139"/>
    </row>
    <row r="28" spans="1:15" x14ac:dyDescent="0.2">
      <c r="A28" s="154"/>
      <c r="B28" s="154"/>
      <c r="C28" s="154"/>
      <c r="D28" s="154"/>
      <c r="E28" s="139"/>
      <c r="F28" s="139"/>
      <c r="G28" s="139"/>
      <c r="H28" s="139"/>
      <c r="I28" s="139"/>
      <c r="J28" s="139"/>
      <c r="K28" s="139"/>
      <c r="L28" s="139"/>
      <c r="M28" s="139"/>
      <c r="N28" s="139"/>
      <c r="O28" s="139"/>
    </row>
    <row r="29" spans="1:15" x14ac:dyDescent="0.2">
      <c r="A29" s="139"/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  <c r="O29" s="139"/>
    </row>
    <row r="30" spans="1:15" x14ac:dyDescent="0.2">
      <c r="A30" s="139"/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</row>
    <row r="31" spans="1:15" x14ac:dyDescent="0.2">
      <c r="A31" s="139" t="s">
        <v>160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</row>
    <row r="32" spans="1:15" ht="17" thickBot="1" x14ac:dyDescent="0.25">
      <c r="A32" s="139" t="s">
        <v>371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</row>
    <row r="33" spans="1:15" x14ac:dyDescent="0.2">
      <c r="A33" s="149" t="s">
        <v>145</v>
      </c>
      <c r="B33" s="150"/>
      <c r="C33" s="150"/>
      <c r="D33" s="150"/>
      <c r="E33" s="9"/>
      <c r="F33" s="150" t="s">
        <v>146</v>
      </c>
      <c r="G33" s="150"/>
      <c r="H33" s="150"/>
      <c r="I33" s="150"/>
      <c r="J33" s="9"/>
      <c r="K33" s="150" t="s">
        <v>147</v>
      </c>
      <c r="L33" s="150"/>
      <c r="M33" s="150"/>
      <c r="N33" s="151"/>
      <c r="O33" s="139"/>
    </row>
    <row r="34" spans="1:15" ht="34" x14ac:dyDescent="0.2">
      <c r="A34" s="20"/>
      <c r="B34" s="1" t="s">
        <v>71</v>
      </c>
      <c r="C34" s="157" t="s">
        <v>88</v>
      </c>
      <c r="D34" s="1" t="s">
        <v>48</v>
      </c>
      <c r="E34" s="139"/>
      <c r="F34" s="1"/>
      <c r="G34" s="1" t="s">
        <v>71</v>
      </c>
      <c r="H34" s="157" t="s">
        <v>88</v>
      </c>
      <c r="I34" s="1" t="s">
        <v>48</v>
      </c>
      <c r="J34" s="139"/>
      <c r="K34" s="1"/>
      <c r="L34" s="1" t="s">
        <v>71</v>
      </c>
      <c r="M34" s="157" t="s">
        <v>88</v>
      </c>
      <c r="N34" s="21" t="s">
        <v>48</v>
      </c>
      <c r="O34" s="139"/>
    </row>
    <row r="35" spans="1:15" x14ac:dyDescent="0.2">
      <c r="A35" s="20" t="s">
        <v>105</v>
      </c>
      <c r="B35" s="1">
        <v>25</v>
      </c>
      <c r="C35" s="1">
        <v>23</v>
      </c>
      <c r="D35" s="159">
        <v>92</v>
      </c>
      <c r="E35" s="139"/>
      <c r="F35" s="1" t="s">
        <v>105</v>
      </c>
      <c r="G35" s="1">
        <v>25</v>
      </c>
      <c r="H35" s="1">
        <v>22</v>
      </c>
      <c r="I35" s="159">
        <v>88</v>
      </c>
      <c r="J35" s="139"/>
      <c r="K35" s="1" t="s">
        <v>105</v>
      </c>
      <c r="L35" s="1">
        <v>25</v>
      </c>
      <c r="M35" s="1">
        <v>20</v>
      </c>
      <c r="N35" s="21">
        <v>80</v>
      </c>
      <c r="O35" s="139"/>
    </row>
    <row r="36" spans="1:15" x14ac:dyDescent="0.2">
      <c r="A36" s="20" t="s">
        <v>106</v>
      </c>
      <c r="B36" s="1">
        <v>25</v>
      </c>
      <c r="C36" s="1">
        <v>24</v>
      </c>
      <c r="D36" s="159">
        <v>96</v>
      </c>
      <c r="E36" s="139"/>
      <c r="F36" s="1" t="s">
        <v>106</v>
      </c>
      <c r="G36" s="1">
        <v>25</v>
      </c>
      <c r="H36" s="1">
        <v>18</v>
      </c>
      <c r="I36" s="159">
        <v>72</v>
      </c>
      <c r="J36" s="139"/>
      <c r="K36" s="1" t="s">
        <v>106</v>
      </c>
      <c r="L36" s="1">
        <v>25</v>
      </c>
      <c r="M36" s="1">
        <v>15</v>
      </c>
      <c r="N36" s="21">
        <v>60</v>
      </c>
      <c r="O36" s="139"/>
    </row>
    <row r="37" spans="1:15" x14ac:dyDescent="0.2">
      <c r="A37" s="20" t="s">
        <v>107</v>
      </c>
      <c r="B37" s="1">
        <v>26</v>
      </c>
      <c r="C37" s="1">
        <v>26</v>
      </c>
      <c r="D37" s="159">
        <v>100</v>
      </c>
      <c r="E37" s="139"/>
      <c r="F37" s="1" t="s">
        <v>107</v>
      </c>
      <c r="G37" s="1">
        <v>25</v>
      </c>
      <c r="H37" s="1">
        <v>15</v>
      </c>
      <c r="I37" s="159">
        <v>60</v>
      </c>
      <c r="J37" s="139"/>
      <c r="K37" s="1" t="s">
        <v>107</v>
      </c>
      <c r="L37" s="1">
        <v>25</v>
      </c>
      <c r="M37" s="1">
        <v>13</v>
      </c>
      <c r="N37" s="21">
        <v>52</v>
      </c>
      <c r="O37" s="139"/>
    </row>
    <row r="38" spans="1:15" x14ac:dyDescent="0.2">
      <c r="A38" s="20" t="s">
        <v>108</v>
      </c>
      <c r="B38" s="1">
        <v>25</v>
      </c>
      <c r="C38" s="1">
        <v>7</v>
      </c>
      <c r="D38" s="159">
        <v>28</v>
      </c>
      <c r="E38" s="139"/>
      <c r="F38" s="1" t="s">
        <v>108</v>
      </c>
      <c r="G38" s="1">
        <v>25</v>
      </c>
      <c r="H38" s="1">
        <v>18</v>
      </c>
      <c r="I38" s="159">
        <v>72</v>
      </c>
      <c r="J38" s="139"/>
      <c r="K38" s="1" t="s">
        <v>108</v>
      </c>
      <c r="L38" s="1">
        <v>25</v>
      </c>
      <c r="M38" s="1">
        <v>18</v>
      </c>
      <c r="N38" s="21">
        <v>72</v>
      </c>
      <c r="O38" s="139"/>
    </row>
    <row r="39" spans="1:15" ht="17" thickBot="1" x14ac:dyDescent="0.25">
      <c r="A39" s="140" t="s">
        <v>109</v>
      </c>
      <c r="B39" s="141">
        <v>25</v>
      </c>
      <c r="C39" s="141">
        <v>21</v>
      </c>
      <c r="D39" s="160">
        <v>84</v>
      </c>
      <c r="E39" s="14"/>
      <c r="F39" s="141" t="s">
        <v>109</v>
      </c>
      <c r="G39" s="141">
        <v>25</v>
      </c>
      <c r="H39" s="141">
        <v>12</v>
      </c>
      <c r="I39" s="160">
        <v>48</v>
      </c>
      <c r="J39" s="14"/>
      <c r="K39" s="141" t="s">
        <v>109</v>
      </c>
      <c r="L39" s="141">
        <v>25</v>
      </c>
      <c r="M39" s="141">
        <v>17</v>
      </c>
      <c r="N39" s="142">
        <v>68</v>
      </c>
      <c r="O39" s="139"/>
    </row>
    <row r="40" spans="1:15" x14ac:dyDescent="0.2">
      <c r="O40" s="139"/>
    </row>
    <row r="41" spans="1:15" x14ac:dyDescent="0.2">
      <c r="A41" s="139"/>
      <c r="B41" s="139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</row>
    <row r="42" spans="1:15" x14ac:dyDescent="0.2">
      <c r="A42" s="139"/>
      <c r="B42" s="139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</row>
    <row r="50" spans="1:5" x14ac:dyDescent="0.2">
      <c r="A50" s="11"/>
      <c r="D50" s="139"/>
      <c r="E50" s="139"/>
    </row>
    <row r="51" spans="1:5" x14ac:dyDescent="0.2">
      <c r="A51" s="11"/>
      <c r="D51" s="139"/>
      <c r="E51" s="139"/>
    </row>
  </sheetData>
  <mergeCells count="7">
    <mergeCell ref="K33:N33"/>
    <mergeCell ref="A3:D3"/>
    <mergeCell ref="F3:I3"/>
    <mergeCell ref="A21:D21"/>
    <mergeCell ref="F21:I21"/>
    <mergeCell ref="A33:D33"/>
    <mergeCell ref="F33:I33"/>
  </mergeCells>
  <pageMargins left="0.7" right="0.7" top="0.75" bottom="0.75" header="0.3" footer="0.3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25C16-FAB0-944D-868C-5DD05F9D45A5}">
  <dimension ref="A1:M17"/>
  <sheetViews>
    <sheetView workbookViewId="0">
      <selection activeCell="H30" sqref="H30"/>
    </sheetView>
  </sheetViews>
  <sheetFormatPr baseColWidth="10" defaultRowHeight="16" x14ac:dyDescent="0.2"/>
  <cols>
    <col min="1" max="1" width="13" customWidth="1"/>
    <col min="2" max="2" width="12" customWidth="1"/>
  </cols>
  <sheetData>
    <row r="1" spans="1:13" ht="17" thickBot="1" x14ac:dyDescent="0.25">
      <c r="A1" s="143" t="s">
        <v>326</v>
      </c>
      <c r="E1" s="143" t="s">
        <v>373</v>
      </c>
    </row>
    <row r="2" spans="1:13" ht="17" thickBot="1" x14ac:dyDescent="0.25">
      <c r="A2" t="s">
        <v>327</v>
      </c>
      <c r="E2" s="168" t="s">
        <v>331</v>
      </c>
      <c r="F2" s="169"/>
      <c r="G2" s="169"/>
      <c r="H2" s="169"/>
      <c r="I2" s="170"/>
      <c r="J2" s="169" t="s">
        <v>332</v>
      </c>
      <c r="K2" s="169"/>
      <c r="L2" s="169"/>
      <c r="M2" s="171"/>
    </row>
    <row r="3" spans="1:13" ht="34" x14ac:dyDescent="0.2">
      <c r="A3" s="184" t="s">
        <v>110</v>
      </c>
      <c r="B3" s="185" t="s">
        <v>328</v>
      </c>
      <c r="E3" s="172" t="s">
        <v>348</v>
      </c>
      <c r="F3" s="135" t="s">
        <v>333</v>
      </c>
      <c r="G3" s="135" t="s">
        <v>334</v>
      </c>
      <c r="H3" s="135" t="s">
        <v>335</v>
      </c>
      <c r="I3" s="173"/>
      <c r="J3" s="135" t="s">
        <v>348</v>
      </c>
      <c r="K3" s="135" t="s">
        <v>333</v>
      </c>
      <c r="L3" s="135" t="s">
        <v>334</v>
      </c>
      <c r="M3" s="174" t="s">
        <v>335</v>
      </c>
    </row>
    <row r="4" spans="1:13" x14ac:dyDescent="0.2">
      <c r="A4" s="186">
        <v>1.0777330000000001</v>
      </c>
      <c r="B4" s="187">
        <v>0.58216500000000004</v>
      </c>
      <c r="E4" s="175" t="s">
        <v>346</v>
      </c>
      <c r="F4" s="136">
        <v>38</v>
      </c>
      <c r="G4" s="136">
        <v>49</v>
      </c>
      <c r="H4" s="137">
        <f>G4/(G4+F4)</f>
        <v>0.56321839080459768</v>
      </c>
      <c r="I4" s="176"/>
      <c r="J4" s="136" t="s">
        <v>347</v>
      </c>
      <c r="K4" s="136">
        <v>18</v>
      </c>
      <c r="L4" s="136">
        <v>33</v>
      </c>
      <c r="M4" s="177">
        <f>L4/(L4+K4)</f>
        <v>0.6470588235294118</v>
      </c>
    </row>
    <row r="5" spans="1:13" x14ac:dyDescent="0.2">
      <c r="A5" s="186">
        <v>0.84909619999999997</v>
      </c>
      <c r="B5" s="187">
        <v>0.57614339999999997</v>
      </c>
      <c r="E5" s="175" t="s">
        <v>336</v>
      </c>
      <c r="F5" s="136">
        <v>24</v>
      </c>
      <c r="G5" s="136">
        <v>29</v>
      </c>
      <c r="H5" s="137">
        <f t="shared" ref="H5:H10" si="0">G5/(G5+F5)</f>
        <v>0.54716981132075471</v>
      </c>
      <c r="I5" s="176"/>
      <c r="J5" s="136" t="s">
        <v>337</v>
      </c>
      <c r="K5" s="136">
        <v>42</v>
      </c>
      <c r="L5" s="136">
        <v>68</v>
      </c>
      <c r="M5" s="177">
        <f>L5/(L5+K5)</f>
        <v>0.61818181818181817</v>
      </c>
    </row>
    <row r="6" spans="1:13" x14ac:dyDescent="0.2">
      <c r="A6" s="186">
        <v>1.086735</v>
      </c>
      <c r="B6" s="187">
        <v>0.91161720000000002</v>
      </c>
      <c r="E6" s="175" t="s">
        <v>338</v>
      </c>
      <c r="F6" s="136">
        <v>22</v>
      </c>
      <c r="G6" s="136">
        <v>38</v>
      </c>
      <c r="H6" s="137">
        <f t="shared" si="0"/>
        <v>0.6333333333333333</v>
      </c>
      <c r="I6" s="176"/>
      <c r="J6" s="136" t="s">
        <v>339</v>
      </c>
      <c r="K6" s="136">
        <v>29</v>
      </c>
      <c r="L6" s="136">
        <v>41</v>
      </c>
      <c r="M6" s="177">
        <f>L6/(L6+K6)</f>
        <v>0.58571428571428574</v>
      </c>
    </row>
    <row r="7" spans="1:13" x14ac:dyDescent="0.2">
      <c r="A7" s="186">
        <v>0.9469476</v>
      </c>
      <c r="B7" s="187">
        <v>0.70270940000000004</v>
      </c>
      <c r="E7" s="175" t="s">
        <v>340</v>
      </c>
      <c r="F7" s="136">
        <v>11</v>
      </c>
      <c r="G7" s="136">
        <v>39</v>
      </c>
      <c r="H7" s="137">
        <f t="shared" si="0"/>
        <v>0.78</v>
      </c>
      <c r="I7" s="176"/>
      <c r="J7" s="136" t="s">
        <v>341</v>
      </c>
      <c r="K7" s="136">
        <v>25</v>
      </c>
      <c r="L7" s="136">
        <v>51</v>
      </c>
      <c r="M7" s="177">
        <f t="shared" ref="M7:M8" si="1">L7/(L7+K7)</f>
        <v>0.67105263157894735</v>
      </c>
    </row>
    <row r="8" spans="1:13" x14ac:dyDescent="0.2">
      <c r="A8" s="186">
        <v>1.1280699999999999</v>
      </c>
      <c r="B8" s="187">
        <v>0.68610439999999995</v>
      </c>
      <c r="E8" s="175" t="s">
        <v>342</v>
      </c>
      <c r="F8" s="136">
        <v>17</v>
      </c>
      <c r="G8" s="136">
        <v>39</v>
      </c>
      <c r="H8" s="137">
        <f t="shared" si="0"/>
        <v>0.6964285714285714</v>
      </c>
      <c r="I8" s="176"/>
      <c r="J8" s="136" t="s">
        <v>343</v>
      </c>
      <c r="K8" s="136">
        <v>65</v>
      </c>
      <c r="L8" s="136">
        <v>73</v>
      </c>
      <c r="M8" s="177">
        <f t="shared" si="1"/>
        <v>0.52898550724637683</v>
      </c>
    </row>
    <row r="9" spans="1:13" x14ac:dyDescent="0.2">
      <c r="A9" s="186">
        <v>0.98524330000000004</v>
      </c>
      <c r="B9" s="187">
        <v>0.43633260000000001</v>
      </c>
      <c r="E9" s="175" t="s">
        <v>344</v>
      </c>
      <c r="F9" s="136">
        <v>24</v>
      </c>
      <c r="G9" s="136">
        <v>33</v>
      </c>
      <c r="H9" s="137">
        <f t="shared" si="0"/>
        <v>0.57894736842105265</v>
      </c>
      <c r="I9" s="176"/>
      <c r="J9" s="176"/>
      <c r="K9" s="176"/>
      <c r="L9" s="176"/>
      <c r="M9" s="178"/>
    </row>
    <row r="10" spans="1:13" ht="17" thickBot="1" x14ac:dyDescent="0.25">
      <c r="A10" s="192">
        <v>0.93607850000000004</v>
      </c>
      <c r="B10" s="187">
        <v>0.22790369999999999</v>
      </c>
      <c r="E10" s="179" t="s">
        <v>345</v>
      </c>
      <c r="F10" s="180">
        <v>47</v>
      </c>
      <c r="G10" s="180">
        <v>57</v>
      </c>
      <c r="H10" s="181">
        <f t="shared" si="0"/>
        <v>0.54807692307692313</v>
      </c>
      <c r="I10" s="182"/>
      <c r="J10" s="182"/>
      <c r="K10" s="182"/>
      <c r="L10" s="182"/>
      <c r="M10" s="183"/>
    </row>
    <row r="11" spans="1:13" x14ac:dyDescent="0.2">
      <c r="A11" s="192">
        <v>0.92251030000000001</v>
      </c>
      <c r="B11" s="187">
        <v>0.25964300000000001</v>
      </c>
    </row>
    <row r="12" spans="1:13" x14ac:dyDescent="0.2">
      <c r="A12" s="11"/>
      <c r="B12" s="187">
        <v>0.38472329999999999</v>
      </c>
    </row>
    <row r="13" spans="1:13" x14ac:dyDescent="0.2">
      <c r="A13" s="11"/>
      <c r="B13" s="187">
        <v>0.31307590000000002</v>
      </c>
    </row>
    <row r="14" spans="1:13" x14ac:dyDescent="0.2">
      <c r="A14" s="11"/>
      <c r="B14" s="187">
        <v>0.18046709999999999</v>
      </c>
    </row>
    <row r="15" spans="1:13" x14ac:dyDescent="0.2">
      <c r="A15" s="11"/>
      <c r="B15" s="12"/>
    </row>
    <row r="16" spans="1:13" s="7" customFormat="1" ht="34" x14ac:dyDescent="0.2">
      <c r="A16" s="188" t="s">
        <v>329</v>
      </c>
      <c r="B16" s="189" t="s">
        <v>330</v>
      </c>
    </row>
    <row r="17" spans="1:2" ht="17" thickBot="1" x14ac:dyDescent="0.25">
      <c r="A17" s="190">
        <f>AVERAGE(A4:A11)</f>
        <v>0.99155173750000003</v>
      </c>
      <c r="B17" s="191">
        <f>AVERAGE(B4:B14)</f>
        <v>0.47826227272727273</v>
      </c>
    </row>
  </sheetData>
  <mergeCells count="2">
    <mergeCell ref="E2:H2"/>
    <mergeCell ref="J2:M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0064F-B5FE-8347-9B34-0007D12D80FD}">
  <dimension ref="A1:O117"/>
  <sheetViews>
    <sheetView tabSelected="1" topLeftCell="A3" zoomScale="93" zoomScaleNormal="93" workbookViewId="0">
      <selection activeCell="L52" sqref="L52"/>
    </sheetView>
  </sheetViews>
  <sheetFormatPr baseColWidth="10" defaultRowHeight="16" x14ac:dyDescent="0.2"/>
  <cols>
    <col min="1" max="1" width="35" customWidth="1"/>
    <col min="2" max="2" width="12.1640625" bestFit="1" customWidth="1"/>
    <col min="4" max="4" width="12.6640625" bestFit="1" customWidth="1"/>
    <col min="6" max="6" width="27" customWidth="1"/>
    <col min="8" max="8" width="12.1640625" customWidth="1"/>
    <col min="9" max="9" width="11.6640625" bestFit="1" customWidth="1"/>
    <col min="11" max="11" width="27.5" customWidth="1"/>
  </cols>
  <sheetData>
    <row r="1" spans="1:15" x14ac:dyDescent="0.2">
      <c r="A1" s="139" t="s">
        <v>111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5" ht="17" thickBot="1" x14ac:dyDescent="0.25">
      <c r="A2" s="139" t="s">
        <v>112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</row>
    <row r="3" spans="1:15" x14ac:dyDescent="0.2">
      <c r="A3" s="166" t="s">
        <v>145</v>
      </c>
      <c r="B3" s="148"/>
      <c r="C3" s="148"/>
      <c r="D3" s="148"/>
      <c r="E3" s="9"/>
      <c r="F3" s="148" t="s">
        <v>146</v>
      </c>
      <c r="G3" s="148"/>
      <c r="H3" s="148"/>
      <c r="I3" s="148"/>
      <c r="J3" s="9"/>
      <c r="K3" s="148" t="s">
        <v>147</v>
      </c>
      <c r="L3" s="148"/>
      <c r="M3" s="148"/>
      <c r="N3" s="167"/>
      <c r="O3" s="139"/>
    </row>
    <row r="4" spans="1:15" ht="34" x14ac:dyDescent="0.2">
      <c r="A4" s="20"/>
      <c r="B4" s="193" t="s">
        <v>57</v>
      </c>
      <c r="C4" s="145" t="s">
        <v>135</v>
      </c>
      <c r="D4" s="1" t="s">
        <v>48</v>
      </c>
      <c r="E4" s="139"/>
      <c r="F4" s="1"/>
      <c r="G4" s="193" t="s">
        <v>57</v>
      </c>
      <c r="H4" s="145" t="s">
        <v>135</v>
      </c>
      <c r="I4" s="1" t="s">
        <v>48</v>
      </c>
      <c r="J4" s="139"/>
      <c r="K4" s="1"/>
      <c r="L4" s="193" t="s">
        <v>57</v>
      </c>
      <c r="M4" s="145" t="s">
        <v>135</v>
      </c>
      <c r="N4" s="21" t="s">
        <v>48</v>
      </c>
      <c r="O4" s="139"/>
    </row>
    <row r="5" spans="1:15" x14ac:dyDescent="0.2">
      <c r="A5" s="20" t="s">
        <v>104</v>
      </c>
      <c r="B5" s="1">
        <f>100-12</f>
        <v>88</v>
      </c>
      <c r="C5" s="1">
        <v>44</v>
      </c>
      <c r="D5" s="194">
        <f>100*C5/B5</f>
        <v>50</v>
      </c>
      <c r="E5" s="139"/>
      <c r="F5" s="1" t="s">
        <v>104</v>
      </c>
      <c r="G5" s="1">
        <f>100-12</f>
        <v>88</v>
      </c>
      <c r="H5" s="1">
        <v>40</v>
      </c>
      <c r="I5" s="194">
        <f>100*H5/G5</f>
        <v>45.454545454545453</v>
      </c>
      <c r="J5" s="139"/>
      <c r="K5" s="1" t="s">
        <v>104</v>
      </c>
      <c r="L5" s="1">
        <f>100-12</f>
        <v>88</v>
      </c>
      <c r="M5" s="1">
        <v>59</v>
      </c>
      <c r="N5" s="196">
        <f>100*M5/L5</f>
        <v>67.045454545454547</v>
      </c>
      <c r="O5" s="139"/>
    </row>
    <row r="6" spans="1:15" x14ac:dyDescent="0.2">
      <c r="A6" s="20" t="s">
        <v>153</v>
      </c>
      <c r="B6" s="1">
        <f t="shared" ref="B6:B10" si="0">100-12</f>
        <v>88</v>
      </c>
      <c r="C6" s="1">
        <v>39</v>
      </c>
      <c r="D6" s="194">
        <f t="shared" ref="D6:D10" si="1">100*C6/B6</f>
        <v>44.31818181818182</v>
      </c>
      <c r="E6" s="139"/>
      <c r="F6" s="1" t="s">
        <v>153</v>
      </c>
      <c r="G6" s="1">
        <f t="shared" ref="G6:G10" si="2">100-12</f>
        <v>88</v>
      </c>
      <c r="H6" s="1">
        <v>38</v>
      </c>
      <c r="I6" s="194">
        <f>100*H6/G6</f>
        <v>43.18181818181818</v>
      </c>
      <c r="J6" s="139"/>
      <c r="K6" s="1" t="s">
        <v>153</v>
      </c>
      <c r="L6" s="1">
        <f t="shared" ref="L6:L10" si="3">100-12</f>
        <v>88</v>
      </c>
      <c r="M6" s="1">
        <v>50</v>
      </c>
      <c r="N6" s="196">
        <f>100*M6/L6</f>
        <v>56.81818181818182</v>
      </c>
      <c r="O6" s="139"/>
    </row>
    <row r="7" spans="1:15" x14ac:dyDescent="0.2">
      <c r="A7" s="20" t="s">
        <v>154</v>
      </c>
      <c r="B7" s="1">
        <f t="shared" si="0"/>
        <v>88</v>
      </c>
      <c r="C7" s="1">
        <v>39</v>
      </c>
      <c r="D7" s="194">
        <f t="shared" si="1"/>
        <v>44.31818181818182</v>
      </c>
      <c r="E7" s="139"/>
      <c r="F7" s="1" t="s">
        <v>154</v>
      </c>
      <c r="G7" s="1">
        <f t="shared" si="2"/>
        <v>88</v>
      </c>
      <c r="H7" s="1">
        <v>50</v>
      </c>
      <c r="I7" s="194">
        <f>100*H7/G7</f>
        <v>56.81818181818182</v>
      </c>
      <c r="J7" s="139"/>
      <c r="K7" s="1" t="s">
        <v>154</v>
      </c>
      <c r="L7" s="1">
        <f t="shared" si="3"/>
        <v>88</v>
      </c>
      <c r="M7" s="1">
        <v>37</v>
      </c>
      <c r="N7" s="196">
        <f>100*M7/L7</f>
        <v>42.045454545454547</v>
      </c>
      <c r="O7" s="139"/>
    </row>
    <row r="8" spans="1:15" x14ac:dyDescent="0.2">
      <c r="A8" s="20" t="s">
        <v>155</v>
      </c>
      <c r="B8" s="1">
        <f t="shared" si="0"/>
        <v>88</v>
      </c>
      <c r="C8" s="1">
        <v>49</v>
      </c>
      <c r="D8" s="194">
        <f t="shared" si="1"/>
        <v>55.68181818181818</v>
      </c>
      <c r="E8" s="139"/>
      <c r="F8" s="1" t="s">
        <v>155</v>
      </c>
      <c r="G8" s="1">
        <f t="shared" si="2"/>
        <v>88</v>
      </c>
      <c r="H8" s="1">
        <v>58</v>
      </c>
      <c r="I8" s="194">
        <f>100*H8/G8</f>
        <v>65.909090909090907</v>
      </c>
      <c r="J8" s="139"/>
      <c r="K8" s="1" t="s">
        <v>155</v>
      </c>
      <c r="L8" s="1">
        <f t="shared" si="3"/>
        <v>88</v>
      </c>
      <c r="M8" s="1">
        <v>38</v>
      </c>
      <c r="N8" s="196">
        <f>100*M8/L8</f>
        <v>43.18181818181818</v>
      </c>
      <c r="O8" s="139"/>
    </row>
    <row r="9" spans="1:15" x14ac:dyDescent="0.2">
      <c r="A9" s="20" t="s">
        <v>156</v>
      </c>
      <c r="B9" s="1">
        <f t="shared" si="0"/>
        <v>88</v>
      </c>
      <c r="C9" s="1">
        <v>47</v>
      </c>
      <c r="D9" s="194">
        <f t="shared" si="1"/>
        <v>53.409090909090907</v>
      </c>
      <c r="E9" s="139"/>
      <c r="F9" s="1" t="s">
        <v>156</v>
      </c>
      <c r="G9" s="1">
        <f t="shared" si="2"/>
        <v>88</v>
      </c>
      <c r="H9" s="1">
        <v>52</v>
      </c>
      <c r="I9" s="194">
        <f>100*H9/G9</f>
        <v>59.090909090909093</v>
      </c>
      <c r="J9" s="139"/>
      <c r="K9" s="1" t="s">
        <v>156</v>
      </c>
      <c r="L9" s="1">
        <f t="shared" si="3"/>
        <v>88</v>
      </c>
      <c r="M9" s="1">
        <v>32</v>
      </c>
      <c r="N9" s="196">
        <f>100*M9/L9</f>
        <v>36.363636363636367</v>
      </c>
      <c r="O9" s="139"/>
    </row>
    <row r="10" spans="1:15" ht="17" thickBot="1" x14ac:dyDescent="0.25">
      <c r="A10" s="140" t="s">
        <v>113</v>
      </c>
      <c r="B10" s="141">
        <f t="shared" si="0"/>
        <v>88</v>
      </c>
      <c r="C10" s="141">
        <v>40</v>
      </c>
      <c r="D10" s="197">
        <f t="shared" si="1"/>
        <v>45.454545454545453</v>
      </c>
      <c r="E10" s="14"/>
      <c r="F10" s="141" t="s">
        <v>113</v>
      </c>
      <c r="G10" s="141">
        <f t="shared" si="2"/>
        <v>88</v>
      </c>
      <c r="H10" s="141">
        <v>57</v>
      </c>
      <c r="I10" s="197">
        <f>100*H10/G10</f>
        <v>64.772727272727266</v>
      </c>
      <c r="J10" s="14"/>
      <c r="K10" s="141" t="s">
        <v>113</v>
      </c>
      <c r="L10" s="141">
        <f t="shared" si="3"/>
        <v>88</v>
      </c>
      <c r="M10" s="141">
        <v>37</v>
      </c>
      <c r="N10" s="198">
        <f>100*M10/L10</f>
        <v>42.045454545454547</v>
      </c>
      <c r="O10" s="139"/>
    </row>
    <row r="11" spans="1:15" x14ac:dyDescent="0.2">
      <c r="A11" s="139"/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9"/>
    </row>
    <row r="12" spans="1:15" x14ac:dyDescent="0.2">
      <c r="A12" s="139"/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</row>
    <row r="13" spans="1:15" x14ac:dyDescent="0.2">
      <c r="A13" s="154" t="s">
        <v>114</v>
      </c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</row>
    <row r="14" spans="1:15" ht="17" thickBot="1" x14ac:dyDescent="0.25">
      <c r="A14" s="154" t="s">
        <v>115</v>
      </c>
      <c r="B14" s="154"/>
      <c r="C14" s="154"/>
      <c r="D14" s="154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</row>
    <row r="15" spans="1:15" x14ac:dyDescent="0.2">
      <c r="A15" s="166" t="s">
        <v>145</v>
      </c>
      <c r="B15" s="148"/>
      <c r="C15" s="148"/>
      <c r="D15" s="148"/>
      <c r="E15" s="9"/>
      <c r="F15" s="148" t="s">
        <v>146</v>
      </c>
      <c r="G15" s="148"/>
      <c r="H15" s="148"/>
      <c r="I15" s="148"/>
      <c r="J15" s="9"/>
      <c r="K15" s="148" t="s">
        <v>147</v>
      </c>
      <c r="L15" s="148"/>
      <c r="M15" s="148"/>
      <c r="N15" s="167"/>
      <c r="O15" s="139"/>
    </row>
    <row r="16" spans="1:15" ht="34" x14ac:dyDescent="0.2">
      <c r="A16" s="161"/>
      <c r="B16" s="193" t="s">
        <v>57</v>
      </c>
      <c r="C16" s="145" t="s">
        <v>135</v>
      </c>
      <c r="D16" s="1" t="s">
        <v>48</v>
      </c>
      <c r="E16" s="139"/>
      <c r="F16" s="156"/>
      <c r="G16" s="193" t="s">
        <v>57</v>
      </c>
      <c r="H16" s="145" t="s">
        <v>135</v>
      </c>
      <c r="I16" s="156" t="s">
        <v>48</v>
      </c>
      <c r="J16" s="139"/>
      <c r="K16" s="156"/>
      <c r="L16" s="193" t="s">
        <v>57</v>
      </c>
      <c r="M16" s="145" t="s">
        <v>135</v>
      </c>
      <c r="N16" s="162" t="s">
        <v>48</v>
      </c>
      <c r="O16" s="139"/>
    </row>
    <row r="17" spans="1:15" x14ac:dyDescent="0.2">
      <c r="A17" s="161" t="s">
        <v>104</v>
      </c>
      <c r="B17" s="156">
        <v>88</v>
      </c>
      <c r="C17" s="156">
        <v>43</v>
      </c>
      <c r="D17" s="195">
        <v>48.863636399999997</v>
      </c>
      <c r="E17" s="139"/>
      <c r="F17" s="156" t="s">
        <v>104</v>
      </c>
      <c r="G17" s="156">
        <v>98</v>
      </c>
      <c r="H17" s="156">
        <v>62</v>
      </c>
      <c r="I17" s="195">
        <v>63.265306099999997</v>
      </c>
      <c r="J17" s="139"/>
      <c r="K17" s="156" t="s">
        <v>104</v>
      </c>
      <c r="L17" s="156">
        <v>88</v>
      </c>
      <c r="M17" s="156">
        <v>22</v>
      </c>
      <c r="N17" s="199">
        <v>25</v>
      </c>
      <c r="O17" s="139"/>
    </row>
    <row r="18" spans="1:15" x14ac:dyDescent="0.2">
      <c r="A18" s="161" t="s">
        <v>148</v>
      </c>
      <c r="B18" s="156">
        <v>88</v>
      </c>
      <c r="C18" s="156">
        <v>33</v>
      </c>
      <c r="D18" s="195">
        <v>37.5</v>
      </c>
      <c r="E18" s="139"/>
      <c r="F18" s="156" t="s">
        <v>148</v>
      </c>
      <c r="G18" s="156">
        <v>88</v>
      </c>
      <c r="H18" s="156">
        <v>36</v>
      </c>
      <c r="I18" s="195">
        <v>40.909090900000002</v>
      </c>
      <c r="J18" s="139"/>
      <c r="K18" s="156" t="s">
        <v>148</v>
      </c>
      <c r="L18" s="156">
        <v>88</v>
      </c>
      <c r="M18" s="156">
        <v>20</v>
      </c>
      <c r="N18" s="199">
        <v>22.7272727</v>
      </c>
      <c r="O18" s="139"/>
    </row>
    <row r="19" spans="1:15" x14ac:dyDescent="0.2">
      <c r="A19" s="161" t="s">
        <v>149</v>
      </c>
      <c r="B19" s="156">
        <v>88</v>
      </c>
      <c r="C19" s="156">
        <v>24</v>
      </c>
      <c r="D19" s="195">
        <v>27.2727273</v>
      </c>
      <c r="E19" s="139"/>
      <c r="F19" s="156" t="s">
        <v>149</v>
      </c>
      <c r="G19" s="156">
        <v>88</v>
      </c>
      <c r="H19" s="156">
        <v>46</v>
      </c>
      <c r="I19" s="195">
        <v>52.2727273</v>
      </c>
      <c r="J19" s="139"/>
      <c r="K19" s="156" t="s">
        <v>149</v>
      </c>
      <c r="L19" s="156">
        <v>88</v>
      </c>
      <c r="M19" s="156">
        <v>15</v>
      </c>
      <c r="N19" s="199">
        <v>17.045454500000002</v>
      </c>
      <c r="O19" s="139"/>
    </row>
    <row r="20" spans="1:15" x14ac:dyDescent="0.2">
      <c r="A20" s="161" t="s">
        <v>150</v>
      </c>
      <c r="B20" s="156">
        <v>88</v>
      </c>
      <c r="C20" s="156">
        <v>43</v>
      </c>
      <c r="D20" s="195">
        <v>48.863636399999997</v>
      </c>
      <c r="E20" s="139"/>
      <c r="F20" s="156" t="s">
        <v>150</v>
      </c>
      <c r="G20" s="156">
        <v>88</v>
      </c>
      <c r="H20" s="156">
        <v>46</v>
      </c>
      <c r="I20" s="195">
        <v>52.2727273</v>
      </c>
      <c r="J20" s="139"/>
      <c r="K20" s="156" t="s">
        <v>150</v>
      </c>
      <c r="L20" s="156">
        <v>88</v>
      </c>
      <c r="M20" s="156">
        <v>25</v>
      </c>
      <c r="N20" s="199">
        <v>28.409090899999999</v>
      </c>
      <c r="O20" s="139"/>
    </row>
    <row r="21" spans="1:15" x14ac:dyDescent="0.2">
      <c r="A21" s="161" t="s">
        <v>151</v>
      </c>
      <c r="B21" s="156">
        <v>88</v>
      </c>
      <c r="C21" s="156">
        <v>30</v>
      </c>
      <c r="D21" s="195">
        <v>34.090909099999998</v>
      </c>
      <c r="E21" s="139"/>
      <c r="F21" s="156" t="s">
        <v>151</v>
      </c>
      <c r="G21" s="156">
        <v>88</v>
      </c>
      <c r="H21" s="156">
        <v>58</v>
      </c>
      <c r="I21" s="195">
        <v>65.909090899999995</v>
      </c>
      <c r="J21" s="139"/>
      <c r="K21" s="156" t="s">
        <v>152</v>
      </c>
      <c r="L21" s="156">
        <v>88</v>
      </c>
      <c r="M21" s="156">
        <v>25</v>
      </c>
      <c r="N21" s="199">
        <v>28.409090899999999</v>
      </c>
      <c r="O21" s="139"/>
    </row>
    <row r="22" spans="1:15" ht="17" thickBot="1" x14ac:dyDescent="0.25">
      <c r="A22" s="163" t="s">
        <v>105</v>
      </c>
      <c r="B22" s="164">
        <v>88</v>
      </c>
      <c r="C22" s="164">
        <v>52</v>
      </c>
      <c r="D22" s="200">
        <v>59.090909099999998</v>
      </c>
      <c r="E22" s="14"/>
      <c r="F22" s="164" t="s">
        <v>105</v>
      </c>
      <c r="G22" s="164">
        <v>88</v>
      </c>
      <c r="H22" s="164">
        <v>54</v>
      </c>
      <c r="I22" s="200">
        <v>61.363636399999997</v>
      </c>
      <c r="J22" s="14"/>
      <c r="K22" s="164" t="s">
        <v>105</v>
      </c>
      <c r="L22" s="164">
        <v>88</v>
      </c>
      <c r="M22" s="164">
        <v>37</v>
      </c>
      <c r="N22" s="201">
        <v>42.045454499999998</v>
      </c>
      <c r="O22" s="139"/>
    </row>
    <row r="23" spans="1:15" x14ac:dyDescent="0.2">
      <c r="A23" s="154"/>
      <c r="B23" s="154"/>
      <c r="C23" s="154"/>
      <c r="D23" s="154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</row>
    <row r="24" spans="1:15" x14ac:dyDescent="0.2">
      <c r="A24" s="154"/>
      <c r="B24" s="154"/>
      <c r="C24" s="154"/>
      <c r="D24" s="154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</row>
    <row r="25" spans="1:15" x14ac:dyDescent="0.2">
      <c r="A25" s="139" t="s">
        <v>116</v>
      </c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</row>
    <row r="26" spans="1:15" ht="17" thickBot="1" x14ac:dyDescent="0.25">
      <c r="A26" s="139" t="s">
        <v>117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</row>
    <row r="27" spans="1:15" x14ac:dyDescent="0.2">
      <c r="A27" s="166" t="s">
        <v>145</v>
      </c>
      <c r="B27" s="148"/>
      <c r="C27" s="148"/>
      <c r="D27" s="148"/>
      <c r="E27" s="9"/>
      <c r="F27" s="148" t="s">
        <v>146</v>
      </c>
      <c r="G27" s="148"/>
      <c r="H27" s="148"/>
      <c r="I27" s="148"/>
      <c r="J27" s="9"/>
      <c r="K27" s="148" t="s">
        <v>147</v>
      </c>
      <c r="L27" s="148"/>
      <c r="M27" s="148"/>
      <c r="N27" s="167"/>
      <c r="O27" s="139"/>
    </row>
    <row r="28" spans="1:15" ht="34" x14ac:dyDescent="0.2">
      <c r="A28" s="20"/>
      <c r="B28" s="193" t="s">
        <v>57</v>
      </c>
      <c r="C28" s="145" t="s">
        <v>135</v>
      </c>
      <c r="D28" s="1" t="s">
        <v>48</v>
      </c>
      <c r="E28" s="139"/>
      <c r="F28" s="1"/>
      <c r="G28" s="193" t="s">
        <v>57</v>
      </c>
      <c r="H28" s="145" t="s">
        <v>135</v>
      </c>
      <c r="I28" s="1" t="s">
        <v>48</v>
      </c>
      <c r="J28" s="139"/>
      <c r="K28" s="1"/>
      <c r="L28" s="193" t="s">
        <v>57</v>
      </c>
      <c r="M28" s="145" t="s">
        <v>135</v>
      </c>
      <c r="N28" s="21" t="s">
        <v>48</v>
      </c>
      <c r="O28" s="139"/>
    </row>
    <row r="29" spans="1:15" x14ac:dyDescent="0.2">
      <c r="A29" s="20" t="s">
        <v>104</v>
      </c>
      <c r="B29" s="1">
        <v>100</v>
      </c>
      <c r="C29" s="1">
        <v>77</v>
      </c>
      <c r="D29" s="194">
        <f t="shared" ref="D29:D34" si="4">100*C29/B29</f>
        <v>77</v>
      </c>
      <c r="E29" s="139"/>
      <c r="F29" s="1" t="s">
        <v>104</v>
      </c>
      <c r="G29" s="1">
        <v>100</v>
      </c>
      <c r="H29" s="1">
        <v>82</v>
      </c>
      <c r="I29" s="194">
        <f>100*H29/G29</f>
        <v>82</v>
      </c>
      <c r="J29" s="139"/>
      <c r="K29" s="1" t="s">
        <v>104</v>
      </c>
      <c r="L29" s="1">
        <v>100</v>
      </c>
      <c r="M29" s="1">
        <v>87</v>
      </c>
      <c r="N29" s="196">
        <f>100*M29/L29</f>
        <v>87</v>
      </c>
      <c r="O29" s="139"/>
    </row>
    <row r="30" spans="1:15" x14ac:dyDescent="0.2">
      <c r="A30" s="20" t="s">
        <v>148</v>
      </c>
      <c r="B30" s="1">
        <v>100</v>
      </c>
      <c r="C30" s="1">
        <v>66</v>
      </c>
      <c r="D30" s="194">
        <f t="shared" si="4"/>
        <v>66</v>
      </c>
      <c r="E30" s="139"/>
      <c r="F30" s="1" t="s">
        <v>148</v>
      </c>
      <c r="G30" s="1">
        <v>100</v>
      </c>
      <c r="H30" s="1">
        <v>85</v>
      </c>
      <c r="I30" s="194">
        <f>100*H30/G30</f>
        <v>85</v>
      </c>
      <c r="J30" s="139"/>
      <c r="K30" s="1" t="s">
        <v>148</v>
      </c>
      <c r="L30" s="1">
        <v>100</v>
      </c>
      <c r="M30" s="1">
        <v>84</v>
      </c>
      <c r="N30" s="196">
        <f>100*M30/L30</f>
        <v>84</v>
      </c>
      <c r="O30" s="139"/>
    </row>
    <row r="31" spans="1:15" x14ac:dyDescent="0.2">
      <c r="A31" s="20" t="s">
        <v>149</v>
      </c>
      <c r="B31" s="1">
        <v>93</v>
      </c>
      <c r="C31" s="1">
        <v>75</v>
      </c>
      <c r="D31" s="194">
        <f t="shared" si="4"/>
        <v>80.645161290322577</v>
      </c>
      <c r="E31" s="139"/>
      <c r="F31" s="1" t="s">
        <v>149</v>
      </c>
      <c r="G31" s="1">
        <v>100</v>
      </c>
      <c r="H31" s="1">
        <v>81</v>
      </c>
      <c r="I31" s="194">
        <f>100*H31/G31</f>
        <v>81</v>
      </c>
      <c r="J31" s="139"/>
      <c r="K31" s="1" t="s">
        <v>149</v>
      </c>
      <c r="L31" s="1">
        <v>100</v>
      </c>
      <c r="M31" s="1">
        <v>82</v>
      </c>
      <c r="N31" s="196">
        <f>100*M31/L31</f>
        <v>82</v>
      </c>
      <c r="O31" s="139"/>
    </row>
    <row r="32" spans="1:15" x14ac:dyDescent="0.2">
      <c r="A32" s="20" t="s">
        <v>150</v>
      </c>
      <c r="B32" s="1">
        <v>100</v>
      </c>
      <c r="C32" s="1">
        <v>80</v>
      </c>
      <c r="D32" s="194">
        <f t="shared" si="4"/>
        <v>80</v>
      </c>
      <c r="E32" s="139"/>
      <c r="F32" s="1" t="s">
        <v>150</v>
      </c>
      <c r="G32" s="1">
        <v>100</v>
      </c>
      <c r="H32" s="1">
        <v>87</v>
      </c>
      <c r="I32" s="194">
        <f>100*H32/G32</f>
        <v>87</v>
      </c>
      <c r="J32" s="139"/>
      <c r="K32" s="1" t="s">
        <v>150</v>
      </c>
      <c r="L32" s="1">
        <v>90</v>
      </c>
      <c r="M32" s="1">
        <v>62</v>
      </c>
      <c r="N32" s="196">
        <f>100*M32/L32</f>
        <v>68.888888888888886</v>
      </c>
      <c r="O32" s="139"/>
    </row>
    <row r="33" spans="1:15" x14ac:dyDescent="0.2">
      <c r="A33" s="20" t="s">
        <v>151</v>
      </c>
      <c r="B33" s="1">
        <v>100</v>
      </c>
      <c r="C33" s="1">
        <v>81</v>
      </c>
      <c r="D33" s="194">
        <f t="shared" si="4"/>
        <v>81</v>
      </c>
      <c r="E33" s="139"/>
      <c r="F33" s="1" t="s">
        <v>151</v>
      </c>
      <c r="G33" s="1">
        <v>100</v>
      </c>
      <c r="H33" s="1">
        <v>80</v>
      </c>
      <c r="I33" s="194">
        <f>100*H33/G33</f>
        <v>80</v>
      </c>
      <c r="J33" s="139"/>
      <c r="K33" s="1" t="s">
        <v>151</v>
      </c>
      <c r="L33" s="1">
        <v>100</v>
      </c>
      <c r="M33" s="1">
        <v>83</v>
      </c>
      <c r="N33" s="196">
        <f>100*M33/L33</f>
        <v>83</v>
      </c>
      <c r="O33" s="139"/>
    </row>
    <row r="34" spans="1:15" ht="17" thickBot="1" x14ac:dyDescent="0.25">
      <c r="A34" s="140" t="s">
        <v>105</v>
      </c>
      <c r="B34" s="141">
        <v>100</v>
      </c>
      <c r="C34" s="141">
        <v>84</v>
      </c>
      <c r="D34" s="197">
        <f t="shared" si="4"/>
        <v>84</v>
      </c>
      <c r="E34" s="14"/>
      <c r="F34" s="141" t="s">
        <v>105</v>
      </c>
      <c r="G34" s="141">
        <v>100</v>
      </c>
      <c r="H34" s="141">
        <v>86</v>
      </c>
      <c r="I34" s="197">
        <f>100*H34/G34</f>
        <v>86</v>
      </c>
      <c r="J34" s="14"/>
      <c r="K34" s="141" t="s">
        <v>105</v>
      </c>
      <c r="L34" s="141">
        <v>110</v>
      </c>
      <c r="M34" s="141">
        <v>94</v>
      </c>
      <c r="N34" s="198">
        <f>100*M34/L34</f>
        <v>85.454545454545453</v>
      </c>
      <c r="O34" s="139"/>
    </row>
    <row r="35" spans="1:15" x14ac:dyDescent="0.2">
      <c r="A35" s="139"/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  <c r="O35" s="139"/>
    </row>
    <row r="36" spans="1:15" x14ac:dyDescent="0.2">
      <c r="A36" s="139"/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</row>
    <row r="37" spans="1:15" x14ac:dyDescent="0.2">
      <c r="A37" t="s">
        <v>374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  <c r="O37" s="139"/>
    </row>
    <row r="38" spans="1:15" ht="17" thickBot="1" x14ac:dyDescent="0.25">
      <c r="A38" t="s">
        <v>118</v>
      </c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  <c r="O38" s="139"/>
    </row>
    <row r="39" spans="1:15" x14ac:dyDescent="0.2">
      <c r="A39" s="166" t="s">
        <v>145</v>
      </c>
      <c r="B39" s="148"/>
      <c r="C39" s="148"/>
      <c r="D39" s="148"/>
      <c r="E39" s="9"/>
      <c r="F39" s="148" t="s">
        <v>146</v>
      </c>
      <c r="G39" s="148"/>
      <c r="H39" s="148"/>
      <c r="I39" s="167"/>
      <c r="J39" s="139"/>
      <c r="K39" s="139"/>
      <c r="L39" s="139"/>
      <c r="M39" s="139"/>
      <c r="N39" s="139"/>
      <c r="O39" s="139"/>
    </row>
    <row r="40" spans="1:15" x14ac:dyDescent="0.2">
      <c r="A40" s="20"/>
      <c r="B40" s="1" t="s">
        <v>62</v>
      </c>
      <c r="C40" s="1" t="s">
        <v>168</v>
      </c>
      <c r="D40" s="1" t="s">
        <v>75</v>
      </c>
      <c r="E40" s="139"/>
      <c r="F40" s="1"/>
      <c r="G40" s="1" t="s">
        <v>62</v>
      </c>
      <c r="H40" s="1" t="s">
        <v>168</v>
      </c>
      <c r="I40" s="21" t="s">
        <v>75</v>
      </c>
      <c r="J40" s="139"/>
      <c r="K40" s="139"/>
      <c r="L40" s="139"/>
      <c r="M40" s="139"/>
      <c r="N40" s="139"/>
      <c r="O40" s="139"/>
    </row>
    <row r="41" spans="1:15" x14ac:dyDescent="0.2">
      <c r="A41" s="20" t="s">
        <v>376</v>
      </c>
      <c r="B41" s="1">
        <v>1</v>
      </c>
      <c r="C41" s="1">
        <v>1</v>
      </c>
      <c r="D41" s="1">
        <v>1</v>
      </c>
      <c r="E41" s="139"/>
      <c r="F41" s="1" t="s">
        <v>376</v>
      </c>
      <c r="G41" s="1">
        <v>1</v>
      </c>
      <c r="H41" s="1">
        <v>1</v>
      </c>
      <c r="I41" s="21">
        <v>1</v>
      </c>
      <c r="J41" s="139"/>
      <c r="K41" s="139"/>
      <c r="L41" s="139"/>
      <c r="M41" s="139"/>
      <c r="N41" s="139"/>
      <c r="O41" s="139"/>
    </row>
    <row r="42" spans="1:15" x14ac:dyDescent="0.2">
      <c r="A42" s="20" t="s">
        <v>375</v>
      </c>
      <c r="B42" s="1">
        <v>0.87411762252957115</v>
      </c>
      <c r="C42" s="1">
        <v>0.81786591642607342</v>
      </c>
      <c r="D42" s="1">
        <v>0.83745370541409403</v>
      </c>
      <c r="E42" s="139"/>
      <c r="F42" s="1" t="s">
        <v>375</v>
      </c>
      <c r="G42" s="1">
        <v>0.89252079661612871</v>
      </c>
      <c r="H42" s="1">
        <v>1.6601270474021441</v>
      </c>
      <c r="I42" s="21">
        <v>0.80701999773411393</v>
      </c>
      <c r="J42" s="139"/>
      <c r="K42" s="139"/>
      <c r="L42" s="139"/>
      <c r="M42" s="139"/>
      <c r="N42" s="139"/>
      <c r="O42" s="139"/>
    </row>
    <row r="43" spans="1:15" x14ac:dyDescent="0.2">
      <c r="A43" s="20" t="s">
        <v>122</v>
      </c>
      <c r="B43" s="1">
        <v>1.0354642591418135</v>
      </c>
      <c r="C43" s="1">
        <v>1.1246026349735636</v>
      </c>
      <c r="D43" s="1">
        <v>1.4079123418054889</v>
      </c>
      <c r="E43" s="139"/>
      <c r="F43" s="1" t="s">
        <v>122</v>
      </c>
      <c r="G43" s="1">
        <v>0.51421145546133507</v>
      </c>
      <c r="H43" s="1">
        <v>0.94532061463283112</v>
      </c>
      <c r="I43" s="21">
        <v>1.0657511895215899</v>
      </c>
      <c r="J43" s="139"/>
      <c r="K43" s="139"/>
      <c r="L43" s="139"/>
      <c r="M43" s="139"/>
      <c r="N43" s="139"/>
      <c r="O43" s="139"/>
    </row>
    <row r="44" spans="1:15" ht="17" thickBot="1" x14ac:dyDescent="0.25">
      <c r="A44" s="140" t="s">
        <v>113</v>
      </c>
      <c r="B44" s="141">
        <v>0.94698240008768286</v>
      </c>
      <c r="C44" s="141">
        <v>0.92366885389735764</v>
      </c>
      <c r="D44" s="141">
        <v>1.5948831548027251</v>
      </c>
      <c r="E44" s="14"/>
      <c r="F44" s="141" t="s">
        <v>113</v>
      </c>
      <c r="G44" s="141">
        <v>0.50862485410822122</v>
      </c>
      <c r="H44" s="141">
        <v>1.1225071942482232</v>
      </c>
      <c r="I44" s="142">
        <v>0.98379156620864661</v>
      </c>
      <c r="J44" s="139"/>
      <c r="K44" s="139"/>
      <c r="L44" s="139"/>
      <c r="M44" s="139"/>
      <c r="N44" s="139"/>
      <c r="O44" s="139"/>
    </row>
    <row r="45" spans="1:15" x14ac:dyDescent="0.2">
      <c r="A45" s="139"/>
      <c r="B45" s="139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</row>
    <row r="46" spans="1:15" x14ac:dyDescent="0.2">
      <c r="A46" s="139"/>
      <c r="B46" s="139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</row>
    <row r="47" spans="1:15" x14ac:dyDescent="0.2">
      <c r="A47" s="202" t="s">
        <v>381</v>
      </c>
      <c r="B47" s="139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</row>
    <row r="48" spans="1:15" ht="17" thickBot="1" x14ac:dyDescent="0.25">
      <c r="A48" s="139" t="s">
        <v>377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</row>
    <row r="49" spans="1:15" x14ac:dyDescent="0.2">
      <c r="A49" s="166" t="s">
        <v>145</v>
      </c>
      <c r="B49" s="148"/>
      <c r="C49" s="148"/>
      <c r="D49" s="148"/>
      <c r="E49" s="9"/>
      <c r="F49" s="148" t="s">
        <v>146</v>
      </c>
      <c r="G49" s="148"/>
      <c r="H49" s="148"/>
      <c r="I49" s="167"/>
      <c r="J49" s="139"/>
      <c r="K49" s="139"/>
      <c r="L49" s="139"/>
      <c r="M49" s="139"/>
      <c r="N49" s="139"/>
      <c r="O49" s="139"/>
    </row>
    <row r="50" spans="1:15" x14ac:dyDescent="0.2">
      <c r="A50" s="20"/>
      <c r="B50" s="1" t="s">
        <v>62</v>
      </c>
      <c r="C50" s="1" t="s">
        <v>168</v>
      </c>
      <c r="D50" s="1" t="s">
        <v>380</v>
      </c>
      <c r="E50" s="139"/>
      <c r="F50" s="1"/>
      <c r="G50" s="1" t="s">
        <v>62</v>
      </c>
      <c r="H50" s="1" t="s">
        <v>168</v>
      </c>
      <c r="I50" s="21" t="s">
        <v>380</v>
      </c>
      <c r="J50" s="139"/>
      <c r="K50" s="139"/>
      <c r="L50" s="139"/>
      <c r="M50" s="139"/>
      <c r="N50" s="139"/>
      <c r="O50" s="139"/>
    </row>
    <row r="51" spans="1:15" x14ac:dyDescent="0.2">
      <c r="A51" s="20" t="s">
        <v>379</v>
      </c>
      <c r="B51" s="1">
        <v>1</v>
      </c>
      <c r="C51" s="1">
        <v>1</v>
      </c>
      <c r="D51" s="1">
        <v>1</v>
      </c>
      <c r="E51" s="139"/>
      <c r="F51" s="1" t="s">
        <v>379</v>
      </c>
      <c r="G51" s="1">
        <v>1</v>
      </c>
      <c r="H51" s="1">
        <v>1</v>
      </c>
      <c r="I51" s="21">
        <v>1</v>
      </c>
      <c r="J51" s="139"/>
      <c r="K51" s="139"/>
      <c r="L51" s="139"/>
      <c r="M51" s="139"/>
      <c r="N51" s="139"/>
      <c r="O51" s="139"/>
    </row>
    <row r="52" spans="1:15" x14ac:dyDescent="0.2">
      <c r="A52" s="20" t="s">
        <v>378</v>
      </c>
      <c r="B52" s="1">
        <v>1.4026569850119139</v>
      </c>
      <c r="C52" s="1">
        <v>0.90681831437515459</v>
      </c>
      <c r="D52" s="1">
        <v>1.2619290775771212</v>
      </c>
      <c r="E52" s="139"/>
      <c r="F52" s="1" t="s">
        <v>378</v>
      </c>
      <c r="G52" s="1">
        <v>1.0592827465019079</v>
      </c>
      <c r="H52" s="1">
        <v>1.4904494322044315</v>
      </c>
      <c r="I52" s="21">
        <v>0.85347562197276761</v>
      </c>
    </row>
    <row r="53" spans="1:15" x14ac:dyDescent="0.2">
      <c r="A53" s="20" t="s">
        <v>122</v>
      </c>
      <c r="B53" s="1">
        <v>1.4586752322345331</v>
      </c>
      <c r="C53" s="1">
        <v>0.93159528842078088</v>
      </c>
      <c r="D53" s="1">
        <v>0.98613623008951756</v>
      </c>
      <c r="E53" s="139"/>
      <c r="F53" s="1" t="s">
        <v>122</v>
      </c>
      <c r="G53" s="1">
        <v>1.1759034747687949</v>
      </c>
      <c r="H53" s="1">
        <v>1.4946214677382423</v>
      </c>
      <c r="I53" s="21">
        <v>0.73218447786302387</v>
      </c>
    </row>
    <row r="54" spans="1:15" ht="17" thickBot="1" x14ac:dyDescent="0.25">
      <c r="A54" s="140" t="s">
        <v>105</v>
      </c>
      <c r="B54" s="141">
        <v>1.1355504944341368</v>
      </c>
      <c r="C54" s="141">
        <v>1.2764008118905648</v>
      </c>
      <c r="D54" s="141">
        <v>1.1986768968245347</v>
      </c>
      <c r="E54" s="14"/>
      <c r="F54" s="141" t="s">
        <v>105</v>
      </c>
      <c r="G54" s="141">
        <v>1.1939964773948117</v>
      </c>
      <c r="H54" s="141">
        <v>1.1199581203022104</v>
      </c>
      <c r="I54" s="142">
        <v>0.89985403154929633</v>
      </c>
    </row>
    <row r="99" spans="1:9" x14ac:dyDescent="0.2">
      <c r="A99" t="s">
        <v>126</v>
      </c>
    </row>
    <row r="100" spans="1:9" x14ac:dyDescent="0.2">
      <c r="A100" t="s">
        <v>118</v>
      </c>
    </row>
    <row r="102" spans="1:9" x14ac:dyDescent="0.2">
      <c r="A102" t="s">
        <v>70</v>
      </c>
      <c r="F102" t="s">
        <v>119</v>
      </c>
    </row>
    <row r="103" spans="1:9" x14ac:dyDescent="0.2">
      <c r="B103" t="s">
        <v>62</v>
      </c>
      <c r="C103" t="s">
        <v>63</v>
      </c>
      <c r="D103" t="s">
        <v>75</v>
      </c>
      <c r="G103" t="s">
        <v>62</v>
      </c>
      <c r="H103" t="s">
        <v>63</v>
      </c>
      <c r="I103" t="s">
        <v>75</v>
      </c>
    </row>
    <row r="104" spans="1:9" x14ac:dyDescent="0.2">
      <c r="A104" t="s">
        <v>120</v>
      </c>
      <c r="B104">
        <v>1</v>
      </c>
      <c r="C104">
        <v>1</v>
      </c>
      <c r="D104">
        <v>1</v>
      </c>
      <c r="F104" t="s">
        <v>120</v>
      </c>
      <c r="G104">
        <v>1</v>
      </c>
      <c r="H104">
        <v>1</v>
      </c>
      <c r="I104">
        <v>1</v>
      </c>
    </row>
    <row r="105" spans="1:9" x14ac:dyDescent="0.2">
      <c r="A105" t="s">
        <v>121</v>
      </c>
      <c r="B105">
        <v>0.87411762252957115</v>
      </c>
      <c r="C105">
        <v>0.81786591642607342</v>
      </c>
      <c r="D105">
        <v>0.83745370541409403</v>
      </c>
      <c r="F105" t="s">
        <v>121</v>
      </c>
      <c r="G105" s="3">
        <v>0.88331920957284993</v>
      </c>
      <c r="H105" s="3">
        <v>1.2389964819141088</v>
      </c>
      <c r="I105" s="3">
        <v>0.82223685157410398</v>
      </c>
    </row>
    <row r="106" spans="1:9" x14ac:dyDescent="0.2">
      <c r="A106" t="s">
        <v>122</v>
      </c>
      <c r="B106">
        <v>1.0354642591418135</v>
      </c>
      <c r="C106">
        <v>1.1246026349735636</v>
      </c>
      <c r="D106">
        <v>1.4079123418054889</v>
      </c>
      <c r="F106" t="s">
        <v>122</v>
      </c>
      <c r="G106" s="3">
        <v>0.77483785730157428</v>
      </c>
      <c r="H106" s="3">
        <v>1.0349616248031974</v>
      </c>
      <c r="I106" s="3">
        <v>1.2368317656635393</v>
      </c>
    </row>
    <row r="107" spans="1:9" x14ac:dyDescent="0.2">
      <c r="A107" t="s">
        <v>123</v>
      </c>
      <c r="B107">
        <v>0.94698240008768286</v>
      </c>
      <c r="C107">
        <v>0.92366885389735764</v>
      </c>
      <c r="D107">
        <v>1.5948831548027251</v>
      </c>
      <c r="F107" t="s">
        <v>123</v>
      </c>
      <c r="G107" s="3">
        <v>0.72780362709795199</v>
      </c>
      <c r="H107" s="3">
        <v>1.0230880240727904</v>
      </c>
      <c r="I107" s="3">
        <v>1.2893373605056859</v>
      </c>
    </row>
    <row r="108" spans="1:9" x14ac:dyDescent="0.2">
      <c r="A108" s="4" t="s">
        <v>124</v>
      </c>
      <c r="B108" s="4">
        <v>1.1348095483210139</v>
      </c>
      <c r="C108" s="4">
        <v>0.92479794712945429</v>
      </c>
      <c r="D108" s="4">
        <v>1.4126135200569694</v>
      </c>
      <c r="E108" s="4"/>
      <c r="F108" s="4" t="s">
        <v>124</v>
      </c>
      <c r="G108" s="5">
        <v>1.0637352458082454</v>
      </c>
      <c r="H108" s="5">
        <v>0.96079856221201354</v>
      </c>
      <c r="I108" s="5">
        <v>1.1520176495964876</v>
      </c>
    </row>
    <row r="111" spans="1:9" x14ac:dyDescent="0.2">
      <c r="A111" t="s">
        <v>76</v>
      </c>
      <c r="F111" t="s">
        <v>125</v>
      </c>
    </row>
    <row r="112" spans="1:9" x14ac:dyDescent="0.2">
      <c r="B112" t="s">
        <v>62</v>
      </c>
      <c r="C112" t="s">
        <v>63</v>
      </c>
      <c r="D112" t="s">
        <v>75</v>
      </c>
      <c r="G112" t="s">
        <v>62</v>
      </c>
      <c r="H112" t="s">
        <v>63</v>
      </c>
      <c r="I112" t="s">
        <v>75</v>
      </c>
    </row>
    <row r="113" spans="1:9" x14ac:dyDescent="0.2">
      <c r="A113" t="s">
        <v>120</v>
      </c>
      <c r="B113">
        <v>1</v>
      </c>
      <c r="C113">
        <v>1</v>
      </c>
      <c r="D113">
        <v>1</v>
      </c>
      <c r="F113" t="s">
        <v>120</v>
      </c>
      <c r="G113">
        <v>0</v>
      </c>
      <c r="H113">
        <v>0</v>
      </c>
      <c r="I113">
        <v>0</v>
      </c>
    </row>
    <row r="114" spans="1:9" x14ac:dyDescent="0.2">
      <c r="A114" t="s">
        <v>121</v>
      </c>
      <c r="B114">
        <v>0.89252079661612871</v>
      </c>
      <c r="C114">
        <v>1.6601270474021441</v>
      </c>
      <c r="D114">
        <v>0.80701999773411393</v>
      </c>
      <c r="F114" t="s">
        <v>121</v>
      </c>
      <c r="G114">
        <v>1.3013009191961399E-2</v>
      </c>
      <c r="H114">
        <v>0.59556855724303015</v>
      </c>
      <c r="I114">
        <v>2.1519881077163044E-2</v>
      </c>
    </row>
    <row r="115" spans="1:9" x14ac:dyDescent="0.2">
      <c r="A115" t="s">
        <v>122</v>
      </c>
      <c r="B115">
        <v>0.51421145546133507</v>
      </c>
      <c r="C115">
        <v>0.94532061463283112</v>
      </c>
      <c r="D115">
        <v>1.0657511895215899</v>
      </c>
      <c r="F115" t="s">
        <v>122</v>
      </c>
      <c r="G115">
        <v>0.36858139219496638</v>
      </c>
      <c r="H115">
        <v>0.12677153232775648</v>
      </c>
      <c r="I115">
        <v>0.24194447103854894</v>
      </c>
    </row>
    <row r="116" spans="1:9" x14ac:dyDescent="0.2">
      <c r="A116" t="s">
        <v>123</v>
      </c>
      <c r="B116">
        <v>0.50862485410822122</v>
      </c>
      <c r="C116">
        <v>1.1225071942482232</v>
      </c>
      <c r="D116">
        <v>0.98379156620864661</v>
      </c>
      <c r="F116" t="s">
        <v>123</v>
      </c>
      <c r="G116">
        <v>0.30996559334637125</v>
      </c>
      <c r="H116">
        <v>0.14059993882197575</v>
      </c>
      <c r="I116">
        <v>0.43210700622093262</v>
      </c>
    </row>
    <row r="117" spans="1:9" x14ac:dyDescent="0.2">
      <c r="A117" t="s">
        <v>124</v>
      </c>
      <c r="B117">
        <v>0.99266094329547694</v>
      </c>
      <c r="C117">
        <v>0.99679917729457279</v>
      </c>
      <c r="D117">
        <v>0.89142177913600562</v>
      </c>
      <c r="F117" t="s">
        <v>124</v>
      </c>
      <c r="G117">
        <v>0.10051424254976532</v>
      </c>
      <c r="H117">
        <v>5.0912558103528696E-2</v>
      </c>
      <c r="I117">
        <v>0.36853821430363576</v>
      </c>
    </row>
  </sheetData>
  <mergeCells count="13">
    <mergeCell ref="K27:N27"/>
    <mergeCell ref="F27:I27"/>
    <mergeCell ref="A27:D27"/>
    <mergeCell ref="A39:D39"/>
    <mergeCell ref="F39:I39"/>
    <mergeCell ref="F49:I49"/>
    <mergeCell ref="A49:D49"/>
    <mergeCell ref="K3:N3"/>
    <mergeCell ref="F3:I3"/>
    <mergeCell ref="A3:D3"/>
    <mergeCell ref="A15:D15"/>
    <mergeCell ref="F15:I15"/>
    <mergeCell ref="K15:N15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General summay</vt:lpstr>
      <vt:lpstr>Figure 1</vt:lpstr>
      <vt:lpstr>Figure 2</vt:lpstr>
      <vt:lpstr>Figure 5</vt:lpstr>
      <vt:lpstr>Figure 6</vt:lpstr>
      <vt:lpstr>Figure 7</vt:lpstr>
      <vt:lpstr>Figure 8</vt:lpstr>
      <vt:lpstr>Figure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Prates</dc:creator>
  <cp:lastModifiedBy>Lucas Prates</cp:lastModifiedBy>
  <cp:lastPrinted>2024-04-24T18:40:27Z</cp:lastPrinted>
  <dcterms:created xsi:type="dcterms:W3CDTF">2024-04-18T07:49:14Z</dcterms:created>
  <dcterms:modified xsi:type="dcterms:W3CDTF">2024-05-03T08:30:48Z</dcterms:modified>
</cp:coreProperties>
</file>