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texastechuniversity-my.sharepoint.com/personal/avishres_ttu_edu/Documents/Desktop/Technical writings/Gossypol (Shrestha et al., 2022)/IJMS 2024/Supplementary files/"/>
    </mc:Choice>
  </mc:AlternateContent>
  <xr:revisionPtr revIDLastSave="39" documentId="8_{4E0AB7B9-FE38-4AA7-A72A-1749F9C29E9A}" xr6:coauthVersionLast="47" xr6:coauthVersionMax="47" xr10:uidLastSave="{DAD3FF9A-96D9-4FD1-A2D7-0FF99195576B}"/>
  <bookViews>
    <workbookView xWindow="-120" yWindow="-120" windowWidth="29040" windowHeight="15840" activeTab="1" xr2:uid="{00000000-000D-0000-FFFF-FFFF00000000}"/>
  </bookViews>
  <sheets>
    <sheet name="Table S1" sheetId="1" r:id="rId1"/>
    <sheet name="Table S2" sheetId="4" r:id="rId2"/>
    <sheet name="Table S3" sheetId="2" r:id="rId3"/>
    <sheet name="Table S4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3" l="1"/>
  <c r="E23" i="1"/>
  <c r="B32" i="1" l="1"/>
  <c r="F32" i="1" l="1"/>
  <c r="E20" i="1"/>
  <c r="G20" i="1" s="1"/>
  <c r="E21" i="1"/>
  <c r="G21" i="1" s="1"/>
  <c r="E22" i="1"/>
  <c r="G22" i="1" s="1"/>
  <c r="E24" i="1"/>
  <c r="G24" i="1" s="1"/>
  <c r="E25" i="1"/>
  <c r="G25" i="1" s="1"/>
  <c r="E26" i="1"/>
  <c r="G26" i="1" s="1"/>
  <c r="E27" i="1"/>
  <c r="G27" i="1" s="1"/>
  <c r="E28" i="1"/>
  <c r="G28" i="1" s="1"/>
  <c r="E29" i="1"/>
  <c r="G29" i="1" s="1"/>
  <c r="E30" i="1"/>
  <c r="G30" i="1" s="1"/>
  <c r="E31" i="1"/>
  <c r="G31" i="1" s="1"/>
  <c r="E19" i="1"/>
  <c r="G19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3" i="1"/>
  <c r="G3" i="1" s="1"/>
  <c r="F16" i="1"/>
  <c r="B16" i="1"/>
  <c r="E32" i="1" l="1"/>
  <c r="G32" i="1" s="1"/>
  <c r="G23" i="1"/>
  <c r="E16" i="1"/>
  <c r="G16" i="1" s="1"/>
</calcChain>
</file>

<file path=xl/sharedStrings.xml><?xml version="1.0" encoding="utf-8"?>
<sst xmlns="http://schemas.openxmlformats.org/spreadsheetml/2006/main" count="218" uniqueCount="183">
  <si>
    <t>Chromosome</t>
  </si>
  <si>
    <t>Size (cM)</t>
  </si>
  <si>
    <t>start site (bp)</t>
  </si>
  <si>
    <t>end site (bp)</t>
  </si>
  <si>
    <t>Genome coverage (bp)</t>
  </si>
  <si>
    <t>% of genome coverage</t>
  </si>
  <si>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</si>
  <si>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</si>
  <si>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</si>
  <si>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</si>
  <si>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</si>
  <si>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</si>
  <si>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</si>
  <si>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</si>
  <si>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</si>
  <si>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</si>
  <si>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</si>
  <si>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</si>
  <si>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A13</t>
  </si>
  <si>
    <t>Total</t>
  </si>
  <si>
    <r>
      <t xml:space="preserve">Total length of G. </t>
    </r>
    <r>
      <rPr>
        <b/>
        <i/>
        <sz val="11"/>
        <color indexed="8"/>
        <rFont val="Times New Roman"/>
        <family val="1"/>
      </rPr>
      <t>hirsutum</t>
    </r>
    <r>
      <rPr>
        <b/>
        <sz val="11"/>
        <color indexed="8"/>
        <rFont val="Times New Roman"/>
        <family val="1"/>
      </rPr>
      <t xml:space="preserve"> genome (bp)</t>
    </r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</si>
  <si>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</si>
  <si>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</si>
  <si>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</si>
  <si>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</si>
  <si>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</si>
  <si>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</si>
  <si>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</si>
  <si>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</si>
  <si>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</si>
  <si>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</si>
  <si>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</si>
  <si>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</si>
  <si>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D13</t>
  </si>
  <si>
    <t>Table S1 Representative genome coverage of the genetic map based on the reference genome TM-1 CRIv1</t>
  </si>
  <si>
    <t>SSR_ID</t>
  </si>
  <si>
    <t>forward primer</t>
  </si>
  <si>
    <t>reverse primer</t>
  </si>
  <si>
    <t>chromsome</t>
  </si>
  <si>
    <t>start</t>
  </si>
  <si>
    <t>end</t>
  </si>
  <si>
    <t>size</t>
  </si>
  <si>
    <t>NAU2277</t>
  </si>
  <si>
    <t>GAACTAGCCACATGATGCAC</t>
  </si>
  <si>
    <t xml:space="preserve"> TTGTTGAGGCATTAGTTTGC</t>
  </si>
  <si>
    <t>124 bp</t>
  </si>
  <si>
    <t>JESPR0230</t>
  </si>
  <si>
    <t xml:space="preserve"> GGGACTAAAGAAGTAATTATGCC</t>
  </si>
  <si>
    <t>GAAACCCTTGGCCATGAG</t>
  </si>
  <si>
    <t>325 bp</t>
  </si>
  <si>
    <t>TMB0083</t>
  </si>
  <si>
    <t>AACCCCAAGGATTTTTCACC</t>
  </si>
  <si>
    <t>CACCCAAACAATCACTTCCA</t>
  </si>
  <si>
    <t>207 bp</t>
  </si>
  <si>
    <t>JESPR0300</t>
  </si>
  <si>
    <t>CGCATCACAAACCAAACAC</t>
  </si>
  <si>
    <t>CGGAAAATGATGATGATGAAGAAG</t>
  </si>
  <si>
    <t>209 bp</t>
  </si>
  <si>
    <t>Table S3 List of primers used to conform the hybridity of F1s derived from cross between landrace Hopi and inbred TM-1</t>
  </si>
  <si>
    <t>genes</t>
  </si>
  <si>
    <t>geneID</t>
  </si>
  <si>
    <t>amplicon size</t>
  </si>
  <si>
    <t>bHLH1</t>
  </si>
  <si>
    <t>Gh_A11G021900</t>
  </si>
  <si>
    <t>CGGAAATATCATCGGGATCG</t>
  </si>
  <si>
    <t>CGCCATCGACACTTAAACTC</t>
  </si>
  <si>
    <t>bHLH2</t>
  </si>
  <si>
    <t>Gh_D11G355800</t>
  </si>
  <si>
    <t>GGAGAATTTCGAGCTCTACC</t>
  </si>
  <si>
    <t>GTTAATTCTCTCTCTCCGCC</t>
  </si>
  <si>
    <t>bHLH3</t>
  </si>
  <si>
    <t>Gh_D11G356400</t>
  </si>
  <si>
    <t>TCGCGTTGTGGTTAAGCTTC</t>
  </si>
  <si>
    <t>CTATTGGCCGCCAACATATC</t>
  </si>
  <si>
    <t>bHLH4</t>
  </si>
  <si>
    <t>Gh_D11G356600</t>
  </si>
  <si>
    <t>CATTCATCTTTCGTCTCCGG</t>
  </si>
  <si>
    <t>GAATGGCCCTTAGATACTCC</t>
  </si>
  <si>
    <t>MYB1</t>
  </si>
  <si>
    <t>Gh_D11G348400</t>
  </si>
  <si>
    <t>AGATTTTCCATCGCCAGCAG</t>
  </si>
  <si>
    <t>CAACTGCTACAATGGTGGTG</t>
  </si>
  <si>
    <t>MYB2</t>
  </si>
  <si>
    <t>Gh_D11G354900</t>
  </si>
  <si>
    <t>TCTTTGGGACGGCGTTTTTG</t>
  </si>
  <si>
    <t>GGAGCTTATGCCTCTTTCAC</t>
  </si>
  <si>
    <t>MYB3</t>
  </si>
  <si>
    <t>Gh_D11G353900</t>
  </si>
  <si>
    <t>GACAACGTTGGAACCAAGAC</t>
  </si>
  <si>
    <t>CCACGTTTAACAGAAGGTCG</t>
  </si>
  <si>
    <t>MYB4</t>
  </si>
  <si>
    <t>Gh_D11G352000</t>
  </si>
  <si>
    <t>GTTAAAAAAGGGCCGTGGAC</t>
  </si>
  <si>
    <t>GCCAAGAACTGCATGAAGGT</t>
  </si>
  <si>
    <t>NADP2</t>
  </si>
  <si>
    <t>Gh_D11G349800</t>
  </si>
  <si>
    <t>GCAAGGCTTGGTGTTCTTAG</t>
  </si>
  <si>
    <t>GGCTTTGCACAAATAGGATG</t>
  </si>
  <si>
    <t xml:space="preserve">NADP1 </t>
  </si>
  <si>
    <t>Gh_D11G350500</t>
  </si>
  <si>
    <t>CGGTGTAGTCTACCACAATC</t>
  </si>
  <si>
    <t>GGTTGTACTGGAAAAATGGG</t>
  </si>
  <si>
    <t>ROSS</t>
  </si>
  <si>
    <t>Gh_A11G018700</t>
  </si>
  <si>
    <t>ACTTTCTCTCGGTTGGTCTG</t>
  </si>
  <si>
    <t>GTGGGAAATACTTTGCGGAC</t>
  </si>
  <si>
    <t>ZF1</t>
  </si>
  <si>
    <t>Gh_A11G021500</t>
  </si>
  <si>
    <t>CATTGATCAGGTTGAGCTTC</t>
  </si>
  <si>
    <t>CTGCTTTAGGTGTGCACATG</t>
  </si>
  <si>
    <t>ZF2</t>
  </si>
  <si>
    <t>Gh_A11G022300</t>
  </si>
  <si>
    <t>CGGGTAGTAATTCCCGTAAC</t>
  </si>
  <si>
    <t>GTTTCTCAGCGGTTCTCTTC</t>
  </si>
  <si>
    <t>216+KK2:Q14</t>
  </si>
  <si>
    <t>MYB</t>
  </si>
  <si>
    <t>Gh_D11G348400_+intron</t>
  </si>
  <si>
    <t>TGGATCCAGCTGGTTAAACC</t>
  </si>
  <si>
    <t>this primer was used to conform cDNA synthesized from the mRNA</t>
  </si>
  <si>
    <t>gene name</t>
  </si>
  <si>
    <t>Forward primer</t>
  </si>
  <si>
    <t xml:space="preserve">start </t>
  </si>
  <si>
    <t xml:space="preserve">end </t>
  </si>
  <si>
    <t>length</t>
  </si>
  <si>
    <t>Gohir.D11G022100</t>
  </si>
  <si>
    <t>ACCTAAAGCTGATGACCAAC</t>
  </si>
  <si>
    <t>CATTCAGTAGCAGTGAGATC</t>
  </si>
  <si>
    <t>Gohir.A11G306700 </t>
  </si>
  <si>
    <t>GACAACTTGCCATCGGAAAC</t>
  </si>
  <si>
    <t>GGTAAAAGATCGGATCGGTC</t>
  </si>
  <si>
    <t>Gohir.A11G307400</t>
  </si>
  <si>
    <t>GTTCAGATGGTGGGAGCATTG</t>
  </si>
  <si>
    <t>CTCGAATCCAGCTCAATCGAC</t>
  </si>
  <si>
    <t>Gohir.A11G300300</t>
  </si>
  <si>
    <t>ACTGGTTGAGTTGCTGCATG</t>
  </si>
  <si>
    <t>GGCATGTGATAATGGCAAGG</t>
  </si>
  <si>
    <t>Gohir.A11G305900</t>
  </si>
  <si>
    <t>TGACCATTTGGTGATGACCC</t>
  </si>
  <si>
    <t>CCTTTCTCCCCATTCGTATC</t>
  </si>
  <si>
    <t>Gohir.A11G304900 </t>
  </si>
  <si>
    <t>GTCCTTCGCCTTCTTTGTTG</t>
  </si>
  <si>
    <t>Gohir.A11G303300</t>
  </si>
  <si>
    <t>CACGCATATGAGGAAGAAGC</t>
  </si>
  <si>
    <t>GTAACTGTGGCAAGCTAGCT</t>
  </si>
  <si>
    <t>NADP</t>
  </si>
  <si>
    <t>Gohir.A11G301700</t>
  </si>
  <si>
    <t>TCCAATCGACGTAGACAAGC</t>
  </si>
  <si>
    <t>CCTTAAGGCCTCATCCAACA</t>
  </si>
  <si>
    <t>Gohir.D11G019100</t>
  </si>
  <si>
    <t>GAACCGAACTGAGTGAACTC</t>
  </si>
  <si>
    <t>GAGATTGGTGATTCCAGCAC</t>
  </si>
  <si>
    <t>Gohir.D11G021700</t>
  </si>
  <si>
    <t>TCCGAATCAGATTCGGCATC</t>
  </si>
  <si>
    <t>CAACATCGTCATATGCCGCA</t>
  </si>
  <si>
    <t>Gohir.D11G022500</t>
  </si>
  <si>
    <t>ACCCAGGAAAAGGAAGAGAG</t>
  </si>
  <si>
    <t>CAGTAGGTTTCTCAGCGGTT</t>
  </si>
  <si>
    <t>Primers used for paralog genes</t>
  </si>
  <si>
    <t>Table S4 List of primers used to perform RT-qPCR of the tissue samples from TM-1 and Hopi</t>
  </si>
  <si>
    <r>
      <rPr>
        <b/>
        <sz val="11"/>
        <color theme="1"/>
        <rFont val="Times New Roman"/>
        <family val="1"/>
      </rPr>
      <t xml:space="preserve">Table S2. </t>
    </r>
    <r>
      <rPr>
        <sz val="11"/>
        <color theme="1"/>
        <rFont val="Times New Roman"/>
        <family val="1"/>
      </rPr>
      <t>Sequence codes for the candidate genes bHLH1, MYB2 and ZF1 along with accession number and descriptor.</t>
    </r>
  </si>
  <si>
    <t xml:space="preserve">Genotype </t>
  </si>
  <si>
    <t>Database Entry (NCBI Accession Number)</t>
  </si>
  <si>
    <t>Description</t>
  </si>
  <si>
    <t>Website</t>
  </si>
  <si>
    <t>TM-1</t>
  </si>
  <si>
    <t>OQ417761</t>
  </si>
  <si>
    <t>Gossypium hirsutum bHLH1 (bHLH1) mRNA, complete cds</t>
  </si>
  <si>
    <t>https://www.ncbi.nlm.nih.gov/nuccore/OQ417761.1/</t>
  </si>
  <si>
    <t>Hopi</t>
  </si>
  <si>
    <t>OQ417762</t>
  </si>
  <si>
    <t>https://www.ncbi.nlm.nih.gov/nuccore/OQ417762</t>
  </si>
  <si>
    <t>TM-2</t>
  </si>
  <si>
    <t>OQ417763</t>
  </si>
  <si>
    <t>Gossypium hirsutum MYB2 (MYB2) mRNA, complete cds</t>
  </si>
  <si>
    <t>https://www.ncbi.nlm.nih.gov/nuccore/OQ417763</t>
  </si>
  <si>
    <t>OQ417764</t>
  </si>
  <si>
    <t>https://www.ncbi.nlm.nih.gov/nuccore/OQ417764</t>
  </si>
  <si>
    <t>TM-3</t>
  </si>
  <si>
    <t>OQ417765</t>
  </si>
  <si>
    <t>Gossypium hirsutum ZF1-like (ZF1) mRNA, complete sequence</t>
  </si>
  <si>
    <t>https://www.ncbi.nlm.nih.gov/nuccore/OQ417765</t>
  </si>
  <si>
    <t>OQ417766</t>
  </si>
  <si>
    <t>https://www.ncbi.nlm.nih.gov/nuccore/OQ417766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</si>
</sst>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rgb="FF000000"/>
      <name val="Times New Roman"/>
      <family val="1"/>
    </font>
    <font>
      <b/>
      <sz val="10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333333"/>
      <name val="Times New Roman"/>
      <family val="1"/>
    </font>
    <font>
      <i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rgb="FF333333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6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1" fontId="5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0" fontId="7" fillId="0" borderId="0" xfId="0" applyFont="1"/>
    <xf numFmtId="2" fontId="7" fillId="0" borderId="0" xfId="0" applyNumberFormat="1" applyFont="1"/>
    <xf numFmtId="0" fontId="5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9" fillId="0" borderId="3" xfId="0" applyFont="1" applyBorder="1"/>
    <xf numFmtId="0" fontId="10" fillId="0" borderId="3" xfId="0" applyFont="1" applyBorder="1" applyAlignment="1">
      <alignment horizontal="left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right"/>
    </xf>
    <xf numFmtId="0" fontId="12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workbookViewId="0">
      <selection activeCell="I17" sqref="I17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3.85546875" bestFit="1" customWidth="1"/>
    <col min="4" max="4" width="13.7109375" bestFit="1" customWidth="1"/>
    <col min="5" max="5" width="22.85546875" bestFit="1" customWidth="1"/>
    <col min="6" max="6" width="24" customWidth="1"/>
    <col min="7" max="7" width="16.28515625" customWidth="1"/>
  </cols>
  <sheetData>
    <row r="1" spans="1:7" x14ac:dyDescent="0.25">
      <c r="A1" s="2" t="s">
        <v>34</v>
      </c>
      <c r="B1" s="2"/>
      <c r="C1" s="2"/>
      <c r="D1" s="2"/>
      <c r="E1" s="2"/>
      <c r="F1" s="2"/>
      <c r="G1" s="2"/>
    </row>
    <row r="2" spans="1:7" ht="24" customHeight="1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20</v>
      </c>
      <c r="G2" s="3" t="s">
        <v>5</v>
      </c>
    </row>
    <row r="3" spans="1:7" x14ac:dyDescent="0.25">
      <c r="A3" s="4" t="s">
        <v>6</v>
      </c>
      <c r="B3" s="5">
        <v>176.71999999999994</v>
      </c>
      <c r="C3" s="6">
        <v>3356846</v>
      </c>
      <c r="D3" s="6">
        <v>110663599</v>
      </c>
      <c r="E3" s="6">
        <f xml:space="preserve"> D3-C3</f>
        <v>107306753</v>
      </c>
      <c r="F3" s="7">
        <v>115951030</v>
      </c>
      <c r="G3" s="5">
        <f xml:space="preserve"> (E3/F3)*100</f>
        <v>92.544889855657161</v>
      </c>
    </row>
    <row r="4" spans="1:7" x14ac:dyDescent="0.25">
      <c r="A4" s="4" t="s">
        <v>7</v>
      </c>
      <c r="B4" s="5">
        <v>255.53999999999994</v>
      </c>
      <c r="C4" s="6">
        <v>101344</v>
      </c>
      <c r="D4" s="6">
        <v>104810468</v>
      </c>
      <c r="E4" s="6">
        <f t="shared" ref="E4:E15" si="0" xml:space="preserve"> D4-C4</f>
        <v>104709124</v>
      </c>
      <c r="F4" s="7">
        <v>105672547</v>
      </c>
      <c r="G4" s="5">
        <f t="shared" ref="G4:G16" si="1" xml:space="preserve"> (E4/F4)*100</f>
        <v>99.088293953963273</v>
      </c>
    </row>
    <row r="5" spans="1:7" x14ac:dyDescent="0.25">
      <c r="A5" s="4" t="s">
        <v>8</v>
      </c>
      <c r="B5" s="5">
        <v>160.23000000000002</v>
      </c>
      <c r="C5" s="6">
        <v>879845</v>
      </c>
      <c r="D5" s="6">
        <v>103925414</v>
      </c>
      <c r="E5" s="6">
        <f t="shared" si="0"/>
        <v>103045569</v>
      </c>
      <c r="F5" s="7">
        <v>110122549</v>
      </c>
      <c r="G5" s="5">
        <f t="shared" si="1"/>
        <v>93.573541418842382</v>
      </c>
    </row>
    <row r="6" spans="1:7" x14ac:dyDescent="0.25">
      <c r="A6" s="4" t="s">
        <v>9</v>
      </c>
      <c r="B6" s="5">
        <v>74.05</v>
      </c>
      <c r="C6" s="6">
        <v>260848</v>
      </c>
      <c r="D6" s="6">
        <v>72294853</v>
      </c>
      <c r="E6" s="6">
        <f t="shared" si="0"/>
        <v>72034005</v>
      </c>
      <c r="F6" s="7">
        <v>84627626</v>
      </c>
      <c r="G6" s="5">
        <f t="shared" si="1"/>
        <v>85.118782606521421</v>
      </c>
    </row>
    <row r="7" spans="1:7" x14ac:dyDescent="0.25">
      <c r="A7" s="4" t="s">
        <v>10</v>
      </c>
      <c r="B7" s="5">
        <v>141.13</v>
      </c>
      <c r="C7" s="6">
        <v>13779482</v>
      </c>
      <c r="D7" s="6">
        <v>103893240</v>
      </c>
      <c r="E7" s="6">
        <f t="shared" si="0"/>
        <v>90113758</v>
      </c>
      <c r="F7" s="7">
        <v>108863339</v>
      </c>
      <c r="G7" s="5">
        <f t="shared" si="1"/>
        <v>82.776955794089687</v>
      </c>
    </row>
    <row r="8" spans="1:7" x14ac:dyDescent="0.25">
      <c r="A8" s="4" t="s">
        <v>11</v>
      </c>
      <c r="B8" s="5">
        <v>102.09999999999998</v>
      </c>
      <c r="C8" s="6">
        <v>4911302</v>
      </c>
      <c r="D8" s="6">
        <v>123495018</v>
      </c>
      <c r="E8" s="6">
        <f t="shared" si="0"/>
        <v>118583716</v>
      </c>
      <c r="F8" s="7">
        <v>126108316</v>
      </c>
      <c r="G8" s="5">
        <f t="shared" si="1"/>
        <v>94.033224581319445</v>
      </c>
    </row>
    <row r="9" spans="1:7" x14ac:dyDescent="0.25">
      <c r="A9" s="4" t="s">
        <v>12</v>
      </c>
      <c r="B9" s="5">
        <v>159.9</v>
      </c>
      <c r="C9" s="6">
        <v>14610900</v>
      </c>
      <c r="D9" s="6">
        <v>95025839</v>
      </c>
      <c r="E9" s="6">
        <f t="shared" si="0"/>
        <v>80414939</v>
      </c>
      <c r="F9" s="7">
        <v>96727820</v>
      </c>
      <c r="G9" s="5">
        <f t="shared" si="1"/>
        <v>83.135274836132979</v>
      </c>
    </row>
    <row r="10" spans="1:7" x14ac:dyDescent="0.25">
      <c r="A10" s="4" t="s">
        <v>13</v>
      </c>
      <c r="B10" s="5">
        <v>222.27999999999994</v>
      </c>
      <c r="C10" s="6">
        <v>4235646</v>
      </c>
      <c r="D10" s="6">
        <v>122758925</v>
      </c>
      <c r="E10" s="6">
        <f t="shared" si="0"/>
        <v>118523279</v>
      </c>
      <c r="F10" s="7">
        <v>125568199</v>
      </c>
      <c r="G10" s="5">
        <f t="shared" si="1"/>
        <v>94.389566740540729</v>
      </c>
    </row>
    <row r="11" spans="1:7" x14ac:dyDescent="0.25">
      <c r="A11" s="4" t="s">
        <v>14</v>
      </c>
      <c r="B11" s="5">
        <v>158.44999999999996</v>
      </c>
      <c r="C11" s="6">
        <v>4906276</v>
      </c>
      <c r="D11" s="6">
        <v>75015254</v>
      </c>
      <c r="E11" s="6">
        <f t="shared" si="0"/>
        <v>70108978</v>
      </c>
      <c r="F11" s="7">
        <v>83560072</v>
      </c>
      <c r="G11" s="5">
        <f t="shared" si="1"/>
        <v>83.902486345392333</v>
      </c>
    </row>
    <row r="12" spans="1:7" x14ac:dyDescent="0.25">
      <c r="A12" s="4" t="s">
        <v>15</v>
      </c>
      <c r="B12" s="5">
        <v>198.09999999999997</v>
      </c>
      <c r="C12" s="6">
        <v>7972543</v>
      </c>
      <c r="D12" s="6">
        <v>113480237</v>
      </c>
      <c r="E12" s="6">
        <f t="shared" si="0"/>
        <v>105507694</v>
      </c>
      <c r="F12" s="7">
        <v>114913432</v>
      </c>
      <c r="G12" s="5">
        <f t="shared" si="1"/>
        <v>91.814935959792763</v>
      </c>
    </row>
    <row r="13" spans="1:7" x14ac:dyDescent="0.25">
      <c r="A13" s="4" t="s">
        <v>16</v>
      </c>
      <c r="B13" s="5">
        <v>268.97999999999996</v>
      </c>
      <c r="C13" s="6">
        <v>583840</v>
      </c>
      <c r="D13" s="6">
        <v>117047911</v>
      </c>
      <c r="E13" s="6">
        <f t="shared" si="0"/>
        <v>116464071</v>
      </c>
      <c r="F13" s="7">
        <v>119360914</v>
      </c>
      <c r="G13" s="5">
        <f t="shared" si="1"/>
        <v>97.573038859270127</v>
      </c>
    </row>
    <row r="14" spans="1:7" x14ac:dyDescent="0.25">
      <c r="A14" s="4" t="s">
        <v>17</v>
      </c>
      <c r="B14" s="5">
        <v>141.03</v>
      </c>
      <c r="C14" s="6">
        <v>2375062</v>
      </c>
      <c r="D14" s="6">
        <v>96764365</v>
      </c>
      <c r="E14" s="6">
        <f t="shared" si="0"/>
        <v>94389303</v>
      </c>
      <c r="F14" s="7">
        <v>105775796</v>
      </c>
      <c r="G14" s="5">
        <f t="shared" si="1"/>
        <v>89.235256617685948</v>
      </c>
    </row>
    <row r="15" spans="1:7" x14ac:dyDescent="0.25">
      <c r="A15" s="4" t="s">
        <v>18</v>
      </c>
      <c r="B15" s="5">
        <v>147.39999999999998</v>
      </c>
      <c r="C15" s="6">
        <v>4597911</v>
      </c>
      <c r="D15" s="6">
        <v>108522957</v>
      </c>
      <c r="E15" s="6">
        <f t="shared" si="0"/>
        <v>103925046</v>
      </c>
      <c r="F15" s="7">
        <v>108606954</v>
      </c>
      <c r="G15" s="5">
        <f t="shared" si="1"/>
        <v>95.689126867511632</v>
      </c>
    </row>
    <row r="16" spans="1:7" x14ac:dyDescent="0.25">
      <c r="A16" s="8" t="s">
        <v>19</v>
      </c>
      <c r="B16" s="9">
        <f>SUM(B3:B15)</f>
        <v>2205.91</v>
      </c>
      <c r="C16" s="10"/>
      <c r="D16" s="10"/>
      <c r="E16" s="10">
        <f>SUM(E3:E15)</f>
        <v>1285126235</v>
      </c>
      <c r="F16" s="10">
        <f>SUM(F3:F15)</f>
        <v>1405858594</v>
      </c>
      <c r="G16" s="9">
        <f t="shared" si="1"/>
        <v>91.412197534284871</v>
      </c>
    </row>
    <row r="17" spans="1:7" x14ac:dyDescent="0.25">
      <c r="A17" s="11"/>
      <c r="B17" s="11"/>
      <c r="C17" s="11"/>
      <c r="D17" s="11"/>
      <c r="E17" s="11"/>
      <c r="F17" s="11"/>
      <c r="G17" s="12"/>
    </row>
    <row r="18" spans="1:7" ht="29.25" x14ac:dyDescent="0.25">
      <c r="A18" s="3" t="s">
        <v>0</v>
      </c>
      <c r="B18" s="3" t="s">
        <v>1</v>
      </c>
      <c r="C18" s="3" t="s">
        <v>2</v>
      </c>
      <c r="D18" s="3" t="s">
        <v>3</v>
      </c>
      <c r="E18" s="3" t="s">
        <v>4</v>
      </c>
      <c r="F18" s="3" t="s">
        <v>20</v>
      </c>
      <c r="G18" s="3" t="s">
        <v>5</v>
      </c>
    </row>
    <row r="19" spans="1:7" x14ac:dyDescent="0.25">
      <c r="A19" s="4" t="s">
        <v>21</v>
      </c>
      <c r="B19" s="5">
        <v>122.01</v>
      </c>
      <c r="C19" s="4">
        <v>6829497</v>
      </c>
      <c r="D19" s="4">
        <v>64315017</v>
      </c>
      <c r="E19" s="4">
        <f xml:space="preserve"> D19-C19</f>
        <v>57485520</v>
      </c>
      <c r="F19" s="13">
        <v>64531584</v>
      </c>
      <c r="G19" s="5">
        <f>(E19/F19)*100</f>
        <v>89.081216416445002</v>
      </c>
    </row>
    <row r="20" spans="1:7" x14ac:dyDescent="0.25">
      <c r="A20" s="4" t="s">
        <v>22</v>
      </c>
      <c r="B20" s="5">
        <v>256.98</v>
      </c>
      <c r="C20" s="4">
        <v>133046</v>
      </c>
      <c r="D20" s="4">
        <v>66879012</v>
      </c>
      <c r="E20" s="4">
        <f t="shared" ref="E20:E31" si="2" xml:space="preserve"> D20-C20</f>
        <v>66745966</v>
      </c>
      <c r="F20" s="13">
        <v>71136581</v>
      </c>
      <c r="G20" s="5">
        <f t="shared" ref="G20:G32" si="3">(E20/F20)*100</f>
        <v>93.827908316257151</v>
      </c>
    </row>
    <row r="21" spans="1:7" x14ac:dyDescent="0.25">
      <c r="A21" s="4" t="s">
        <v>23</v>
      </c>
      <c r="B21" s="5">
        <v>176.97</v>
      </c>
      <c r="C21" s="4">
        <v>1182734</v>
      </c>
      <c r="D21" s="4">
        <v>53621635</v>
      </c>
      <c r="E21" s="4">
        <f t="shared" si="2"/>
        <v>52438901</v>
      </c>
      <c r="F21" s="13">
        <v>53683183</v>
      </c>
      <c r="G21" s="5">
        <f t="shared" si="3"/>
        <v>97.682175440305016</v>
      </c>
    </row>
    <row r="22" spans="1:7" x14ac:dyDescent="0.25">
      <c r="A22" s="4" t="s">
        <v>24</v>
      </c>
      <c r="B22" s="5">
        <v>181.94</v>
      </c>
      <c r="C22" s="4">
        <v>291348</v>
      </c>
      <c r="D22" s="4">
        <v>53465900</v>
      </c>
      <c r="E22" s="4">
        <f t="shared" si="2"/>
        <v>53174552</v>
      </c>
      <c r="F22" s="13">
        <v>56270632</v>
      </c>
      <c r="G22" s="5">
        <f t="shared" si="3"/>
        <v>94.497875907986966</v>
      </c>
    </row>
    <row r="23" spans="1:7" x14ac:dyDescent="0.25">
      <c r="A23" s="4" t="s">
        <v>25</v>
      </c>
      <c r="B23" s="5">
        <v>103.39100000000001</v>
      </c>
      <c r="C23" s="4">
        <v>907408</v>
      </c>
      <c r="D23" s="4">
        <v>54795094</v>
      </c>
      <c r="E23" s="4">
        <f t="shared" si="2"/>
        <v>53887686</v>
      </c>
      <c r="F23" s="13">
        <v>64114420</v>
      </c>
      <c r="G23" s="5">
        <f t="shared" si="3"/>
        <v>84.049245084023212</v>
      </c>
    </row>
    <row r="24" spans="1:7" x14ac:dyDescent="0.25">
      <c r="A24" s="4" t="s">
        <v>26</v>
      </c>
      <c r="B24" s="5">
        <v>152.97</v>
      </c>
      <c r="C24" s="4">
        <v>6716084</v>
      </c>
      <c r="D24" s="4">
        <v>64289241</v>
      </c>
      <c r="E24" s="4">
        <f t="shared" si="2"/>
        <v>57573157</v>
      </c>
      <c r="F24" s="13">
        <v>66011140</v>
      </c>
      <c r="G24" s="5">
        <f t="shared" si="3"/>
        <v>87.217334831666292</v>
      </c>
    </row>
    <row r="25" spans="1:7" x14ac:dyDescent="0.25">
      <c r="A25" s="4" t="s">
        <v>27</v>
      </c>
      <c r="B25" s="5">
        <v>164.39</v>
      </c>
      <c r="C25" s="4">
        <v>1210051</v>
      </c>
      <c r="D25" s="4">
        <v>53694785</v>
      </c>
      <c r="E25" s="4">
        <f t="shared" si="2"/>
        <v>52484734</v>
      </c>
      <c r="F25" s="13">
        <v>58837282</v>
      </c>
      <c r="G25" s="5">
        <f t="shared" si="3"/>
        <v>89.203192628782546</v>
      </c>
    </row>
    <row r="26" spans="1:7" x14ac:dyDescent="0.25">
      <c r="A26" s="4" t="s">
        <v>28</v>
      </c>
      <c r="B26" s="5">
        <v>92.52</v>
      </c>
      <c r="C26" s="4">
        <v>2777429</v>
      </c>
      <c r="D26" s="4">
        <v>63751850</v>
      </c>
      <c r="E26" s="4">
        <f t="shared" si="2"/>
        <v>60974421</v>
      </c>
      <c r="F26" s="13">
        <v>68676610</v>
      </c>
      <c r="G26" s="5">
        <f t="shared" si="3"/>
        <v>88.784843922843606</v>
      </c>
    </row>
    <row r="27" spans="1:7" x14ac:dyDescent="0.25">
      <c r="A27" s="4" t="s">
        <v>29</v>
      </c>
      <c r="B27" s="5">
        <v>130.6</v>
      </c>
      <c r="C27" s="4">
        <v>2142013</v>
      </c>
      <c r="D27" s="4">
        <v>49717597</v>
      </c>
      <c r="E27" s="4">
        <f t="shared" si="2"/>
        <v>47575584</v>
      </c>
      <c r="F27" s="13">
        <v>52558513</v>
      </c>
      <c r="G27" s="5">
        <f t="shared" si="3"/>
        <v>90.519273252650805</v>
      </c>
    </row>
    <row r="28" spans="1:7" x14ac:dyDescent="0.25">
      <c r="A28" s="4" t="s">
        <v>30</v>
      </c>
      <c r="B28" s="5">
        <v>89.11</v>
      </c>
      <c r="C28" s="4">
        <v>1025951</v>
      </c>
      <c r="D28" s="4">
        <v>61494399</v>
      </c>
      <c r="E28" s="4">
        <f t="shared" si="2"/>
        <v>60468448</v>
      </c>
      <c r="F28" s="13">
        <v>65683246</v>
      </c>
      <c r="G28" s="5">
        <f t="shared" si="3"/>
        <v>92.06068774372082</v>
      </c>
    </row>
    <row r="29" spans="1:7" x14ac:dyDescent="0.25">
      <c r="A29" s="4" t="s">
        <v>31</v>
      </c>
      <c r="B29" s="5">
        <v>134.94</v>
      </c>
      <c r="C29" s="4">
        <v>5555078</v>
      </c>
      <c r="D29" s="4">
        <v>71883926</v>
      </c>
      <c r="E29" s="4">
        <f t="shared" si="2"/>
        <v>66328848</v>
      </c>
      <c r="F29" s="13">
        <v>72546720</v>
      </c>
      <c r="G29" s="5">
        <f t="shared" si="3"/>
        <v>91.429148002831823</v>
      </c>
    </row>
    <row r="30" spans="1:7" x14ac:dyDescent="0.25">
      <c r="A30" s="4" t="s">
        <v>32</v>
      </c>
      <c r="B30" s="5">
        <v>132.13999999999999</v>
      </c>
      <c r="C30" s="4">
        <v>1439091</v>
      </c>
      <c r="D30" s="4">
        <v>57932905</v>
      </c>
      <c r="E30" s="4">
        <f t="shared" si="2"/>
        <v>56493814</v>
      </c>
      <c r="F30" s="13">
        <v>62677315</v>
      </c>
      <c r="G30" s="5">
        <f t="shared" si="3"/>
        <v>90.13438753718151</v>
      </c>
    </row>
    <row r="31" spans="1:7" x14ac:dyDescent="0.25">
      <c r="A31" s="4" t="s">
        <v>33</v>
      </c>
      <c r="B31" s="5">
        <v>183.36</v>
      </c>
      <c r="C31" s="4">
        <v>176516</v>
      </c>
      <c r="D31" s="4">
        <v>62624450</v>
      </c>
      <c r="E31" s="4">
        <f t="shared" si="2"/>
        <v>62447934</v>
      </c>
      <c r="F31" s="13">
        <v>63922515</v>
      </c>
      <c r="G31" s="5">
        <f t="shared" si="3"/>
        <v>97.693174306423955</v>
      </c>
    </row>
    <row r="32" spans="1:7" x14ac:dyDescent="0.25">
      <c r="A32" s="8" t="s">
        <v>19</v>
      </c>
      <c r="B32" s="9">
        <f>SUM(B19:B31)</f>
        <v>1921.3209999999999</v>
      </c>
      <c r="C32" s="8"/>
      <c r="D32" s="8"/>
      <c r="E32" s="8">
        <f>SUM(E19:E31)</f>
        <v>748079565</v>
      </c>
      <c r="F32" s="8">
        <f>SUM(F19:F31)</f>
        <v>820649741</v>
      </c>
      <c r="G32" s="9">
        <f t="shared" si="3"/>
        <v>91.156985450142244</v>
      </c>
    </row>
    <row r="33" spans="1:7" x14ac:dyDescent="0.25">
      <c r="A33" s="1"/>
      <c r="B33" s="1"/>
      <c r="C33" s="1"/>
      <c r="D33" s="1"/>
      <c r="E33" s="1"/>
      <c r="F33" s="1"/>
      <c r="G33" s="1"/>
    </row>
  </sheetData>
  <mergeCells count="1">
    <mergeCell ref="A1:G1"/>
  </mergeCells>
  <pageMargins left="0.7" right="0.7" top="0.75" bottom="0.75" header="0.3" footer="0.3"/>
  <pageSetup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E857C-E7B9-4C41-8EBC-65A79AB03B36}">
  <dimension ref="A1:D8"/>
  <sheetViews>
    <sheetView tabSelected="1" workbookViewId="0">
      <selection activeCell="C31" sqref="C31"/>
    </sheetView>
  </sheetViews>
  <sheetFormatPr defaultRowHeight="15" x14ac:dyDescent="0.25"/>
  <cols>
    <col min="1" max="1" width="10.5703125" bestFit="1" customWidth="1"/>
    <col min="2" max="2" width="42.28515625" bestFit="1" customWidth="1"/>
    <col min="3" max="3" width="56.140625" bestFit="1" customWidth="1"/>
    <col min="4" max="4" width="45.7109375" bestFit="1" customWidth="1"/>
  </cols>
  <sheetData>
    <row r="1" spans="1:4" x14ac:dyDescent="0.25">
      <c r="A1" s="19" t="s">
        <v>159</v>
      </c>
      <c r="B1" s="19"/>
      <c r="C1" s="19"/>
      <c r="D1" s="19"/>
    </row>
    <row r="2" spans="1:4" x14ac:dyDescent="0.25">
      <c r="A2" s="21" t="s">
        <v>160</v>
      </c>
      <c r="B2" s="21" t="s">
        <v>161</v>
      </c>
      <c r="C2" s="21" t="s">
        <v>162</v>
      </c>
      <c r="D2" s="21" t="s">
        <v>163</v>
      </c>
    </row>
    <row r="3" spans="1:4" x14ac:dyDescent="0.25">
      <c r="A3" s="22" t="s">
        <v>164</v>
      </c>
      <c r="B3" s="22" t="s">
        <v>165</v>
      </c>
      <c r="C3" s="23" t="s">
        <v>166</v>
      </c>
      <c r="D3" s="38" t="s">
        <v>167</v>
      </c>
    </row>
    <row r="4" spans="1:4" x14ac:dyDescent="0.25">
      <c r="A4" s="22" t="s">
        <v>168</v>
      </c>
      <c r="B4" s="22" t="s">
        <v>169</v>
      </c>
      <c r="C4" s="23" t="s">
        <v>166</v>
      </c>
      <c r="D4" s="38" t="s">
        <v>170</v>
      </c>
    </row>
    <row r="5" spans="1:4" x14ac:dyDescent="0.25">
      <c r="A5" s="22" t="s">
        <v>171</v>
      </c>
      <c r="B5" s="22" t="s">
        <v>172</v>
      </c>
      <c r="C5" s="23" t="s">
        <v>173</v>
      </c>
      <c r="D5" s="38" t="s">
        <v>174</v>
      </c>
    </row>
    <row r="6" spans="1:4" x14ac:dyDescent="0.25">
      <c r="A6" s="22" t="s">
        <v>168</v>
      </c>
      <c r="B6" s="22" t="s">
        <v>175</v>
      </c>
      <c r="C6" s="23" t="s">
        <v>173</v>
      </c>
      <c r="D6" s="38" t="s">
        <v>176</v>
      </c>
    </row>
    <row r="7" spans="1:4" x14ac:dyDescent="0.25">
      <c r="A7" s="22" t="s">
        <v>177</v>
      </c>
      <c r="B7" s="22" t="s">
        <v>178</v>
      </c>
      <c r="C7" s="23" t="s">
        <v>179</v>
      </c>
      <c r="D7" s="38" t="s">
        <v>180</v>
      </c>
    </row>
    <row r="8" spans="1:4" x14ac:dyDescent="0.25">
      <c r="A8" s="39" t="s">
        <v>168</v>
      </c>
      <c r="B8" s="39" t="s">
        <v>181</v>
      </c>
      <c r="C8" s="40" t="s">
        <v>179</v>
      </c>
      <c r="D8" s="24" t="s">
        <v>182</v>
      </c>
    </row>
  </sheetData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74AD9-536A-4EA0-AB2B-1A503CB36E3E}">
  <dimension ref="A1:G6"/>
  <sheetViews>
    <sheetView workbookViewId="0">
      <selection activeCell="E32" sqref="E32"/>
    </sheetView>
  </sheetViews>
  <sheetFormatPr defaultRowHeight="15" x14ac:dyDescent="0.25"/>
  <cols>
    <col min="1" max="1" width="11.7109375" bestFit="1" customWidth="1"/>
    <col min="2" max="2" width="37.140625" bestFit="1" customWidth="1"/>
    <col min="3" max="3" width="38.5703125" bestFit="1" customWidth="1"/>
    <col min="4" max="4" width="11.85546875" bestFit="1" customWidth="1"/>
    <col min="5" max="6" width="10.140625" bestFit="1" customWidth="1"/>
    <col min="7" max="7" width="7.28515625" bestFit="1" customWidth="1"/>
  </cols>
  <sheetData>
    <row r="1" spans="1:7" x14ac:dyDescent="0.25">
      <c r="A1" s="20" t="s">
        <v>58</v>
      </c>
      <c r="B1" s="20"/>
      <c r="C1" s="20"/>
      <c r="D1" s="20"/>
      <c r="E1" s="20"/>
      <c r="F1" s="20"/>
      <c r="G1" s="20"/>
    </row>
    <row r="2" spans="1:7" ht="15.75" x14ac:dyDescent="0.25">
      <c r="A2" s="14" t="s">
        <v>35</v>
      </c>
      <c r="B2" s="14" t="s">
        <v>36</v>
      </c>
      <c r="C2" s="14" t="s">
        <v>37</v>
      </c>
      <c r="D2" s="14" t="s">
        <v>38</v>
      </c>
      <c r="E2" s="14" t="s">
        <v>39</v>
      </c>
      <c r="F2" s="14" t="s">
        <v>40</v>
      </c>
      <c r="G2" s="14" t="s">
        <v>41</v>
      </c>
    </row>
    <row r="3" spans="1:7" ht="15.75" x14ac:dyDescent="0.25">
      <c r="A3" s="15" t="s">
        <v>42</v>
      </c>
      <c r="B3" s="16" t="s">
        <v>43</v>
      </c>
      <c r="C3" s="16" t="s">
        <v>44</v>
      </c>
      <c r="D3" s="17" t="s">
        <v>23</v>
      </c>
      <c r="E3" s="15">
        <v>354378</v>
      </c>
      <c r="F3" s="15">
        <v>354501</v>
      </c>
      <c r="G3" s="15" t="s">
        <v>45</v>
      </c>
    </row>
    <row r="4" spans="1:7" ht="15.75" x14ac:dyDescent="0.25">
      <c r="A4" s="15" t="s">
        <v>46</v>
      </c>
      <c r="B4" s="15" t="s">
        <v>47</v>
      </c>
      <c r="C4" s="15" t="s">
        <v>48</v>
      </c>
      <c r="D4" s="18" t="s">
        <v>24</v>
      </c>
      <c r="E4" s="15">
        <v>41027467</v>
      </c>
      <c r="F4" s="15">
        <v>41027791</v>
      </c>
      <c r="G4" s="15" t="s">
        <v>49</v>
      </c>
    </row>
    <row r="5" spans="1:7" ht="15.75" x14ac:dyDescent="0.25">
      <c r="A5" s="15" t="s">
        <v>50</v>
      </c>
      <c r="B5" s="15" t="s">
        <v>51</v>
      </c>
      <c r="C5" s="15" t="s">
        <v>52</v>
      </c>
      <c r="D5" s="18" t="s">
        <v>32</v>
      </c>
      <c r="E5" s="15">
        <v>57022747</v>
      </c>
      <c r="F5" s="15">
        <v>57022953</v>
      </c>
      <c r="G5" s="15" t="s">
        <v>53</v>
      </c>
    </row>
    <row r="6" spans="1:7" ht="15.75" x14ac:dyDescent="0.25">
      <c r="A6" s="15" t="s">
        <v>54</v>
      </c>
      <c r="B6" s="15" t="s">
        <v>55</v>
      </c>
      <c r="C6" s="15" t="s">
        <v>56</v>
      </c>
      <c r="D6" s="18" t="s">
        <v>32</v>
      </c>
      <c r="E6" s="15">
        <v>63328008</v>
      </c>
      <c r="F6" s="15">
        <v>63328216</v>
      </c>
      <c r="G6" s="15" t="s">
        <v>57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545B6-B118-4A64-94C1-BF78E5E6871C}">
  <dimension ref="A1:H31"/>
  <sheetViews>
    <sheetView workbookViewId="0">
      <selection activeCell="H23" sqref="H23"/>
    </sheetView>
  </sheetViews>
  <sheetFormatPr defaultRowHeight="15" x14ac:dyDescent="0.25"/>
  <cols>
    <col min="1" max="1" width="11.140625" bestFit="1" customWidth="1"/>
    <col min="2" max="2" width="23" bestFit="1" customWidth="1"/>
    <col min="3" max="3" width="31.7109375" bestFit="1" customWidth="1"/>
    <col min="4" max="4" width="32" bestFit="1" customWidth="1"/>
    <col min="5" max="6" width="10" bestFit="1" customWidth="1"/>
    <col min="7" max="7" width="13.5703125" bestFit="1" customWidth="1"/>
    <col min="8" max="8" width="60.5703125" bestFit="1" customWidth="1"/>
  </cols>
  <sheetData>
    <row r="1" spans="1:8" x14ac:dyDescent="0.25">
      <c r="A1" s="20" t="s">
        <v>158</v>
      </c>
      <c r="B1" s="20"/>
      <c r="C1" s="20"/>
      <c r="D1" s="20"/>
      <c r="E1" s="20"/>
      <c r="F1" s="20"/>
      <c r="G1" s="20"/>
    </row>
    <row r="2" spans="1:8" x14ac:dyDescent="0.25">
      <c r="A2" s="26" t="s">
        <v>59</v>
      </c>
      <c r="B2" s="26" t="s">
        <v>60</v>
      </c>
      <c r="C2" s="26" t="s">
        <v>36</v>
      </c>
      <c r="D2" s="26" t="s">
        <v>37</v>
      </c>
      <c r="E2" s="26" t="s">
        <v>39</v>
      </c>
      <c r="F2" s="26" t="s">
        <v>40</v>
      </c>
      <c r="G2" s="26" t="s">
        <v>61</v>
      </c>
      <c r="H2" s="1"/>
    </row>
    <row r="3" spans="1:8" x14ac:dyDescent="0.25">
      <c r="A3" s="27" t="s">
        <v>62</v>
      </c>
      <c r="B3" s="28" t="s">
        <v>63</v>
      </c>
      <c r="C3" s="29" t="s">
        <v>64</v>
      </c>
      <c r="D3" s="29" t="s">
        <v>65</v>
      </c>
      <c r="E3" s="30">
        <v>1819138</v>
      </c>
      <c r="F3" s="30">
        <v>1819349</v>
      </c>
      <c r="G3" s="28">
        <v>212</v>
      </c>
      <c r="H3" s="1"/>
    </row>
    <row r="4" spans="1:8" x14ac:dyDescent="0.25">
      <c r="A4" s="27" t="s">
        <v>66</v>
      </c>
      <c r="B4" s="28" t="s">
        <v>67</v>
      </c>
      <c r="C4" s="29" t="s">
        <v>68</v>
      </c>
      <c r="D4" s="29" t="s">
        <v>69</v>
      </c>
      <c r="E4" s="30">
        <v>69268358</v>
      </c>
      <c r="F4" s="30">
        <v>69268583</v>
      </c>
      <c r="G4" s="28">
        <v>226</v>
      </c>
      <c r="H4" s="1"/>
    </row>
    <row r="5" spans="1:8" x14ac:dyDescent="0.25">
      <c r="A5" s="27" t="s">
        <v>70</v>
      </c>
      <c r="B5" s="28" t="s">
        <v>71</v>
      </c>
      <c r="C5" s="29" t="s">
        <v>72</v>
      </c>
      <c r="D5" s="29" t="s">
        <v>73</v>
      </c>
      <c r="E5" s="30">
        <v>69374912</v>
      </c>
      <c r="F5" s="30">
        <v>69375094</v>
      </c>
      <c r="G5" s="28">
        <v>183</v>
      </c>
      <c r="H5" s="1"/>
    </row>
    <row r="6" spans="1:8" x14ac:dyDescent="0.25">
      <c r="A6" s="27" t="s">
        <v>74</v>
      </c>
      <c r="B6" s="28" t="s">
        <v>75</v>
      </c>
      <c r="C6" s="29" t="s">
        <v>76</v>
      </c>
      <c r="D6" s="29" t="s">
        <v>77</v>
      </c>
      <c r="E6" s="30">
        <v>69382725</v>
      </c>
      <c r="F6" s="30">
        <v>69382956</v>
      </c>
      <c r="G6" s="28">
        <v>232</v>
      </c>
      <c r="H6" s="1"/>
    </row>
    <row r="7" spans="1:8" x14ac:dyDescent="0.25">
      <c r="A7" s="27" t="s">
        <v>78</v>
      </c>
      <c r="B7" s="28" t="s">
        <v>79</v>
      </c>
      <c r="C7" s="29" t="s">
        <v>80</v>
      </c>
      <c r="D7" s="29" t="s">
        <v>81</v>
      </c>
      <c r="E7" s="30">
        <v>68278066</v>
      </c>
      <c r="F7" s="30">
        <v>68278276</v>
      </c>
      <c r="G7" s="28">
        <v>211</v>
      </c>
      <c r="H7" s="1"/>
    </row>
    <row r="8" spans="1:8" x14ac:dyDescent="0.25">
      <c r="A8" s="27" t="s">
        <v>82</v>
      </c>
      <c r="B8" s="28" t="s">
        <v>83</v>
      </c>
      <c r="C8" s="29" t="s">
        <v>84</v>
      </c>
      <c r="D8" s="29" t="s">
        <v>85</v>
      </c>
      <c r="E8" s="30">
        <v>69165337</v>
      </c>
      <c r="F8" s="30">
        <v>69165611</v>
      </c>
      <c r="G8" s="28">
        <v>275</v>
      </c>
      <c r="H8" s="1"/>
    </row>
    <row r="9" spans="1:8" x14ac:dyDescent="0.25">
      <c r="A9" s="27" t="s">
        <v>86</v>
      </c>
      <c r="B9" s="28" t="s">
        <v>87</v>
      </c>
      <c r="C9" s="29" t="s">
        <v>88</v>
      </c>
      <c r="D9" s="29" t="s">
        <v>89</v>
      </c>
      <c r="E9" s="30">
        <v>69041910</v>
      </c>
      <c r="F9" s="30">
        <v>69042124</v>
      </c>
      <c r="G9" s="28">
        <v>215</v>
      </c>
      <c r="H9" s="1"/>
    </row>
    <row r="10" spans="1:8" x14ac:dyDescent="0.25">
      <c r="A10" s="27" t="s">
        <v>90</v>
      </c>
      <c r="B10" s="28" t="s">
        <v>91</v>
      </c>
      <c r="C10" s="29" t="s">
        <v>92</v>
      </c>
      <c r="D10" s="29" t="s">
        <v>93</v>
      </c>
      <c r="E10" s="30">
        <v>68831775</v>
      </c>
      <c r="F10" s="30">
        <v>68831999</v>
      </c>
      <c r="G10" s="28">
        <v>225</v>
      </c>
      <c r="H10" s="1"/>
    </row>
    <row r="11" spans="1:8" x14ac:dyDescent="0.25">
      <c r="A11" s="27" t="s">
        <v>94</v>
      </c>
      <c r="B11" s="28" t="s">
        <v>95</v>
      </c>
      <c r="C11" s="29" t="s">
        <v>96</v>
      </c>
      <c r="D11" s="29" t="s">
        <v>97</v>
      </c>
      <c r="E11" s="30">
        <v>68570483</v>
      </c>
      <c r="F11" s="30">
        <v>68570633</v>
      </c>
      <c r="G11" s="28">
        <v>151</v>
      </c>
      <c r="H11" s="1"/>
    </row>
    <row r="12" spans="1:8" x14ac:dyDescent="0.25">
      <c r="A12" s="27" t="s">
        <v>98</v>
      </c>
      <c r="B12" s="28" t="s">
        <v>99</v>
      </c>
      <c r="C12" s="29" t="s">
        <v>100</v>
      </c>
      <c r="D12" s="29" t="s">
        <v>101</v>
      </c>
      <c r="E12" s="30">
        <v>68696638</v>
      </c>
      <c r="F12" s="30">
        <v>68696851</v>
      </c>
      <c r="G12" s="28">
        <v>214</v>
      </c>
      <c r="H12" s="1"/>
    </row>
    <row r="13" spans="1:8" x14ac:dyDescent="0.25">
      <c r="A13" s="27" t="s">
        <v>102</v>
      </c>
      <c r="B13" s="28" t="s">
        <v>103</v>
      </c>
      <c r="C13" s="29" t="s">
        <v>104</v>
      </c>
      <c r="D13" s="29" t="s">
        <v>105</v>
      </c>
      <c r="E13" s="30">
        <v>1588646</v>
      </c>
      <c r="F13" s="30">
        <v>1588801</v>
      </c>
      <c r="G13" s="28">
        <v>156</v>
      </c>
      <c r="H13" s="1"/>
    </row>
    <row r="14" spans="1:8" x14ac:dyDescent="0.25">
      <c r="A14" s="27" t="s">
        <v>106</v>
      </c>
      <c r="B14" s="28" t="s">
        <v>107</v>
      </c>
      <c r="C14" s="29" t="s">
        <v>108</v>
      </c>
      <c r="D14" s="29" t="s">
        <v>109</v>
      </c>
      <c r="E14" s="30">
        <v>1789337</v>
      </c>
      <c r="F14" s="30">
        <v>1789579</v>
      </c>
      <c r="G14" s="28">
        <v>243</v>
      </c>
      <c r="H14" s="1"/>
    </row>
    <row r="15" spans="1:8" x14ac:dyDescent="0.25">
      <c r="A15" s="27" t="s">
        <v>110</v>
      </c>
      <c r="B15" s="28" t="s">
        <v>111</v>
      </c>
      <c r="C15" s="29" t="s">
        <v>112</v>
      </c>
      <c r="D15" s="29" t="s">
        <v>113</v>
      </c>
      <c r="E15" s="30">
        <v>1859436</v>
      </c>
      <c r="F15" s="30">
        <v>1859651</v>
      </c>
      <c r="G15" s="28" t="s">
        <v>114</v>
      </c>
      <c r="H15" s="1"/>
    </row>
    <row r="16" spans="1:8" x14ac:dyDescent="0.25">
      <c r="A16" s="4" t="s">
        <v>115</v>
      </c>
      <c r="B16" s="4" t="s">
        <v>116</v>
      </c>
      <c r="C16" s="31" t="s">
        <v>117</v>
      </c>
      <c r="D16" s="31" t="s">
        <v>81</v>
      </c>
      <c r="E16" s="32">
        <v>68277717</v>
      </c>
      <c r="F16" s="32">
        <v>68278276</v>
      </c>
      <c r="G16" s="4">
        <f t="shared" ref="G16" si="0" xml:space="preserve"> F16-E16+1</f>
        <v>560</v>
      </c>
      <c r="H16" s="22" t="s">
        <v>118</v>
      </c>
    </row>
    <row r="17" spans="1:8" x14ac:dyDescent="0.25">
      <c r="A17" s="1"/>
      <c r="B17" s="1"/>
      <c r="C17" s="1"/>
      <c r="D17" s="1"/>
      <c r="E17" s="25"/>
      <c r="F17" s="25"/>
      <c r="G17" s="1"/>
      <c r="H17" s="1"/>
    </row>
    <row r="18" spans="1:8" x14ac:dyDescent="0.25">
      <c r="A18" s="1"/>
      <c r="B18" s="1"/>
      <c r="C18" s="1"/>
      <c r="D18" s="1"/>
      <c r="E18" s="1"/>
      <c r="F18" s="1"/>
      <c r="G18" s="1"/>
      <c r="H18" s="1"/>
    </row>
    <row r="19" spans="1:8" x14ac:dyDescent="0.25">
      <c r="A19" s="20" t="s">
        <v>157</v>
      </c>
      <c r="B19" s="20"/>
      <c r="C19" s="1"/>
      <c r="D19" s="1"/>
      <c r="E19" s="1"/>
      <c r="F19" s="1"/>
      <c r="G19" s="1"/>
      <c r="H19" s="1"/>
    </row>
    <row r="20" spans="1:8" x14ac:dyDescent="0.25">
      <c r="A20" s="33" t="s">
        <v>119</v>
      </c>
      <c r="B20" s="33" t="s">
        <v>60</v>
      </c>
      <c r="C20" s="33" t="s">
        <v>120</v>
      </c>
      <c r="D20" s="33" t="s">
        <v>37</v>
      </c>
      <c r="E20" s="33" t="s">
        <v>121</v>
      </c>
      <c r="F20" s="33" t="s">
        <v>122</v>
      </c>
      <c r="G20" s="33" t="s">
        <v>123</v>
      </c>
      <c r="H20" s="1"/>
    </row>
    <row r="21" spans="1:8" x14ac:dyDescent="0.25">
      <c r="A21" s="27" t="s">
        <v>62</v>
      </c>
      <c r="B21" s="28" t="s">
        <v>124</v>
      </c>
      <c r="C21" s="34" t="s">
        <v>125</v>
      </c>
      <c r="D21" s="34" t="s">
        <v>126</v>
      </c>
      <c r="E21" s="35">
        <v>1941720</v>
      </c>
      <c r="F21" s="35">
        <v>1941863</v>
      </c>
      <c r="G21" s="36">
        <v>144</v>
      </c>
      <c r="H21" s="1"/>
    </row>
    <row r="22" spans="1:8" x14ac:dyDescent="0.25">
      <c r="A22" s="27" t="s">
        <v>66</v>
      </c>
      <c r="B22" s="28" t="s">
        <v>127</v>
      </c>
      <c r="C22" s="34" t="s">
        <v>128</v>
      </c>
      <c r="D22" s="34" t="s">
        <v>129</v>
      </c>
      <c r="E22" s="35">
        <v>111123084</v>
      </c>
      <c r="F22" s="35">
        <v>111123199</v>
      </c>
      <c r="G22" s="36">
        <v>116</v>
      </c>
      <c r="H22" s="1"/>
    </row>
    <row r="23" spans="1:8" x14ac:dyDescent="0.25">
      <c r="A23" s="27" t="s">
        <v>70</v>
      </c>
      <c r="B23" s="28" t="s">
        <v>130</v>
      </c>
      <c r="C23" s="34" t="s">
        <v>131</v>
      </c>
      <c r="D23" s="34" t="s">
        <v>132</v>
      </c>
      <c r="E23" s="35">
        <v>111267888</v>
      </c>
      <c r="F23" s="35">
        <v>111268052</v>
      </c>
      <c r="G23" s="36">
        <v>165</v>
      </c>
      <c r="H23" s="1"/>
    </row>
    <row r="24" spans="1:8" x14ac:dyDescent="0.25">
      <c r="A24" s="27" t="s">
        <v>78</v>
      </c>
      <c r="B24" s="28" t="s">
        <v>133</v>
      </c>
      <c r="C24" s="34" t="s">
        <v>134</v>
      </c>
      <c r="D24" s="34" t="s">
        <v>135</v>
      </c>
      <c r="E24" s="35">
        <v>110023318</v>
      </c>
      <c r="F24" s="35">
        <v>110023484</v>
      </c>
      <c r="G24" s="36">
        <v>167</v>
      </c>
      <c r="H24" s="1"/>
    </row>
    <row r="25" spans="1:8" x14ac:dyDescent="0.25">
      <c r="A25" s="27" t="s">
        <v>82</v>
      </c>
      <c r="B25" s="28" t="s">
        <v>136</v>
      </c>
      <c r="C25" s="34" t="s">
        <v>137</v>
      </c>
      <c r="D25" s="34" t="s">
        <v>138</v>
      </c>
      <c r="E25" s="35">
        <v>111006045</v>
      </c>
      <c r="F25" s="37">
        <v>111006199</v>
      </c>
      <c r="G25" s="36">
        <v>155</v>
      </c>
      <c r="H25" s="1"/>
    </row>
    <row r="26" spans="1:8" x14ac:dyDescent="0.25">
      <c r="A26" s="27" t="s">
        <v>86</v>
      </c>
      <c r="B26" s="28" t="s">
        <v>139</v>
      </c>
      <c r="C26" s="34" t="s">
        <v>88</v>
      </c>
      <c r="D26" s="34" t="s">
        <v>140</v>
      </c>
      <c r="E26" s="35">
        <v>110913347</v>
      </c>
      <c r="F26" s="35">
        <v>110913464</v>
      </c>
      <c r="G26" s="36">
        <v>118</v>
      </c>
      <c r="H26" s="1"/>
    </row>
    <row r="27" spans="1:8" x14ac:dyDescent="0.25">
      <c r="A27" s="27" t="s">
        <v>90</v>
      </c>
      <c r="B27" s="28" t="s">
        <v>141</v>
      </c>
      <c r="C27" s="34" t="s">
        <v>142</v>
      </c>
      <c r="D27" s="34" t="s">
        <v>143</v>
      </c>
      <c r="E27" s="35">
        <v>110661325</v>
      </c>
      <c r="F27" s="35">
        <v>110661425</v>
      </c>
      <c r="G27" s="36">
        <v>101</v>
      </c>
      <c r="H27" s="1"/>
    </row>
    <row r="28" spans="1:8" x14ac:dyDescent="0.25">
      <c r="A28" s="27" t="s">
        <v>144</v>
      </c>
      <c r="B28" s="28" t="s">
        <v>145</v>
      </c>
      <c r="C28" s="34" t="s">
        <v>146</v>
      </c>
      <c r="D28" s="34" t="s">
        <v>147</v>
      </c>
      <c r="E28" s="35">
        <v>110416145</v>
      </c>
      <c r="F28" s="35">
        <v>110416283</v>
      </c>
      <c r="G28" s="36">
        <v>139</v>
      </c>
      <c r="H28" s="1"/>
    </row>
    <row r="29" spans="1:8" x14ac:dyDescent="0.25">
      <c r="A29" s="27" t="s">
        <v>98</v>
      </c>
      <c r="B29" s="28" t="s">
        <v>148</v>
      </c>
      <c r="C29" s="34" t="s">
        <v>149</v>
      </c>
      <c r="D29" s="34" t="s">
        <v>150</v>
      </c>
      <c r="E29" s="35">
        <v>1734914</v>
      </c>
      <c r="F29" s="35">
        <v>1735038</v>
      </c>
      <c r="G29" s="36">
        <v>125</v>
      </c>
      <c r="H29" s="1"/>
    </row>
    <row r="30" spans="1:8" x14ac:dyDescent="0.25">
      <c r="A30" s="27" t="s">
        <v>106</v>
      </c>
      <c r="B30" s="28" t="s">
        <v>151</v>
      </c>
      <c r="C30" s="34" t="s">
        <v>152</v>
      </c>
      <c r="D30" s="34" t="s">
        <v>153</v>
      </c>
      <c r="E30" s="35">
        <v>1911322</v>
      </c>
      <c r="F30" s="37">
        <v>1911478</v>
      </c>
      <c r="G30" s="36">
        <v>157</v>
      </c>
      <c r="H30" s="1"/>
    </row>
    <row r="31" spans="1:8" x14ac:dyDescent="0.25">
      <c r="A31" s="27" t="s">
        <v>110</v>
      </c>
      <c r="B31" s="28" t="s">
        <v>154</v>
      </c>
      <c r="C31" s="34" t="s">
        <v>155</v>
      </c>
      <c r="D31" s="34" t="s">
        <v>156</v>
      </c>
      <c r="E31" s="35">
        <v>1987842</v>
      </c>
      <c r="F31" s="35">
        <v>1987945</v>
      </c>
      <c r="G31" s="36">
        <v>104</v>
      </c>
      <c r="H31" s="1"/>
    </row>
  </sheetData>
  <mergeCells count="2">
    <mergeCell ref="A19:B19"/>
    <mergeCell ref="A1:G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4A10B92C5D8347A011B6EA05206678" ma:contentTypeVersion="14" ma:contentTypeDescription="Create a new document." ma:contentTypeScope="" ma:versionID="713ff7f5118678b62c60e6d6bd6628c5">
  <xsd:schema xmlns:xsd="http://www.w3.org/2001/XMLSchema" xmlns:xs="http://www.w3.org/2001/XMLSchema" xmlns:p="http://schemas.microsoft.com/office/2006/metadata/properties" xmlns:ns3="0fe3bc23-b07f-4621-aeb8-e04d41511e8d" xmlns:ns4="9ef94521-e39f-461f-a92e-556cb0c415ae" targetNamespace="http://schemas.microsoft.com/office/2006/metadata/properties" ma:root="true" ma:fieldsID="85091c5e69ab355c6461eae38fe13eb4" ns3:_="" ns4:_="">
    <xsd:import namespace="0fe3bc23-b07f-4621-aeb8-e04d41511e8d"/>
    <xsd:import namespace="9ef94521-e39f-461f-a92e-556cb0c415a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e3bc23-b07f-4621-aeb8-e04d41511e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f94521-e39f-461f-a92e-556cb0c415a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30F93F-6DAC-4246-98C7-1C0D4D5AB0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3D685F3-3D9F-4ACD-BCCC-5FD227C22986}">
  <ds:schemaRefs>
    <ds:schemaRef ds:uri="http://purl.org/dc/terms/"/>
    <ds:schemaRef ds:uri="9ef94521-e39f-461f-a92e-556cb0c415ae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0fe3bc23-b07f-4621-aeb8-e04d41511e8d"/>
  </ds:schemaRefs>
</ds:datastoreItem>
</file>

<file path=customXml/itemProps3.xml><?xml version="1.0" encoding="utf-8"?>
<ds:datastoreItem xmlns:ds="http://schemas.openxmlformats.org/officeDocument/2006/customXml" ds:itemID="{2C1CECA6-24D5-42D8-987A-DA5F4C7188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e3bc23-b07f-4621-aeb8-e04d41511e8d"/>
    <ds:schemaRef ds:uri="9ef94521-e39f-461f-a92e-556cb0c415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Company>Texas Tech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Shrestha, Avinash</dc:creator>
  <cp:lastModifiedBy>Shrestha, Avinash</cp:lastModifiedBy>
  <cp:lastPrinted>2022-06-17T21:47:59Z</cp:lastPrinted>
  <dcterms:created xsi:type="dcterms:W3CDTF">2021-10-29T13:33:17Z</dcterms:created>
  <dcterms:modified xsi:type="dcterms:W3CDTF">2024-06-09T18:21:23Z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0x0101003E4A10B92C5D8347A011B6EA05206678</vt:lpwstr>
  </property>
</Properties>
</file>