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aeyenberge\Documents\Belangrijke projecten\Projecten-NGS\ILVO-P96 project\Run jan 2017 Code Corrected\Analyse_sept2017_voor_Lieven\Publicatie\1e revisie\"/>
    </mc:Choice>
  </mc:AlternateContent>
  <bookViews>
    <workbookView xWindow="0" yWindow="0" windowWidth="17685" windowHeight="10125"/>
  </bookViews>
  <sheets>
    <sheet name="DNAextraction results" sheetId="11" r:id="rId1"/>
    <sheet name="ANOVA" sheetId="1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G78" i="11" l="1"/>
  <c r="H78" i="11" s="1"/>
  <c r="F78" i="11"/>
  <c r="H63" i="11"/>
  <c r="G63" i="11"/>
  <c r="F63" i="11"/>
  <c r="H48" i="11"/>
  <c r="G48" i="11"/>
  <c r="F48" i="11"/>
  <c r="G33" i="11"/>
  <c r="H33" i="11" s="1"/>
  <c r="F33" i="11"/>
  <c r="H18" i="11"/>
  <c r="D78" i="11"/>
  <c r="D73" i="11"/>
  <c r="D68" i="11"/>
  <c r="D63" i="11"/>
  <c r="D58" i="11"/>
  <c r="D53" i="11"/>
  <c r="D48" i="11"/>
  <c r="D43" i="11"/>
  <c r="D38" i="11"/>
  <c r="D33" i="11"/>
  <c r="D28" i="11"/>
  <c r="D23" i="11"/>
  <c r="D18" i="11"/>
  <c r="D13" i="11"/>
  <c r="D8" i="11"/>
  <c r="G18" i="11"/>
  <c r="C18" i="11"/>
  <c r="F18" i="11"/>
  <c r="J48" i="11" l="1"/>
  <c r="J18" i="11"/>
  <c r="C13" i="11" l="1"/>
  <c r="C23" i="11"/>
  <c r="C28" i="11"/>
  <c r="C33" i="11"/>
  <c r="C38" i="11"/>
  <c r="C43" i="11"/>
  <c r="C48" i="11"/>
  <c r="C53" i="11"/>
  <c r="C58" i="11"/>
  <c r="C63" i="11"/>
  <c r="C68" i="11"/>
  <c r="C73" i="11"/>
  <c r="C78" i="11"/>
  <c r="C8" i="11"/>
</calcChain>
</file>

<file path=xl/sharedStrings.xml><?xml version="1.0" encoding="utf-8"?>
<sst xmlns="http://schemas.openxmlformats.org/spreadsheetml/2006/main" count="118" uniqueCount="50">
  <si>
    <t>WLB</t>
  </si>
  <si>
    <t>WLB-80</t>
  </si>
  <si>
    <t>WLB-vlN2</t>
  </si>
  <si>
    <t>Soil</t>
  </si>
  <si>
    <t>Soil-80</t>
  </si>
  <si>
    <t>Soil-vlN2</t>
  </si>
  <si>
    <t>Q</t>
  </si>
  <si>
    <t>Q-80</t>
  </si>
  <si>
    <t>Q-vlN2</t>
  </si>
  <si>
    <t>R</t>
  </si>
  <si>
    <t>R-80</t>
  </si>
  <si>
    <t>R-vlN2</t>
  </si>
  <si>
    <t>P</t>
  </si>
  <si>
    <t>P-80</t>
  </si>
  <si>
    <t>P-vlN2</t>
  </si>
  <si>
    <t>treatments</t>
  </si>
  <si>
    <t>High Pure PCR Template Prep Kit - Roche</t>
  </si>
  <si>
    <t>Dneasy Blood &amp; Tissue Kit - Qiagen</t>
  </si>
  <si>
    <t>Wizard Magnetic DNA Purif Syst for Food - Promega</t>
  </si>
  <si>
    <t>Code</t>
  </si>
  <si>
    <t>Storage at -20°C</t>
  </si>
  <si>
    <t>-vlN2</t>
  </si>
  <si>
    <t>A</t>
  </si>
  <si>
    <t>B</t>
  </si>
  <si>
    <t>C</t>
  </si>
  <si>
    <t>DNA-extractie-methoden (1-5) and pre-treatments (A-C):</t>
  </si>
  <si>
    <t>lqN2 for 5s before storage at -20°C</t>
  </si>
  <si>
    <t>Statistical analysis - Statistica version 12 - One way ANOVA</t>
  </si>
  <si>
    <t>Quantus-fluorometric analysis of DNA-extracts</t>
  </si>
  <si>
    <t>Mean</t>
  </si>
  <si>
    <t>StdDev</t>
  </si>
  <si>
    <t>VC (%)</t>
  </si>
  <si>
    <t>qPCR analysis of DNA-extracts</t>
  </si>
  <si>
    <t>results qPCR (Ct)</t>
  </si>
  <si>
    <t>WLB - according to Holterman et al.</t>
  </si>
  <si>
    <t>-80°C for 20 min before storage at -20°C</t>
  </si>
  <si>
    <t>(no code)</t>
  </si>
  <si>
    <t>results quantus (ng/µl)</t>
  </si>
  <si>
    <t>Soil DNA Isolation Kit - Norgen Biotek</t>
  </si>
  <si>
    <t>WLB = adapted Holterman method</t>
  </si>
  <si>
    <t>soil=Soil DNA Isolation Kit, Norgen Biotek</t>
  </si>
  <si>
    <r>
      <t>R=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High Pure PCR Template Prep Kit, Roche</t>
    </r>
  </si>
  <si>
    <r>
      <t>P=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Wizard Magnetic DNA Purification System for Food, Promega</t>
    </r>
  </si>
  <si>
    <t>Q=DNeasy Blood &amp; Tissue kit, Qiagen</t>
  </si>
  <si>
    <t>80=-80°C for 20 min (pre-treatment 2)</t>
  </si>
  <si>
    <t>vlN2=liquid nitrogen for 5 s (pre-treatment 3)</t>
  </si>
  <si>
    <t>(none)=-20°C (pre-treatment 1)</t>
  </si>
  <si>
    <t>Mean par method</t>
  </si>
  <si>
    <t>StdDev par method</t>
  </si>
  <si>
    <t>VC (%) par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</si>
</sst>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7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0" xfId="0" applyBorder="1" applyAlignment="1">
      <alignment horizontal="right"/>
    </xf>
    <xf numFmtId="0" fontId="0" fillId="0" borderId="0" xfId="0" applyBorder="1"/>
    <xf numFmtId="0" fontId="0" fillId="0" borderId="0" xfId="0" quotePrefix="1" applyBorder="1"/>
    <xf numFmtId="0" fontId="0" fillId="0" borderId="11" xfId="0" applyBorder="1" applyAlignment="1">
      <alignment horizontal="right"/>
    </xf>
    <xf numFmtId="0" fontId="0" fillId="0" borderId="12" xfId="0" quotePrefix="1" applyBorder="1"/>
    <xf numFmtId="0" fontId="0" fillId="0" borderId="12" xfId="0" applyBorder="1"/>
    <xf numFmtId="0" fontId="0" fillId="0" borderId="15" xfId="0" applyBorder="1"/>
    <xf numFmtId="0" fontId="0" fillId="0" borderId="16" xfId="0" applyBorder="1" applyAlignment="1">
      <alignment horizontal="left"/>
    </xf>
    <xf numFmtId="0" fontId="0" fillId="0" borderId="16" xfId="0" quotePrefix="1" applyBorder="1" applyAlignment="1">
      <alignment horizontal="left"/>
    </xf>
    <xf numFmtId="0" fontId="0" fillId="0" borderId="17" xfId="0" quotePrefix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6" xfId="0" applyFill="1" applyBorder="1"/>
    <xf numFmtId="0" fontId="0" fillId="33" borderId="18" xfId="0" applyFill="1" applyBorder="1"/>
    <xf numFmtId="0" fontId="0" fillId="33" borderId="11" xfId="0" applyFill="1" applyBorder="1"/>
    <xf numFmtId="0" fontId="0" fillId="33" borderId="17" xfId="0" applyFill="1" applyBorder="1"/>
    <xf numFmtId="0" fontId="0" fillId="33" borderId="19" xfId="0" applyFill="1" applyBorder="1"/>
    <xf numFmtId="2" fontId="0" fillId="0" borderId="0" xfId="0" applyNumberFormat="1" applyAlignment="1">
      <alignment horizontal="left"/>
    </xf>
    <xf numFmtId="2" fontId="18" fillId="0" borderId="0" xfId="0" applyNumberFormat="1" applyFont="1" applyAlignment="1">
      <alignment horizontal="left"/>
    </xf>
    <xf numFmtId="0" fontId="0" fillId="0" borderId="18" xfId="0" applyFill="1" applyBorder="1"/>
    <xf numFmtId="2" fontId="0" fillId="33" borderId="0" xfId="0" applyNumberFormat="1" applyFill="1" applyAlignment="1">
      <alignment horizontal="left"/>
    </xf>
    <xf numFmtId="2" fontId="18" fillId="33" borderId="0" xfId="0" applyNumberFormat="1" applyFont="1" applyFill="1" applyAlignment="1">
      <alignment horizontal="left"/>
    </xf>
    <xf numFmtId="0" fontId="19" fillId="0" borderId="0" xfId="0" applyFont="1"/>
    <xf numFmtId="0" fontId="0" fillId="0" borderId="0" xfId="0" quotePrefix="1"/>
    <xf numFmtId="0" fontId="19" fillId="0" borderId="22" xfId="0" applyFont="1" applyBorder="1"/>
    <xf numFmtId="0" fontId="0" fillId="0" borderId="22" xfId="0" applyBorder="1"/>
    <xf numFmtId="0" fontId="0" fillId="0" borderId="23" xfId="0" applyBorder="1"/>
    <xf numFmtId="0" fontId="0" fillId="33" borderId="0" xfId="0" applyFill="1" applyBorder="1" applyAlignment="1">
      <alignment horizontal="left"/>
    </xf>
    <xf numFmtId="0" fontId="0" fillId="33" borderId="12" xfId="0" applyFill="1" applyBorder="1" applyAlignment="1">
      <alignment horizontal="left"/>
    </xf>
    <xf numFmtId="0" fontId="0" fillId="0" borderId="21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6" xfId="0" applyFill="1" applyBorder="1"/>
    <xf numFmtId="0" fontId="0" fillId="0" borderId="19" xfId="0" applyFill="1" applyBorder="1"/>
    <xf numFmtId="0" fontId="0" fillId="0" borderId="17" xfId="0" applyFill="1" applyBorder="1"/>
    <xf numFmtId="2" fontId="0" fillId="0" borderId="12" xfId="0" applyNumberFormat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Quantus</a:t>
            </a:r>
          </a:p>
        </c:rich>
      </c:tx>
      <c:layout>
        <c:manualLayout>
          <c:xMode val="edge"/>
          <c:yMode val="edge"/>
          <c:x val="0.46079575638630754"/>
          <c:y val="2.34604177801641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744135356782827E-2"/>
          <c:y val="0.17171290297573563"/>
          <c:w val="0.92330482786037282"/>
          <c:h val="0.618128098571011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'[1]Statistiek all'!$P$101</c:f>
              <c:strCache>
                <c:ptCount val="1"/>
                <c:pt idx="0">
                  <c:v>Quantus noNS Mean (ng/µl)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de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2B-4E11-B5D8-E83DB4D7723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de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2B-4E11-B5D8-E83DB4D7723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de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52B-4E11-B5D8-E83DB4D7723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f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2B-4E11-B5D8-E83DB4D7723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f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52B-4E11-B5D8-E83DB4D7723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f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2B-4E11-B5D8-E83DB4D7723B}"/>
                </c:ext>
              </c:extLst>
            </c:dLbl>
            <c:dLbl>
              <c:idx val="6"/>
              <c:layout>
                <c:manualLayout>
                  <c:x val="-9.5671867175727539E-17"/>
                  <c:y val="-3.240740740740740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52B-4E11-B5D8-E83DB4D7723B}"/>
                </c:ext>
              </c:extLst>
            </c:dLbl>
            <c:dLbl>
              <c:idx val="7"/>
              <c:layout>
                <c:manualLayout>
                  <c:x val="0"/>
                  <c:y val="-4.62962962962963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2B-4E11-B5D8-E83DB4D7723B}"/>
                </c:ext>
              </c:extLst>
            </c:dLbl>
            <c:dLbl>
              <c:idx val="8"/>
              <c:layout>
                <c:manualLayout>
                  <c:x val="0"/>
                  <c:y val="-4.629629629629629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52B-4E11-B5D8-E83DB4D7723B}"/>
                </c:ext>
              </c:extLst>
            </c:dLbl>
            <c:dLbl>
              <c:idx val="9"/>
              <c:layout>
                <c:manualLayout>
                  <c:x val="0"/>
                  <c:y val="-2.77777777777777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cd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2B-4E11-B5D8-E83DB4D7723B}"/>
                </c:ext>
              </c:extLst>
            </c:dLbl>
            <c:dLbl>
              <c:idx val="10"/>
              <c:layout>
                <c:manualLayout>
                  <c:x val="0"/>
                  <c:y val="-7.4074074074074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52B-4E11-B5D8-E83DB4D7723B}"/>
                </c:ext>
              </c:extLst>
            </c:dLbl>
            <c:dLbl>
              <c:idx val="11"/>
              <c:layout>
                <c:manualLayout>
                  <c:x val="0"/>
                  <c:y val="-4.1666666666666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2B-4E11-B5D8-E83DB4D7723B}"/>
                </c:ext>
              </c:extLst>
            </c:dLbl>
            <c:dLbl>
              <c:idx val="12"/>
              <c:layout>
                <c:manualLayout>
                  <c:x val="0"/>
                  <c:y val="-1.388888888888897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ef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52B-4E11-B5D8-E83DB4D7723B}"/>
                </c:ext>
              </c:extLst>
            </c:dLbl>
            <c:dLbl>
              <c:idx val="13"/>
              <c:layout>
                <c:manualLayout>
                  <c:x val="0"/>
                  <c:y val="-2.314814814814814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ef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52B-4E11-B5D8-E83DB4D7723B}"/>
                </c:ext>
              </c:extLst>
            </c:dLbl>
            <c:dLbl>
              <c:idx val="14"/>
              <c:layout>
                <c:manualLayout>
                  <c:x val="0"/>
                  <c:y val="-3.240740740740740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ef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52B-4E11-B5D8-E83DB4D772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'[1]Statistiek all'!$Q$102:$Q$116</c:f>
                <c:numCache>
                  <c:formatCode>General</c:formatCode>
                  <c:ptCount val="15"/>
                  <c:pt idx="0">
                    <c:v>0.36833408748037438</c:v>
                  </c:pt>
                  <c:pt idx="1">
                    <c:v>0.39131828477596098</c:v>
                  </c:pt>
                  <c:pt idx="2">
                    <c:v>0.35618815252616126</c:v>
                  </c:pt>
                  <c:pt idx="3">
                    <c:v>0.44563527688009619</c:v>
                  </c:pt>
                  <c:pt idx="4">
                    <c:v>0.35811478606726083</c:v>
                  </c:pt>
                  <c:pt idx="5">
                    <c:v>0.23670656940608975</c:v>
                  </c:pt>
                  <c:pt idx="6">
                    <c:v>0.72318738927058179</c:v>
                  </c:pt>
                  <c:pt idx="7">
                    <c:v>0.96176920308356706</c:v>
                  </c:pt>
                  <c:pt idx="8">
                    <c:v>0.93648278147545239</c:v>
                  </c:pt>
                  <c:pt idx="9">
                    <c:v>0.82290339651747746</c:v>
                  </c:pt>
                  <c:pt idx="10">
                    <c:v>1.411495660638034</c:v>
                  </c:pt>
                  <c:pt idx="11">
                    <c:v>0.94403389769647583</c:v>
                  </c:pt>
                  <c:pt idx="12">
                    <c:v>0.46504838457949726</c:v>
                  </c:pt>
                  <c:pt idx="13">
                    <c:v>0.66571014713612409</c:v>
                  </c:pt>
                  <c:pt idx="14">
                    <c:v>0.83465561760524931</c:v>
                  </c:pt>
                </c:numCache>
              </c:numRef>
            </c:plus>
            <c:minus>
              <c:numRef>
                <c:f>'[1]Statistiek all'!$Q$102:$Q$116</c:f>
                <c:numCache>
                  <c:formatCode>General</c:formatCode>
                  <c:ptCount val="15"/>
                  <c:pt idx="0">
                    <c:v>0.36833408748037438</c:v>
                  </c:pt>
                  <c:pt idx="1">
                    <c:v>0.39131828477596098</c:v>
                  </c:pt>
                  <c:pt idx="2">
                    <c:v>0.35618815252616126</c:v>
                  </c:pt>
                  <c:pt idx="3">
                    <c:v>0.44563527688009619</c:v>
                  </c:pt>
                  <c:pt idx="4">
                    <c:v>0.35811478606726083</c:v>
                  </c:pt>
                  <c:pt idx="5">
                    <c:v>0.23670656940608975</c:v>
                  </c:pt>
                  <c:pt idx="6">
                    <c:v>0.72318738927058179</c:v>
                  </c:pt>
                  <c:pt idx="7">
                    <c:v>0.96176920308356706</c:v>
                  </c:pt>
                  <c:pt idx="8">
                    <c:v>0.93648278147545239</c:v>
                  </c:pt>
                  <c:pt idx="9">
                    <c:v>0.82290339651747746</c:v>
                  </c:pt>
                  <c:pt idx="10">
                    <c:v>1.411495660638034</c:v>
                  </c:pt>
                  <c:pt idx="11">
                    <c:v>0.94403389769647583</c:v>
                  </c:pt>
                  <c:pt idx="12">
                    <c:v>0.46504838457949726</c:v>
                  </c:pt>
                  <c:pt idx="13">
                    <c:v>0.66571014713612409</c:v>
                  </c:pt>
                  <c:pt idx="14">
                    <c:v>0.83465561760524931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'[1]Statistiek all'!$O$102:$O$116</c:f>
              <c:strCache>
                <c:ptCount val="15"/>
                <c:pt idx="0">
                  <c:v>WLB</c:v>
                </c:pt>
                <c:pt idx="1">
                  <c:v>WLB-80</c:v>
                </c:pt>
                <c:pt idx="2">
                  <c:v>WLB-vlN2</c:v>
                </c:pt>
                <c:pt idx="3">
                  <c:v>Soil</c:v>
                </c:pt>
                <c:pt idx="4">
                  <c:v>Soil-80</c:v>
                </c:pt>
                <c:pt idx="5">
                  <c:v>Soil-vlN2</c:v>
                </c:pt>
                <c:pt idx="6">
                  <c:v>Q</c:v>
                </c:pt>
                <c:pt idx="7">
                  <c:v>Q-80</c:v>
                </c:pt>
                <c:pt idx="8">
                  <c:v>Q-vlN2</c:v>
                </c:pt>
                <c:pt idx="9">
                  <c:v>R</c:v>
                </c:pt>
                <c:pt idx="10">
                  <c:v>R-80</c:v>
                </c:pt>
                <c:pt idx="11">
                  <c:v>R-vlN2</c:v>
                </c:pt>
                <c:pt idx="12">
                  <c:v>P</c:v>
                </c:pt>
                <c:pt idx="13">
                  <c:v>P-80</c:v>
                </c:pt>
                <c:pt idx="14">
                  <c:v>P-vlN2</c:v>
                </c:pt>
              </c:strCache>
            </c:strRef>
          </c:cat>
          <c:val>
            <c:numRef>
              <c:f>'[1]Statistiek all'!$P$102:$P$116</c:f>
              <c:numCache>
                <c:formatCode>General</c:formatCode>
                <c:ptCount val="15"/>
                <c:pt idx="0">
                  <c:v>3.5779999999999998</c:v>
                </c:pt>
                <c:pt idx="1">
                  <c:v>3.3860000000000001</c:v>
                </c:pt>
                <c:pt idx="2">
                  <c:v>3.7479999999999998</c:v>
                </c:pt>
                <c:pt idx="3">
                  <c:v>1.2596000000000001</c:v>
                </c:pt>
                <c:pt idx="4">
                  <c:v>1.1882000000000001</c:v>
                </c:pt>
                <c:pt idx="5">
                  <c:v>1.1639999999999999</c:v>
                </c:pt>
                <c:pt idx="6">
                  <c:v>6.5600000000000005</c:v>
                </c:pt>
                <c:pt idx="7">
                  <c:v>6.9</c:v>
                </c:pt>
                <c:pt idx="8">
                  <c:v>8.58</c:v>
                </c:pt>
                <c:pt idx="9">
                  <c:v>4.4419999999999993</c:v>
                </c:pt>
                <c:pt idx="10">
                  <c:v>5.6419999999999995</c:v>
                </c:pt>
                <c:pt idx="11">
                  <c:v>5.73</c:v>
                </c:pt>
                <c:pt idx="12">
                  <c:v>2.5219999999999998</c:v>
                </c:pt>
                <c:pt idx="13">
                  <c:v>2.3220000000000001</c:v>
                </c:pt>
                <c:pt idx="1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52B-4E11-B5D8-E83DB4D77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8238128"/>
        <c:axId val="448244360"/>
      </c:barChart>
      <c:catAx>
        <c:axId val="448238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DNA extraction method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244360"/>
        <c:crosses val="autoZero"/>
        <c:auto val="1"/>
        <c:lblAlgn val="ctr"/>
        <c:lblOffset val="100"/>
        <c:noMultiLvlLbl val="0"/>
      </c:catAx>
      <c:valAx>
        <c:axId val="44824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Mean DNA 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238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171450</xdr:rowOff>
        </xdr:from>
        <xdr:to>
          <xdr:col>17</xdr:col>
          <xdr:colOff>57150</xdr:colOff>
          <xdr:row>29</xdr:row>
          <xdr:rowOff>95250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33</xdr:row>
          <xdr:rowOff>0</xdr:rowOff>
        </xdr:from>
        <xdr:to>
          <xdr:col>17</xdr:col>
          <xdr:colOff>57150</xdr:colOff>
          <xdr:row>38</xdr:row>
          <xdr:rowOff>38100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48</xdr:row>
          <xdr:rowOff>9525</xdr:rowOff>
        </xdr:from>
        <xdr:to>
          <xdr:col>8</xdr:col>
          <xdr:colOff>495300</xdr:colOff>
          <xdr:row>65</xdr:row>
          <xdr:rowOff>171450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571500</xdr:colOff>
          <xdr:row>48</xdr:row>
          <xdr:rowOff>9525</xdr:rowOff>
        </xdr:from>
        <xdr:to>
          <xdr:col>15</xdr:col>
          <xdr:colOff>581025</xdr:colOff>
          <xdr:row>65</xdr:row>
          <xdr:rowOff>171450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39</xdr:row>
          <xdr:rowOff>0</xdr:rowOff>
        </xdr:from>
        <xdr:to>
          <xdr:col>16</xdr:col>
          <xdr:colOff>314325</xdr:colOff>
          <xdr:row>47</xdr:row>
          <xdr:rowOff>47625</xdr:rowOff>
        </xdr:to>
        <xdr:sp macro="" textlink="">
          <xdr:nvSpPr>
            <xdr:cNvPr id="3078" name="Object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67</xdr:row>
          <xdr:rowOff>0</xdr:rowOff>
        </xdr:from>
        <xdr:to>
          <xdr:col>16</xdr:col>
          <xdr:colOff>323850</xdr:colOff>
          <xdr:row>84</xdr:row>
          <xdr:rowOff>57150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276225</xdr:colOff>
          <xdr:row>67</xdr:row>
          <xdr:rowOff>9525</xdr:rowOff>
        </xdr:from>
        <xdr:to>
          <xdr:col>15</xdr:col>
          <xdr:colOff>590550</xdr:colOff>
          <xdr:row>83</xdr:row>
          <xdr:rowOff>171450</xdr:rowOff>
        </xdr:to>
        <xdr:sp macro="" textlink="">
          <xdr:nvSpPr>
            <xdr:cNvPr id="3081" name="Object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8</xdr:col>
      <xdr:colOff>85724</xdr:colOff>
      <xdr:row>0</xdr:row>
      <xdr:rowOff>66675</xdr:rowOff>
    </xdr:from>
    <xdr:to>
      <xdr:col>16</xdr:col>
      <xdr:colOff>9525</xdr:colOff>
      <xdr:row>12</xdr:row>
      <xdr:rowOff>19050</xdr:rowOff>
    </xdr:to>
    <xdr:graphicFrame macro="">
      <xdr:nvGraphicFramePr>
        <xdr:cNvPr id="10" name="Grafiek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waeyenberge/Documents/Belangrijke%20projecten/Projecten-NGS/ILVO-P96%20project/DNA%20extracties/Statistische%20analyse-EPN%20Hbact-DNA%20extractietest%201%200612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ek Quantus"/>
      <sheetName val="Statistiek qPCR"/>
      <sheetName val="Statistiek qPCR reduced Q"/>
      <sheetName val="Statistiek qPCR reduced WLB"/>
      <sheetName val="Statistiek Purity"/>
      <sheetName val="Statistiek all"/>
      <sheetName val="Final"/>
      <sheetName val="Statistiek all 2"/>
      <sheetName val="Nanodrop&amp;Quantus&amp;qPCR"/>
      <sheetName val="qPCR"/>
    </sheetNames>
    <sheetDataSet>
      <sheetData sheetId="0"/>
      <sheetData sheetId="1"/>
      <sheetData sheetId="2"/>
      <sheetData sheetId="3"/>
      <sheetData sheetId="4"/>
      <sheetData sheetId="5">
        <row r="101">
          <cell r="P101" t="str">
            <v>Quantus noNS Mean (ng/µl)</v>
          </cell>
        </row>
        <row r="102">
          <cell r="O102" t="str">
            <v>WLB</v>
          </cell>
          <cell r="P102">
            <v>3.5779999999999998</v>
          </cell>
          <cell r="Q102">
            <v>0.36833408748037438</v>
          </cell>
        </row>
        <row r="103">
          <cell r="O103" t="str">
            <v>WLB-80</v>
          </cell>
          <cell r="P103">
            <v>3.3860000000000001</v>
          </cell>
          <cell r="Q103">
            <v>0.39131828477596098</v>
          </cell>
        </row>
        <row r="104">
          <cell r="O104" t="str">
            <v>WLB-vlN2</v>
          </cell>
          <cell r="P104">
            <v>3.7479999999999998</v>
          </cell>
          <cell r="Q104">
            <v>0.35618815252616126</v>
          </cell>
        </row>
        <row r="105">
          <cell r="O105" t="str">
            <v>Soil</v>
          </cell>
          <cell r="P105">
            <v>1.2596000000000001</v>
          </cell>
          <cell r="Q105">
            <v>0.44563527688009619</v>
          </cell>
        </row>
        <row r="106">
          <cell r="O106" t="str">
            <v>Soil-80</v>
          </cell>
          <cell r="P106">
            <v>1.1882000000000001</v>
          </cell>
          <cell r="Q106">
            <v>0.35811478606726083</v>
          </cell>
        </row>
        <row r="107">
          <cell r="O107" t="str">
            <v>Soil-vlN2</v>
          </cell>
          <cell r="P107">
            <v>1.1639999999999999</v>
          </cell>
          <cell r="Q107">
            <v>0.23670656940608975</v>
          </cell>
        </row>
        <row r="108">
          <cell r="O108" t="str">
            <v>Q</v>
          </cell>
          <cell r="P108">
            <v>6.5600000000000005</v>
          </cell>
          <cell r="Q108">
            <v>0.72318738927058179</v>
          </cell>
        </row>
        <row r="109">
          <cell r="O109" t="str">
            <v>Q-80</v>
          </cell>
          <cell r="P109">
            <v>6.9</v>
          </cell>
          <cell r="Q109">
            <v>0.96176920308356706</v>
          </cell>
        </row>
        <row r="110">
          <cell r="O110" t="str">
            <v>Q-vlN2</v>
          </cell>
          <cell r="P110">
            <v>8.58</v>
          </cell>
          <cell r="Q110">
            <v>0.93648278147545239</v>
          </cell>
        </row>
        <row r="111">
          <cell r="O111" t="str">
            <v>R</v>
          </cell>
          <cell r="P111">
            <v>4.4419999999999993</v>
          </cell>
          <cell r="Q111">
            <v>0.82290339651747746</v>
          </cell>
        </row>
        <row r="112">
          <cell r="O112" t="str">
            <v>R-80</v>
          </cell>
          <cell r="P112">
            <v>5.6419999999999995</v>
          </cell>
          <cell r="Q112">
            <v>1.411495660638034</v>
          </cell>
        </row>
        <row r="113">
          <cell r="O113" t="str">
            <v>R-vlN2</v>
          </cell>
          <cell r="P113">
            <v>5.73</v>
          </cell>
          <cell r="Q113">
            <v>0.94403389769647583</v>
          </cell>
        </row>
        <row r="114">
          <cell r="O114" t="str">
            <v>P</v>
          </cell>
          <cell r="P114">
            <v>2.5219999999999998</v>
          </cell>
          <cell r="Q114">
            <v>0.46504838457949726</v>
          </cell>
        </row>
        <row r="115">
          <cell r="O115" t="str">
            <v>P-80</v>
          </cell>
          <cell r="P115">
            <v>2.3220000000000001</v>
          </cell>
          <cell r="Q115">
            <v>0.66571014713612409</v>
          </cell>
        </row>
        <row r="116">
          <cell r="O116" t="str">
            <v>P-vlN2</v>
          </cell>
          <cell r="P116">
            <v>2.5</v>
          </cell>
          <cell r="Q116">
            <v>0.83465561760524931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tabSelected="1" workbookViewId="0">
      <selection activeCell="M13" sqref="M13"/>
    </sheetView>
  </sheetViews>
  <sheetFormatPr defaultRowHeight="15" x14ac:dyDescent="0.25"/>
  <cols>
    <col min="1" max="1" width="12.5703125" customWidth="1"/>
    <col min="2" max="2" width="21.5703125" bestFit="1" customWidth="1"/>
    <col min="8" max="8" width="9.140625" style="17"/>
    <col min="9" max="9" width="15.7109375" customWidth="1"/>
    <col min="13" max="13" width="12.7109375" bestFit="1" customWidth="1"/>
  </cols>
  <sheetData>
    <row r="1" spans="1:19" x14ac:dyDescent="0.25">
      <c r="A1" t="s">
        <v>28</v>
      </c>
      <c r="I1" s="6" t="s">
        <v>32</v>
      </c>
      <c r="L1" s="17"/>
    </row>
    <row r="2" spans="1:19" ht="15.75" thickBot="1" x14ac:dyDescent="0.3">
      <c r="I2" s="6"/>
      <c r="L2" s="17"/>
    </row>
    <row r="3" spans="1:19" ht="45.75" thickBot="1" x14ac:dyDescent="0.3">
      <c r="A3" s="38" t="s">
        <v>15</v>
      </c>
      <c r="B3" s="20" t="s">
        <v>37</v>
      </c>
      <c r="C3" s="20" t="s">
        <v>29</v>
      </c>
      <c r="D3" s="20" t="s">
        <v>30</v>
      </c>
      <c r="E3" s="19" t="s">
        <v>31</v>
      </c>
      <c r="F3" s="41" t="s">
        <v>47</v>
      </c>
      <c r="G3" s="41" t="s">
        <v>48</v>
      </c>
      <c r="H3" s="42" t="s">
        <v>49</v>
      </c>
      <c r="I3" s="4" t="s">
        <v>33</v>
      </c>
      <c r="J3" s="3" t="s">
        <v>29</v>
      </c>
      <c r="K3" s="20" t="s">
        <v>30</v>
      </c>
      <c r="L3" s="19" t="s">
        <v>31</v>
      </c>
      <c r="N3" s="37" t="s">
        <v>39</v>
      </c>
      <c r="O3" s="37"/>
      <c r="P3" s="37"/>
      <c r="Q3" s="37"/>
      <c r="R3" s="37"/>
      <c r="S3" s="37"/>
    </row>
    <row r="4" spans="1:19" x14ac:dyDescent="0.25">
      <c r="A4" s="1" t="s">
        <v>0</v>
      </c>
      <c r="B4" s="15">
        <v>3.76</v>
      </c>
      <c r="C4" s="1"/>
      <c r="D4" s="21"/>
      <c r="E4" s="17"/>
      <c r="F4" s="17"/>
      <c r="G4" s="21"/>
      <c r="I4" s="32"/>
      <c r="J4" s="23"/>
      <c r="K4" s="24"/>
      <c r="L4" s="25"/>
      <c r="N4" s="34" t="s">
        <v>40</v>
      </c>
    </row>
    <row r="5" spans="1:19" x14ac:dyDescent="0.25">
      <c r="A5" s="1" t="s">
        <v>0</v>
      </c>
      <c r="B5" s="15">
        <v>3.36</v>
      </c>
      <c r="C5" s="1"/>
      <c r="D5" s="21"/>
      <c r="E5" s="17"/>
      <c r="F5" s="17"/>
      <c r="G5" s="21"/>
      <c r="I5" s="32"/>
      <c r="J5" s="23"/>
      <c r="K5" s="24"/>
      <c r="L5" s="25"/>
      <c r="N5" s="34" t="s">
        <v>43</v>
      </c>
    </row>
    <row r="6" spans="1:19" x14ac:dyDescent="0.25">
      <c r="A6" s="1" t="s">
        <v>0</v>
      </c>
      <c r="B6" s="15">
        <v>3.05</v>
      </c>
      <c r="C6" s="1"/>
      <c r="D6" s="21"/>
      <c r="E6" s="17"/>
      <c r="F6" s="17"/>
      <c r="G6" s="21"/>
      <c r="I6" s="32"/>
      <c r="J6" s="23"/>
      <c r="K6" s="24"/>
      <c r="L6" s="25"/>
      <c r="N6" s="34" t="s">
        <v>41</v>
      </c>
    </row>
    <row r="7" spans="1:19" x14ac:dyDescent="0.25">
      <c r="A7" s="1" t="s">
        <v>0</v>
      </c>
      <c r="B7" s="15">
        <v>3.97</v>
      </c>
      <c r="C7" s="1"/>
      <c r="D7" s="21"/>
      <c r="E7" s="17"/>
      <c r="F7" s="17"/>
      <c r="G7" s="21"/>
      <c r="I7" s="32"/>
      <c r="J7" s="23"/>
      <c r="K7" s="24"/>
      <c r="L7" s="25"/>
      <c r="N7" s="34" t="s">
        <v>42</v>
      </c>
    </row>
    <row r="8" spans="1:19" x14ac:dyDescent="0.25">
      <c r="A8" s="1" t="s">
        <v>0</v>
      </c>
      <c r="B8" s="15">
        <v>3.75</v>
      </c>
      <c r="C8" s="1">
        <f>AVERAGE(B4:B8)</f>
        <v>3.5780000000000003</v>
      </c>
      <c r="D8" s="21">
        <f>STDEV(B4:B8)</f>
        <v>0.36833408748037438</v>
      </c>
      <c r="E8" s="17">
        <v>10.2944</v>
      </c>
      <c r="F8" s="17"/>
      <c r="G8" s="21"/>
      <c r="I8" s="32"/>
      <c r="J8" s="23"/>
      <c r="K8" s="24"/>
      <c r="L8" s="25"/>
      <c r="N8" s="36" t="s">
        <v>46</v>
      </c>
      <c r="O8" s="37"/>
      <c r="P8" s="37"/>
      <c r="Q8" s="37"/>
      <c r="R8" s="37"/>
      <c r="S8" s="37"/>
    </row>
    <row r="9" spans="1:19" x14ac:dyDescent="0.25">
      <c r="A9" s="1" t="s">
        <v>1</v>
      </c>
      <c r="B9" s="15">
        <v>3.73</v>
      </c>
      <c r="C9" s="1"/>
      <c r="D9" s="21"/>
      <c r="E9" s="17"/>
      <c r="F9" s="17"/>
      <c r="G9" s="21"/>
      <c r="I9" s="32"/>
      <c r="J9" s="23"/>
      <c r="K9" s="24"/>
      <c r="L9" s="25"/>
      <c r="N9" s="35" t="s">
        <v>44</v>
      </c>
    </row>
    <row r="10" spans="1:19" x14ac:dyDescent="0.25">
      <c r="A10" s="1" t="s">
        <v>1</v>
      </c>
      <c r="B10" s="15">
        <v>3.21</v>
      </c>
      <c r="C10" s="1"/>
      <c r="D10" s="21"/>
      <c r="E10" s="17"/>
      <c r="F10" s="17"/>
      <c r="G10" s="21"/>
      <c r="I10" s="32"/>
      <c r="J10" s="23"/>
      <c r="K10" s="24"/>
      <c r="L10" s="25"/>
      <c r="N10" s="10" t="s">
        <v>45</v>
      </c>
      <c r="O10" s="10"/>
      <c r="P10" s="10"/>
      <c r="Q10" s="10"/>
      <c r="R10" s="10"/>
      <c r="S10" s="10"/>
    </row>
    <row r="11" spans="1:19" x14ac:dyDescent="0.25">
      <c r="A11" s="1" t="s">
        <v>1</v>
      </c>
      <c r="B11" s="15">
        <v>3.61</v>
      </c>
      <c r="C11" s="1"/>
      <c r="D11" s="21"/>
      <c r="E11" s="17"/>
      <c r="F11" s="17"/>
      <c r="G11" s="21"/>
      <c r="I11" s="33"/>
      <c r="J11" s="23"/>
      <c r="K11" s="24"/>
      <c r="L11" s="25"/>
    </row>
    <row r="12" spans="1:19" x14ac:dyDescent="0.25">
      <c r="A12" s="1" t="s">
        <v>1</v>
      </c>
      <c r="B12" s="15">
        <v>3.6</v>
      </c>
      <c r="C12" s="1"/>
      <c r="D12" s="21"/>
      <c r="E12" s="17"/>
      <c r="F12" s="17"/>
      <c r="G12" s="21"/>
      <c r="I12" s="32"/>
      <c r="J12" s="23"/>
      <c r="K12" s="24"/>
      <c r="L12" s="25"/>
    </row>
    <row r="13" spans="1:19" x14ac:dyDescent="0.25">
      <c r="A13" s="1" t="s">
        <v>1</v>
      </c>
      <c r="B13" s="15">
        <v>2.78</v>
      </c>
      <c r="C13" s="1">
        <f t="shared" ref="C13" si="0">AVERAGE(B9:B13)</f>
        <v>3.3860000000000001</v>
      </c>
      <c r="D13" s="21">
        <f>STDEV(B9:B13)</f>
        <v>0.39131828477596198</v>
      </c>
      <c r="E13" s="17">
        <v>11.556900000000001</v>
      </c>
      <c r="F13" s="17"/>
      <c r="G13" s="21"/>
      <c r="I13" s="32"/>
      <c r="J13" s="23"/>
      <c r="K13" s="24"/>
      <c r="L13" s="25"/>
    </row>
    <row r="14" spans="1:19" x14ac:dyDescent="0.25">
      <c r="A14" s="1" t="s">
        <v>2</v>
      </c>
      <c r="B14" s="15">
        <v>3.94</v>
      </c>
      <c r="C14" s="1"/>
      <c r="D14" s="21"/>
      <c r="E14" s="17"/>
      <c r="F14" s="17"/>
      <c r="G14" s="21"/>
      <c r="I14" s="29">
        <v>12.230373</v>
      </c>
      <c r="J14" s="1"/>
      <c r="K14" s="21"/>
      <c r="L14" s="17"/>
    </row>
    <row r="15" spans="1:19" x14ac:dyDescent="0.25">
      <c r="A15" s="1" t="s">
        <v>2</v>
      </c>
      <c r="B15" s="15">
        <v>3.84</v>
      </c>
      <c r="C15" s="1"/>
      <c r="D15" s="21"/>
      <c r="E15" s="17"/>
      <c r="F15" s="17"/>
      <c r="G15" s="21"/>
      <c r="I15" s="29">
        <v>11.729785</v>
      </c>
      <c r="J15" s="1"/>
      <c r="K15" s="21"/>
      <c r="L15" s="17"/>
    </row>
    <row r="16" spans="1:19" x14ac:dyDescent="0.25">
      <c r="A16" s="1" t="s">
        <v>2</v>
      </c>
      <c r="B16" s="15">
        <v>3.21</v>
      </c>
      <c r="C16" s="1"/>
      <c r="D16" s="21"/>
      <c r="E16" s="17"/>
      <c r="F16" s="17"/>
      <c r="G16" s="21"/>
      <c r="I16" s="29">
        <v>11.933747</v>
      </c>
      <c r="J16" s="1"/>
      <c r="K16" s="21"/>
      <c r="L16" s="17"/>
    </row>
    <row r="17" spans="1:12" x14ac:dyDescent="0.25">
      <c r="A17" s="1" t="s">
        <v>2</v>
      </c>
      <c r="B17" s="15">
        <v>3.61</v>
      </c>
      <c r="C17" s="1"/>
      <c r="D17" s="21"/>
      <c r="E17" s="17"/>
      <c r="F17" s="17"/>
      <c r="G17" s="21"/>
      <c r="I17" s="29">
        <v>12.131622999999999</v>
      </c>
      <c r="J17" s="1"/>
      <c r="K17" s="21"/>
      <c r="L17" s="17"/>
    </row>
    <row r="18" spans="1:12" x14ac:dyDescent="0.25">
      <c r="A18" s="2" t="s">
        <v>2</v>
      </c>
      <c r="B18" s="16">
        <v>4.1399999999999997</v>
      </c>
      <c r="C18" s="2">
        <f>AVERAGE(B14:B18)</f>
        <v>3.7479999999999998</v>
      </c>
      <c r="D18" s="22">
        <f>STDEV(B14:B18)</f>
        <v>0.35618815252616126</v>
      </c>
      <c r="E18" s="44">
        <v>9.5033999999999992</v>
      </c>
      <c r="F18" s="44">
        <f>AVERAGE(B4:B18)</f>
        <v>3.5706666666666664</v>
      </c>
      <c r="G18" s="45">
        <f>STDEV(B4:B18)</f>
        <v>0.37708405024925468</v>
      </c>
      <c r="H18" s="44">
        <f>(G18/F18*100)</f>
        <v>10.560606336330883</v>
      </c>
      <c r="I18" s="46">
        <v>11.805524999999999</v>
      </c>
      <c r="J18" s="2">
        <f t="shared" ref="J18" si="1">AVERAGE(I14:I18)</f>
        <v>11.9662106</v>
      </c>
      <c r="K18" s="22">
        <v>0.21208099999999999</v>
      </c>
      <c r="L18" s="44">
        <v>1.7723</v>
      </c>
    </row>
    <row r="19" spans="1:12" x14ac:dyDescent="0.25">
      <c r="A19" s="1" t="s">
        <v>3</v>
      </c>
      <c r="B19" s="15">
        <v>1.95</v>
      </c>
      <c r="C19" s="1"/>
      <c r="D19" s="21"/>
      <c r="E19" s="17"/>
      <c r="F19" s="17"/>
      <c r="G19" s="21"/>
      <c r="I19" s="39"/>
      <c r="J19" s="23"/>
      <c r="K19" s="24"/>
      <c r="L19" s="25"/>
    </row>
    <row r="20" spans="1:12" x14ac:dyDescent="0.25">
      <c r="A20" s="1" t="s">
        <v>3</v>
      </c>
      <c r="B20" s="15">
        <v>0.86799999999999999</v>
      </c>
      <c r="C20" s="1"/>
      <c r="D20" s="21"/>
      <c r="E20" s="17"/>
      <c r="F20" s="17"/>
      <c r="G20" s="21"/>
      <c r="I20" s="39"/>
      <c r="J20" s="23"/>
      <c r="K20" s="24"/>
      <c r="L20" s="25"/>
    </row>
    <row r="21" spans="1:12" x14ac:dyDescent="0.25">
      <c r="A21" s="1" t="s">
        <v>3</v>
      </c>
      <c r="B21" s="15">
        <v>1.08</v>
      </c>
      <c r="C21" s="1"/>
      <c r="D21" s="21"/>
      <c r="E21" s="17"/>
      <c r="F21" s="17"/>
      <c r="G21" s="21"/>
      <c r="I21" s="39"/>
      <c r="J21" s="23"/>
      <c r="K21" s="24"/>
      <c r="L21" s="25"/>
    </row>
    <row r="22" spans="1:12" x14ac:dyDescent="0.25">
      <c r="A22" s="1" t="s">
        <v>3</v>
      </c>
      <c r="B22" s="15">
        <v>1.45</v>
      </c>
      <c r="C22" s="1"/>
      <c r="D22" s="21"/>
      <c r="E22" s="17"/>
      <c r="F22" s="17"/>
      <c r="G22" s="21"/>
      <c r="I22" s="39"/>
      <c r="J22" s="23"/>
      <c r="K22" s="24"/>
      <c r="L22" s="25"/>
    </row>
    <row r="23" spans="1:12" x14ac:dyDescent="0.25">
      <c r="A23" s="1" t="s">
        <v>3</v>
      </c>
      <c r="B23" s="15">
        <v>0.95</v>
      </c>
      <c r="C23" s="1">
        <f t="shared" ref="C23" si="2">AVERAGE(B19:B23)</f>
        <v>1.2596000000000001</v>
      </c>
      <c r="D23" s="21">
        <f>STDEV(B19:B23)</f>
        <v>0.4456352768800963</v>
      </c>
      <c r="E23" s="31">
        <v>35.379100000000001</v>
      </c>
      <c r="F23" s="31"/>
      <c r="G23" s="43"/>
      <c r="H23" s="31"/>
      <c r="I23" s="39"/>
      <c r="J23" s="23"/>
      <c r="K23" s="24"/>
      <c r="L23" s="25"/>
    </row>
    <row r="24" spans="1:12" x14ac:dyDescent="0.25">
      <c r="A24" s="1" t="s">
        <v>4</v>
      </c>
      <c r="B24" s="15">
        <v>1.3</v>
      </c>
      <c r="C24" s="1"/>
      <c r="D24" s="21"/>
      <c r="E24" s="17"/>
      <c r="F24" s="17"/>
      <c r="G24" s="21"/>
      <c r="I24" s="39"/>
      <c r="J24" s="23"/>
      <c r="K24" s="24"/>
      <c r="L24" s="25"/>
    </row>
    <row r="25" spans="1:12" x14ac:dyDescent="0.25">
      <c r="A25" s="1" t="s">
        <v>4</v>
      </c>
      <c r="B25" s="15">
        <v>0.93400000000000005</v>
      </c>
      <c r="C25" s="1"/>
      <c r="D25" s="21"/>
      <c r="E25" s="17"/>
      <c r="F25" s="17"/>
      <c r="G25" s="21"/>
      <c r="I25" s="39"/>
      <c r="J25" s="23"/>
      <c r="K25" s="24"/>
      <c r="L25" s="25"/>
    </row>
    <row r="26" spans="1:12" x14ac:dyDescent="0.25">
      <c r="A26" s="1" t="s">
        <v>4</v>
      </c>
      <c r="B26" s="15">
        <v>0.98899999999999999</v>
      </c>
      <c r="C26" s="1"/>
      <c r="D26" s="21"/>
      <c r="E26" s="17"/>
      <c r="F26" s="17"/>
      <c r="G26" s="21"/>
      <c r="I26" s="39"/>
      <c r="J26" s="23"/>
      <c r="K26" s="24"/>
      <c r="L26" s="25"/>
    </row>
    <row r="27" spans="1:12" x14ac:dyDescent="0.25">
      <c r="A27" s="1" t="s">
        <v>4</v>
      </c>
      <c r="B27" s="15">
        <v>1.77</v>
      </c>
      <c r="C27" s="1"/>
      <c r="D27" s="21"/>
      <c r="E27" s="17"/>
      <c r="F27" s="17"/>
      <c r="G27" s="21"/>
      <c r="I27" s="39"/>
      <c r="J27" s="23"/>
      <c r="K27" s="24"/>
      <c r="L27" s="25"/>
    </row>
    <row r="28" spans="1:12" x14ac:dyDescent="0.25">
      <c r="A28" s="1" t="s">
        <v>4</v>
      </c>
      <c r="B28" s="15">
        <v>0.94799999999999995</v>
      </c>
      <c r="C28" s="1">
        <f t="shared" ref="C28" si="3">AVERAGE(B24:B28)</f>
        <v>1.1882000000000001</v>
      </c>
      <c r="D28" s="21">
        <f>STDEV(B24:B28)</f>
        <v>0.35811478606726049</v>
      </c>
      <c r="E28" s="17">
        <v>30.139299999999999</v>
      </c>
      <c r="F28" s="17"/>
      <c r="G28" s="21"/>
      <c r="I28" s="39"/>
      <c r="J28" s="23"/>
      <c r="K28" s="24"/>
      <c r="L28" s="25"/>
    </row>
    <row r="29" spans="1:12" x14ac:dyDescent="0.25">
      <c r="A29" s="1" t="s">
        <v>5</v>
      </c>
      <c r="B29" s="15">
        <v>1.44</v>
      </c>
      <c r="C29" s="1"/>
      <c r="D29" s="21"/>
      <c r="E29" s="17"/>
      <c r="F29" s="17"/>
      <c r="G29" s="21"/>
      <c r="I29" s="39"/>
      <c r="J29" s="23"/>
      <c r="K29" s="24"/>
      <c r="L29" s="25"/>
    </row>
    <row r="30" spans="1:12" x14ac:dyDescent="0.25">
      <c r="A30" s="1" t="s">
        <v>5</v>
      </c>
      <c r="B30" s="15">
        <v>1.17</v>
      </c>
      <c r="C30" s="1"/>
      <c r="D30" s="21"/>
      <c r="E30" s="17"/>
      <c r="F30" s="17"/>
      <c r="G30" s="21"/>
      <c r="I30" s="39"/>
      <c r="J30" s="23"/>
      <c r="K30" s="24"/>
      <c r="L30" s="25"/>
    </row>
    <row r="31" spans="1:12" x14ac:dyDescent="0.25">
      <c r="A31" s="1" t="s">
        <v>5</v>
      </c>
      <c r="B31" s="15">
        <v>1.04</v>
      </c>
      <c r="C31" s="1"/>
      <c r="D31" s="21"/>
      <c r="E31" s="17"/>
      <c r="F31" s="17"/>
      <c r="G31" s="21"/>
      <c r="I31" s="39"/>
      <c r="J31" s="23"/>
      <c r="K31" s="24"/>
      <c r="L31" s="25"/>
    </row>
    <row r="32" spans="1:12" x14ac:dyDescent="0.25">
      <c r="A32" s="1" t="s">
        <v>5</v>
      </c>
      <c r="B32" s="15">
        <v>1.33</v>
      </c>
      <c r="C32" s="1"/>
      <c r="D32" s="21"/>
      <c r="E32" s="17"/>
      <c r="F32" s="17"/>
      <c r="G32" s="21"/>
      <c r="I32" s="39"/>
      <c r="J32" s="23"/>
      <c r="K32" s="24"/>
      <c r="L32" s="25"/>
    </row>
    <row r="33" spans="1:12" x14ac:dyDescent="0.25">
      <c r="A33" s="2" t="s">
        <v>5</v>
      </c>
      <c r="B33" s="16">
        <v>0.84</v>
      </c>
      <c r="C33" s="2">
        <f t="shared" ref="C33" si="4">AVERAGE(B29:B33)</f>
        <v>1.1640000000000001</v>
      </c>
      <c r="D33" s="22">
        <f>STDEV(B29:B33)</f>
        <v>0.23670656940608889</v>
      </c>
      <c r="E33" s="18">
        <v>20.335599999999999</v>
      </c>
      <c r="F33" s="44">
        <f>AVERAGE(B19:B33)</f>
        <v>1.2039333333333333</v>
      </c>
      <c r="G33" s="45">
        <f>STDEV(B19:B33)</f>
        <v>0.33339947439042134</v>
      </c>
      <c r="H33" s="44">
        <f>(G33/F33*100)</f>
        <v>27.6925196071561</v>
      </c>
      <c r="I33" s="40"/>
      <c r="J33" s="26"/>
      <c r="K33" s="27"/>
      <c r="L33" s="28"/>
    </row>
    <row r="34" spans="1:12" x14ac:dyDescent="0.25">
      <c r="A34" s="1" t="s">
        <v>6</v>
      </c>
      <c r="B34" s="15">
        <v>7</v>
      </c>
      <c r="C34" s="1"/>
      <c r="D34" s="21"/>
      <c r="E34" s="17"/>
      <c r="F34" s="17"/>
      <c r="G34" s="21"/>
      <c r="I34" s="32"/>
      <c r="J34" s="23"/>
      <c r="K34" s="24"/>
      <c r="L34" s="25"/>
    </row>
    <row r="35" spans="1:12" x14ac:dyDescent="0.25">
      <c r="A35" s="1" t="s">
        <v>6</v>
      </c>
      <c r="B35" s="15">
        <v>6.6</v>
      </c>
      <c r="C35" s="1"/>
      <c r="D35" s="21"/>
      <c r="E35" s="17"/>
      <c r="F35" s="17"/>
      <c r="G35" s="21"/>
      <c r="I35" s="32"/>
      <c r="J35" s="23"/>
      <c r="K35" s="24"/>
      <c r="L35" s="25"/>
    </row>
    <row r="36" spans="1:12" x14ac:dyDescent="0.25">
      <c r="A36" s="1" t="s">
        <v>6</v>
      </c>
      <c r="B36" s="15">
        <v>5.3</v>
      </c>
      <c r="C36" s="1"/>
      <c r="D36" s="21"/>
      <c r="E36" s="17"/>
      <c r="F36" s="17"/>
      <c r="G36" s="21"/>
      <c r="I36" s="32"/>
      <c r="J36" s="23"/>
      <c r="K36" s="24"/>
      <c r="L36" s="25"/>
    </row>
    <row r="37" spans="1:12" x14ac:dyDescent="0.25">
      <c r="A37" s="1" t="s">
        <v>6</v>
      </c>
      <c r="B37" s="15">
        <v>6.9</v>
      </c>
      <c r="C37" s="1"/>
      <c r="D37" s="21"/>
      <c r="E37" s="17"/>
      <c r="F37" s="17"/>
      <c r="G37" s="21"/>
      <c r="I37" s="32"/>
      <c r="J37" s="23"/>
      <c r="K37" s="24"/>
      <c r="L37" s="25"/>
    </row>
    <row r="38" spans="1:12" x14ac:dyDescent="0.25">
      <c r="A38" s="1" t="s">
        <v>6</v>
      </c>
      <c r="B38" s="15">
        <v>7</v>
      </c>
      <c r="C38" s="1">
        <f t="shared" ref="C38" si="5">AVERAGE(B34:B38)</f>
        <v>6.56</v>
      </c>
      <c r="D38" s="21">
        <f>STDEV(B34:B38)</f>
        <v>0.7231873892705819</v>
      </c>
      <c r="E38" s="17">
        <v>11.0242</v>
      </c>
      <c r="F38" s="17"/>
      <c r="G38" s="21"/>
      <c r="I38" s="32"/>
      <c r="J38" s="23"/>
      <c r="K38" s="24"/>
      <c r="L38" s="25"/>
    </row>
    <row r="39" spans="1:12" x14ac:dyDescent="0.25">
      <c r="A39" s="1" t="s">
        <v>7</v>
      </c>
      <c r="B39" s="15">
        <v>7.7</v>
      </c>
      <c r="C39" s="1"/>
      <c r="D39" s="21"/>
      <c r="E39" s="17"/>
      <c r="F39" s="17"/>
      <c r="G39" s="21"/>
      <c r="I39" s="32"/>
      <c r="J39" s="23"/>
      <c r="K39" s="24"/>
      <c r="L39" s="25"/>
    </row>
    <row r="40" spans="1:12" x14ac:dyDescent="0.25">
      <c r="A40" s="1" t="s">
        <v>7</v>
      </c>
      <c r="B40" s="15">
        <v>5.8</v>
      </c>
      <c r="C40" s="1"/>
      <c r="D40" s="21"/>
      <c r="E40" s="17"/>
      <c r="F40" s="17"/>
      <c r="G40" s="21"/>
      <c r="I40" s="32"/>
      <c r="J40" s="23"/>
      <c r="K40" s="24"/>
      <c r="L40" s="25"/>
    </row>
    <row r="41" spans="1:12" x14ac:dyDescent="0.25">
      <c r="A41" s="1" t="s">
        <v>7</v>
      </c>
      <c r="B41" s="15">
        <v>6.5</v>
      </c>
      <c r="C41" s="1"/>
      <c r="D41" s="21"/>
      <c r="E41" s="17"/>
      <c r="F41" s="17"/>
      <c r="G41" s="21"/>
      <c r="I41" s="32"/>
      <c r="J41" s="23"/>
      <c r="K41" s="24"/>
      <c r="L41" s="25"/>
    </row>
    <row r="42" spans="1:12" x14ac:dyDescent="0.25">
      <c r="A42" s="1" t="s">
        <v>7</v>
      </c>
      <c r="B42" s="15">
        <v>6.4</v>
      </c>
      <c r="C42" s="1"/>
      <c r="D42" s="21"/>
      <c r="E42" s="17"/>
      <c r="F42" s="17"/>
      <c r="G42" s="21"/>
      <c r="I42" s="32"/>
      <c r="J42" s="23"/>
      <c r="K42" s="24"/>
      <c r="L42" s="25"/>
    </row>
    <row r="43" spans="1:12" x14ac:dyDescent="0.25">
      <c r="A43" s="1" t="s">
        <v>7</v>
      </c>
      <c r="B43" s="15">
        <v>8.1</v>
      </c>
      <c r="C43" s="1">
        <f t="shared" ref="C43" si="6">AVERAGE(B39:B43)</f>
        <v>6.9</v>
      </c>
      <c r="D43" s="21">
        <f>STDEV(B39:B43)</f>
        <v>0.96176920308356573</v>
      </c>
      <c r="E43" s="17">
        <v>13.938700000000001</v>
      </c>
      <c r="F43" s="17"/>
      <c r="G43" s="21"/>
      <c r="I43" s="32"/>
      <c r="J43" s="23"/>
      <c r="K43" s="24"/>
      <c r="L43" s="25"/>
    </row>
    <row r="44" spans="1:12" x14ac:dyDescent="0.25">
      <c r="A44" s="1" t="s">
        <v>8</v>
      </c>
      <c r="B44" s="15">
        <v>8.3000000000000007</v>
      </c>
      <c r="C44" s="1"/>
      <c r="D44" s="21"/>
      <c r="E44" s="17"/>
      <c r="F44" s="17"/>
      <c r="G44" s="21"/>
      <c r="I44" s="29">
        <v>10.986332000000001</v>
      </c>
      <c r="J44" s="1"/>
      <c r="K44" s="21"/>
      <c r="L44" s="17"/>
    </row>
    <row r="45" spans="1:12" x14ac:dyDescent="0.25">
      <c r="A45" s="1" t="s">
        <v>8</v>
      </c>
      <c r="B45" s="15">
        <v>7.4</v>
      </c>
      <c r="C45" s="1"/>
      <c r="D45" s="21"/>
      <c r="E45" s="17"/>
      <c r="F45" s="17"/>
      <c r="G45" s="21"/>
      <c r="I45" s="30">
        <v>10.68</v>
      </c>
      <c r="J45" s="1"/>
      <c r="K45" s="21"/>
      <c r="L45" s="17"/>
    </row>
    <row r="46" spans="1:12" x14ac:dyDescent="0.25">
      <c r="A46" s="1" t="s">
        <v>8</v>
      </c>
      <c r="B46" s="15">
        <v>8.5</v>
      </c>
      <c r="C46" s="1"/>
      <c r="D46" s="21"/>
      <c r="E46" s="17"/>
      <c r="F46" s="17"/>
      <c r="G46" s="21"/>
      <c r="I46" s="29">
        <v>10.88106</v>
      </c>
      <c r="J46" s="1"/>
      <c r="K46" s="21"/>
      <c r="L46" s="17"/>
    </row>
    <row r="47" spans="1:12" x14ac:dyDescent="0.25">
      <c r="A47" s="1" t="s">
        <v>8</v>
      </c>
      <c r="B47" s="15">
        <v>8.6999999999999993</v>
      </c>
      <c r="C47" s="1"/>
      <c r="D47" s="21"/>
      <c r="E47" s="17"/>
      <c r="F47" s="17"/>
      <c r="G47" s="21"/>
      <c r="I47" s="29">
        <v>10.635793</v>
      </c>
      <c r="J47" s="1"/>
      <c r="K47" s="21"/>
      <c r="L47" s="17"/>
    </row>
    <row r="48" spans="1:12" x14ac:dyDescent="0.25">
      <c r="A48" s="2" t="s">
        <v>8</v>
      </c>
      <c r="B48" s="16">
        <v>10</v>
      </c>
      <c r="C48" s="2">
        <f t="shared" ref="C48" si="7">AVERAGE(B44:B48)</f>
        <v>8.5800000000000018</v>
      </c>
      <c r="D48" s="22">
        <f>STDEV(B44:B48)</f>
        <v>0.93648278147545216</v>
      </c>
      <c r="E48" s="18">
        <v>10.9147</v>
      </c>
      <c r="F48" s="44">
        <f>AVERAGE(B34:B48)</f>
        <v>7.3466666666666667</v>
      </c>
      <c r="G48" s="45">
        <f>STDEV(B34:B48)</f>
        <v>1.2246671073436688</v>
      </c>
      <c r="H48" s="44">
        <f>(G48/F48*100)</f>
        <v>16.669697468380246</v>
      </c>
      <c r="I48" s="46">
        <v>10.222004999999999</v>
      </c>
      <c r="J48" s="2">
        <f t="shared" ref="J48" si="8">AVERAGE(I44:I48)</f>
        <v>10.681038000000001</v>
      </c>
      <c r="K48" s="22">
        <v>0.29409999999999997</v>
      </c>
      <c r="L48" s="18">
        <v>2.7534000000000001</v>
      </c>
    </row>
    <row r="49" spans="1:12" x14ac:dyDescent="0.25">
      <c r="A49" s="1" t="s">
        <v>9</v>
      </c>
      <c r="B49" s="15">
        <v>4.62</v>
      </c>
      <c r="C49" s="1"/>
      <c r="D49" s="21"/>
      <c r="E49" s="17"/>
      <c r="F49" s="17"/>
      <c r="G49" s="21"/>
      <c r="I49" s="39"/>
      <c r="J49" s="23"/>
      <c r="K49" s="24"/>
      <c r="L49" s="25"/>
    </row>
    <row r="50" spans="1:12" x14ac:dyDescent="0.25">
      <c r="A50" s="1" t="s">
        <v>9</v>
      </c>
      <c r="B50" s="15">
        <v>4.41</v>
      </c>
      <c r="C50" s="1"/>
      <c r="D50" s="21"/>
      <c r="E50" s="17"/>
      <c r="F50" s="17"/>
      <c r="G50" s="21"/>
      <c r="I50" s="39"/>
      <c r="J50" s="23"/>
      <c r="K50" s="24"/>
      <c r="L50" s="25"/>
    </row>
    <row r="51" spans="1:12" x14ac:dyDescent="0.25">
      <c r="A51" s="1" t="s">
        <v>9</v>
      </c>
      <c r="B51" s="15">
        <v>3.07</v>
      </c>
      <c r="C51" s="1"/>
      <c r="D51" s="21"/>
      <c r="E51" s="17"/>
      <c r="F51" s="17"/>
      <c r="G51" s="21"/>
      <c r="I51" s="39"/>
      <c r="J51" s="23"/>
      <c r="K51" s="24"/>
      <c r="L51" s="25"/>
    </row>
    <row r="52" spans="1:12" x14ac:dyDescent="0.25">
      <c r="A52" s="1" t="s">
        <v>9</v>
      </c>
      <c r="B52" s="15">
        <v>4.91</v>
      </c>
      <c r="C52" s="1"/>
      <c r="D52" s="21"/>
      <c r="E52" s="17"/>
      <c r="F52" s="17"/>
      <c r="G52" s="21"/>
      <c r="I52" s="39"/>
      <c r="J52" s="23"/>
      <c r="K52" s="24"/>
      <c r="L52" s="25"/>
    </row>
    <row r="53" spans="1:12" x14ac:dyDescent="0.25">
      <c r="A53" s="1" t="s">
        <v>9</v>
      </c>
      <c r="B53" s="15">
        <v>5.2</v>
      </c>
      <c r="C53" s="1">
        <f t="shared" ref="C53" si="9">AVERAGE(B49:B53)</f>
        <v>4.4420000000000002</v>
      </c>
      <c r="D53" s="21">
        <f>STDEV(B49:B53)</f>
        <v>0.82290339651747713</v>
      </c>
      <c r="E53" s="17">
        <v>18.525500000000001</v>
      </c>
      <c r="F53" s="17"/>
      <c r="G53" s="21"/>
      <c r="I53" s="39"/>
      <c r="J53" s="23"/>
      <c r="K53" s="24"/>
      <c r="L53" s="25"/>
    </row>
    <row r="54" spans="1:12" x14ac:dyDescent="0.25">
      <c r="A54" s="1" t="s">
        <v>10</v>
      </c>
      <c r="B54" s="15">
        <v>5.0999999999999996</v>
      </c>
      <c r="C54" s="1"/>
      <c r="D54" s="21"/>
      <c r="E54" s="17"/>
      <c r="F54" s="17"/>
      <c r="G54" s="21"/>
      <c r="I54" s="39"/>
      <c r="J54" s="23"/>
      <c r="K54" s="24"/>
      <c r="L54" s="25"/>
    </row>
    <row r="55" spans="1:12" x14ac:dyDescent="0.25">
      <c r="A55" s="1" t="s">
        <v>10</v>
      </c>
      <c r="B55" s="15">
        <v>8.1</v>
      </c>
      <c r="C55" s="1"/>
      <c r="D55" s="21"/>
      <c r="E55" s="17"/>
      <c r="F55" s="17"/>
      <c r="G55" s="21"/>
      <c r="I55" s="39"/>
      <c r="J55" s="23"/>
      <c r="K55" s="24"/>
      <c r="L55" s="25"/>
    </row>
    <row r="56" spans="1:12" x14ac:dyDescent="0.25">
      <c r="A56" s="1" t="s">
        <v>10</v>
      </c>
      <c r="B56" s="15">
        <v>5.4</v>
      </c>
      <c r="C56" s="1"/>
      <c r="D56" s="21"/>
      <c r="E56" s="17"/>
      <c r="F56" s="17"/>
      <c r="G56" s="21"/>
      <c r="I56" s="39"/>
      <c r="J56" s="23"/>
      <c r="K56" s="24"/>
      <c r="L56" s="25"/>
    </row>
    <row r="57" spans="1:12" x14ac:dyDescent="0.25">
      <c r="A57" s="1" t="s">
        <v>10</v>
      </c>
      <c r="B57" s="15">
        <v>4.51</v>
      </c>
      <c r="C57" s="1"/>
      <c r="D57" s="21"/>
      <c r="E57" s="17"/>
      <c r="F57" s="17"/>
      <c r="G57" s="21"/>
      <c r="I57" s="39"/>
      <c r="J57" s="23"/>
      <c r="K57" s="24"/>
      <c r="L57" s="25"/>
    </row>
    <row r="58" spans="1:12" x14ac:dyDescent="0.25">
      <c r="A58" s="1" t="s">
        <v>10</v>
      </c>
      <c r="B58" s="15">
        <v>5.0999999999999996</v>
      </c>
      <c r="C58" s="1">
        <f t="shared" ref="C58" si="10">AVERAGE(B54:B58)</f>
        <v>5.6420000000000003</v>
      </c>
      <c r="D58" s="21">
        <f>STDEV(B54:B58)</f>
        <v>1.4114956606380338</v>
      </c>
      <c r="E58" s="17">
        <v>25.017600000000002</v>
      </c>
      <c r="F58" s="17"/>
      <c r="G58" s="21"/>
      <c r="I58" s="39"/>
      <c r="J58" s="23"/>
      <c r="K58" s="24"/>
      <c r="L58" s="25"/>
    </row>
    <row r="59" spans="1:12" x14ac:dyDescent="0.25">
      <c r="A59" s="1" t="s">
        <v>11</v>
      </c>
      <c r="B59" s="15">
        <v>4.68</v>
      </c>
      <c r="C59" s="1"/>
      <c r="D59" s="21"/>
      <c r="E59" s="17"/>
      <c r="F59" s="17"/>
      <c r="G59" s="21"/>
      <c r="I59" s="39"/>
      <c r="J59" s="23"/>
      <c r="K59" s="24"/>
      <c r="L59" s="25"/>
    </row>
    <row r="60" spans="1:12" x14ac:dyDescent="0.25">
      <c r="A60" s="1" t="s">
        <v>11</v>
      </c>
      <c r="B60" s="15">
        <v>6.3</v>
      </c>
      <c r="C60" s="1"/>
      <c r="D60" s="21"/>
      <c r="E60" s="17"/>
      <c r="F60" s="17"/>
      <c r="G60" s="21"/>
      <c r="I60" s="39"/>
      <c r="J60" s="23"/>
      <c r="K60" s="24"/>
      <c r="L60" s="25"/>
    </row>
    <row r="61" spans="1:12" x14ac:dyDescent="0.25">
      <c r="A61" s="1" t="s">
        <v>11</v>
      </c>
      <c r="B61" s="15">
        <v>5.9</v>
      </c>
      <c r="C61" s="1"/>
      <c r="D61" s="21"/>
      <c r="E61" s="17"/>
      <c r="F61" s="17"/>
      <c r="G61" s="21"/>
      <c r="I61" s="39"/>
      <c r="J61" s="23"/>
      <c r="K61" s="24"/>
      <c r="L61" s="25"/>
    </row>
    <row r="62" spans="1:12" x14ac:dyDescent="0.25">
      <c r="A62" s="1" t="s">
        <v>11</v>
      </c>
      <c r="B62" s="15">
        <v>6.9</v>
      </c>
      <c r="C62" s="1"/>
      <c r="D62" s="21"/>
      <c r="E62" s="17"/>
      <c r="F62" s="17"/>
      <c r="G62" s="21"/>
      <c r="I62" s="39"/>
      <c r="J62" s="23"/>
      <c r="K62" s="24"/>
      <c r="L62" s="25"/>
    </row>
    <row r="63" spans="1:12" x14ac:dyDescent="0.25">
      <c r="A63" s="2" t="s">
        <v>11</v>
      </c>
      <c r="B63" s="16">
        <v>4.87</v>
      </c>
      <c r="C63" s="2">
        <f t="shared" ref="C63" si="11">AVERAGE(B59:B63)</f>
        <v>5.73</v>
      </c>
      <c r="D63" s="22">
        <f>STDEV(B59:B63)</f>
        <v>0.9440338976964745</v>
      </c>
      <c r="E63" s="18">
        <v>16.475300000000001</v>
      </c>
      <c r="F63" s="44">
        <f>AVERAGE(B49:B63)</f>
        <v>5.2713333333333336</v>
      </c>
      <c r="G63" s="45">
        <f>STDEV(B49:B63)</f>
        <v>1.1777876759092909</v>
      </c>
      <c r="H63" s="44">
        <f>(G63/F63*100)</f>
        <v>22.343259312810627</v>
      </c>
      <c r="I63" s="40"/>
      <c r="J63" s="26"/>
      <c r="K63" s="27"/>
      <c r="L63" s="28"/>
    </row>
    <row r="64" spans="1:12" x14ac:dyDescent="0.25">
      <c r="A64" s="1" t="s">
        <v>12</v>
      </c>
      <c r="B64" s="15">
        <v>2.23</v>
      </c>
      <c r="C64" s="1"/>
      <c r="D64" s="21"/>
      <c r="E64" s="17"/>
      <c r="F64" s="17"/>
      <c r="G64" s="21"/>
      <c r="I64" s="39"/>
      <c r="J64" s="23"/>
      <c r="K64" s="24"/>
      <c r="L64" s="25"/>
    </row>
    <row r="65" spans="1:12" x14ac:dyDescent="0.25">
      <c r="A65" s="1" t="s">
        <v>12</v>
      </c>
      <c r="B65" s="15">
        <v>2.36</v>
      </c>
      <c r="C65" s="1"/>
      <c r="D65" s="21"/>
      <c r="E65" s="17"/>
      <c r="F65" s="17"/>
      <c r="G65" s="21"/>
      <c r="I65" s="39"/>
      <c r="J65" s="23"/>
      <c r="K65" s="24"/>
      <c r="L65" s="25"/>
    </row>
    <row r="66" spans="1:12" x14ac:dyDescent="0.25">
      <c r="A66" s="1" t="s">
        <v>12</v>
      </c>
      <c r="B66" s="15">
        <v>3.25</v>
      </c>
      <c r="C66" s="1"/>
      <c r="D66" s="21"/>
      <c r="E66" s="17"/>
      <c r="F66" s="17"/>
      <c r="G66" s="21"/>
      <c r="I66" s="39"/>
      <c r="J66" s="23"/>
      <c r="K66" s="24"/>
      <c r="L66" s="25"/>
    </row>
    <row r="67" spans="1:12" x14ac:dyDescent="0.25">
      <c r="A67" s="1" t="s">
        <v>12</v>
      </c>
      <c r="B67" s="15">
        <v>2.08</v>
      </c>
      <c r="C67" s="1"/>
      <c r="D67" s="21"/>
      <c r="E67" s="17"/>
      <c r="F67" s="17"/>
      <c r="G67" s="21"/>
      <c r="I67" s="39"/>
      <c r="J67" s="23"/>
      <c r="K67" s="24"/>
      <c r="L67" s="25"/>
    </row>
    <row r="68" spans="1:12" x14ac:dyDescent="0.25">
      <c r="A68" s="1" t="s">
        <v>12</v>
      </c>
      <c r="B68" s="15">
        <v>2.69</v>
      </c>
      <c r="C68" s="1">
        <f t="shared" ref="C68" si="12">AVERAGE(B64:B68)</f>
        <v>2.5219999999999998</v>
      </c>
      <c r="D68" s="21">
        <f>STDEV(B64:B68)</f>
        <v>0.46504838457949793</v>
      </c>
      <c r="E68" s="17">
        <v>18.439699999999998</v>
      </c>
      <c r="F68" s="17"/>
      <c r="G68" s="21"/>
      <c r="I68" s="39"/>
      <c r="J68" s="23"/>
      <c r="K68" s="24"/>
      <c r="L68" s="25"/>
    </row>
    <row r="69" spans="1:12" x14ac:dyDescent="0.25">
      <c r="A69" s="1" t="s">
        <v>13</v>
      </c>
      <c r="B69" s="15">
        <v>2.6</v>
      </c>
      <c r="C69" s="1"/>
      <c r="D69" s="21"/>
      <c r="E69" s="17"/>
      <c r="F69" s="17"/>
      <c r="G69" s="21"/>
      <c r="I69" s="39"/>
      <c r="J69" s="23"/>
      <c r="K69" s="24"/>
      <c r="L69" s="25"/>
    </row>
    <row r="70" spans="1:12" x14ac:dyDescent="0.25">
      <c r="A70" s="1" t="s">
        <v>13</v>
      </c>
      <c r="B70" s="15">
        <v>1.45</v>
      </c>
      <c r="C70" s="1"/>
      <c r="D70" s="21"/>
      <c r="E70" s="17"/>
      <c r="F70" s="17"/>
      <c r="G70" s="21"/>
      <c r="I70" s="39"/>
      <c r="J70" s="23"/>
      <c r="K70" s="24"/>
      <c r="L70" s="25"/>
    </row>
    <row r="71" spans="1:12" x14ac:dyDescent="0.25">
      <c r="A71" s="1" t="s">
        <v>13</v>
      </c>
      <c r="B71" s="15">
        <v>2.25</v>
      </c>
      <c r="C71" s="1"/>
      <c r="D71" s="21"/>
      <c r="E71" s="17"/>
      <c r="F71" s="17"/>
      <c r="G71" s="21"/>
      <c r="I71" s="39"/>
      <c r="J71" s="23"/>
      <c r="K71" s="24"/>
      <c r="L71" s="25"/>
    </row>
    <row r="72" spans="1:12" x14ac:dyDescent="0.25">
      <c r="A72" s="1" t="s">
        <v>13</v>
      </c>
      <c r="B72" s="15">
        <v>2.06</v>
      </c>
      <c r="C72" s="1"/>
      <c r="D72" s="21"/>
      <c r="E72" s="17"/>
      <c r="F72" s="17"/>
      <c r="G72" s="21"/>
      <c r="I72" s="39"/>
      <c r="J72" s="23"/>
      <c r="K72" s="24"/>
      <c r="L72" s="25"/>
    </row>
    <row r="73" spans="1:12" x14ac:dyDescent="0.25">
      <c r="A73" s="1" t="s">
        <v>13</v>
      </c>
      <c r="B73" s="15">
        <v>3.25</v>
      </c>
      <c r="C73" s="1">
        <f t="shared" ref="C73" si="13">AVERAGE(B69:B73)</f>
        <v>2.3220000000000001</v>
      </c>
      <c r="D73" s="21">
        <f>STDEV(B69:B73)</f>
        <v>0.66571014713612497</v>
      </c>
      <c r="E73" s="17">
        <v>28.669699999999999</v>
      </c>
      <c r="F73" s="17"/>
      <c r="G73" s="21"/>
      <c r="I73" s="39"/>
      <c r="J73" s="23"/>
      <c r="K73" s="24"/>
      <c r="L73" s="25"/>
    </row>
    <row r="74" spans="1:12" x14ac:dyDescent="0.25">
      <c r="A74" s="1" t="s">
        <v>14</v>
      </c>
      <c r="B74" s="15">
        <v>1.8</v>
      </c>
      <c r="C74" s="1"/>
      <c r="D74" s="21"/>
      <c r="E74" s="17"/>
      <c r="F74" s="17"/>
      <c r="G74" s="21"/>
      <c r="I74" s="39"/>
      <c r="J74" s="23"/>
      <c r="K74" s="24"/>
      <c r="L74" s="25"/>
    </row>
    <row r="75" spans="1:12" x14ac:dyDescent="0.25">
      <c r="A75" s="1" t="s">
        <v>14</v>
      </c>
      <c r="B75" s="15">
        <v>2</v>
      </c>
      <c r="C75" s="1"/>
      <c r="D75" s="21"/>
      <c r="E75" s="17"/>
      <c r="F75" s="17"/>
      <c r="G75" s="21"/>
      <c r="I75" s="39"/>
      <c r="J75" s="23"/>
      <c r="K75" s="24"/>
      <c r="L75" s="25"/>
    </row>
    <row r="76" spans="1:12" x14ac:dyDescent="0.25">
      <c r="A76" s="1" t="s">
        <v>14</v>
      </c>
      <c r="B76" s="15">
        <v>3.79</v>
      </c>
      <c r="C76" s="1"/>
      <c r="D76" s="21"/>
      <c r="E76" s="17"/>
      <c r="F76" s="17"/>
      <c r="G76" s="21"/>
      <c r="I76" s="39"/>
      <c r="J76" s="23"/>
      <c r="K76" s="24"/>
      <c r="L76" s="25"/>
    </row>
    <row r="77" spans="1:12" x14ac:dyDescent="0.25">
      <c r="A77" s="1" t="s">
        <v>14</v>
      </c>
      <c r="B77" s="15">
        <v>2.89</v>
      </c>
      <c r="C77" s="1"/>
      <c r="D77" s="21"/>
      <c r="E77" s="17"/>
      <c r="F77" s="17"/>
      <c r="G77" s="21"/>
      <c r="I77" s="39"/>
      <c r="J77" s="23"/>
      <c r="K77" s="24"/>
      <c r="L77" s="25"/>
    </row>
    <row r="78" spans="1:12" x14ac:dyDescent="0.25">
      <c r="A78" s="2" t="s">
        <v>14</v>
      </c>
      <c r="B78" s="16">
        <v>2.02</v>
      </c>
      <c r="C78" s="2">
        <f t="shared" ref="C78" si="14">AVERAGE(B74:B78)</f>
        <v>2.5</v>
      </c>
      <c r="D78" s="22">
        <f>STDEV(B74:B78)</f>
        <v>0.8346556176052492</v>
      </c>
      <c r="E78" s="18">
        <v>33.386099999999999</v>
      </c>
      <c r="F78" s="44">
        <f>AVERAGE(B64:B78)</f>
        <v>2.448</v>
      </c>
      <c r="G78" s="45">
        <f>STDEV(B64:B78)</f>
        <v>0.6293216302382395</v>
      </c>
      <c r="H78" s="44">
        <f>(G78/F78*100)</f>
        <v>25.707582934568606</v>
      </c>
      <c r="I78" s="40"/>
      <c r="J78" s="26"/>
      <c r="K78" s="27"/>
      <c r="L78" s="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11"/>
  <sheetViews>
    <sheetView topLeftCell="A10" workbookViewId="0">
      <selection activeCell="C7" sqref="C7"/>
    </sheetView>
  </sheetViews>
  <sheetFormatPr defaultRowHeight="15" x14ac:dyDescent="0.25"/>
  <cols>
    <col min="1" max="1" width="2.140625" customWidth="1"/>
    <col min="2" max="2" width="5.5703125" customWidth="1"/>
    <col min="8" max="8" width="9.42578125" bestFit="1" customWidth="1"/>
  </cols>
  <sheetData>
    <row r="1" spans="2:8" x14ac:dyDescent="0.25">
      <c r="B1" t="s">
        <v>27</v>
      </c>
    </row>
    <row r="2" spans="2:8" ht="15.75" thickBot="1" x14ac:dyDescent="0.3"/>
    <row r="3" spans="2:8" ht="15.75" thickBot="1" x14ac:dyDescent="0.3">
      <c r="B3" s="3" t="s">
        <v>25</v>
      </c>
      <c r="C3" s="4"/>
      <c r="D3" s="4"/>
      <c r="E3" s="4"/>
      <c r="F3" s="4"/>
      <c r="G3" s="4"/>
      <c r="H3" s="11" t="s">
        <v>19</v>
      </c>
    </row>
    <row r="4" spans="2:8" x14ac:dyDescent="0.25">
      <c r="B4" s="5">
        <v>1</v>
      </c>
      <c r="C4" s="6" t="s">
        <v>34</v>
      </c>
      <c r="D4" s="6"/>
      <c r="E4" s="6"/>
      <c r="F4" s="6"/>
      <c r="G4" s="6"/>
      <c r="H4" s="12" t="s">
        <v>0</v>
      </c>
    </row>
    <row r="5" spans="2:8" x14ac:dyDescent="0.25">
      <c r="B5" s="5">
        <v>2</v>
      </c>
      <c r="C5" s="6" t="s">
        <v>16</v>
      </c>
      <c r="D5" s="6"/>
      <c r="E5" s="6"/>
      <c r="F5" s="6"/>
      <c r="G5" s="6"/>
      <c r="H5" s="12" t="s">
        <v>9</v>
      </c>
    </row>
    <row r="6" spans="2:8" x14ac:dyDescent="0.25">
      <c r="B6" s="5">
        <v>3</v>
      </c>
      <c r="C6" s="6" t="s">
        <v>17</v>
      </c>
      <c r="D6" s="6"/>
      <c r="E6" s="6"/>
      <c r="F6" s="6"/>
      <c r="G6" s="6"/>
      <c r="H6" s="12" t="s">
        <v>6</v>
      </c>
    </row>
    <row r="7" spans="2:8" x14ac:dyDescent="0.25">
      <c r="B7" s="5">
        <v>4</v>
      </c>
      <c r="C7" s="6" t="s">
        <v>18</v>
      </c>
      <c r="D7" s="6"/>
      <c r="E7" s="6"/>
      <c r="F7" s="6"/>
      <c r="G7" s="6"/>
      <c r="H7" s="12" t="s">
        <v>12</v>
      </c>
    </row>
    <row r="8" spans="2:8" x14ac:dyDescent="0.25">
      <c r="B8" s="5">
        <v>5</v>
      </c>
      <c r="C8" s="6" t="s">
        <v>38</v>
      </c>
      <c r="D8" s="6"/>
      <c r="E8" s="6"/>
      <c r="F8" s="6"/>
      <c r="G8" s="6"/>
      <c r="H8" s="12" t="s">
        <v>3</v>
      </c>
    </row>
    <row r="9" spans="2:8" x14ac:dyDescent="0.25">
      <c r="B9" s="5" t="s">
        <v>22</v>
      </c>
      <c r="C9" s="6" t="s">
        <v>20</v>
      </c>
      <c r="D9" s="6"/>
      <c r="E9" s="6"/>
      <c r="F9" s="6"/>
      <c r="G9" s="6"/>
      <c r="H9" s="13" t="s">
        <v>36</v>
      </c>
    </row>
    <row r="10" spans="2:8" x14ac:dyDescent="0.25">
      <c r="B10" s="5" t="s">
        <v>23</v>
      </c>
      <c r="C10" s="7" t="s">
        <v>35</v>
      </c>
      <c r="D10" s="6"/>
      <c r="E10" s="6"/>
      <c r="F10" s="6"/>
      <c r="G10" s="6"/>
      <c r="H10" s="12">
        <v>-80</v>
      </c>
    </row>
    <row r="11" spans="2:8" x14ac:dyDescent="0.25">
      <c r="B11" s="8" t="s">
        <v>24</v>
      </c>
      <c r="C11" s="9" t="s">
        <v>26</v>
      </c>
      <c r="D11" s="10"/>
      <c r="E11" s="10"/>
      <c r="F11" s="10"/>
      <c r="G11" s="10"/>
      <c r="H11" s="14" t="s">
        <v>21</v>
      </c>
    </row>
  </sheetData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STATISTICA.Spreadsheet" shapeId="3073" r:id="rId4">
          <objectPr defaultSize="0" autoPict="0" r:id="rId5">
            <anchor moveWithCells="1">
              <from>
                <xdr:col>1</xdr:col>
                <xdr:colOff>19050</xdr:colOff>
                <xdr:row>12</xdr:row>
                <xdr:rowOff>171450</xdr:rowOff>
              </from>
              <to>
                <xdr:col>17</xdr:col>
                <xdr:colOff>57150</xdr:colOff>
                <xdr:row>29</xdr:row>
                <xdr:rowOff>95250</xdr:rowOff>
              </to>
            </anchor>
          </objectPr>
        </oleObject>
      </mc:Choice>
      <mc:Fallback>
        <oleObject progId="STATISTICA.Spreadsheet" shapeId="3073" r:id="rId4"/>
      </mc:Fallback>
    </mc:AlternateContent>
    <mc:AlternateContent xmlns:mc="http://schemas.openxmlformats.org/markup-compatibility/2006">
      <mc:Choice Requires="x14">
        <oleObject progId="STATISTICA.Spreadsheet" shapeId="3074" r:id="rId6">
          <objectPr defaultSize="0" autoPict="0" r:id="rId7">
            <anchor moveWithCells="1">
              <from>
                <xdr:col>0</xdr:col>
                <xdr:colOff>142875</xdr:colOff>
                <xdr:row>33</xdr:row>
                <xdr:rowOff>0</xdr:rowOff>
              </from>
              <to>
                <xdr:col>17</xdr:col>
                <xdr:colOff>57150</xdr:colOff>
                <xdr:row>38</xdr:row>
                <xdr:rowOff>38100</xdr:rowOff>
              </to>
            </anchor>
          </objectPr>
        </oleObject>
      </mc:Choice>
      <mc:Fallback>
        <oleObject progId="STATISTICA.Spreadsheet" shapeId="3074" r:id="rId6"/>
      </mc:Fallback>
    </mc:AlternateContent>
    <mc:AlternateContent xmlns:mc="http://schemas.openxmlformats.org/markup-compatibility/2006">
      <mc:Choice Requires="x14">
        <oleObject progId="STATISTICA.Graph" shapeId="3075" r:id="rId8">
          <objectPr defaultSize="0" r:id="rId9">
            <anchor moveWithCells="1">
              <from>
                <xdr:col>1</xdr:col>
                <xdr:colOff>9525</xdr:colOff>
                <xdr:row>48</xdr:row>
                <xdr:rowOff>9525</xdr:rowOff>
              </from>
              <to>
                <xdr:col>8</xdr:col>
                <xdr:colOff>495300</xdr:colOff>
                <xdr:row>65</xdr:row>
                <xdr:rowOff>171450</xdr:rowOff>
              </to>
            </anchor>
          </objectPr>
        </oleObject>
      </mc:Choice>
      <mc:Fallback>
        <oleObject progId="STATISTICA.Graph" shapeId="3075" r:id="rId8"/>
      </mc:Fallback>
    </mc:AlternateContent>
    <mc:AlternateContent xmlns:mc="http://schemas.openxmlformats.org/markup-compatibility/2006">
      <mc:Choice Requires="x14">
        <oleObject progId="STATISTICA.Graph" shapeId="3076" r:id="rId10">
          <objectPr defaultSize="0" r:id="rId11">
            <anchor moveWithCells="1">
              <from>
                <xdr:col>8</xdr:col>
                <xdr:colOff>571500</xdr:colOff>
                <xdr:row>48</xdr:row>
                <xdr:rowOff>9525</xdr:rowOff>
              </from>
              <to>
                <xdr:col>15</xdr:col>
                <xdr:colOff>581025</xdr:colOff>
                <xdr:row>65</xdr:row>
                <xdr:rowOff>171450</xdr:rowOff>
              </to>
            </anchor>
          </objectPr>
        </oleObject>
      </mc:Choice>
      <mc:Fallback>
        <oleObject progId="STATISTICA.Graph" shapeId="3076" r:id="rId10"/>
      </mc:Fallback>
    </mc:AlternateContent>
    <mc:AlternateContent xmlns:mc="http://schemas.openxmlformats.org/markup-compatibility/2006">
      <mc:Choice Requires="x14">
        <oleObject progId="STATISTICA.Spreadsheet" shapeId="3078" r:id="rId12">
          <objectPr defaultSize="0" r:id="rId13">
            <anchor moveWithCells="1">
              <from>
                <xdr:col>1</xdr:col>
                <xdr:colOff>0</xdr:colOff>
                <xdr:row>39</xdr:row>
                <xdr:rowOff>0</xdr:rowOff>
              </from>
              <to>
                <xdr:col>16</xdr:col>
                <xdr:colOff>314325</xdr:colOff>
                <xdr:row>47</xdr:row>
                <xdr:rowOff>47625</xdr:rowOff>
              </to>
            </anchor>
          </objectPr>
        </oleObject>
      </mc:Choice>
      <mc:Fallback>
        <oleObject progId="STATISTICA.Spreadsheet" shapeId="3078" r:id="rId12"/>
      </mc:Fallback>
    </mc:AlternateContent>
    <mc:AlternateContent xmlns:mc="http://schemas.openxmlformats.org/markup-compatibility/2006">
      <mc:Choice Requires="x14">
        <oleObject progId="STATISTICA.Spreadsheet" shapeId="3079" r:id="rId14">
          <objectPr defaultSize="0" autoPict="0" r:id="rId15">
            <anchor moveWithCells="1">
              <from>
                <xdr:col>1</xdr:col>
                <xdr:colOff>0</xdr:colOff>
                <xdr:row>67</xdr:row>
                <xdr:rowOff>0</xdr:rowOff>
              </from>
              <to>
                <xdr:col>16</xdr:col>
                <xdr:colOff>323850</xdr:colOff>
                <xdr:row>84</xdr:row>
                <xdr:rowOff>57150</xdr:rowOff>
              </to>
            </anchor>
          </objectPr>
        </oleObject>
      </mc:Choice>
      <mc:Fallback>
        <oleObject progId="STATISTICA.Spreadsheet" shapeId="3079" r:id="rId14"/>
      </mc:Fallback>
    </mc:AlternateContent>
    <mc:AlternateContent xmlns:mc="http://schemas.openxmlformats.org/markup-compatibility/2006">
      <mc:Choice Requires="x14">
        <oleObject progId="STATISTICA.Graph" shapeId="3081" r:id="rId16">
          <objectPr defaultSize="0" autoPict="0" r:id="rId17">
            <anchor moveWithCells="1">
              <from>
                <xdr:col>9</xdr:col>
                <xdr:colOff>276225</xdr:colOff>
                <xdr:row>67</xdr:row>
                <xdr:rowOff>9525</xdr:rowOff>
              </from>
              <to>
                <xdr:col>15</xdr:col>
                <xdr:colOff>590550</xdr:colOff>
                <xdr:row>83</xdr:row>
                <xdr:rowOff>171450</xdr:rowOff>
              </to>
            </anchor>
          </objectPr>
        </oleObject>
      </mc:Choice>
      <mc:Fallback>
        <oleObject progId="STATISTICA.Graph" shapeId="3081" r:id="rId1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DNAextraction results</vt:lpstr>
      <vt:lpstr>ANOVA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Lieven Waeyenberge</dc:creator>
  <cp:lastModifiedBy>Lieven Waeyenberge</cp:lastModifiedBy>
  <cp:lastPrinted>2018-05-25T09:29:17Z</cp:lastPrinted>
  <dcterms:created xsi:type="dcterms:W3CDTF">2016-12-06T10:41:09Z</dcterms:created>
  <dcterms:modified xsi:type="dcterms:W3CDTF">2019-03-13T08:12:13Z</dcterms:modified>
</cp:coreProperties>
</file>