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4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6.xml" ContentType="application/vnd.openxmlformats-officedocument.drawing+xml"/>
  <Override PartName="/xl/charts/chartEx1.xml" ContentType="application/vnd.ms-office.chartex+xml"/>
  <Override PartName="/xl/charts/style33.xml" ContentType="application/vnd.ms-office.chartstyle+xml"/>
  <Override PartName="/xl/charts/colors33.xml" ContentType="application/vnd.ms-office.chartcolorstyle+xml"/>
  <Override PartName="/xl/charts/chartEx2.xml" ContentType="application/vnd.ms-office.chartex+xml"/>
  <Override PartName="/xl/charts/style34.xml" ContentType="application/vnd.ms-office.chartstyle+xml"/>
  <Override PartName="/xl/charts/colors3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AEYE~1\AppData\Local\Temp\7zO45DAAFEA\"/>
    </mc:Choice>
  </mc:AlternateContent>
  <bookViews>
    <workbookView xWindow="0" yWindow="0" windowWidth="20940" windowHeight="8400" tabRatio="670" firstSheet="3" activeTab="3"/>
  </bookViews>
  <sheets>
    <sheet name="Tab1-Length distribution" sheetId="4" r:id="rId1"/>
    <sheet name="Tab2-Number of reads par sample" sheetId="3" r:id="rId2"/>
    <sheet name="Tab3-Analysed samples - Reads" sheetId="2" r:id="rId3"/>
    <sheet name="Tab4-Analysed samples - %" sheetId="1" r:id="rId4"/>
    <sheet name="Tab5-Overview CF" sheetId="5" r:id="rId5"/>
    <sheet name="Tab6-CF1-log" sheetId="8" r:id="rId6"/>
    <sheet name="Tab7-T1T2" sheetId="1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8" i="4" l="1"/>
  <c r="F427" i="4"/>
  <c r="E427" i="4"/>
  <c r="L5" i="11" l="1"/>
  <c r="D5" i="11"/>
  <c r="D4" i="11" l="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B8" i="11" l="1"/>
  <c r="D19" i="11"/>
  <c r="D15" i="11"/>
  <c r="AB7" i="11"/>
  <c r="T7" i="11"/>
  <c r="L19" i="11"/>
  <c r="D14" i="11"/>
  <c r="L15" i="11"/>
  <c r="D7" i="11"/>
  <c r="L18" i="11"/>
  <c r="L14" i="11"/>
  <c r="D18" i="11"/>
  <c r="L8" i="11"/>
  <c r="L7" i="11"/>
  <c r="N5" i="11" s="1"/>
  <c r="D8" i="11"/>
  <c r="T8" i="11"/>
  <c r="F5" i="11" l="1"/>
  <c r="F970" i="4" l="1"/>
  <c r="J500" i="1" l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8" i="1"/>
  <c r="J519" i="1"/>
  <c r="J520" i="1"/>
  <c r="J521" i="1"/>
  <c r="J522" i="1"/>
  <c r="J523" i="1"/>
  <c r="J524" i="1"/>
  <c r="J525" i="1"/>
  <c r="J526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493" i="1"/>
  <c r="J494" i="1"/>
  <c r="J495" i="1"/>
  <c r="J496" i="1"/>
  <c r="J497" i="1"/>
  <c r="J498" i="1"/>
  <c r="J499" i="1"/>
  <c r="J492" i="1"/>
  <c r="K514" i="1" l="1"/>
  <c r="K540" i="1"/>
  <c r="K499" i="1"/>
  <c r="K525" i="1"/>
  <c r="C487" i="1"/>
  <c r="D487" i="1"/>
  <c r="E487" i="1"/>
  <c r="F487" i="1"/>
  <c r="G487" i="1"/>
  <c r="H487" i="1"/>
  <c r="I487" i="1"/>
  <c r="B487" i="1"/>
  <c r="C419" i="1"/>
  <c r="D419" i="1"/>
  <c r="E419" i="1"/>
  <c r="F419" i="1"/>
  <c r="G419" i="1"/>
  <c r="H419" i="1"/>
  <c r="I419" i="1"/>
  <c r="B419" i="1"/>
  <c r="C343" i="1"/>
  <c r="D343" i="1"/>
  <c r="E343" i="1"/>
  <c r="F343" i="1"/>
  <c r="G343" i="1"/>
  <c r="H343" i="1"/>
  <c r="I343" i="1"/>
  <c r="B343" i="1"/>
  <c r="C273" i="1"/>
  <c r="D273" i="1"/>
  <c r="E273" i="1"/>
  <c r="F273" i="1"/>
  <c r="G273" i="1"/>
  <c r="H273" i="1"/>
  <c r="I273" i="1"/>
  <c r="B273" i="1"/>
  <c r="M183" i="1" l="1"/>
  <c r="M184" i="1"/>
  <c r="M185" i="1"/>
  <c r="M186" i="1"/>
  <c r="M187" i="1"/>
  <c r="M188" i="1"/>
  <c r="M189" i="1"/>
  <c r="M190" i="1"/>
  <c r="M191" i="1"/>
  <c r="M192" i="1"/>
  <c r="M193" i="1"/>
  <c r="M182" i="1"/>
  <c r="L183" i="1"/>
  <c r="L184" i="1"/>
  <c r="L185" i="1"/>
  <c r="L186" i="1"/>
  <c r="L187" i="1"/>
  <c r="L188" i="1"/>
  <c r="L189" i="1"/>
  <c r="L190" i="1"/>
  <c r="L191" i="1"/>
  <c r="L192" i="1"/>
  <c r="L193" i="1"/>
  <c r="L182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66" i="1"/>
  <c r="K193" i="1"/>
  <c r="J193" i="1"/>
  <c r="K192" i="1"/>
  <c r="J192" i="1"/>
  <c r="K191" i="1"/>
  <c r="J191" i="1"/>
  <c r="K190" i="1"/>
  <c r="J190" i="1"/>
  <c r="K189" i="1"/>
  <c r="J189" i="1"/>
  <c r="K188" i="1"/>
  <c r="J188" i="1"/>
  <c r="K187" i="1"/>
  <c r="J187" i="1"/>
  <c r="K186" i="1"/>
  <c r="J186" i="1"/>
  <c r="K185" i="1"/>
  <c r="J185" i="1"/>
  <c r="K184" i="1"/>
  <c r="J184" i="1"/>
  <c r="K183" i="1"/>
  <c r="J183" i="1"/>
  <c r="K182" i="1"/>
  <c r="J182" i="1"/>
  <c r="J178" i="1"/>
  <c r="K178" i="1"/>
  <c r="K177" i="1"/>
  <c r="J177" i="1"/>
  <c r="K176" i="1"/>
  <c r="J176" i="1"/>
  <c r="K175" i="1"/>
  <c r="J175" i="1"/>
  <c r="K174" i="1"/>
  <c r="J174" i="1"/>
  <c r="K173" i="1"/>
  <c r="J173" i="1"/>
  <c r="K172" i="1"/>
  <c r="J172" i="1"/>
  <c r="K171" i="1"/>
  <c r="J171" i="1"/>
  <c r="K170" i="1"/>
  <c r="J170" i="1"/>
  <c r="K169" i="1"/>
  <c r="J169" i="1"/>
  <c r="K168" i="1"/>
  <c r="J168" i="1"/>
  <c r="K167" i="1"/>
  <c r="J167" i="1"/>
  <c r="K166" i="1"/>
  <c r="J166" i="1"/>
  <c r="J151" i="1"/>
  <c r="K151" i="1"/>
  <c r="L151" i="1"/>
  <c r="M151" i="1"/>
  <c r="J152" i="1"/>
  <c r="K152" i="1"/>
  <c r="L152" i="1"/>
  <c r="M152" i="1"/>
  <c r="J153" i="1"/>
  <c r="K153" i="1"/>
  <c r="L153" i="1"/>
  <c r="M153" i="1"/>
  <c r="J154" i="1"/>
  <c r="K154" i="1"/>
  <c r="L154" i="1"/>
  <c r="M154" i="1"/>
  <c r="J155" i="1"/>
  <c r="K155" i="1"/>
  <c r="L155" i="1"/>
  <c r="M155" i="1"/>
  <c r="J156" i="1"/>
  <c r="K156" i="1"/>
  <c r="L156" i="1"/>
  <c r="M156" i="1"/>
  <c r="J157" i="1"/>
  <c r="K157" i="1"/>
  <c r="L157" i="1"/>
  <c r="M157" i="1"/>
  <c r="J158" i="1"/>
  <c r="K158" i="1"/>
  <c r="L158" i="1"/>
  <c r="M158" i="1"/>
  <c r="J159" i="1"/>
  <c r="K159" i="1"/>
  <c r="L159" i="1"/>
  <c r="M159" i="1"/>
  <c r="J160" i="1"/>
  <c r="K160" i="1"/>
  <c r="L160" i="1"/>
  <c r="M160" i="1"/>
  <c r="J161" i="1"/>
  <c r="K161" i="1"/>
  <c r="L161" i="1"/>
  <c r="M161" i="1"/>
  <c r="M150" i="1"/>
  <c r="L150" i="1"/>
  <c r="K150" i="1"/>
  <c r="J150" i="1"/>
  <c r="M136" i="1"/>
  <c r="M137" i="1"/>
  <c r="M138" i="1"/>
  <c r="M139" i="1"/>
  <c r="M140" i="1"/>
  <c r="M141" i="1"/>
  <c r="M142" i="1"/>
  <c r="M143" i="1"/>
  <c r="M144" i="1"/>
  <c r="M145" i="1"/>
  <c r="M146" i="1"/>
  <c r="M135" i="1"/>
  <c r="L136" i="1"/>
  <c r="L137" i="1"/>
  <c r="L138" i="1"/>
  <c r="L139" i="1"/>
  <c r="L140" i="1"/>
  <c r="L141" i="1"/>
  <c r="L142" i="1"/>
  <c r="L143" i="1"/>
  <c r="L144" i="1"/>
  <c r="L145" i="1"/>
  <c r="L146" i="1"/>
  <c r="L135" i="1"/>
  <c r="K136" i="1"/>
  <c r="K137" i="1"/>
  <c r="K138" i="1"/>
  <c r="K139" i="1"/>
  <c r="K140" i="1"/>
  <c r="K141" i="1"/>
  <c r="K142" i="1"/>
  <c r="K143" i="1"/>
  <c r="K144" i="1"/>
  <c r="K145" i="1"/>
  <c r="K146" i="1"/>
  <c r="K135" i="1"/>
  <c r="J136" i="1"/>
  <c r="J137" i="1"/>
  <c r="J138" i="1"/>
  <c r="J139" i="1"/>
  <c r="J140" i="1"/>
  <c r="J141" i="1"/>
  <c r="J142" i="1"/>
  <c r="J143" i="1"/>
  <c r="J144" i="1"/>
  <c r="J145" i="1"/>
  <c r="J146" i="1"/>
  <c r="J135" i="1"/>
  <c r="L17" i="11"/>
  <c r="L16" i="11"/>
  <c r="D17" i="11"/>
  <c r="D16" i="11"/>
  <c r="L13" i="11"/>
  <c r="L12" i="11"/>
  <c r="D13" i="11"/>
  <c r="D12" i="11"/>
  <c r="AB6" i="11"/>
  <c r="AB5" i="11"/>
  <c r="T6" i="11"/>
  <c r="T5" i="11"/>
  <c r="L6" i="11"/>
  <c r="D6" i="11"/>
  <c r="H39" i="5" l="1"/>
  <c r="G41" i="5"/>
  <c r="H233" i="5"/>
  <c r="G233" i="5"/>
  <c r="H242" i="5"/>
  <c r="H239" i="5"/>
  <c r="H236" i="5"/>
  <c r="H230" i="5"/>
  <c r="H224" i="5"/>
  <c r="H227" i="5"/>
  <c r="G227" i="5"/>
  <c r="H73" i="5"/>
  <c r="H74" i="5"/>
  <c r="H75" i="5"/>
  <c r="H76" i="5"/>
  <c r="H77" i="5"/>
  <c r="H78" i="5"/>
  <c r="H79" i="5"/>
  <c r="H80" i="5"/>
  <c r="H81" i="5"/>
  <c r="H82" i="5"/>
  <c r="H72" i="5"/>
  <c r="H56" i="5"/>
  <c r="H57" i="5"/>
  <c r="H58" i="5"/>
  <c r="H59" i="5"/>
  <c r="H60" i="5"/>
  <c r="H61" i="5"/>
  <c r="H62" i="5"/>
  <c r="H63" i="5"/>
  <c r="H64" i="5"/>
  <c r="H65" i="5"/>
  <c r="H55" i="5"/>
  <c r="H40" i="5"/>
  <c r="H41" i="5"/>
  <c r="H42" i="5"/>
  <c r="H43" i="5"/>
  <c r="H44" i="5"/>
  <c r="H45" i="5"/>
  <c r="H46" i="5"/>
  <c r="H47" i="5"/>
  <c r="H48" i="5"/>
  <c r="H38" i="5"/>
  <c r="H23" i="5"/>
  <c r="H24" i="5"/>
  <c r="H25" i="5"/>
  <c r="H26" i="5"/>
  <c r="H27" i="5"/>
  <c r="H28" i="5"/>
  <c r="H29" i="5"/>
  <c r="H30" i="5"/>
  <c r="H31" i="5"/>
  <c r="H32" i="5"/>
  <c r="H22" i="5"/>
  <c r="I153" i="5"/>
  <c r="F153" i="5"/>
  <c r="E153" i="5"/>
  <c r="D153" i="5"/>
  <c r="C153" i="5"/>
  <c r="G152" i="5"/>
  <c r="G151" i="5"/>
  <c r="H151" i="5" s="1"/>
  <c r="K151" i="5" s="1"/>
  <c r="G150" i="5"/>
  <c r="G149" i="5"/>
  <c r="H149" i="5" s="1"/>
  <c r="K149" i="5" s="1"/>
  <c r="G148" i="5"/>
  <c r="G147" i="5"/>
  <c r="H147" i="5" s="1"/>
  <c r="K147" i="5" s="1"/>
  <c r="G146" i="5"/>
  <c r="H146" i="5" s="1"/>
  <c r="K146" i="5" s="1"/>
  <c r="G145" i="5"/>
  <c r="G144" i="5"/>
  <c r="H144" i="5" s="1"/>
  <c r="G143" i="5"/>
  <c r="H143" i="5" s="1"/>
  <c r="K143" i="5" s="1"/>
  <c r="G142" i="5"/>
  <c r="G141" i="5"/>
  <c r="G63" i="5"/>
  <c r="G62" i="5"/>
  <c r="J136" i="5"/>
  <c r="J119" i="5"/>
  <c r="I136" i="5"/>
  <c r="F136" i="5"/>
  <c r="E136" i="5"/>
  <c r="D136" i="5"/>
  <c r="C136" i="5"/>
  <c r="G135" i="5"/>
  <c r="G134" i="5"/>
  <c r="H134" i="5" s="1"/>
  <c r="K134" i="5" s="1"/>
  <c r="G133" i="5"/>
  <c r="H133" i="5" s="1"/>
  <c r="K133" i="5" s="1"/>
  <c r="G132" i="5"/>
  <c r="H132" i="5" s="1"/>
  <c r="K132" i="5" s="1"/>
  <c r="G131" i="5"/>
  <c r="G130" i="5"/>
  <c r="H130" i="5" s="1"/>
  <c r="K130" i="5" s="1"/>
  <c r="G129" i="5"/>
  <c r="H129" i="5" s="1"/>
  <c r="K129" i="5" s="1"/>
  <c r="G128" i="5"/>
  <c r="H128" i="5" s="1"/>
  <c r="K128" i="5" s="1"/>
  <c r="G126" i="5"/>
  <c r="H126" i="5" s="1"/>
  <c r="K126" i="5" s="1"/>
  <c r="G125" i="5"/>
  <c r="H125" i="5" s="1"/>
  <c r="K125" i="5" s="1"/>
  <c r="G124" i="5"/>
  <c r="G136" i="5" l="1"/>
  <c r="H142" i="5"/>
  <c r="K142" i="5" s="1"/>
  <c r="H145" i="5"/>
  <c r="K145" i="5" s="1"/>
  <c r="H150" i="5"/>
  <c r="K150" i="5" s="1"/>
  <c r="G153" i="5"/>
  <c r="J153" i="5"/>
  <c r="H141" i="5"/>
  <c r="K141" i="5" s="1"/>
  <c r="H148" i="5"/>
  <c r="K148" i="5" s="1"/>
  <c r="H152" i="5"/>
  <c r="K152" i="5" s="1"/>
  <c r="H124" i="5"/>
  <c r="K124" i="5" s="1"/>
  <c r="H131" i="5"/>
  <c r="K131" i="5" s="1"/>
  <c r="H135" i="5"/>
  <c r="K135" i="5" s="1"/>
  <c r="I119" i="5"/>
  <c r="F119" i="5"/>
  <c r="E119" i="5"/>
  <c r="D119" i="5"/>
  <c r="C119" i="5"/>
  <c r="G118" i="5"/>
  <c r="G117" i="5"/>
  <c r="H117" i="5" s="1"/>
  <c r="K117" i="5" s="1"/>
  <c r="G116" i="5"/>
  <c r="H116" i="5" s="1"/>
  <c r="K116" i="5" s="1"/>
  <c r="G115" i="5"/>
  <c r="G114" i="5"/>
  <c r="G113" i="5"/>
  <c r="H113" i="5" s="1"/>
  <c r="K113" i="5" s="1"/>
  <c r="G112" i="5"/>
  <c r="H112" i="5" s="1"/>
  <c r="K112" i="5" s="1"/>
  <c r="G111" i="5"/>
  <c r="G110" i="5"/>
  <c r="G109" i="5"/>
  <c r="H109" i="5" s="1"/>
  <c r="K109" i="5" s="1"/>
  <c r="G108" i="5"/>
  <c r="H108" i="5" s="1"/>
  <c r="K108" i="5" s="1"/>
  <c r="G107" i="5"/>
  <c r="I102" i="5"/>
  <c r="F102" i="5"/>
  <c r="E102" i="5"/>
  <c r="D102" i="5"/>
  <c r="C102" i="5"/>
  <c r="G101" i="5"/>
  <c r="G100" i="5"/>
  <c r="H100" i="5" s="1"/>
  <c r="K100" i="5" s="1"/>
  <c r="G99" i="5"/>
  <c r="H99" i="5" s="1"/>
  <c r="K99" i="5" s="1"/>
  <c r="G98" i="5"/>
  <c r="H98" i="5" s="1"/>
  <c r="K98" i="5" s="1"/>
  <c r="G97" i="5"/>
  <c r="G96" i="5"/>
  <c r="H96" i="5" s="1"/>
  <c r="K96" i="5" s="1"/>
  <c r="G95" i="5"/>
  <c r="H95" i="5" s="1"/>
  <c r="K95" i="5" s="1"/>
  <c r="G94" i="5"/>
  <c r="H94" i="5" s="1"/>
  <c r="K94" i="5" s="1"/>
  <c r="G93" i="5"/>
  <c r="G92" i="5"/>
  <c r="H92" i="5" s="1"/>
  <c r="K92" i="5" s="1"/>
  <c r="G91" i="5"/>
  <c r="H91" i="5" s="1"/>
  <c r="K91" i="5" s="1"/>
  <c r="G90" i="5"/>
  <c r="H90" i="5" s="1"/>
  <c r="K90" i="5" s="1"/>
  <c r="K153" i="5" l="1"/>
  <c r="L145" i="5" s="1"/>
  <c r="K136" i="5"/>
  <c r="L124" i="5" s="1"/>
  <c r="H153" i="5"/>
  <c r="H136" i="5"/>
  <c r="G119" i="5"/>
  <c r="H111" i="5"/>
  <c r="K111" i="5" s="1"/>
  <c r="G102" i="5"/>
  <c r="H115" i="5"/>
  <c r="K115" i="5" s="1"/>
  <c r="H107" i="5"/>
  <c r="K107" i="5" s="1"/>
  <c r="H110" i="5"/>
  <c r="H114" i="5"/>
  <c r="K114" i="5" s="1"/>
  <c r="H118" i="5"/>
  <c r="K118" i="5" s="1"/>
  <c r="H93" i="5"/>
  <c r="H101" i="5"/>
  <c r="K101" i="5" s="1"/>
  <c r="H97" i="5"/>
  <c r="K97" i="5" s="1"/>
  <c r="L148" i="5" l="1"/>
  <c r="L136" i="5"/>
  <c r="L127" i="5"/>
  <c r="L125" i="5"/>
  <c r="L133" i="5"/>
  <c r="L126" i="5"/>
  <c r="L132" i="5"/>
  <c r="L130" i="5"/>
  <c r="L134" i="5"/>
  <c r="L129" i="5"/>
  <c r="L128" i="5"/>
  <c r="L135" i="5"/>
  <c r="L153" i="5"/>
  <c r="L144" i="5"/>
  <c r="L149" i="5"/>
  <c r="L143" i="5"/>
  <c r="L151" i="5"/>
  <c r="L147" i="5"/>
  <c r="L146" i="5"/>
  <c r="L152" i="5"/>
  <c r="L141" i="5"/>
  <c r="L150" i="5"/>
  <c r="L142" i="5"/>
  <c r="L131" i="5"/>
  <c r="H119" i="5"/>
  <c r="K110" i="5"/>
  <c r="H102" i="5"/>
  <c r="K93" i="5"/>
  <c r="K119" i="5" l="1"/>
  <c r="L107" i="5" s="1"/>
  <c r="K102" i="5"/>
  <c r="L93" i="5" s="1"/>
  <c r="L110" i="5" l="1"/>
  <c r="L95" i="5"/>
  <c r="L91" i="5"/>
  <c r="L96" i="5"/>
  <c r="L94" i="5"/>
  <c r="L100" i="5"/>
  <c r="L92" i="5"/>
  <c r="L98" i="5"/>
  <c r="L99" i="5"/>
  <c r="L90" i="5"/>
  <c r="L101" i="5"/>
  <c r="L97" i="5"/>
  <c r="L117" i="5"/>
  <c r="L112" i="5"/>
  <c r="L116" i="5"/>
  <c r="L113" i="5"/>
  <c r="L109" i="5"/>
  <c r="L108" i="5"/>
  <c r="L111" i="5"/>
  <c r="L115" i="5"/>
  <c r="L114" i="5"/>
  <c r="L118" i="5"/>
  <c r="L102" i="5" l="1"/>
  <c r="L119" i="5"/>
  <c r="G239" i="5"/>
  <c r="G236" i="5"/>
  <c r="G245" i="5" l="1"/>
  <c r="G242" i="5"/>
  <c r="I242" i="5" s="1"/>
  <c r="L242" i="5" s="1"/>
  <c r="I239" i="5"/>
  <c r="L239" i="5" s="1"/>
  <c r="I236" i="5"/>
  <c r="L236" i="5" s="1"/>
  <c r="I233" i="5"/>
  <c r="L233" i="5" s="1"/>
  <c r="G230" i="5"/>
  <c r="I230" i="5" s="1"/>
  <c r="L230" i="5" s="1"/>
  <c r="I227" i="5"/>
  <c r="L227" i="5" s="1"/>
  <c r="G224" i="5"/>
  <c r="I224" i="5" s="1"/>
  <c r="L224" i="5" s="1"/>
  <c r="I245" i="5" l="1"/>
  <c r="H245" i="5"/>
  <c r="C194" i="1" l="1"/>
  <c r="D194" i="1"/>
  <c r="E194" i="1"/>
  <c r="F194" i="1"/>
  <c r="G194" i="1"/>
  <c r="H194" i="1"/>
  <c r="I194" i="1"/>
  <c r="B194" i="1"/>
  <c r="C179" i="1"/>
  <c r="D179" i="1"/>
  <c r="E179" i="1"/>
  <c r="F179" i="1"/>
  <c r="G179" i="1"/>
  <c r="H179" i="1"/>
  <c r="I179" i="1"/>
  <c r="B179" i="1"/>
  <c r="C147" i="1"/>
  <c r="D147" i="1"/>
  <c r="E147" i="1"/>
  <c r="F147" i="1"/>
  <c r="G147" i="1"/>
  <c r="H147" i="1"/>
  <c r="I147" i="1"/>
  <c r="B147" i="1"/>
  <c r="N16" i="11" l="1"/>
  <c r="F16" i="11"/>
  <c r="V5" i="11"/>
  <c r="AD5" i="11"/>
  <c r="N12" i="11"/>
  <c r="F12" i="11"/>
  <c r="I83" i="5" l="1"/>
  <c r="F83" i="5"/>
  <c r="E83" i="5"/>
  <c r="D83" i="5"/>
  <c r="C83" i="5"/>
  <c r="J82" i="5"/>
  <c r="G82" i="5"/>
  <c r="J81" i="5"/>
  <c r="G81" i="5"/>
  <c r="J80" i="5"/>
  <c r="G80" i="5"/>
  <c r="J79" i="5"/>
  <c r="G79" i="5"/>
  <c r="J78" i="5"/>
  <c r="G78" i="5"/>
  <c r="J77" i="5"/>
  <c r="G77" i="5"/>
  <c r="J76" i="5"/>
  <c r="G76" i="5"/>
  <c r="J75" i="5"/>
  <c r="J74" i="5"/>
  <c r="G74" i="5"/>
  <c r="J73" i="5"/>
  <c r="G73" i="5"/>
  <c r="J72" i="5"/>
  <c r="G72" i="5"/>
  <c r="I67" i="5"/>
  <c r="F67" i="5"/>
  <c r="E67" i="5"/>
  <c r="D67" i="5"/>
  <c r="C67" i="5"/>
  <c r="J66" i="5"/>
  <c r="G66" i="5"/>
  <c r="J65" i="5"/>
  <c r="G65" i="5"/>
  <c r="J64" i="5"/>
  <c r="G64" i="5"/>
  <c r="J63" i="5"/>
  <c r="J62" i="5"/>
  <c r="J61" i="5"/>
  <c r="G61" i="5"/>
  <c r="J60" i="5"/>
  <c r="G60" i="5"/>
  <c r="J59" i="5"/>
  <c r="G59" i="5"/>
  <c r="J58" i="5"/>
  <c r="G58" i="5"/>
  <c r="J57" i="5"/>
  <c r="G57" i="5"/>
  <c r="J56" i="5"/>
  <c r="G56" i="5"/>
  <c r="J55" i="5"/>
  <c r="G55" i="5"/>
  <c r="I50" i="5"/>
  <c r="F50" i="5"/>
  <c r="E50" i="5"/>
  <c r="D50" i="5"/>
  <c r="C50" i="5"/>
  <c r="J49" i="5"/>
  <c r="G49" i="5"/>
  <c r="J48" i="5"/>
  <c r="G48" i="5"/>
  <c r="J47" i="5"/>
  <c r="G47" i="5"/>
  <c r="J46" i="5"/>
  <c r="G46" i="5"/>
  <c r="J45" i="5"/>
  <c r="G45" i="5"/>
  <c r="J44" i="5"/>
  <c r="G44" i="5"/>
  <c r="J43" i="5"/>
  <c r="G43" i="5"/>
  <c r="J42" i="5"/>
  <c r="G42" i="5"/>
  <c r="J41" i="5"/>
  <c r="J40" i="5"/>
  <c r="G40" i="5"/>
  <c r="J39" i="5"/>
  <c r="G39" i="5"/>
  <c r="J38" i="5"/>
  <c r="G38" i="5"/>
  <c r="I33" i="5"/>
  <c r="E33" i="5"/>
  <c r="D33" i="5"/>
  <c r="C33" i="5"/>
  <c r="J32" i="5"/>
  <c r="G32" i="5"/>
  <c r="J31" i="5"/>
  <c r="G31" i="5"/>
  <c r="J30" i="5"/>
  <c r="G30" i="5"/>
  <c r="J29" i="5"/>
  <c r="G29" i="5"/>
  <c r="J28" i="5"/>
  <c r="G28" i="5"/>
  <c r="J27" i="5"/>
  <c r="G27" i="5"/>
  <c r="J26" i="5"/>
  <c r="G26" i="5"/>
  <c r="J25" i="5"/>
  <c r="G25" i="5"/>
  <c r="J24" i="5"/>
  <c r="G24" i="5"/>
  <c r="J23" i="5"/>
  <c r="G23" i="5"/>
  <c r="J22" i="5"/>
  <c r="G22" i="5"/>
  <c r="K27" i="5" l="1"/>
  <c r="L27" i="5" s="1"/>
  <c r="K22" i="5"/>
  <c r="K28" i="5"/>
  <c r="K23" i="5"/>
  <c r="L23" i="5" s="1"/>
  <c r="K38" i="5"/>
  <c r="K25" i="5"/>
  <c r="L25" i="5" s="1"/>
  <c r="K39" i="5"/>
  <c r="L39" i="5" s="1"/>
  <c r="K24" i="5"/>
  <c r="L24" i="5" s="1"/>
  <c r="L22" i="5"/>
  <c r="K26" i="5"/>
  <c r="L26" i="5" s="1"/>
  <c r="K61" i="5"/>
  <c r="L61" i="5" s="1"/>
  <c r="K62" i="5"/>
  <c r="L62" i="5" s="1"/>
  <c r="K63" i="5"/>
  <c r="L63" i="5" s="1"/>
  <c r="K57" i="5"/>
  <c r="L57" i="5" s="1"/>
  <c r="K29" i="5"/>
  <c r="L29" i="5" s="1"/>
  <c r="K65" i="5"/>
  <c r="L65" i="5" s="1"/>
  <c r="G33" i="5"/>
  <c r="G67" i="5"/>
  <c r="K74" i="5"/>
  <c r="L74" i="5" s="1"/>
  <c r="K31" i="5"/>
  <c r="L31" i="5" s="1"/>
  <c r="J50" i="5"/>
  <c r="K40" i="5"/>
  <c r="L40" i="5" s="1"/>
  <c r="K42" i="5"/>
  <c r="L42" i="5" s="1"/>
  <c r="K44" i="5"/>
  <c r="L44" i="5" s="1"/>
  <c r="K46" i="5"/>
  <c r="L46" i="5" s="1"/>
  <c r="K48" i="5"/>
  <c r="L48" i="5" s="1"/>
  <c r="K64" i="5"/>
  <c r="L64" i="5" s="1"/>
  <c r="J67" i="5"/>
  <c r="K59" i="5"/>
  <c r="L59" i="5" s="1"/>
  <c r="K77" i="5"/>
  <c r="L77" i="5" s="1"/>
  <c r="K79" i="5"/>
  <c r="L79" i="5" s="1"/>
  <c r="K81" i="5"/>
  <c r="L81" i="5" s="1"/>
  <c r="K60" i="5"/>
  <c r="L60" i="5" s="1"/>
  <c r="K73" i="5"/>
  <c r="L73" i="5" s="1"/>
  <c r="J33" i="5"/>
  <c r="L28" i="5"/>
  <c r="K30" i="5"/>
  <c r="L30" i="5" s="1"/>
  <c r="K32" i="5"/>
  <c r="L32" i="5" s="1"/>
  <c r="K41" i="5"/>
  <c r="L41" i="5" s="1"/>
  <c r="K43" i="5"/>
  <c r="L43" i="5" s="1"/>
  <c r="K45" i="5"/>
  <c r="L45" i="5" s="1"/>
  <c r="K47" i="5"/>
  <c r="L47" i="5" s="1"/>
  <c r="K49" i="5"/>
  <c r="L49" i="5" s="1"/>
  <c r="K56" i="5"/>
  <c r="L56" i="5" s="1"/>
  <c r="G83" i="5"/>
  <c r="K76" i="5"/>
  <c r="L76" i="5" s="1"/>
  <c r="K78" i="5"/>
  <c r="L78" i="5" s="1"/>
  <c r="K80" i="5"/>
  <c r="L80" i="5" s="1"/>
  <c r="K82" i="5"/>
  <c r="L82" i="5" s="1"/>
  <c r="G50" i="5"/>
  <c r="K66" i="5"/>
  <c r="L66" i="5" s="1"/>
  <c r="J83" i="5"/>
  <c r="K72" i="5"/>
  <c r="K55" i="5"/>
  <c r="L38" i="5"/>
  <c r="C115" i="1"/>
  <c r="B115" i="1"/>
  <c r="E8" i="1"/>
  <c r="D8" i="1"/>
  <c r="C8" i="1"/>
  <c r="B8" i="1"/>
  <c r="E970" i="4"/>
  <c r="F971" i="4" s="1"/>
  <c r="K67" i="5" l="1"/>
  <c r="K83" i="5"/>
  <c r="K33" i="5"/>
  <c r="L50" i="5"/>
  <c r="K50" i="5"/>
  <c r="L55" i="5"/>
  <c r="L67" i="5" s="1"/>
  <c r="L72" i="5"/>
  <c r="L83" i="5" s="1"/>
  <c r="L33" i="5"/>
  <c r="H131" i="3" l="1"/>
  <c r="I131" i="3"/>
  <c r="J131" i="3"/>
  <c r="K131" i="3"/>
  <c r="G131" i="3"/>
  <c r="H130" i="3"/>
  <c r="I130" i="3"/>
  <c r="J130" i="3"/>
  <c r="K130" i="3"/>
  <c r="G130" i="3"/>
  <c r="H123" i="3"/>
  <c r="I123" i="3"/>
  <c r="J123" i="3"/>
  <c r="K123" i="3"/>
  <c r="G123" i="3"/>
  <c r="H122" i="3"/>
  <c r="I122" i="3"/>
  <c r="J122" i="3"/>
  <c r="K122" i="3"/>
  <c r="G122" i="3"/>
  <c r="H115" i="3"/>
  <c r="I115" i="3"/>
  <c r="J115" i="3"/>
  <c r="K115" i="3"/>
  <c r="H116" i="3"/>
  <c r="I116" i="3"/>
  <c r="J116" i="3"/>
  <c r="K116" i="3"/>
  <c r="H87" i="3"/>
  <c r="I87" i="3"/>
  <c r="J87" i="3"/>
  <c r="K87" i="3"/>
  <c r="H88" i="3"/>
  <c r="I88" i="3"/>
  <c r="J88" i="3"/>
  <c r="K88" i="3"/>
  <c r="H57" i="3"/>
  <c r="I57" i="3"/>
  <c r="J57" i="3"/>
  <c r="K57" i="3"/>
  <c r="H58" i="3"/>
  <c r="I58" i="3"/>
  <c r="J58" i="3"/>
  <c r="K58" i="3"/>
  <c r="G57" i="3"/>
  <c r="H29" i="3"/>
  <c r="I29" i="3"/>
  <c r="J29" i="3"/>
  <c r="K29" i="3"/>
  <c r="H30" i="3"/>
  <c r="I30" i="3"/>
  <c r="J30" i="3"/>
  <c r="K30" i="3"/>
  <c r="G30" i="3"/>
  <c r="G29" i="3"/>
  <c r="G58" i="3"/>
  <c r="G141" i="3" s="1"/>
  <c r="G116" i="3"/>
  <c r="G88" i="3"/>
  <c r="G139" i="3" s="1"/>
  <c r="G140" i="3" l="1"/>
  <c r="G142" i="3"/>
  <c r="G136" i="3"/>
  <c r="K141" i="3"/>
  <c r="K139" i="3"/>
  <c r="H136" i="3"/>
  <c r="I136" i="3"/>
  <c r="I137" i="3"/>
  <c r="G137" i="3"/>
  <c r="H137" i="3"/>
  <c r="J137" i="3"/>
  <c r="J141" i="3"/>
  <c r="K142" i="3"/>
  <c r="K140" i="3"/>
  <c r="K136" i="3"/>
  <c r="K137" i="3"/>
  <c r="L137" i="3" s="1"/>
  <c r="J136" i="3"/>
  <c r="H142" i="3"/>
  <c r="I142" i="3"/>
  <c r="I141" i="3"/>
  <c r="J139" i="3"/>
  <c r="H140" i="3"/>
  <c r="H141" i="3"/>
  <c r="I139" i="3"/>
  <c r="J140" i="3"/>
  <c r="I140" i="3"/>
  <c r="J142" i="3"/>
  <c r="H139" i="3"/>
  <c r="C107" i="1"/>
  <c r="B89" i="1"/>
  <c r="E162" i="1"/>
  <c r="D162" i="1"/>
  <c r="C162" i="1"/>
  <c r="B162" i="1"/>
  <c r="K146" i="3"/>
  <c r="K145" i="3"/>
  <c r="H1168" i="2"/>
  <c r="G1168" i="2"/>
  <c r="F1168" i="2"/>
  <c r="E1168" i="2"/>
  <c r="D1168" i="2"/>
  <c r="C1168" i="2"/>
  <c r="B1168" i="2"/>
  <c r="A1168" i="2"/>
  <c r="H988" i="2"/>
  <c r="G988" i="2"/>
  <c r="F988" i="2"/>
  <c r="E988" i="2"/>
  <c r="D988" i="2"/>
  <c r="C988" i="2"/>
  <c r="B988" i="2"/>
  <c r="A988" i="2"/>
  <c r="H786" i="2"/>
  <c r="G786" i="2"/>
  <c r="F786" i="2"/>
  <c r="E786" i="2"/>
  <c r="D786" i="2"/>
  <c r="C786" i="2"/>
  <c r="B786" i="2"/>
  <c r="A786" i="2"/>
  <c r="H605" i="2"/>
  <c r="G605" i="2"/>
  <c r="F605" i="2"/>
  <c r="E605" i="2"/>
  <c r="D605" i="2"/>
  <c r="C605" i="2"/>
  <c r="B605" i="2"/>
  <c r="A605" i="2"/>
  <c r="H437" i="2"/>
  <c r="G437" i="2"/>
  <c r="F437" i="2"/>
  <c r="E437" i="2"/>
  <c r="D437" i="2"/>
  <c r="C437" i="2"/>
  <c r="B437" i="2"/>
  <c r="A437" i="2"/>
  <c r="H396" i="2"/>
  <c r="G396" i="2"/>
  <c r="F396" i="2"/>
  <c r="E396" i="2"/>
  <c r="D396" i="2"/>
  <c r="C396" i="2"/>
  <c r="B396" i="2"/>
  <c r="A396" i="2"/>
  <c r="H365" i="2"/>
  <c r="G365" i="2"/>
  <c r="F365" i="2"/>
  <c r="E365" i="2"/>
  <c r="D365" i="2"/>
  <c r="C365" i="2"/>
  <c r="B365" i="2"/>
  <c r="A365" i="2"/>
  <c r="A326" i="2"/>
  <c r="H326" i="2"/>
  <c r="G326" i="2"/>
  <c r="F326" i="2"/>
  <c r="E326" i="2"/>
  <c r="D326" i="2"/>
  <c r="C326" i="2"/>
  <c r="B326" i="2"/>
  <c r="L142" i="3" l="1"/>
  <c r="L141" i="3"/>
  <c r="O141" i="3"/>
  <c r="O142" i="3"/>
  <c r="O139" i="3"/>
  <c r="O140" i="3"/>
  <c r="L136" i="3"/>
  <c r="L140" i="3"/>
  <c r="K144" i="3"/>
  <c r="L139" i="3"/>
  <c r="B298" i="2" l="1"/>
  <c r="C298" i="2"/>
  <c r="D298" i="2"/>
  <c r="A298" i="2"/>
  <c r="B287" i="2"/>
  <c r="C287" i="2"/>
  <c r="D287" i="2"/>
  <c r="A287" i="2"/>
  <c r="B278" i="2"/>
  <c r="C278" i="2"/>
  <c r="D278" i="2"/>
  <c r="A278" i="2"/>
  <c r="B265" i="2"/>
  <c r="C265" i="2"/>
  <c r="D265" i="2"/>
  <c r="A265" i="2"/>
  <c r="B256" i="2"/>
  <c r="C256" i="2"/>
  <c r="D256" i="2"/>
  <c r="A256" i="2"/>
  <c r="B212" i="2"/>
  <c r="C212" i="2"/>
  <c r="D212" i="2"/>
  <c r="A212" i="2"/>
  <c r="B168" i="2"/>
  <c r="C168" i="2"/>
  <c r="D168" i="2"/>
  <c r="A168" i="2"/>
  <c r="B135" i="2"/>
  <c r="C135" i="2"/>
  <c r="D135" i="2"/>
  <c r="A135" i="2"/>
  <c r="B91" i="2"/>
  <c r="C91" i="2"/>
  <c r="D91" i="2"/>
  <c r="A91" i="2"/>
  <c r="B69" i="2"/>
  <c r="C69" i="2"/>
  <c r="D69" i="2"/>
  <c r="A69" i="2"/>
  <c r="B36" i="2"/>
  <c r="C36" i="2"/>
  <c r="D36" i="2"/>
  <c r="A36" i="2"/>
  <c r="B16" i="2"/>
  <c r="C16" i="2"/>
  <c r="D16" i="2"/>
  <c r="A16" i="2"/>
  <c r="G87" i="3" l="1"/>
  <c r="G115" i="3"/>
  <c r="G145" i="3" s="1"/>
  <c r="G144" i="3" l="1"/>
  <c r="L144" i="3" s="1"/>
  <c r="H144" i="3"/>
  <c r="I144" i="3"/>
  <c r="J144" i="3"/>
  <c r="K147" i="3"/>
  <c r="L145" i="3"/>
  <c r="J146" i="3"/>
  <c r="J147" i="3"/>
  <c r="H146" i="3"/>
  <c r="H147" i="3"/>
  <c r="I146" i="3"/>
  <c r="I147" i="3"/>
  <c r="G146" i="3"/>
  <c r="L146" i="3" s="1"/>
  <c r="J145" i="3"/>
  <c r="I145" i="3"/>
  <c r="H145" i="3"/>
  <c r="G147" i="3"/>
  <c r="E15" i="1"/>
  <c r="D15" i="1"/>
  <c r="C15" i="1"/>
  <c r="B15" i="1"/>
  <c r="E36" i="1"/>
  <c r="D36" i="1"/>
  <c r="C36" i="1"/>
  <c r="B36" i="1"/>
  <c r="E107" i="1"/>
  <c r="D107" i="1"/>
  <c r="B107" i="1"/>
  <c r="E72" i="1"/>
  <c r="D72" i="1"/>
  <c r="C72" i="1"/>
  <c r="B72" i="1"/>
  <c r="E123" i="1"/>
  <c r="D123" i="1"/>
  <c r="C123" i="1"/>
  <c r="B123" i="1"/>
  <c r="D115" i="1"/>
  <c r="E115" i="1"/>
  <c r="C55" i="1"/>
  <c r="D55" i="1"/>
  <c r="E55" i="1"/>
  <c r="B55" i="1"/>
  <c r="C26" i="1"/>
  <c r="D26" i="1"/>
  <c r="E26" i="1"/>
  <c r="B26" i="1"/>
  <c r="E89" i="1"/>
  <c r="D89" i="1"/>
  <c r="C89" i="1"/>
  <c r="L147" i="3" l="1"/>
</calcChain>
</file>

<file path=xl/sharedStrings.xml><?xml version="1.0" encoding="utf-8"?>
<sst xmlns="http://schemas.openxmlformats.org/spreadsheetml/2006/main" count="12211" uniqueCount="883">
  <si>
    <t>Cephalobidae</t>
  </si>
  <si>
    <t>Globodera pallida</t>
  </si>
  <si>
    <t>Bx30Q318S_pct</t>
  </si>
  <si>
    <t>Bx30Q418S_pct</t>
  </si>
  <si>
    <t>Bx30WLB118S_pct</t>
  </si>
  <si>
    <t>Bx30WLB218S_pct</t>
  </si>
  <si>
    <t>Bursaphelenchus sp.</t>
  </si>
  <si>
    <t>Plectus sp.</t>
  </si>
  <si>
    <t>CrQ318S_pct</t>
  </si>
  <si>
    <t>CrQ418S_pct</t>
  </si>
  <si>
    <t>CrWLB118S_pct</t>
  </si>
  <si>
    <t>CrWLB218S_pct</t>
  </si>
  <si>
    <t>Mesocriconema sp.</t>
  </si>
  <si>
    <t>Heterorhabditis bacteriophora</t>
  </si>
  <si>
    <t>Oscheius sp.</t>
  </si>
  <si>
    <t>Steinernema sp.</t>
  </si>
  <si>
    <t>Globodera sp.</t>
  </si>
  <si>
    <t>Meloidogyne sp.</t>
  </si>
  <si>
    <t>Paratylenchus sp.</t>
  </si>
  <si>
    <t>Dorylaimida</t>
  </si>
  <si>
    <t>Prismatolaimus sp.</t>
  </si>
  <si>
    <t>Unknown</t>
  </si>
  <si>
    <t>ParQ318S_pct</t>
  </si>
  <si>
    <t>ParQ418S_pct</t>
  </si>
  <si>
    <t>ParWLB118S_pct</t>
  </si>
  <si>
    <t>ParWLB218S_pct</t>
  </si>
  <si>
    <t>Steinernema feltiae</t>
  </si>
  <si>
    <t>Ditylenchus dipsaci</t>
  </si>
  <si>
    <t>Oscheius tipulae</t>
  </si>
  <si>
    <t>Meloidogyne incognita</t>
  </si>
  <si>
    <t>Bursaphelenchus xylophilus</t>
  </si>
  <si>
    <t xml:space="preserve">Mesocriconema sp. </t>
  </si>
  <si>
    <t>Dd30Q318S_pct</t>
  </si>
  <si>
    <t>Dd30Q418S_pct</t>
  </si>
  <si>
    <t>Dd30WLB118S_pct</t>
  </si>
  <si>
    <t>Dd30WLB218S_pct</t>
  </si>
  <si>
    <t>Pa30Q318S_pct</t>
  </si>
  <si>
    <t>Pa30Q418S_pct</t>
  </si>
  <si>
    <t>Pa30WLB118S_pct</t>
  </si>
  <si>
    <t>Pa30WLB218S_pct</t>
  </si>
  <si>
    <t>Plectus acuminatus</t>
  </si>
  <si>
    <t>bacterial feeding</t>
  </si>
  <si>
    <t>fungi feeding</t>
  </si>
  <si>
    <t>Migratory endoplant-parasitic</t>
  </si>
  <si>
    <t>ectoplant-parasitic</t>
  </si>
  <si>
    <t>Dd30Q3Eco_pct</t>
  </si>
  <si>
    <t>Dd30Q4Eco_pct</t>
  </si>
  <si>
    <t>Dd30WLB1Eco_pct</t>
  </si>
  <si>
    <t>Dd30WLB2Eco_pct</t>
  </si>
  <si>
    <t>Acrobeloides sp.</t>
  </si>
  <si>
    <t>CrQ1Eco_pct</t>
  </si>
  <si>
    <t>CrQ3Eco_pct</t>
  </si>
  <si>
    <t>CrWLB1Eco_pct</t>
  </si>
  <si>
    <t>CrWLB2Eco_pct</t>
  </si>
  <si>
    <t>Heterorhabditis hepialus</t>
  </si>
  <si>
    <t>Bursaphelenchus mucronatus</t>
  </si>
  <si>
    <t>Pratylenchus penetrans</t>
  </si>
  <si>
    <t>ParQ3Eco_pct</t>
  </si>
  <si>
    <t>ParQ4Eco_pct</t>
  </si>
  <si>
    <t>ParWLB1Eco_pct</t>
  </si>
  <si>
    <t>ParWLB2Eco_pct</t>
  </si>
  <si>
    <t>Paratylenchus dianthus</t>
  </si>
  <si>
    <t>Bx30Q1Eco_pct</t>
  </si>
  <si>
    <t>Bx30Q4Eco_pct</t>
  </si>
  <si>
    <t>Bx30WLB1Eco_pct</t>
  </si>
  <si>
    <t>Bx30WLB2Eco_pct</t>
  </si>
  <si>
    <t>Trichinella pseudospiralis</t>
  </si>
  <si>
    <t xml:space="preserve">Plectus acuminatus </t>
  </si>
  <si>
    <t>Pa30Q3Eco_pct</t>
  </si>
  <si>
    <t>Pa30Q4Eco_pct</t>
  </si>
  <si>
    <t>Pa30WLB1Eco_pct</t>
  </si>
  <si>
    <t>Pa30WLB2Eco_pct</t>
  </si>
  <si>
    <t>Pa30Q318S</t>
  </si>
  <si>
    <t>Pa30Q418S</t>
  </si>
  <si>
    <t>Pa30WLB118S</t>
  </si>
  <si>
    <t>Pa30WLB218S</t>
  </si>
  <si>
    <t>Kingdom</t>
  </si>
  <si>
    <t>Phylum</t>
  </si>
  <si>
    <t>Class</t>
  </si>
  <si>
    <t>Order</t>
  </si>
  <si>
    <t>Family</t>
  </si>
  <si>
    <t>Genus</t>
  </si>
  <si>
    <t>Species</t>
  </si>
  <si>
    <t>Metazoa</t>
  </si>
  <si>
    <t>Nematoda</t>
  </si>
  <si>
    <t>Chromadorea</t>
  </si>
  <si>
    <t>Araeolaimida</t>
  </si>
  <si>
    <t>Plectidae</t>
  </si>
  <si>
    <t>Plectus</t>
  </si>
  <si>
    <t>acuminatus</t>
  </si>
  <si>
    <t>Tylenchida</t>
  </si>
  <si>
    <t>Heteroderidae</t>
  </si>
  <si>
    <t>Globodera</t>
  </si>
  <si>
    <t>pallida</t>
  </si>
  <si>
    <t>Rhabditida</t>
  </si>
  <si>
    <t>Steinernematidae</t>
  </si>
  <si>
    <t>Steinernema</t>
  </si>
  <si>
    <t>feltiae</t>
  </si>
  <si>
    <t>NA</t>
  </si>
  <si>
    <t>Enoplea</t>
  </si>
  <si>
    <t>Triplonchida</t>
  </si>
  <si>
    <t>Prismatolaimidae</t>
  </si>
  <si>
    <t>Prismatolaimus</t>
  </si>
  <si>
    <t>Tylenchulidae</t>
  </si>
  <si>
    <t>Paratylenchus</t>
  </si>
  <si>
    <t>conicephalus</t>
  </si>
  <si>
    <t>Aphelenchoididae</t>
  </si>
  <si>
    <t>Bursaphelenchus</t>
  </si>
  <si>
    <t>Heterorhabditidae</t>
  </si>
  <si>
    <t>Heterorhabditis</t>
  </si>
  <si>
    <t>bacteriophora</t>
  </si>
  <si>
    <t>Chromadorida</t>
  </si>
  <si>
    <t>Cyatholaimidae</t>
  </si>
  <si>
    <t>Achromadora</t>
  </si>
  <si>
    <t>sp. JH-2004</t>
  </si>
  <si>
    <t>Diphtherophoridae</t>
  </si>
  <si>
    <t>Tylolaimophorus</t>
  </si>
  <si>
    <t>typicus</t>
  </si>
  <si>
    <t>Aphelenchidae</t>
  </si>
  <si>
    <t>Aphelenchus</t>
  </si>
  <si>
    <t>avenae</t>
  </si>
  <si>
    <t>%</t>
  </si>
  <si>
    <t>Number of reads</t>
  </si>
  <si>
    <t>Pa30Q3Eco</t>
  </si>
  <si>
    <t>Pa30Q4Eco</t>
  </si>
  <si>
    <t>Pa30WLB1Eco</t>
  </si>
  <si>
    <t>Pa30WLB2Eco</t>
  </si>
  <si>
    <t>hepialus</t>
  </si>
  <si>
    <t>Acrobeloides</t>
  </si>
  <si>
    <t>nanus</t>
  </si>
  <si>
    <t>Rhabditidae</t>
  </si>
  <si>
    <t>Oscheius</t>
  </si>
  <si>
    <t>tipulae</t>
  </si>
  <si>
    <t>Meloidogynidae</t>
  </si>
  <si>
    <t>Meloidogyne</t>
  </si>
  <si>
    <t>incognita</t>
  </si>
  <si>
    <t>Bx30Q318S</t>
  </si>
  <si>
    <t>Bx30Q418S</t>
  </si>
  <si>
    <t>Bx30WLB118S</t>
  </si>
  <si>
    <t>Bx30WLB218S</t>
  </si>
  <si>
    <t>minimus</t>
  </si>
  <si>
    <t>Mononchida</t>
  </si>
  <si>
    <t>Mylonchulidae</t>
  </si>
  <si>
    <t>Mylonchulus</t>
  </si>
  <si>
    <t>Hoplolaimidae</t>
  </si>
  <si>
    <t>Rotylenchus</t>
  </si>
  <si>
    <t>robustus</t>
  </si>
  <si>
    <t>Anatonchidae</t>
  </si>
  <si>
    <t>Anatonchus</t>
  </si>
  <si>
    <t>tridentatus</t>
  </si>
  <si>
    <t>Anguinidae</t>
  </si>
  <si>
    <t>Ditylenchus</t>
  </si>
  <si>
    <t>dipsaci</t>
  </si>
  <si>
    <t>Alloionematidae</t>
  </si>
  <si>
    <t>Rhabditophanes</t>
  </si>
  <si>
    <t>sp. KR3021</t>
  </si>
  <si>
    <t>destructor</t>
  </si>
  <si>
    <t>Qudsianematidae</t>
  </si>
  <si>
    <t>Prodorylaimus</t>
  </si>
  <si>
    <t>mas</t>
  </si>
  <si>
    <t>Mononchidae</t>
  </si>
  <si>
    <t>Clarkus</t>
  </si>
  <si>
    <t>sp. PDL-2005</t>
  </si>
  <si>
    <t>Pratylenchidae</t>
  </si>
  <si>
    <t>Pratylenchus</t>
  </si>
  <si>
    <t>penetrans</t>
  </si>
  <si>
    <t>Criconematidae</t>
  </si>
  <si>
    <t>Mesocriconema</t>
  </si>
  <si>
    <t>sp. YZ-2014b</t>
  </si>
  <si>
    <t>Tylenchidae</t>
  </si>
  <si>
    <t>Aglenchus</t>
  </si>
  <si>
    <t>agricola</t>
  </si>
  <si>
    <t>hapla</t>
  </si>
  <si>
    <t>Bx30Q1Eco</t>
  </si>
  <si>
    <t>Bx30Q4Eco</t>
  </si>
  <si>
    <t>Bx30WLB1Eco</t>
  </si>
  <si>
    <t>Bx30WLB2Eco</t>
  </si>
  <si>
    <t>mucronatus kolymensis</t>
  </si>
  <si>
    <t>Teratocephalidae</t>
  </si>
  <si>
    <t>Teratocephalus</t>
  </si>
  <si>
    <t>lirellus</t>
  </si>
  <si>
    <t>Trichocephalida</t>
  </si>
  <si>
    <t>Trichinellidae</t>
  </si>
  <si>
    <t>Trichinella</t>
  </si>
  <si>
    <t>pseudospiralis</t>
  </si>
  <si>
    <t>CrQ1Eco</t>
  </si>
  <si>
    <t>CrQ3Eco</t>
  </si>
  <si>
    <t>CrWLB1Eco</t>
  </si>
  <si>
    <t>CrWLB2Eco</t>
  </si>
  <si>
    <t>sp.</t>
  </si>
  <si>
    <t>sp. 69_P20</t>
  </si>
  <si>
    <t>Rhabditis</t>
  </si>
  <si>
    <t>cf. terricola JH-2004</t>
  </si>
  <si>
    <t>Nygolaimidae</t>
  </si>
  <si>
    <t>Paravulvus</t>
  </si>
  <si>
    <t>hartingii</t>
  </si>
  <si>
    <t>intermedius</t>
  </si>
  <si>
    <t>CrQ318S</t>
  </si>
  <si>
    <t>CrQ418S</t>
  </si>
  <si>
    <t>CrWLB118S</t>
  </si>
  <si>
    <t>CrWLB218S</t>
  </si>
  <si>
    <t>Phasmarhabditis</t>
  </si>
  <si>
    <t>sp. VP-2016a</t>
  </si>
  <si>
    <t>Cephalenchus</t>
  </si>
  <si>
    <t>leptus</t>
  </si>
  <si>
    <t>Mesorhabditis</t>
  </si>
  <si>
    <t>ParQ318S</t>
  </si>
  <si>
    <t>ParQ418S</t>
  </si>
  <si>
    <t>ParWLB118S</t>
  </si>
  <si>
    <t>ParWLB218S</t>
  </si>
  <si>
    <t>ParQ3Eco</t>
  </si>
  <si>
    <t>ParQ4Eco</t>
  </si>
  <si>
    <t>ParWLB1Eco</t>
  </si>
  <si>
    <t>ParWLB2Eco</t>
  </si>
  <si>
    <t>dianthus</t>
  </si>
  <si>
    <t>Cruznema</t>
  </si>
  <si>
    <t>Dd30Q318S</t>
  </si>
  <si>
    <t>Dd30Q418S</t>
  </si>
  <si>
    <t>Dd30WLB118S</t>
  </si>
  <si>
    <t>Dd30WLB218S</t>
  </si>
  <si>
    <t>Dd30Q3Eco</t>
  </si>
  <si>
    <t>Dd30Q4Eco</t>
  </si>
  <si>
    <t>Dd30WLB1Eco</t>
  </si>
  <si>
    <t>Dd30WLB2Eco</t>
  </si>
  <si>
    <t>Contaminants (&lt;1% each)</t>
  </si>
  <si>
    <t>Rhabditophanes sp.</t>
  </si>
  <si>
    <t>Paravulvus hartingii</t>
  </si>
  <si>
    <t>Rhabditis sp.</t>
  </si>
  <si>
    <t>sample</t>
  </si>
  <si>
    <t>primer</t>
  </si>
  <si>
    <t>readclusters</t>
  </si>
  <si>
    <t>denoised</t>
  </si>
  <si>
    <t>merged</t>
  </si>
  <si>
    <t>tabled</t>
  </si>
  <si>
    <t>18S</t>
  </si>
  <si>
    <t>WLB</t>
  </si>
  <si>
    <t>Q</t>
  </si>
  <si>
    <t>Bx</t>
  </si>
  <si>
    <t>Cr</t>
  </si>
  <si>
    <t>Dd</t>
  </si>
  <si>
    <t>Mvar</t>
  </si>
  <si>
    <t>MvarQ118S</t>
  </si>
  <si>
    <t>MvarQ218S</t>
  </si>
  <si>
    <t>MvarQ318S</t>
  </si>
  <si>
    <t>MvarQ418S</t>
  </si>
  <si>
    <t>MvarWLB118S</t>
  </si>
  <si>
    <t>MvarWLB218S</t>
  </si>
  <si>
    <t>M20</t>
  </si>
  <si>
    <t>M20Q118S</t>
  </si>
  <si>
    <t>M20Q218S</t>
  </si>
  <si>
    <t>M20Q318S</t>
  </si>
  <si>
    <t>M20Q418S</t>
  </si>
  <si>
    <t>M20WLB118S</t>
  </si>
  <si>
    <t>M20WLB218S</t>
  </si>
  <si>
    <t>NTC</t>
  </si>
  <si>
    <t>Pa</t>
  </si>
  <si>
    <t>Par</t>
  </si>
  <si>
    <t>T1</t>
  </si>
  <si>
    <t>T1Q118S</t>
  </si>
  <si>
    <t>T1Q218S</t>
  </si>
  <si>
    <t>T1Q318S</t>
  </si>
  <si>
    <t>T1Q418S</t>
  </si>
  <si>
    <t>T1WLB118S</t>
  </si>
  <si>
    <t>T1WLB218S</t>
  </si>
  <si>
    <t>T2</t>
  </si>
  <si>
    <t>T2Q118S</t>
  </si>
  <si>
    <t>T2Q218S</t>
  </si>
  <si>
    <t>T2Q318S</t>
  </si>
  <si>
    <t>T2Q418S</t>
  </si>
  <si>
    <t>T2WLB118S</t>
  </si>
  <si>
    <t>T2WLB218S</t>
  </si>
  <si>
    <t>Eco</t>
  </si>
  <si>
    <t>MvarQ1Eco</t>
  </si>
  <si>
    <t>MvarQ2Eco</t>
  </si>
  <si>
    <t>MvarQ3Eco</t>
  </si>
  <si>
    <t>MvarQ4Eco</t>
  </si>
  <si>
    <t>MvarWLB1Eco</t>
  </si>
  <si>
    <t>MvarWLB2Eco</t>
  </si>
  <si>
    <t>M20Q1Eco</t>
  </si>
  <si>
    <t>M20Q2Eco</t>
  </si>
  <si>
    <t>M20Q3Eco</t>
  </si>
  <si>
    <t>M20Q4Eco</t>
  </si>
  <si>
    <t>M20WLB1Eco</t>
  </si>
  <si>
    <t>M20WLB2Eco</t>
  </si>
  <si>
    <t>T1Q1Eco</t>
  </si>
  <si>
    <t>T1Q2Eco</t>
  </si>
  <si>
    <t>T1Q3Eco</t>
  </si>
  <si>
    <t>T1Q4Eco</t>
  </si>
  <si>
    <t>T1WLB1Eco</t>
  </si>
  <si>
    <t>T1WLB2Eco</t>
  </si>
  <si>
    <t>T2Q1Eco</t>
  </si>
  <si>
    <t>T2Q2Eco</t>
  </si>
  <si>
    <t>T2Q3Eco</t>
  </si>
  <si>
    <t>T2Q4Eco</t>
  </si>
  <si>
    <t>T2WLB1Eco</t>
  </si>
  <si>
    <t>T2WLB2Eco</t>
  </si>
  <si>
    <t>number of individuals</t>
  </si>
  <si>
    <t>DNA extraction</t>
  </si>
  <si>
    <t>non chimeric</t>
  </si>
  <si>
    <t>Code</t>
  </si>
  <si>
    <t>% retained reads</t>
  </si>
  <si>
    <t>NTC1Eco</t>
  </si>
  <si>
    <t>NTC118S</t>
  </si>
  <si>
    <t>NTC218S</t>
  </si>
  <si>
    <t>NTC318S</t>
  </si>
  <si>
    <t>NTCG18S</t>
  </si>
  <si>
    <t>NTC3Eco</t>
  </si>
  <si>
    <t>NTC2Eco</t>
  </si>
  <si>
    <t>NTCGEco</t>
  </si>
  <si>
    <t>(spiked with gDNA from Globodera pallida)</t>
  </si>
  <si>
    <t>M20WLB318S</t>
  </si>
  <si>
    <t>M20WLB418S</t>
  </si>
  <si>
    <t>MvarWLB318S</t>
  </si>
  <si>
    <t>MvarWLB418S</t>
  </si>
  <si>
    <t>T2WLB318S</t>
  </si>
  <si>
    <t>T2WLB418S</t>
  </si>
  <si>
    <t>T1WLB318S</t>
  </si>
  <si>
    <t>T1WLB418S</t>
  </si>
  <si>
    <t>M20WLB3Eco</t>
  </si>
  <si>
    <t>M20WLB4Eco</t>
  </si>
  <si>
    <t>MvarWLB3Eco</t>
  </si>
  <si>
    <t>MvarWLB4Eco</t>
  </si>
  <si>
    <t>T2WLB3Eco</t>
  </si>
  <si>
    <t>T2WLB4Eco</t>
  </si>
  <si>
    <t>T1WLB3Eco</t>
  </si>
  <si>
    <t>T1WLB4Eco</t>
  </si>
  <si>
    <t>NTC (NTCG18S and NTCGEco spiked with pure gDNA from Globodera pallida)</t>
  </si>
  <si>
    <t>Ecumenicus</t>
  </si>
  <si>
    <t>thornei</t>
  </si>
  <si>
    <t>Aporcelaimidae</t>
  </si>
  <si>
    <t>Sectonema</t>
  </si>
  <si>
    <t>barbatoides</t>
  </si>
  <si>
    <t>Trichodoridae</t>
  </si>
  <si>
    <t>Trichodorus</t>
  </si>
  <si>
    <t>Pellioditis</t>
  </si>
  <si>
    <t>sp. JU274</t>
  </si>
  <si>
    <t>Aphelenchoides</t>
  </si>
  <si>
    <t>fragariae</t>
  </si>
  <si>
    <t>Enoplida</t>
  </si>
  <si>
    <t>Oxystominidae</t>
  </si>
  <si>
    <t>Bastiania</t>
  </si>
  <si>
    <t>gracilis</t>
  </si>
  <si>
    <t>Longidoridae</t>
  </si>
  <si>
    <t>Xiphinema</t>
  </si>
  <si>
    <t>Alaimidae</t>
  </si>
  <si>
    <t>Alaimus</t>
  </si>
  <si>
    <t>Filenchus</t>
  </si>
  <si>
    <t>sp. 1 WB-2009</t>
  </si>
  <si>
    <t>Diploscapteridae</t>
  </si>
  <si>
    <t>Diploscapter</t>
  </si>
  <si>
    <t>sp. PS1897</t>
  </si>
  <si>
    <t>parvus</t>
  </si>
  <si>
    <t>Odontolaimus</t>
  </si>
  <si>
    <t>sp. OdLaSp1</t>
  </si>
  <si>
    <t>Monhysterida</t>
  </si>
  <si>
    <t>Monhysteridae</t>
  </si>
  <si>
    <t>Geomonhystera</t>
  </si>
  <si>
    <t>villosa</t>
  </si>
  <si>
    <t>Anaplectus</t>
  </si>
  <si>
    <t>porosus</t>
  </si>
  <si>
    <t>Longidorus</t>
  </si>
  <si>
    <t>Basiria</t>
  </si>
  <si>
    <t>Hemicycliophoridae</t>
  </si>
  <si>
    <t>Hemicycliophora</t>
  </si>
  <si>
    <t>Rhabdolaimidae</t>
  </si>
  <si>
    <t>Rhabdolaimus</t>
  </si>
  <si>
    <t>aquaticus</t>
  </si>
  <si>
    <t>Telotylenchidae</t>
  </si>
  <si>
    <t>Bitylenchus</t>
  </si>
  <si>
    <t>dubius</t>
  </si>
  <si>
    <t>Mermithida</t>
  </si>
  <si>
    <t>Mermithidae</t>
  </si>
  <si>
    <t>Romanomermis</t>
  </si>
  <si>
    <t>culicivorax</t>
  </si>
  <si>
    <t>Diplogasterida</t>
  </si>
  <si>
    <t>Neodiplogasteridae</t>
  </si>
  <si>
    <t>Pristionchus</t>
  </si>
  <si>
    <t>lheritieri</t>
  </si>
  <si>
    <t>Cylindrolaimidae</t>
  </si>
  <si>
    <t>Cylindrolaimus</t>
  </si>
  <si>
    <t>communis</t>
  </si>
  <si>
    <t>Bunonematidae</t>
  </si>
  <si>
    <t>Bunonema</t>
  </si>
  <si>
    <t>reticulatum</t>
  </si>
  <si>
    <t>Thonus</t>
  </si>
  <si>
    <t>arenicolus</t>
  </si>
  <si>
    <t>brachyuris</t>
  </si>
  <si>
    <t>bicaudatus</t>
  </si>
  <si>
    <t>Allantonematidae</t>
  </si>
  <si>
    <t>Howardula</t>
  </si>
  <si>
    <t>Microdorylaimus</t>
  </si>
  <si>
    <t>modestus</t>
  </si>
  <si>
    <t>Tylencholaimidae</t>
  </si>
  <si>
    <t>Tylencholaimus</t>
  </si>
  <si>
    <t>Metateratocephalus</t>
  </si>
  <si>
    <t>crassidens</t>
  </si>
  <si>
    <t>Schistonchus</t>
  </si>
  <si>
    <t>sp. 1 WY-2013</t>
  </si>
  <si>
    <t>Eucephalobus</t>
  </si>
  <si>
    <t>striatus</t>
  </si>
  <si>
    <t>Tylenchus</t>
  </si>
  <si>
    <t>arcuatus</t>
  </si>
  <si>
    <t>Heterodera</t>
  </si>
  <si>
    <t>Diphterophoridae</t>
  </si>
  <si>
    <t>Diphterophora</t>
  </si>
  <si>
    <t>Cervidellus</t>
  </si>
  <si>
    <t>Aporcelaimellus</t>
  </si>
  <si>
    <t>sp. F2</t>
  </si>
  <si>
    <t>misellus</t>
  </si>
  <si>
    <t>Eumonhystera</t>
  </si>
  <si>
    <t>Chiloplacus</t>
  </si>
  <si>
    <t>propinquus</t>
  </si>
  <si>
    <t>Mesorhabditis sp.</t>
  </si>
  <si>
    <t>M20Q1Eco_pct</t>
  </si>
  <si>
    <t>M20Q2Eco_pct</t>
  </si>
  <si>
    <t>M20Q3Eco_pct</t>
  </si>
  <si>
    <t>M20Q4Eco_pct</t>
  </si>
  <si>
    <t>M20WLB1Eco_pct</t>
  </si>
  <si>
    <t>M20WLB2Eco_pct</t>
  </si>
  <si>
    <t>M20WLB3Eco_pct</t>
  </si>
  <si>
    <t>M20WLB4Eco_pct</t>
  </si>
  <si>
    <t>Contaminant</t>
  </si>
  <si>
    <t>M20Q118S_pct</t>
  </si>
  <si>
    <t>M20Q218S_pct</t>
  </si>
  <si>
    <t>M20Q318S_pct</t>
  </si>
  <si>
    <t>M20Q418S_pct</t>
  </si>
  <si>
    <t>M20WLB118S_pct</t>
  </si>
  <si>
    <t>M20WLB218S_pct</t>
  </si>
  <si>
    <t>M20WLB318S_pct</t>
  </si>
  <si>
    <t>M20WLB418S_pct</t>
  </si>
  <si>
    <t>MvarQ118S_pct</t>
  </si>
  <si>
    <t>MvarQ218S_pct</t>
  </si>
  <si>
    <t>MvarQ318S_pct</t>
  </si>
  <si>
    <t>MvarQ418S_pct</t>
  </si>
  <si>
    <t>MvarWLB118S_pct</t>
  </si>
  <si>
    <t>MvarWLB218S_pct</t>
  </si>
  <si>
    <t>MvarWLB318S_pct</t>
  </si>
  <si>
    <t>MvarWLB418S_pct</t>
  </si>
  <si>
    <t>MvarQ1Eco_pct</t>
  </si>
  <si>
    <t>MvarQ2Eco_pct</t>
  </si>
  <si>
    <t>MvarQ3Eco_pct</t>
  </si>
  <si>
    <t>MvarQ4Eco_pct</t>
  </si>
  <si>
    <t>MvarWLB1Eco_pct</t>
  </si>
  <si>
    <t>MvarWLB2Eco_pct</t>
  </si>
  <si>
    <t>MvarWLB3Eco_pct</t>
  </si>
  <si>
    <t>MvarWLB4Eco_pct</t>
  </si>
  <si>
    <t xml:space="preserve"> </t>
  </si>
  <si>
    <t>Sum of number of reads</t>
  </si>
  <si>
    <t>sum of number of reads:</t>
  </si>
  <si>
    <t>Nr.</t>
  </si>
  <si>
    <t>% of retained total number of reads</t>
  </si>
  <si>
    <t>query</t>
  </si>
  <si>
    <t>length</t>
  </si>
  <si>
    <t>Set1</t>
  </si>
  <si>
    <t>Set2</t>
  </si>
  <si>
    <t>seqvariant1</t>
  </si>
  <si>
    <t>seqvariant2</t>
  </si>
  <si>
    <t>seqvariant3</t>
  </si>
  <si>
    <t>seqvariant4</t>
  </si>
  <si>
    <t>seqvariant5</t>
  </si>
  <si>
    <t>seqvariant6</t>
  </si>
  <si>
    <t>seqvariant7</t>
  </si>
  <si>
    <t>seqvariant8</t>
  </si>
  <si>
    <t>seqvariant9</t>
  </si>
  <si>
    <t>seqvariant10</t>
  </si>
  <si>
    <t>seqvariant11</t>
  </si>
  <si>
    <t>seqvariant12</t>
  </si>
  <si>
    <t>seqvariant13</t>
  </si>
  <si>
    <t>seqvariant14</t>
  </si>
  <si>
    <t>seqvariant15</t>
  </si>
  <si>
    <t>seqvariant16</t>
  </si>
  <si>
    <t>seqvariant17</t>
  </si>
  <si>
    <t>seqvariant18</t>
  </si>
  <si>
    <t>seqvariant19</t>
  </si>
  <si>
    <t>seqvariant20</t>
  </si>
  <si>
    <t>seqvariant21</t>
  </si>
  <si>
    <t>seqvariant22</t>
  </si>
  <si>
    <t>seqvariant23</t>
  </si>
  <si>
    <t>seqvariant24</t>
  </si>
  <si>
    <t>seqvariant25</t>
  </si>
  <si>
    <t>seqvariant26</t>
  </si>
  <si>
    <t>seqvariant27</t>
  </si>
  <si>
    <t>seqvariant28</t>
  </si>
  <si>
    <t>seqvariant29</t>
  </si>
  <si>
    <t>seqvariant30</t>
  </si>
  <si>
    <t>seqvariant31</t>
  </si>
  <si>
    <t>seqvariant32</t>
  </si>
  <si>
    <t>seqvariant33</t>
  </si>
  <si>
    <t>seqvariant34</t>
  </si>
  <si>
    <t>seqvariant35</t>
  </si>
  <si>
    <t>seqvariant36</t>
  </si>
  <si>
    <t>seqvariant37</t>
  </si>
  <si>
    <t>seqvariant38</t>
  </si>
  <si>
    <t>seqvariant39</t>
  </si>
  <si>
    <t>seqvariant40</t>
  </si>
  <si>
    <t>seqvariant41</t>
  </si>
  <si>
    <t>seqvariant42</t>
  </si>
  <si>
    <t>seqvariant43</t>
  </si>
  <si>
    <t>seqvariant44</t>
  </si>
  <si>
    <t>seqvariant45</t>
  </si>
  <si>
    <t>seqvariant46</t>
  </si>
  <si>
    <t>seqvariant47</t>
  </si>
  <si>
    <t>seqvariant48</t>
  </si>
  <si>
    <t>seqvariant49</t>
  </si>
  <si>
    <t>seqvariant50</t>
  </si>
  <si>
    <t>seqvariant51</t>
  </si>
  <si>
    <t>seqvariant52</t>
  </si>
  <si>
    <t>seqvariant53</t>
  </si>
  <si>
    <t>seqvariant54</t>
  </si>
  <si>
    <t>seqvariant55</t>
  </si>
  <si>
    <t>seqvariant56</t>
  </si>
  <si>
    <t>seqvariant57</t>
  </si>
  <si>
    <t>seqvariant58</t>
  </si>
  <si>
    <t>seqvariant59</t>
  </si>
  <si>
    <t>seqvariant60</t>
  </si>
  <si>
    <t>seqvariant61</t>
  </si>
  <si>
    <t>seqvariant62</t>
  </si>
  <si>
    <t>seqvariant63</t>
  </si>
  <si>
    <t>seqvariant64</t>
  </si>
  <si>
    <t>seqvariant65</t>
  </si>
  <si>
    <t>seqvariant66</t>
  </si>
  <si>
    <t>seqvariant67</t>
  </si>
  <si>
    <t>seqvariant68</t>
  </si>
  <si>
    <t>seqvariant69</t>
  </si>
  <si>
    <t>seqvariant70</t>
  </si>
  <si>
    <t>seqvariant71</t>
  </si>
  <si>
    <t>seqvariant72</t>
  </si>
  <si>
    <t>seqvariant73</t>
  </si>
  <si>
    <t>seqvariant74</t>
  </si>
  <si>
    <t>seqvariant75</t>
  </si>
  <si>
    <t>seqvariant76</t>
  </si>
  <si>
    <t>seqvariant77</t>
  </si>
  <si>
    <t>seqvariant78</t>
  </si>
  <si>
    <t>seqvariant79</t>
  </si>
  <si>
    <t>seqvariant80</t>
  </si>
  <si>
    <t>seqvariant81</t>
  </si>
  <si>
    <t>seqvariant82</t>
  </si>
  <si>
    <t>seqvariant83</t>
  </si>
  <si>
    <t>seqvariant84</t>
  </si>
  <si>
    <t>seqvariant85</t>
  </si>
  <si>
    <t>seqvariant86</t>
  </si>
  <si>
    <t>seqvariant87</t>
  </si>
  <si>
    <t>seqvariant88</t>
  </si>
  <si>
    <t>seqvariant89</t>
  </si>
  <si>
    <t>seqvariant90</t>
  </si>
  <si>
    <t>seqvariant91</t>
  </si>
  <si>
    <t>seqvariant92</t>
  </si>
  <si>
    <t>seqvariant93</t>
  </si>
  <si>
    <t>seqvariant94</t>
  </si>
  <si>
    <t>seqvariant95</t>
  </si>
  <si>
    <t>seqvariant96</t>
  </si>
  <si>
    <t>seqvariant97</t>
  </si>
  <si>
    <t>seqvariant98</t>
  </si>
  <si>
    <t>seqvariant99</t>
  </si>
  <si>
    <t>seqvariant100</t>
  </si>
  <si>
    <t>seqvariant101</t>
  </si>
  <si>
    <t>seqvariant102</t>
  </si>
  <si>
    <t>seqvariant103</t>
  </si>
  <si>
    <t>seqvariant104</t>
  </si>
  <si>
    <t>seqvariant105</t>
  </si>
  <si>
    <t>seqvariant106</t>
  </si>
  <si>
    <t>seqvariant107</t>
  </si>
  <si>
    <t>seqvariant108</t>
  </si>
  <si>
    <t>seqvariant109</t>
  </si>
  <si>
    <t>seqvariant110</t>
  </si>
  <si>
    <t>seqvariant111</t>
  </si>
  <si>
    <t>seqvariant112</t>
  </si>
  <si>
    <t>seqvariant113</t>
  </si>
  <si>
    <t>seqvariant114</t>
  </si>
  <si>
    <t>seqvariant115</t>
  </si>
  <si>
    <t>seqvariant116</t>
  </si>
  <si>
    <t>seqvariant117</t>
  </si>
  <si>
    <t>seqvariant118</t>
  </si>
  <si>
    <t>seqvariant119</t>
  </si>
  <si>
    <t>seqvariant120</t>
  </si>
  <si>
    <t>seqvariant121</t>
  </si>
  <si>
    <t>seqvariant122</t>
  </si>
  <si>
    <t>seqvariant123</t>
  </si>
  <si>
    <t>seqvariant124</t>
  </si>
  <si>
    <t>seqvariant125</t>
  </si>
  <si>
    <t>seqvariant126</t>
  </si>
  <si>
    <t>seqvariant127</t>
  </si>
  <si>
    <t>seqvariant128</t>
  </si>
  <si>
    <t>seqvariant129</t>
  </si>
  <si>
    <t>seqvariant130</t>
  </si>
  <si>
    <t>seqvariant131</t>
  </si>
  <si>
    <t>seqvariant132</t>
  </si>
  <si>
    <t>seqvariant133</t>
  </si>
  <si>
    <t>seqvariant134</t>
  </si>
  <si>
    <t>seqvariant135</t>
  </si>
  <si>
    <t>seqvariant136</t>
  </si>
  <si>
    <t>seqvariant137</t>
  </si>
  <si>
    <t>seqvariant138</t>
  </si>
  <si>
    <t>seqvariant139</t>
  </si>
  <si>
    <t>seqvariant140</t>
  </si>
  <si>
    <t>seqvariant141</t>
  </si>
  <si>
    <t>seqvariant142</t>
  </si>
  <si>
    <t>seqvariant143</t>
  </si>
  <si>
    <t>seqvariant144</t>
  </si>
  <si>
    <t>seqvariant145</t>
  </si>
  <si>
    <t>seqvariant146</t>
  </si>
  <si>
    <t>seqvariant147</t>
  </si>
  <si>
    <t>seqvariant148</t>
  </si>
  <si>
    <t>seqvariant149</t>
  </si>
  <si>
    <t>seqvariant150</t>
  </si>
  <si>
    <t>seqvariant151</t>
  </si>
  <si>
    <t>seqvariant152</t>
  </si>
  <si>
    <t>seqvariant153</t>
  </si>
  <si>
    <t>seqvariant154</t>
  </si>
  <si>
    <t>seqvariant155</t>
  </si>
  <si>
    <t>seqvariant156</t>
  </si>
  <si>
    <t>seqvariant157</t>
  </si>
  <si>
    <t>seqvariant158</t>
  </si>
  <si>
    <t>seqvariant159</t>
  </si>
  <si>
    <t>seqvariant160</t>
  </si>
  <si>
    <t>seqvariant161</t>
  </si>
  <si>
    <t>seqvariant162</t>
  </si>
  <si>
    <t>seqvariant163</t>
  </si>
  <si>
    <t>seqvariant164</t>
  </si>
  <si>
    <t>seqvariant165</t>
  </si>
  <si>
    <t>seqvariant166</t>
  </si>
  <si>
    <t>seqvariant167</t>
  </si>
  <si>
    <t>seqvariant168</t>
  </si>
  <si>
    <t>seqvariant169</t>
  </si>
  <si>
    <t>seqvariant170</t>
  </si>
  <si>
    <t>seqvariant171</t>
  </si>
  <si>
    <t>seqvariant172</t>
  </si>
  <si>
    <t>seqvariant173</t>
  </si>
  <si>
    <t>seqvariant174</t>
  </si>
  <si>
    <t>seqvariant175</t>
  </si>
  <si>
    <t>seqvariant176</t>
  </si>
  <si>
    <t>seqvariant177</t>
  </si>
  <si>
    <t>seqvariant178</t>
  </si>
  <si>
    <t>seqvariant179</t>
  </si>
  <si>
    <t>seqvariant180</t>
  </si>
  <si>
    <t>seqvariant181</t>
  </si>
  <si>
    <t>seqvariant182</t>
  </si>
  <si>
    <t>seqvariant183</t>
  </si>
  <si>
    <t>seqvariant184</t>
  </si>
  <si>
    <t>seqvariant185</t>
  </si>
  <si>
    <t>seqvariant186</t>
  </si>
  <si>
    <t>seqvariant187</t>
  </si>
  <si>
    <t>seqvariant188</t>
  </si>
  <si>
    <t>seqvariant189</t>
  </si>
  <si>
    <t>seqvariant190</t>
  </si>
  <si>
    <t>seqvariant191</t>
  </si>
  <si>
    <t>seqvariant192</t>
  </si>
  <si>
    <t>seqvariant193</t>
  </si>
  <si>
    <t>seqvariant194</t>
  </si>
  <si>
    <t>seqvariant195</t>
  </si>
  <si>
    <t>seqvariant196</t>
  </si>
  <si>
    <t>seqvariant197</t>
  </si>
  <si>
    <t>seqvariant198</t>
  </si>
  <si>
    <t>WLB-18S</t>
  </si>
  <si>
    <t>Qiagen-18S</t>
  </si>
  <si>
    <t>WLB-Eco</t>
  </si>
  <si>
    <t>Qiagen-Eco</t>
  </si>
  <si>
    <t>Heterorhabditis sp.</t>
  </si>
  <si>
    <t>?</t>
  </si>
  <si>
    <t>Underrepresented</t>
  </si>
  <si>
    <t>Overrepresented</t>
  </si>
  <si>
    <t>Mean_pct</t>
  </si>
  <si>
    <t>Expected_pct</t>
  </si>
  <si>
    <t>Corrected_pct</t>
  </si>
  <si>
    <t>Correction factor (CF)</t>
  </si>
  <si>
    <t>CF</t>
  </si>
  <si>
    <t>-</t>
  </si>
  <si>
    <t>Hb</t>
  </si>
  <si>
    <t>Mi</t>
  </si>
  <si>
    <t>Ot</t>
  </si>
  <si>
    <t>Pp</t>
  </si>
  <si>
    <t>Sf</t>
  </si>
  <si>
    <t>D</t>
  </si>
  <si>
    <t>Tardigrada</t>
  </si>
  <si>
    <t>Genbank-Phylum</t>
  </si>
  <si>
    <t>Arthropoda</t>
  </si>
  <si>
    <t>Ascomycota</t>
  </si>
  <si>
    <t>(Fungi)</t>
  </si>
  <si>
    <t>Ciliophora</t>
  </si>
  <si>
    <t>Tracheophyta</t>
  </si>
  <si>
    <t>Basidiomycota</t>
  </si>
  <si>
    <t>(Bacteria)</t>
  </si>
  <si>
    <t>(Eukaryote)</t>
  </si>
  <si>
    <t>Embryophyta</t>
  </si>
  <si>
    <t>Apicomplexa</t>
  </si>
  <si>
    <t>Rotifera</t>
  </si>
  <si>
    <t>(Unknown)</t>
  </si>
  <si>
    <t>Annelida</t>
  </si>
  <si>
    <t>Gastrotricha</t>
  </si>
  <si>
    <t>Amoebozoa</t>
  </si>
  <si>
    <t>Mucoromycota</t>
  </si>
  <si>
    <t>An+C</t>
  </si>
  <si>
    <t>Total</t>
  </si>
  <si>
    <t>Mean</t>
  </si>
  <si>
    <t>Std.Dev.</t>
  </si>
  <si>
    <t>Std.Err.</t>
  </si>
  <si>
    <t>Effect</t>
  </si>
  <si>
    <t>NGS-Protocol</t>
  </si>
  <si>
    <t>N</t>
  </si>
  <si>
    <t>Level of Factor</t>
  </si>
  <si>
    <t>length all samples</t>
  </si>
  <si>
    <t>T1Q118S_pct</t>
  </si>
  <si>
    <t>T1Q218S_pct</t>
  </si>
  <si>
    <t>T1Q318S_pct</t>
  </si>
  <si>
    <t>T1Q418S_pct</t>
  </si>
  <si>
    <t>T1WLB118S_pct</t>
  </si>
  <si>
    <t>T1WLB218S_pct</t>
  </si>
  <si>
    <t>T1WLB318S_pct</t>
  </si>
  <si>
    <t>T1WLB418S_pct</t>
  </si>
  <si>
    <t>Cylindrolaimus sp.</t>
  </si>
  <si>
    <t>Anaplectus porosus</t>
  </si>
  <si>
    <t>Plectus minimus</t>
  </si>
  <si>
    <t>Achromadora sp.</t>
  </si>
  <si>
    <t>Geomonhystera villosa</t>
  </si>
  <si>
    <t>Bunonema reticulatum</t>
  </si>
  <si>
    <t>unknown</t>
  </si>
  <si>
    <t>Diploscapter sp.</t>
  </si>
  <si>
    <t>Cruznema sp.</t>
  </si>
  <si>
    <t>Phasmarhabditis sp.</t>
  </si>
  <si>
    <t>Rhabditis terricola</t>
  </si>
  <si>
    <t>Metateratocephalus crassidens</t>
  </si>
  <si>
    <t>Teratocephalus lirellus</t>
  </si>
  <si>
    <t>Howardula sp.</t>
  </si>
  <si>
    <t>Ditylenchus destructor</t>
  </si>
  <si>
    <t>Aphelenchus avenae</t>
  </si>
  <si>
    <t>Aphelenchoides bicaudatus</t>
  </si>
  <si>
    <t>Aphelenchoides fragariae</t>
  </si>
  <si>
    <t>Aphelenchoides sp.</t>
  </si>
  <si>
    <t>Schistonchus sp.</t>
  </si>
  <si>
    <t>Rotylenchus robustus</t>
  </si>
  <si>
    <t>Meloidogyne hapla</t>
  </si>
  <si>
    <t>Aglenchus agricola</t>
  </si>
  <si>
    <t>Cephalenchus leptus</t>
  </si>
  <si>
    <t>Filenchus sp.</t>
  </si>
  <si>
    <t>Paratylenchus conicephalus</t>
  </si>
  <si>
    <t>Sectonema barbatoides</t>
  </si>
  <si>
    <t>Longidorus sp.</t>
  </si>
  <si>
    <t>Xiphinema sp.</t>
  </si>
  <si>
    <t>Microdorylaimus modestus</t>
  </si>
  <si>
    <t>Thonus sp.</t>
  </si>
  <si>
    <t>Tylencholaimus sp.</t>
  </si>
  <si>
    <t>Bastiania gracilis</t>
  </si>
  <si>
    <t>Odontolaimus sp.</t>
  </si>
  <si>
    <t>Romanomermis culicivorax</t>
  </si>
  <si>
    <t>Anatonchus tridentatus</t>
  </si>
  <si>
    <t>Clarkus sp.</t>
  </si>
  <si>
    <t>Mylonchulus arenicolus</t>
  </si>
  <si>
    <t>Mylonchulus brachyuris</t>
  </si>
  <si>
    <t>Mylonchulus sp</t>
  </si>
  <si>
    <t>Tylolaimophorus typicus</t>
  </si>
  <si>
    <t>Prismatolaimus intermedius</t>
  </si>
  <si>
    <t>Trichodorus sp.</t>
  </si>
  <si>
    <t>T1Q1Eco_pct</t>
  </si>
  <si>
    <t>T1Q2Eco_pct</t>
  </si>
  <si>
    <t>T1Q3Eco_pct</t>
  </si>
  <si>
    <t>T1Q4Eco_pct</t>
  </si>
  <si>
    <t>T1WLB1Eco_pct</t>
  </si>
  <si>
    <t>T1WLB2Eco_pct</t>
  </si>
  <si>
    <t>T1WLB3Eco_pct</t>
  </si>
  <si>
    <t>T1WLB4Eco_pct</t>
  </si>
  <si>
    <t>Eumonhystera sp.</t>
  </si>
  <si>
    <t>Cervidellus sp.</t>
  </si>
  <si>
    <t>Eucephalobus sp.</t>
  </si>
  <si>
    <t>Eucephalobus striatus</t>
  </si>
  <si>
    <t xml:space="preserve"> Unknown</t>
  </si>
  <si>
    <t>Heterodera sp ;</t>
  </si>
  <si>
    <t>Pratylenchus sp.</t>
  </si>
  <si>
    <t>Filenchus misellus</t>
  </si>
  <si>
    <t>Tylenchus arcuatus</t>
  </si>
  <si>
    <t>Aporcelaimellus sp.</t>
  </si>
  <si>
    <t>Diphterophora communis</t>
  </si>
  <si>
    <t>Diphterophora sp.</t>
  </si>
  <si>
    <t>Mylonchulus sp.</t>
  </si>
  <si>
    <t>T2Q118S_pct</t>
  </si>
  <si>
    <t>T2Q218S_pct</t>
  </si>
  <si>
    <t>T2Q318S_pct</t>
  </si>
  <si>
    <t>T2Q418S_pct</t>
  </si>
  <si>
    <t>T2WLB118S_pct</t>
  </si>
  <si>
    <t>T2WLB218S_pct</t>
  </si>
  <si>
    <t>T2WLB318S_pct</t>
  </si>
  <si>
    <t>T2WLB418S_pct</t>
  </si>
  <si>
    <t>T2Q1Eco_pct</t>
  </si>
  <si>
    <t>T2Q2Eco_pct</t>
  </si>
  <si>
    <t>T2Q3Eco_pct</t>
  </si>
  <si>
    <t>T2Q4Eco_pct</t>
  </si>
  <si>
    <t>T2WLB1Eco_pct</t>
  </si>
  <si>
    <t>T2WLB2Eco_pct</t>
  </si>
  <si>
    <t>T2WLB3Eco_pct</t>
  </si>
  <si>
    <t>T2WLB4Eco_pct</t>
  </si>
  <si>
    <t>Cylindrolaimus communis</t>
  </si>
  <si>
    <t>Rhabdolaimus aquaticus</t>
  </si>
  <si>
    <t>Pristionchus lheritieri</t>
  </si>
  <si>
    <t>Pellioditis sp</t>
  </si>
  <si>
    <t>Hemicycliophora sp.</t>
  </si>
  <si>
    <t>Bitylenchus dubius</t>
  </si>
  <si>
    <t>Basiria sp.</t>
  </si>
  <si>
    <t>Alaimus parvus</t>
  </si>
  <si>
    <t>Alaimus sp.</t>
  </si>
  <si>
    <t>Chiloplacus propinquus</t>
  </si>
  <si>
    <t>Heterodera sp.</t>
  </si>
  <si>
    <t>T1-T2</t>
  </si>
  <si>
    <t>StdDev</t>
  </si>
  <si>
    <t>Mean number of genera detected</t>
  </si>
  <si>
    <t>number of genera identified</t>
  </si>
  <si>
    <t>Total number of genera detected</t>
  </si>
  <si>
    <t>Mean number of genera identified</t>
  </si>
  <si>
    <t>number of genera unidentified</t>
  </si>
  <si>
    <t>Par primer</t>
  </si>
  <si>
    <t>Par  DNA-extraction method</t>
  </si>
  <si>
    <r>
      <t xml:space="preserve">Application CF of </t>
    </r>
    <r>
      <rPr>
        <i/>
        <sz val="11"/>
        <color theme="1"/>
        <rFont val="Calibri"/>
        <family val="2"/>
        <scheme val="minor"/>
      </rPr>
      <t>Bursaphelenchus sp.</t>
    </r>
    <r>
      <rPr>
        <sz val="11"/>
        <color theme="1"/>
        <rFont val="Calibri"/>
        <family val="2"/>
        <scheme val="minor"/>
      </rPr>
      <t xml:space="preserve"> on T1 and T2</t>
    </r>
  </si>
  <si>
    <t>expected number of nematodes</t>
  </si>
  <si>
    <t>corrected number of nematodes</t>
  </si>
  <si>
    <t>Total number of nematodes in T1: 353,66 + 75= 428,66</t>
  </si>
  <si>
    <t>Total number of nematodes in T2: 353,66 + 71= 424,66</t>
  </si>
  <si>
    <t>T1Q18S</t>
  </si>
  <si>
    <t>T2Q18S</t>
  </si>
  <si>
    <t>T1WLB18S</t>
  </si>
  <si>
    <t>T2WLB18S</t>
  </si>
  <si>
    <t>T1QEco</t>
  </si>
  <si>
    <t>T2QEco</t>
  </si>
  <si>
    <t>T1WLBEco</t>
  </si>
  <si>
    <t>Expected number of nematodes</t>
  </si>
  <si>
    <t>analysed number of nematodes</t>
  </si>
  <si>
    <t>Sum of reads par DNA-extraction without NTC:</t>
  </si>
  <si>
    <t>Sum of reads par primerset without NTC:</t>
  </si>
  <si>
    <t>Calculation of CF</t>
  </si>
  <si>
    <t>Application CF on Mvar</t>
  </si>
  <si>
    <t>Correction to 232</t>
  </si>
  <si>
    <t>StDev</t>
  </si>
  <si>
    <t>mean number of reads:</t>
  </si>
  <si>
    <t>Total mean number of reads:</t>
  </si>
  <si>
    <t>Mean number of reads par DNA-extraction without NTC:</t>
  </si>
  <si>
    <t>Mean number of reads par primerset without NTC:</t>
  </si>
  <si>
    <t>Mean number of reads</t>
  </si>
  <si>
    <t>% of total number of reads</t>
  </si>
  <si>
    <t>(WLB-18S)</t>
  </si>
  <si>
    <t>(Q-Eco)</t>
  </si>
  <si>
    <t>(WLB-Eco)</t>
  </si>
  <si>
    <t>MeanMvarQ18S_pct</t>
  </si>
  <si>
    <t>MeanM20QEco_pct</t>
  </si>
  <si>
    <t>MeanM20Q18S_pct</t>
  </si>
  <si>
    <t>StDevM20Q18S_pct</t>
  </si>
  <si>
    <t>StDevM20QEco_pct</t>
  </si>
  <si>
    <t>StDevMvarQ18S_pct</t>
  </si>
  <si>
    <t>MeanMvarQEco_pct</t>
  </si>
  <si>
    <t>StDevMvarQEco_pct</t>
  </si>
  <si>
    <t>0,0354018747936491+D34:D35</t>
  </si>
  <si>
    <t>CF log(x+1)</t>
  </si>
  <si>
    <t>Nematoda ID</t>
  </si>
  <si>
    <t>Nematoda non-ID</t>
  </si>
  <si>
    <t>MeanT1-All18S</t>
  </si>
  <si>
    <t>MeanT1-AllEco</t>
  </si>
  <si>
    <t>MeanT2-All18S</t>
  </si>
  <si>
    <t>MeanT2-AllEco</t>
  </si>
  <si>
    <t>To improve normal distribution, the CF values for each sample (Mesorhabditis excluded due to missing data) were log(x+1) transformed</t>
  </si>
  <si>
    <t>T1-all genera</t>
  </si>
  <si>
    <t>T2-all genera</t>
  </si>
  <si>
    <t>T1T2-Phylum level</t>
  </si>
  <si>
    <r>
      <rPr>
        <sz val="11"/>
        <color rgb="FF000000"/>
        <rFont val="Calibri"/>
        <family val="2"/>
        <scheme val="minor"/>
      </rPr>
      <t xml:space="preserve">Correction factor </t>
    </r>
    <r>
      <rPr>
        <sz val="8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 xml:space="preserve">from </t>
    </r>
    <r>
      <rPr>
        <i/>
        <sz val="11"/>
        <color rgb="FF000000"/>
        <rFont val="Calibri"/>
        <family val="2"/>
        <scheme val="minor"/>
      </rPr>
      <t>Bursaphelenchus xylophilus</t>
    </r>
    <r>
      <rPr>
        <sz val="11"/>
        <color rgb="FF000000"/>
        <rFont val="Calibri"/>
        <family val="2"/>
        <scheme val="minor"/>
      </rPr>
      <t xml:space="preserve"> calculated from the M20 samples applied on the T1 and T2 samples. Q18S: DNA-extraction according to Qiagen and </t>
    </r>
    <r>
      <rPr>
        <sz val="11"/>
        <color theme="1"/>
        <rFont val="Calibri"/>
        <family val="2"/>
        <scheme val="minor"/>
      </rPr>
      <t xml:space="preserve">NemFopt and 18Sr2bnewopt primer set;  </t>
    </r>
    <r>
      <rPr>
        <sz val="11"/>
        <color rgb="FF000000"/>
        <rFont val="Calibri"/>
        <family val="2"/>
        <scheme val="minor"/>
      </rPr>
      <t xml:space="preserve">WLB18S: DNA-extraction according to Holterman et al., 2006 and </t>
    </r>
    <r>
      <rPr>
        <sz val="11"/>
        <color theme="1"/>
        <rFont val="Calibri"/>
        <family val="2"/>
        <scheme val="minor"/>
      </rPr>
      <t>NemFopt and 18Sr2bnewopt primer set;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QEco</t>
    </r>
    <r>
      <rPr>
        <sz val="11"/>
        <color rgb="FF000000"/>
        <rFont val="Calibri"/>
        <family val="2"/>
        <scheme val="minor"/>
      </rPr>
      <t xml:space="preserve">: DNA-extraction according to Qiagen and </t>
    </r>
    <r>
      <rPr>
        <sz val="11"/>
        <color theme="1"/>
        <rFont val="Calibri"/>
        <family val="2"/>
        <scheme val="minor"/>
      </rPr>
      <t>EcoFand EcoR primer set; WLBEco</t>
    </r>
    <r>
      <rPr>
        <sz val="11"/>
        <color rgb="FF000000"/>
        <rFont val="Calibri"/>
        <family val="2"/>
        <scheme val="minor"/>
      </rPr>
      <t xml:space="preserve">: DNA-extraction according to Holterman et al., 2006 and </t>
    </r>
    <r>
      <rPr>
        <sz val="11"/>
        <color theme="1"/>
        <rFont val="Calibri"/>
        <family val="2"/>
        <scheme val="minor"/>
      </rPr>
      <t>EcoF and EcoR primer set.</t>
    </r>
  </si>
  <si>
    <t>Cephalobidae or Acrobeloides (*)</t>
  </si>
  <si>
    <t>(*): Cephalobus sp. + Acrobeloides nanus</t>
  </si>
  <si>
    <t>Cephalobidae (*)</t>
  </si>
  <si>
    <t>Acrobeloides sp. (*)</t>
  </si>
  <si>
    <t>non-Nematoda</t>
  </si>
  <si>
    <t>adapted Holterman method-adapted primer set</t>
  </si>
  <si>
    <t>adapted Holterman method-Eco primer set</t>
  </si>
  <si>
    <t>Qiagen method-adapted primer set</t>
  </si>
  <si>
    <t>Qiagen method-Eco primer set</t>
  </si>
  <si>
    <t>adapted primer set</t>
  </si>
  <si>
    <t>eco primer set</t>
  </si>
  <si>
    <t>Qiagen method</t>
  </si>
  <si>
    <t>adapted Holterman method</t>
  </si>
  <si>
    <t>18S-adapted primer set</t>
  </si>
  <si>
    <t>Eco primer set</t>
  </si>
  <si>
    <t>Coding: see table 1 in manuscript</t>
  </si>
  <si>
    <t>18S= adapted primer set</t>
  </si>
  <si>
    <t>Eco= eco primer set</t>
  </si>
  <si>
    <t>WLB = adapted Holterman method</t>
  </si>
  <si>
    <t>Q=DNeasy Blood &amp; Tissue kit, Qiagen</t>
  </si>
  <si>
    <t>(both combined with pre-treatment 3)</t>
  </si>
  <si>
    <t>NTC= No template Control</t>
  </si>
  <si>
    <t>Q-18S</t>
  </si>
  <si>
    <t>Q-Eco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</si>
</sst>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0.0000000000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trike/>
      <sz val="11"/>
      <color theme="2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71">
    <xf numFmtId="0" fontId="0" fillId="0" borderId="0" xfId="0"/>
    <xf numFmtId="0" fontId="0" fillId="0" borderId="0" xfId="0" applyFill="1"/>
    <xf numFmtId="0" fontId="0" fillId="2" borderId="0" xfId="0" applyFill="1"/>
    <xf numFmtId="0" fontId="2" fillId="0" borderId="0" xfId="0" applyFont="1"/>
    <xf numFmtId="0" fontId="1" fillId="0" borderId="0" xfId="0" applyFont="1"/>
    <xf numFmtId="0" fontId="2" fillId="0" borderId="0" xfId="0" applyFont="1" applyFill="1"/>
    <xf numFmtId="0" fontId="0" fillId="3" borderId="0" xfId="0" applyFill="1"/>
    <xf numFmtId="0" fontId="0" fillId="3" borderId="0" xfId="0" applyFont="1" applyFill="1"/>
    <xf numFmtId="0" fontId="0" fillId="4" borderId="0" xfId="0" applyFill="1"/>
    <xf numFmtId="0" fontId="3" fillId="0" borderId="0" xfId="0" applyFont="1"/>
    <xf numFmtId="0" fontId="0" fillId="0" borderId="0" xfId="0" applyAlignment="1">
      <alignment wrapText="1"/>
    </xf>
    <xf numFmtId="1" fontId="0" fillId="0" borderId="0" xfId="0" applyNumberFormat="1"/>
    <xf numFmtId="1" fontId="3" fillId="0" borderId="0" xfId="0" applyNumberFormat="1" applyFon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right"/>
    </xf>
    <xf numFmtId="2" fontId="3" fillId="0" borderId="0" xfId="0" applyNumberFormat="1" applyFont="1"/>
    <xf numFmtId="0" fontId="2" fillId="3" borderId="0" xfId="0" applyFont="1" applyFill="1"/>
    <xf numFmtId="0" fontId="4" fillId="0" borderId="0" xfId="0" applyFont="1"/>
    <xf numFmtId="0" fontId="0" fillId="5" borderId="0" xfId="0" applyFill="1"/>
    <xf numFmtId="1" fontId="2" fillId="0" borderId="0" xfId="0" applyNumberFormat="1" applyFont="1"/>
    <xf numFmtId="1" fontId="1" fillId="0" borderId="0" xfId="0" applyNumberFormat="1" applyFont="1" applyFill="1"/>
    <xf numFmtId="1" fontId="2" fillId="0" borderId="0" xfId="0" applyNumberFormat="1" applyFont="1" applyFill="1"/>
    <xf numFmtId="0" fontId="0" fillId="6" borderId="0" xfId="0" applyFill="1"/>
    <xf numFmtId="0" fontId="0" fillId="6" borderId="0" xfId="0" applyFill="1" applyAlignment="1">
      <alignment horizontal="right"/>
    </xf>
    <xf numFmtId="2" fontId="0" fillId="0" borderId="0" xfId="0" applyNumberFormat="1"/>
    <xf numFmtId="2" fontId="2" fillId="0" borderId="0" xfId="0" applyNumberFormat="1" applyFont="1" applyFill="1"/>
    <xf numFmtId="2" fontId="2" fillId="5" borderId="0" xfId="0" applyNumberFormat="1" applyFont="1" applyFill="1"/>
    <xf numFmtId="2" fontId="1" fillId="0" borderId="0" xfId="0" applyNumberFormat="1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7" borderId="0" xfId="0" applyFill="1"/>
    <xf numFmtId="0" fontId="2" fillId="4" borderId="0" xfId="0" applyFont="1" applyFill="1"/>
    <xf numFmtId="0" fontId="0" fillId="8" borderId="0" xfId="0" applyFill="1"/>
    <xf numFmtId="0" fontId="5" fillId="9" borderId="0" xfId="0" applyFont="1" applyFill="1"/>
    <xf numFmtId="0" fontId="0" fillId="0" borderId="0" xfId="0" applyFill="1" applyBorder="1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6" borderId="1" xfId="0" quotePrefix="1" applyFill="1" applyBorder="1" applyAlignment="1">
      <alignment wrapText="1"/>
    </xf>
    <xf numFmtId="0" fontId="0" fillId="6" borderId="0" xfId="0" quotePrefix="1" applyFill="1" applyAlignment="1">
      <alignment wrapText="1"/>
    </xf>
    <xf numFmtId="2" fontId="0" fillId="0" borderId="0" xfId="0" applyNumberFormat="1" applyFill="1"/>
    <xf numFmtId="2" fontId="0" fillId="6" borderId="0" xfId="0" applyNumberFormat="1" applyFill="1"/>
    <xf numFmtId="0" fontId="0" fillId="0" borderId="0" xfId="0" applyAlignment="1"/>
    <xf numFmtId="1" fontId="7" fillId="0" borderId="0" xfId="1" applyNumberFormat="1" applyFont="1" applyAlignment="1">
      <alignment horizontal="right" vertical="center"/>
    </xf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165" fontId="0" fillId="0" borderId="0" xfId="0" applyNumberFormat="1"/>
    <xf numFmtId="164" fontId="7" fillId="0" borderId="0" xfId="2" applyNumberFormat="1" applyFont="1" applyBorder="1" applyAlignment="1">
      <alignment horizontal="right" vertical="center"/>
    </xf>
    <xf numFmtId="164" fontId="7" fillId="0" borderId="6" xfId="2" applyNumberFormat="1" applyFont="1" applyBorder="1" applyAlignment="1">
      <alignment horizontal="right" vertical="center"/>
    </xf>
    <xf numFmtId="164" fontId="7" fillId="0" borderId="1" xfId="2" applyNumberFormat="1" applyFont="1" applyBorder="1" applyAlignment="1">
      <alignment horizontal="right" vertical="center"/>
    </xf>
    <xf numFmtId="164" fontId="7" fillId="0" borderId="8" xfId="2" applyNumberFormat="1" applyFont="1" applyBorder="1" applyAlignment="1">
      <alignment horizontal="right" vertical="center"/>
    </xf>
    <xf numFmtId="0" fontId="0" fillId="0" borderId="10" xfId="0" applyBorder="1" applyAlignment="1"/>
    <xf numFmtId="0" fontId="0" fillId="0" borderId="12" xfId="0" applyBorder="1" applyAlignment="1"/>
    <xf numFmtId="1" fontId="7" fillId="0" borderId="10" xfId="2" applyNumberFormat="1" applyFont="1" applyBorder="1" applyAlignment="1">
      <alignment horizontal="right" vertical="center"/>
    </xf>
    <xf numFmtId="1" fontId="7" fillId="0" borderId="12" xfId="2" applyNumberFormat="1" applyFont="1" applyBorder="1" applyAlignment="1">
      <alignment horizontal="right" vertical="center"/>
    </xf>
    <xf numFmtId="1" fontId="7" fillId="0" borderId="9" xfId="2" applyNumberFormat="1" applyFont="1" applyBorder="1" applyAlignment="1">
      <alignment horizontal="right" vertical="center"/>
    </xf>
    <xf numFmtId="0" fontId="0" fillId="0" borderId="12" xfId="0" applyBorder="1"/>
    <xf numFmtId="0" fontId="0" fillId="0" borderId="8" xfId="0" applyBorder="1"/>
    <xf numFmtId="0" fontId="0" fillId="0" borderId="7" xfId="0" applyBorder="1"/>
    <xf numFmtId="0" fontId="0" fillId="0" borderId="15" xfId="0" applyBorder="1"/>
    <xf numFmtId="0" fontId="0" fillId="0" borderId="14" xfId="0" applyBorder="1"/>
    <xf numFmtId="164" fontId="7" fillId="0" borderId="11" xfId="2" applyNumberFormat="1" applyFont="1" applyBorder="1" applyAlignment="1">
      <alignment horizontal="right" vertical="center"/>
    </xf>
    <xf numFmtId="164" fontId="7" fillId="0" borderId="10" xfId="2" applyNumberFormat="1" applyFont="1" applyBorder="1" applyAlignment="1">
      <alignment horizontal="right" vertical="center"/>
    </xf>
    <xf numFmtId="164" fontId="7" fillId="0" borderId="12" xfId="2" applyNumberFormat="1" applyFont="1" applyBorder="1" applyAlignment="1">
      <alignment horizontal="right" vertical="center"/>
    </xf>
    <xf numFmtId="0" fontId="0" fillId="0" borderId="13" xfId="0" applyBorder="1" applyAlignment="1"/>
    <xf numFmtId="0" fontId="0" fillId="0" borderId="14" xfId="0" quotePrefix="1" applyBorder="1" applyAlignment="1"/>
    <xf numFmtId="0" fontId="2" fillId="0" borderId="14" xfId="0" applyFont="1" applyBorder="1"/>
    <xf numFmtId="0" fontId="1" fillId="0" borderId="14" xfId="0" applyFont="1" applyBorder="1"/>
    <xf numFmtId="0" fontId="1" fillId="0" borderId="0" xfId="0" applyFont="1" applyAlignment="1">
      <alignment horizontal="right"/>
    </xf>
    <xf numFmtId="0" fontId="0" fillId="0" borderId="2" xfId="0" applyBorder="1"/>
    <xf numFmtId="0" fontId="0" fillId="0" borderId="3" xfId="0" applyBorder="1"/>
    <xf numFmtId="0" fontId="2" fillId="0" borderId="0" xfId="0" applyFont="1" applyFill="1" applyBorder="1"/>
    <xf numFmtId="0" fontId="0" fillId="0" borderId="4" xfId="0" applyBorder="1"/>
    <xf numFmtId="0" fontId="0" fillId="0" borderId="0" xfId="0" applyFont="1"/>
    <xf numFmtId="2" fontId="0" fillId="2" borderId="0" xfId="0" applyNumberFormat="1" applyFill="1"/>
    <xf numFmtId="0" fontId="0" fillId="11" borderId="0" xfId="0" applyFill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/>
    <xf numFmtId="0" fontId="0" fillId="0" borderId="16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5" fillId="0" borderId="0" xfId="0" applyFont="1" applyFill="1"/>
    <xf numFmtId="0" fontId="9" fillId="0" borderId="0" xfId="0" applyFont="1" applyFill="1"/>
    <xf numFmtId="2" fontId="9" fillId="0" borderId="0" xfId="0" applyNumberFormat="1" applyFont="1" applyFill="1" applyBorder="1" applyAlignment="1"/>
    <xf numFmtId="0" fontId="9" fillId="0" borderId="16" xfId="0" applyFont="1" applyFill="1" applyBorder="1" applyAlignment="1">
      <alignment wrapText="1"/>
    </xf>
    <xf numFmtId="0" fontId="9" fillId="2" borderId="16" xfId="0" applyFont="1" applyFill="1" applyBorder="1" applyAlignment="1">
      <alignment wrapText="1"/>
    </xf>
    <xf numFmtId="0" fontId="10" fillId="0" borderId="0" xfId="0" applyFont="1"/>
    <xf numFmtId="0" fontId="10" fillId="0" borderId="0" xfId="0" applyFont="1" applyFill="1"/>
    <xf numFmtId="0" fontId="10" fillId="0" borderId="0" xfId="0" quotePrefix="1" applyFont="1"/>
    <xf numFmtId="0" fontId="2" fillId="0" borderId="0" xfId="0" quotePrefix="1" applyFont="1" applyFill="1" applyBorder="1"/>
    <xf numFmtId="0" fontId="0" fillId="0" borderId="0" xfId="0" applyFill="1" applyBorder="1" applyAlignment="1">
      <alignment wrapText="1"/>
    </xf>
    <xf numFmtId="0" fontId="1" fillId="0" borderId="0" xfId="0" applyFont="1" applyFill="1" applyBorder="1"/>
    <xf numFmtId="0" fontId="0" fillId="12" borderId="0" xfId="0" applyFill="1"/>
    <xf numFmtId="0" fontId="0" fillId="10" borderId="0" xfId="0" applyFill="1"/>
    <xf numFmtId="2" fontId="0" fillId="0" borderId="0" xfId="0" applyNumberFormat="1" applyFill="1" applyBorder="1"/>
    <xf numFmtId="0" fontId="0" fillId="10" borderId="0" xfId="0" applyFill="1" applyBorder="1"/>
    <xf numFmtId="0" fontId="0" fillId="12" borderId="0" xfId="0" applyFill="1" applyBorder="1"/>
    <xf numFmtId="0" fontId="0" fillId="0" borderId="0" xfId="0" quotePrefix="1" applyFill="1" applyBorder="1"/>
    <xf numFmtId="0" fontId="2" fillId="5" borderId="0" xfId="0" applyFont="1" applyFill="1"/>
    <xf numFmtId="0" fontId="0" fillId="8" borderId="6" xfId="0" applyFill="1" applyBorder="1"/>
    <xf numFmtId="2" fontId="11" fillId="0" borderId="0" xfId="0" applyNumberFormat="1" applyFont="1"/>
    <xf numFmtId="0" fontId="0" fillId="12" borderId="0" xfId="0" quotePrefix="1" applyFill="1" applyBorder="1"/>
    <xf numFmtId="0" fontId="0" fillId="6" borderId="0" xfId="0" quotePrefix="1" applyFill="1" applyBorder="1"/>
    <xf numFmtId="0" fontId="0" fillId="10" borderId="0" xfId="0" quotePrefix="1" applyFill="1" applyBorder="1"/>
    <xf numFmtId="166" fontId="7" fillId="0" borderId="11" xfId="2" applyNumberFormat="1" applyFont="1" applyBorder="1" applyAlignment="1">
      <alignment horizontal="right" vertical="center"/>
    </xf>
    <xf numFmtId="166" fontId="7" fillId="0" borderId="6" xfId="2" applyNumberFormat="1" applyFont="1" applyBorder="1" applyAlignment="1">
      <alignment horizontal="right" vertical="center"/>
    </xf>
    <xf numFmtId="166" fontId="7" fillId="0" borderId="4" xfId="2" applyNumberFormat="1" applyFont="1" applyBorder="1" applyAlignment="1">
      <alignment horizontal="right" vertical="center"/>
    </xf>
    <xf numFmtId="166" fontId="7" fillId="0" borderId="10" xfId="2" applyNumberFormat="1" applyFont="1" applyBorder="1" applyAlignment="1">
      <alignment horizontal="right" vertical="center"/>
    </xf>
    <xf numFmtId="166" fontId="7" fillId="0" borderId="12" xfId="2" applyNumberFormat="1" applyFont="1" applyBorder="1" applyAlignment="1">
      <alignment horizontal="right" vertical="center"/>
    </xf>
    <xf numFmtId="166" fontId="7" fillId="0" borderId="8" xfId="2" applyNumberFormat="1" applyFont="1" applyBorder="1" applyAlignment="1">
      <alignment horizontal="right" vertical="center"/>
    </xf>
    <xf numFmtId="0" fontId="0" fillId="13" borderId="0" xfId="0" applyFill="1"/>
    <xf numFmtId="0" fontId="0" fillId="14" borderId="0" xfId="0" applyFill="1"/>
    <xf numFmtId="0" fontId="0" fillId="0" borderId="0" xfId="0" quotePrefix="1"/>
    <xf numFmtId="0" fontId="0" fillId="15" borderId="0" xfId="0" applyFill="1"/>
    <xf numFmtId="2" fontId="0" fillId="15" borderId="0" xfId="0" applyNumberFormat="1" applyFill="1"/>
    <xf numFmtId="0" fontId="13" fillId="0" borderId="0" xfId="0" applyFont="1" applyAlignment="1">
      <alignment vertical="center"/>
    </xf>
    <xf numFmtId="0" fontId="2" fillId="0" borderId="5" xfId="0" applyFont="1" applyBorder="1"/>
    <xf numFmtId="0" fontId="0" fillId="0" borderId="10" xfId="0" applyBorder="1" applyAlignment="1">
      <alignment horizontal="right"/>
    </xf>
    <xf numFmtId="0" fontId="0" fillId="0" borderId="12" xfId="0" applyBorder="1" applyAlignment="1">
      <alignment horizontal="right"/>
    </xf>
    <xf numFmtId="0" fontId="15" fillId="0" borderId="0" xfId="0" applyFont="1"/>
    <xf numFmtId="0" fontId="16" fillId="0" borderId="11" xfId="0" applyFont="1" applyFill="1" applyBorder="1"/>
    <xf numFmtId="0" fontId="16" fillId="0" borderId="3" xfId="0" applyFont="1" applyFill="1" applyBorder="1"/>
    <xf numFmtId="0" fontId="16" fillId="0" borderId="4" xfId="0" applyFont="1" applyFill="1" applyBorder="1"/>
    <xf numFmtId="0" fontId="16" fillId="0" borderId="3" xfId="0" applyNumberFormat="1" applyFont="1" applyFill="1" applyBorder="1"/>
    <xf numFmtId="0" fontId="16" fillId="0" borderId="4" xfId="0" applyNumberFormat="1" applyFont="1" applyFill="1" applyBorder="1"/>
    <xf numFmtId="0" fontId="16" fillId="0" borderId="5" xfId="0" applyFont="1" applyFill="1" applyBorder="1"/>
    <xf numFmtId="0" fontId="15" fillId="0" borderId="7" xfId="0" applyFont="1" applyBorder="1"/>
    <xf numFmtId="0" fontId="16" fillId="0" borderId="1" xfId="0" applyFont="1" applyFill="1" applyBorder="1"/>
    <xf numFmtId="0" fontId="16" fillId="0" borderId="8" xfId="0" applyFont="1" applyFill="1" applyBorder="1"/>
    <xf numFmtId="0" fontId="16" fillId="0" borderId="1" xfId="0" applyFont="1" applyBorder="1"/>
    <xf numFmtId="0" fontId="16" fillId="0" borderId="1" xfId="0" applyNumberFormat="1" applyFont="1" applyFill="1" applyBorder="1"/>
    <xf numFmtId="0" fontId="16" fillId="0" borderId="8" xfId="0" applyFont="1" applyBorder="1"/>
    <xf numFmtId="0" fontId="16" fillId="0" borderId="8" xfId="0" applyNumberFormat="1" applyFont="1" applyFill="1" applyBorder="1"/>
    <xf numFmtId="0" fontId="16" fillId="0" borderId="0" xfId="0" applyFont="1" applyFill="1"/>
    <xf numFmtId="0" fontId="16" fillId="0" borderId="15" xfId="0" applyFont="1" applyFill="1" applyBorder="1"/>
    <xf numFmtId="0" fontId="15" fillId="0" borderId="0" xfId="0" applyFont="1" applyBorder="1"/>
    <xf numFmtId="0" fontId="16" fillId="0" borderId="2" xfId="0" applyFont="1" applyFill="1" applyBorder="1"/>
    <xf numFmtId="0" fontId="15" fillId="0" borderId="3" xfId="0" applyFont="1" applyBorder="1"/>
    <xf numFmtId="0" fontId="16" fillId="0" borderId="0" xfId="0" applyFont="1" applyFill="1" applyBorder="1"/>
    <xf numFmtId="0" fontId="15" fillId="0" borderId="4" xfId="0" applyFont="1" applyBorder="1"/>
    <xf numFmtId="0" fontId="16" fillId="0" borderId="10" xfId="0" applyFont="1" applyFill="1" applyBorder="1"/>
    <xf numFmtId="0" fontId="16" fillId="0" borderId="6" xfId="0" applyFont="1" applyFill="1" applyBorder="1"/>
    <xf numFmtId="0" fontId="15" fillId="0" borderId="6" xfId="0" applyFont="1" applyBorder="1"/>
    <xf numFmtId="0" fontId="16" fillId="0" borderId="12" xfId="0" applyFont="1" applyFill="1" applyBorder="1"/>
    <xf numFmtId="0" fontId="15" fillId="0" borderId="1" xfId="0" applyFont="1" applyBorder="1"/>
    <xf numFmtId="0" fontId="15" fillId="0" borderId="8" xfId="0" applyFont="1" applyBorder="1"/>
    <xf numFmtId="0" fontId="16" fillId="0" borderId="13" xfId="0" applyFont="1" applyFill="1" applyBorder="1"/>
    <xf numFmtId="0" fontId="16" fillId="0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2" xfId="0" applyFont="1" applyBorder="1"/>
    <xf numFmtId="0" fontId="15" fillId="0" borderId="5" xfId="0" applyFont="1" applyBorder="1"/>
    <xf numFmtId="0" fontId="15" fillId="0" borderId="0" xfId="0" applyFont="1" applyFill="1" applyBorder="1"/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4" xfId="0" applyFont="1" applyBorder="1" applyAlignment="1">
      <alignment horizontal="center"/>
    </xf>
  </cellXfs>
  <cellStyles count="3">
    <cellStyle name="Standaard" xfId="0" builtinId="0"/>
    <cellStyle name="Standaard_CF1-log" xfId="2"/>
    <cellStyle name="Standaard_Statistics C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'Tab1-Length distribution'!$E$5</c:f>
              <c:strCache>
                <c:ptCount val="1"/>
                <c:pt idx="0">
                  <c:v>Set1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'Tab1-Length distribution'!$D$6:$D$425</c:f>
              <c:numCache>
                <c:formatCode>General</c:formatCode>
                <c:ptCount val="420"/>
                <c:pt idx="0">
                  <c:v>90</c:v>
                </c:pt>
                <c:pt idx="1">
                  <c:v>91</c:v>
                </c:pt>
                <c:pt idx="2">
                  <c:v>92</c:v>
                </c:pt>
                <c:pt idx="3">
                  <c:v>93</c:v>
                </c:pt>
                <c:pt idx="4">
                  <c:v>94</c:v>
                </c:pt>
                <c:pt idx="5">
                  <c:v>95</c:v>
                </c:pt>
                <c:pt idx="6">
                  <c:v>96</c:v>
                </c:pt>
                <c:pt idx="7">
                  <c:v>97</c:v>
                </c:pt>
                <c:pt idx="8">
                  <c:v>98</c:v>
                </c:pt>
                <c:pt idx="9">
                  <c:v>99</c:v>
                </c:pt>
                <c:pt idx="10">
                  <c:v>100</c:v>
                </c:pt>
                <c:pt idx="11">
                  <c:v>101</c:v>
                </c:pt>
                <c:pt idx="12">
                  <c:v>102</c:v>
                </c:pt>
                <c:pt idx="13">
                  <c:v>103</c:v>
                </c:pt>
                <c:pt idx="14">
                  <c:v>104</c:v>
                </c:pt>
                <c:pt idx="15">
                  <c:v>105</c:v>
                </c:pt>
                <c:pt idx="16">
                  <c:v>106</c:v>
                </c:pt>
                <c:pt idx="17">
                  <c:v>107</c:v>
                </c:pt>
                <c:pt idx="18">
                  <c:v>108</c:v>
                </c:pt>
                <c:pt idx="19">
                  <c:v>109</c:v>
                </c:pt>
                <c:pt idx="20">
                  <c:v>110</c:v>
                </c:pt>
                <c:pt idx="21">
                  <c:v>111</c:v>
                </c:pt>
                <c:pt idx="22">
                  <c:v>112</c:v>
                </c:pt>
                <c:pt idx="23">
                  <c:v>113</c:v>
                </c:pt>
                <c:pt idx="24">
                  <c:v>114</c:v>
                </c:pt>
                <c:pt idx="25">
                  <c:v>115</c:v>
                </c:pt>
                <c:pt idx="26">
                  <c:v>116</c:v>
                </c:pt>
                <c:pt idx="27">
                  <c:v>117</c:v>
                </c:pt>
                <c:pt idx="28">
                  <c:v>118</c:v>
                </c:pt>
                <c:pt idx="29">
                  <c:v>119</c:v>
                </c:pt>
                <c:pt idx="30">
                  <c:v>120</c:v>
                </c:pt>
                <c:pt idx="31">
                  <c:v>121</c:v>
                </c:pt>
                <c:pt idx="32">
                  <c:v>122</c:v>
                </c:pt>
                <c:pt idx="33">
                  <c:v>123</c:v>
                </c:pt>
                <c:pt idx="34">
                  <c:v>124</c:v>
                </c:pt>
                <c:pt idx="35">
                  <c:v>125</c:v>
                </c:pt>
                <c:pt idx="36">
                  <c:v>126</c:v>
                </c:pt>
                <c:pt idx="37">
                  <c:v>127</c:v>
                </c:pt>
                <c:pt idx="38">
                  <c:v>128</c:v>
                </c:pt>
                <c:pt idx="39">
                  <c:v>129</c:v>
                </c:pt>
                <c:pt idx="40">
                  <c:v>130</c:v>
                </c:pt>
                <c:pt idx="41">
                  <c:v>131</c:v>
                </c:pt>
                <c:pt idx="42">
                  <c:v>132</c:v>
                </c:pt>
                <c:pt idx="43">
                  <c:v>133</c:v>
                </c:pt>
                <c:pt idx="44">
                  <c:v>134</c:v>
                </c:pt>
                <c:pt idx="45">
                  <c:v>135</c:v>
                </c:pt>
                <c:pt idx="46">
                  <c:v>136</c:v>
                </c:pt>
                <c:pt idx="47">
                  <c:v>137</c:v>
                </c:pt>
                <c:pt idx="48">
                  <c:v>138</c:v>
                </c:pt>
                <c:pt idx="49">
                  <c:v>139</c:v>
                </c:pt>
                <c:pt idx="50">
                  <c:v>140</c:v>
                </c:pt>
                <c:pt idx="51">
                  <c:v>141</c:v>
                </c:pt>
                <c:pt idx="52">
                  <c:v>142</c:v>
                </c:pt>
                <c:pt idx="53">
                  <c:v>143</c:v>
                </c:pt>
                <c:pt idx="54">
                  <c:v>144</c:v>
                </c:pt>
                <c:pt idx="55">
                  <c:v>145</c:v>
                </c:pt>
                <c:pt idx="56">
                  <c:v>146</c:v>
                </c:pt>
                <c:pt idx="57">
                  <c:v>147</c:v>
                </c:pt>
                <c:pt idx="58">
                  <c:v>148</c:v>
                </c:pt>
                <c:pt idx="59">
                  <c:v>149</c:v>
                </c:pt>
                <c:pt idx="60">
                  <c:v>150</c:v>
                </c:pt>
                <c:pt idx="61">
                  <c:v>151</c:v>
                </c:pt>
                <c:pt idx="62">
                  <c:v>152</c:v>
                </c:pt>
                <c:pt idx="63">
                  <c:v>153</c:v>
                </c:pt>
                <c:pt idx="64">
                  <c:v>154</c:v>
                </c:pt>
                <c:pt idx="65">
                  <c:v>155</c:v>
                </c:pt>
                <c:pt idx="66">
                  <c:v>156</c:v>
                </c:pt>
                <c:pt idx="67">
                  <c:v>157</c:v>
                </c:pt>
                <c:pt idx="68">
                  <c:v>158</c:v>
                </c:pt>
                <c:pt idx="69">
                  <c:v>159</c:v>
                </c:pt>
                <c:pt idx="70">
                  <c:v>160</c:v>
                </c:pt>
                <c:pt idx="71">
                  <c:v>161</c:v>
                </c:pt>
                <c:pt idx="72">
                  <c:v>162</c:v>
                </c:pt>
                <c:pt idx="73">
                  <c:v>163</c:v>
                </c:pt>
                <c:pt idx="74">
                  <c:v>164</c:v>
                </c:pt>
                <c:pt idx="75">
                  <c:v>165</c:v>
                </c:pt>
                <c:pt idx="76">
                  <c:v>166</c:v>
                </c:pt>
                <c:pt idx="77">
                  <c:v>167</c:v>
                </c:pt>
                <c:pt idx="78">
                  <c:v>168</c:v>
                </c:pt>
                <c:pt idx="79">
                  <c:v>169</c:v>
                </c:pt>
                <c:pt idx="80">
                  <c:v>170</c:v>
                </c:pt>
                <c:pt idx="81">
                  <c:v>171</c:v>
                </c:pt>
                <c:pt idx="82">
                  <c:v>172</c:v>
                </c:pt>
                <c:pt idx="83">
                  <c:v>173</c:v>
                </c:pt>
                <c:pt idx="84">
                  <c:v>174</c:v>
                </c:pt>
                <c:pt idx="85">
                  <c:v>175</c:v>
                </c:pt>
                <c:pt idx="86">
                  <c:v>176</c:v>
                </c:pt>
                <c:pt idx="87">
                  <c:v>177</c:v>
                </c:pt>
                <c:pt idx="88">
                  <c:v>178</c:v>
                </c:pt>
                <c:pt idx="89">
                  <c:v>179</c:v>
                </c:pt>
                <c:pt idx="90">
                  <c:v>180</c:v>
                </c:pt>
                <c:pt idx="91">
                  <c:v>181</c:v>
                </c:pt>
                <c:pt idx="92">
                  <c:v>182</c:v>
                </c:pt>
                <c:pt idx="93">
                  <c:v>183</c:v>
                </c:pt>
                <c:pt idx="94">
                  <c:v>184</c:v>
                </c:pt>
                <c:pt idx="95">
                  <c:v>185</c:v>
                </c:pt>
                <c:pt idx="96">
                  <c:v>186</c:v>
                </c:pt>
                <c:pt idx="97">
                  <c:v>187</c:v>
                </c:pt>
                <c:pt idx="98">
                  <c:v>188</c:v>
                </c:pt>
                <c:pt idx="99">
                  <c:v>189</c:v>
                </c:pt>
                <c:pt idx="100">
                  <c:v>190</c:v>
                </c:pt>
                <c:pt idx="101">
                  <c:v>191</c:v>
                </c:pt>
                <c:pt idx="102">
                  <c:v>192</c:v>
                </c:pt>
                <c:pt idx="103">
                  <c:v>193</c:v>
                </c:pt>
                <c:pt idx="104">
                  <c:v>194</c:v>
                </c:pt>
                <c:pt idx="105">
                  <c:v>195</c:v>
                </c:pt>
                <c:pt idx="106">
                  <c:v>196</c:v>
                </c:pt>
                <c:pt idx="107">
                  <c:v>197</c:v>
                </c:pt>
                <c:pt idx="108">
                  <c:v>198</c:v>
                </c:pt>
                <c:pt idx="109">
                  <c:v>199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204</c:v>
                </c:pt>
                <c:pt idx="115">
                  <c:v>205</c:v>
                </c:pt>
                <c:pt idx="116">
                  <c:v>206</c:v>
                </c:pt>
                <c:pt idx="117">
                  <c:v>207</c:v>
                </c:pt>
                <c:pt idx="118">
                  <c:v>208</c:v>
                </c:pt>
                <c:pt idx="119">
                  <c:v>209</c:v>
                </c:pt>
                <c:pt idx="120">
                  <c:v>210</c:v>
                </c:pt>
                <c:pt idx="121">
                  <c:v>211</c:v>
                </c:pt>
                <c:pt idx="122">
                  <c:v>212</c:v>
                </c:pt>
                <c:pt idx="123">
                  <c:v>213</c:v>
                </c:pt>
                <c:pt idx="124">
                  <c:v>214</c:v>
                </c:pt>
                <c:pt idx="125">
                  <c:v>215</c:v>
                </c:pt>
                <c:pt idx="126">
                  <c:v>216</c:v>
                </c:pt>
                <c:pt idx="127">
                  <c:v>217</c:v>
                </c:pt>
                <c:pt idx="128">
                  <c:v>218</c:v>
                </c:pt>
                <c:pt idx="129">
                  <c:v>219</c:v>
                </c:pt>
                <c:pt idx="130">
                  <c:v>220</c:v>
                </c:pt>
                <c:pt idx="131">
                  <c:v>221</c:v>
                </c:pt>
                <c:pt idx="132">
                  <c:v>222</c:v>
                </c:pt>
                <c:pt idx="133">
                  <c:v>223</c:v>
                </c:pt>
                <c:pt idx="134">
                  <c:v>224</c:v>
                </c:pt>
                <c:pt idx="135">
                  <c:v>225</c:v>
                </c:pt>
                <c:pt idx="136">
                  <c:v>226</c:v>
                </c:pt>
                <c:pt idx="137">
                  <c:v>227</c:v>
                </c:pt>
                <c:pt idx="138">
                  <c:v>228</c:v>
                </c:pt>
                <c:pt idx="139">
                  <c:v>229</c:v>
                </c:pt>
                <c:pt idx="140">
                  <c:v>230</c:v>
                </c:pt>
                <c:pt idx="141">
                  <c:v>231</c:v>
                </c:pt>
                <c:pt idx="142">
                  <c:v>232</c:v>
                </c:pt>
                <c:pt idx="143">
                  <c:v>233</c:v>
                </c:pt>
                <c:pt idx="144">
                  <c:v>234</c:v>
                </c:pt>
                <c:pt idx="145">
                  <c:v>235</c:v>
                </c:pt>
                <c:pt idx="146">
                  <c:v>236</c:v>
                </c:pt>
                <c:pt idx="147">
                  <c:v>237</c:v>
                </c:pt>
                <c:pt idx="148">
                  <c:v>238</c:v>
                </c:pt>
                <c:pt idx="149">
                  <c:v>239</c:v>
                </c:pt>
                <c:pt idx="150">
                  <c:v>240</c:v>
                </c:pt>
                <c:pt idx="151">
                  <c:v>241</c:v>
                </c:pt>
                <c:pt idx="152">
                  <c:v>242</c:v>
                </c:pt>
                <c:pt idx="153">
                  <c:v>243</c:v>
                </c:pt>
                <c:pt idx="154">
                  <c:v>244</c:v>
                </c:pt>
                <c:pt idx="155">
                  <c:v>245</c:v>
                </c:pt>
                <c:pt idx="156">
                  <c:v>246</c:v>
                </c:pt>
                <c:pt idx="157">
                  <c:v>247</c:v>
                </c:pt>
                <c:pt idx="158">
                  <c:v>248</c:v>
                </c:pt>
                <c:pt idx="159">
                  <c:v>249</c:v>
                </c:pt>
                <c:pt idx="160">
                  <c:v>250</c:v>
                </c:pt>
                <c:pt idx="161">
                  <c:v>251</c:v>
                </c:pt>
                <c:pt idx="162">
                  <c:v>252</c:v>
                </c:pt>
                <c:pt idx="163">
                  <c:v>253</c:v>
                </c:pt>
                <c:pt idx="164">
                  <c:v>254</c:v>
                </c:pt>
                <c:pt idx="165">
                  <c:v>255</c:v>
                </c:pt>
                <c:pt idx="166">
                  <c:v>256</c:v>
                </c:pt>
                <c:pt idx="167">
                  <c:v>257</c:v>
                </c:pt>
                <c:pt idx="168">
                  <c:v>258</c:v>
                </c:pt>
                <c:pt idx="169">
                  <c:v>259</c:v>
                </c:pt>
                <c:pt idx="170">
                  <c:v>260</c:v>
                </c:pt>
                <c:pt idx="171">
                  <c:v>261</c:v>
                </c:pt>
                <c:pt idx="172">
                  <c:v>262</c:v>
                </c:pt>
                <c:pt idx="173">
                  <c:v>263</c:v>
                </c:pt>
                <c:pt idx="174">
                  <c:v>264</c:v>
                </c:pt>
                <c:pt idx="175">
                  <c:v>265</c:v>
                </c:pt>
                <c:pt idx="176">
                  <c:v>266</c:v>
                </c:pt>
                <c:pt idx="177">
                  <c:v>267</c:v>
                </c:pt>
                <c:pt idx="178">
                  <c:v>268</c:v>
                </c:pt>
                <c:pt idx="179">
                  <c:v>269</c:v>
                </c:pt>
                <c:pt idx="180">
                  <c:v>270</c:v>
                </c:pt>
                <c:pt idx="181">
                  <c:v>271</c:v>
                </c:pt>
                <c:pt idx="182">
                  <c:v>272</c:v>
                </c:pt>
                <c:pt idx="183">
                  <c:v>273</c:v>
                </c:pt>
                <c:pt idx="184">
                  <c:v>274</c:v>
                </c:pt>
                <c:pt idx="185">
                  <c:v>275</c:v>
                </c:pt>
                <c:pt idx="186">
                  <c:v>276</c:v>
                </c:pt>
                <c:pt idx="187">
                  <c:v>277</c:v>
                </c:pt>
                <c:pt idx="188">
                  <c:v>278</c:v>
                </c:pt>
                <c:pt idx="189">
                  <c:v>279</c:v>
                </c:pt>
                <c:pt idx="190">
                  <c:v>280</c:v>
                </c:pt>
                <c:pt idx="191">
                  <c:v>281</c:v>
                </c:pt>
                <c:pt idx="192">
                  <c:v>282</c:v>
                </c:pt>
                <c:pt idx="193">
                  <c:v>283</c:v>
                </c:pt>
                <c:pt idx="194">
                  <c:v>284</c:v>
                </c:pt>
                <c:pt idx="195">
                  <c:v>285</c:v>
                </c:pt>
                <c:pt idx="196">
                  <c:v>286</c:v>
                </c:pt>
                <c:pt idx="197">
                  <c:v>287</c:v>
                </c:pt>
                <c:pt idx="198">
                  <c:v>288</c:v>
                </c:pt>
                <c:pt idx="199">
                  <c:v>289</c:v>
                </c:pt>
                <c:pt idx="200">
                  <c:v>290</c:v>
                </c:pt>
                <c:pt idx="201">
                  <c:v>291</c:v>
                </c:pt>
                <c:pt idx="202">
                  <c:v>292</c:v>
                </c:pt>
                <c:pt idx="203">
                  <c:v>293</c:v>
                </c:pt>
                <c:pt idx="204">
                  <c:v>294</c:v>
                </c:pt>
                <c:pt idx="205">
                  <c:v>295</c:v>
                </c:pt>
                <c:pt idx="206">
                  <c:v>296</c:v>
                </c:pt>
                <c:pt idx="207">
                  <c:v>297</c:v>
                </c:pt>
                <c:pt idx="208">
                  <c:v>298</c:v>
                </c:pt>
                <c:pt idx="209">
                  <c:v>299</c:v>
                </c:pt>
                <c:pt idx="210">
                  <c:v>300</c:v>
                </c:pt>
                <c:pt idx="211">
                  <c:v>301</c:v>
                </c:pt>
                <c:pt idx="212">
                  <c:v>302</c:v>
                </c:pt>
                <c:pt idx="213">
                  <c:v>303</c:v>
                </c:pt>
                <c:pt idx="214">
                  <c:v>304</c:v>
                </c:pt>
                <c:pt idx="215">
                  <c:v>305</c:v>
                </c:pt>
                <c:pt idx="216">
                  <c:v>306</c:v>
                </c:pt>
                <c:pt idx="217">
                  <c:v>307</c:v>
                </c:pt>
                <c:pt idx="218">
                  <c:v>308</c:v>
                </c:pt>
                <c:pt idx="219">
                  <c:v>309</c:v>
                </c:pt>
                <c:pt idx="220">
                  <c:v>310</c:v>
                </c:pt>
                <c:pt idx="221">
                  <c:v>311</c:v>
                </c:pt>
                <c:pt idx="222">
                  <c:v>312</c:v>
                </c:pt>
                <c:pt idx="223">
                  <c:v>313</c:v>
                </c:pt>
                <c:pt idx="224">
                  <c:v>314</c:v>
                </c:pt>
                <c:pt idx="225">
                  <c:v>315</c:v>
                </c:pt>
                <c:pt idx="226">
                  <c:v>316</c:v>
                </c:pt>
                <c:pt idx="227">
                  <c:v>317</c:v>
                </c:pt>
                <c:pt idx="228">
                  <c:v>318</c:v>
                </c:pt>
                <c:pt idx="229">
                  <c:v>319</c:v>
                </c:pt>
                <c:pt idx="230">
                  <c:v>320</c:v>
                </c:pt>
                <c:pt idx="231">
                  <c:v>321</c:v>
                </c:pt>
                <c:pt idx="232">
                  <c:v>322</c:v>
                </c:pt>
                <c:pt idx="233">
                  <c:v>323</c:v>
                </c:pt>
                <c:pt idx="234">
                  <c:v>324</c:v>
                </c:pt>
                <c:pt idx="235">
                  <c:v>325</c:v>
                </c:pt>
                <c:pt idx="236">
                  <c:v>326</c:v>
                </c:pt>
                <c:pt idx="237">
                  <c:v>327</c:v>
                </c:pt>
                <c:pt idx="238">
                  <c:v>328</c:v>
                </c:pt>
                <c:pt idx="239">
                  <c:v>329</c:v>
                </c:pt>
                <c:pt idx="240">
                  <c:v>330</c:v>
                </c:pt>
                <c:pt idx="241">
                  <c:v>331</c:v>
                </c:pt>
                <c:pt idx="242">
                  <c:v>332</c:v>
                </c:pt>
                <c:pt idx="243">
                  <c:v>333</c:v>
                </c:pt>
                <c:pt idx="244">
                  <c:v>334</c:v>
                </c:pt>
                <c:pt idx="245">
                  <c:v>335</c:v>
                </c:pt>
                <c:pt idx="246">
                  <c:v>336</c:v>
                </c:pt>
                <c:pt idx="247">
                  <c:v>337</c:v>
                </c:pt>
                <c:pt idx="248">
                  <c:v>338</c:v>
                </c:pt>
                <c:pt idx="249">
                  <c:v>339</c:v>
                </c:pt>
                <c:pt idx="250">
                  <c:v>340</c:v>
                </c:pt>
                <c:pt idx="251">
                  <c:v>341</c:v>
                </c:pt>
                <c:pt idx="252">
                  <c:v>342</c:v>
                </c:pt>
                <c:pt idx="253">
                  <c:v>343</c:v>
                </c:pt>
                <c:pt idx="254">
                  <c:v>344</c:v>
                </c:pt>
                <c:pt idx="255">
                  <c:v>345</c:v>
                </c:pt>
                <c:pt idx="256">
                  <c:v>346</c:v>
                </c:pt>
                <c:pt idx="257">
                  <c:v>347</c:v>
                </c:pt>
                <c:pt idx="258">
                  <c:v>348</c:v>
                </c:pt>
                <c:pt idx="259">
                  <c:v>349</c:v>
                </c:pt>
                <c:pt idx="260">
                  <c:v>350</c:v>
                </c:pt>
                <c:pt idx="261">
                  <c:v>351</c:v>
                </c:pt>
                <c:pt idx="262">
                  <c:v>352</c:v>
                </c:pt>
                <c:pt idx="263">
                  <c:v>353</c:v>
                </c:pt>
                <c:pt idx="264">
                  <c:v>354</c:v>
                </c:pt>
                <c:pt idx="265">
                  <c:v>355</c:v>
                </c:pt>
                <c:pt idx="266">
                  <c:v>356</c:v>
                </c:pt>
                <c:pt idx="267">
                  <c:v>357</c:v>
                </c:pt>
                <c:pt idx="268">
                  <c:v>358</c:v>
                </c:pt>
                <c:pt idx="269">
                  <c:v>359</c:v>
                </c:pt>
                <c:pt idx="270">
                  <c:v>360</c:v>
                </c:pt>
                <c:pt idx="271">
                  <c:v>361</c:v>
                </c:pt>
                <c:pt idx="272">
                  <c:v>362</c:v>
                </c:pt>
                <c:pt idx="273">
                  <c:v>363</c:v>
                </c:pt>
                <c:pt idx="274">
                  <c:v>364</c:v>
                </c:pt>
                <c:pt idx="275">
                  <c:v>365</c:v>
                </c:pt>
                <c:pt idx="276">
                  <c:v>366</c:v>
                </c:pt>
                <c:pt idx="277">
                  <c:v>367</c:v>
                </c:pt>
                <c:pt idx="278">
                  <c:v>368</c:v>
                </c:pt>
                <c:pt idx="279">
                  <c:v>369</c:v>
                </c:pt>
                <c:pt idx="280">
                  <c:v>370</c:v>
                </c:pt>
                <c:pt idx="281">
                  <c:v>371</c:v>
                </c:pt>
                <c:pt idx="282">
                  <c:v>372</c:v>
                </c:pt>
                <c:pt idx="283">
                  <c:v>373</c:v>
                </c:pt>
                <c:pt idx="284">
                  <c:v>374</c:v>
                </c:pt>
                <c:pt idx="285">
                  <c:v>375</c:v>
                </c:pt>
                <c:pt idx="286">
                  <c:v>376</c:v>
                </c:pt>
                <c:pt idx="287">
                  <c:v>377</c:v>
                </c:pt>
                <c:pt idx="288">
                  <c:v>378</c:v>
                </c:pt>
                <c:pt idx="289">
                  <c:v>379</c:v>
                </c:pt>
                <c:pt idx="290">
                  <c:v>380</c:v>
                </c:pt>
                <c:pt idx="291">
                  <c:v>381</c:v>
                </c:pt>
                <c:pt idx="292">
                  <c:v>382</c:v>
                </c:pt>
                <c:pt idx="293">
                  <c:v>383</c:v>
                </c:pt>
                <c:pt idx="294">
                  <c:v>384</c:v>
                </c:pt>
                <c:pt idx="295">
                  <c:v>385</c:v>
                </c:pt>
                <c:pt idx="296">
                  <c:v>386</c:v>
                </c:pt>
                <c:pt idx="297">
                  <c:v>387</c:v>
                </c:pt>
                <c:pt idx="298">
                  <c:v>388</c:v>
                </c:pt>
                <c:pt idx="299">
                  <c:v>389</c:v>
                </c:pt>
                <c:pt idx="300">
                  <c:v>390</c:v>
                </c:pt>
                <c:pt idx="301">
                  <c:v>391</c:v>
                </c:pt>
                <c:pt idx="302">
                  <c:v>392</c:v>
                </c:pt>
                <c:pt idx="303">
                  <c:v>393</c:v>
                </c:pt>
                <c:pt idx="304">
                  <c:v>394</c:v>
                </c:pt>
                <c:pt idx="305">
                  <c:v>395</c:v>
                </c:pt>
                <c:pt idx="306">
                  <c:v>396</c:v>
                </c:pt>
                <c:pt idx="307">
                  <c:v>397</c:v>
                </c:pt>
                <c:pt idx="308">
                  <c:v>398</c:v>
                </c:pt>
                <c:pt idx="309">
                  <c:v>399</c:v>
                </c:pt>
                <c:pt idx="310">
                  <c:v>400</c:v>
                </c:pt>
                <c:pt idx="311">
                  <c:v>401</c:v>
                </c:pt>
                <c:pt idx="312">
                  <c:v>402</c:v>
                </c:pt>
                <c:pt idx="313">
                  <c:v>403</c:v>
                </c:pt>
                <c:pt idx="314">
                  <c:v>404</c:v>
                </c:pt>
                <c:pt idx="315">
                  <c:v>405</c:v>
                </c:pt>
                <c:pt idx="316">
                  <c:v>406</c:v>
                </c:pt>
                <c:pt idx="317">
                  <c:v>407</c:v>
                </c:pt>
                <c:pt idx="318">
                  <c:v>408</c:v>
                </c:pt>
                <c:pt idx="319">
                  <c:v>409</c:v>
                </c:pt>
                <c:pt idx="320">
                  <c:v>410</c:v>
                </c:pt>
                <c:pt idx="321">
                  <c:v>411</c:v>
                </c:pt>
                <c:pt idx="322">
                  <c:v>412</c:v>
                </c:pt>
                <c:pt idx="323">
                  <c:v>413</c:v>
                </c:pt>
                <c:pt idx="324">
                  <c:v>414</c:v>
                </c:pt>
                <c:pt idx="325">
                  <c:v>415</c:v>
                </c:pt>
                <c:pt idx="326">
                  <c:v>416</c:v>
                </c:pt>
                <c:pt idx="327">
                  <c:v>417</c:v>
                </c:pt>
                <c:pt idx="328">
                  <c:v>418</c:v>
                </c:pt>
                <c:pt idx="329">
                  <c:v>419</c:v>
                </c:pt>
                <c:pt idx="330">
                  <c:v>420</c:v>
                </c:pt>
                <c:pt idx="331">
                  <c:v>421</c:v>
                </c:pt>
                <c:pt idx="332">
                  <c:v>422</c:v>
                </c:pt>
                <c:pt idx="333">
                  <c:v>423</c:v>
                </c:pt>
                <c:pt idx="334">
                  <c:v>424</c:v>
                </c:pt>
                <c:pt idx="335">
                  <c:v>425</c:v>
                </c:pt>
                <c:pt idx="336">
                  <c:v>426</c:v>
                </c:pt>
                <c:pt idx="337">
                  <c:v>427</c:v>
                </c:pt>
                <c:pt idx="338">
                  <c:v>428</c:v>
                </c:pt>
                <c:pt idx="339">
                  <c:v>429</c:v>
                </c:pt>
                <c:pt idx="340">
                  <c:v>430</c:v>
                </c:pt>
                <c:pt idx="341">
                  <c:v>431</c:v>
                </c:pt>
                <c:pt idx="342">
                  <c:v>432</c:v>
                </c:pt>
                <c:pt idx="343">
                  <c:v>433</c:v>
                </c:pt>
                <c:pt idx="344">
                  <c:v>434</c:v>
                </c:pt>
                <c:pt idx="345">
                  <c:v>435</c:v>
                </c:pt>
                <c:pt idx="346">
                  <c:v>436</c:v>
                </c:pt>
                <c:pt idx="347">
                  <c:v>437</c:v>
                </c:pt>
                <c:pt idx="348">
                  <c:v>438</c:v>
                </c:pt>
                <c:pt idx="349">
                  <c:v>439</c:v>
                </c:pt>
                <c:pt idx="350">
                  <c:v>440</c:v>
                </c:pt>
                <c:pt idx="351">
                  <c:v>441</c:v>
                </c:pt>
                <c:pt idx="352">
                  <c:v>442</c:v>
                </c:pt>
                <c:pt idx="353">
                  <c:v>443</c:v>
                </c:pt>
                <c:pt idx="354">
                  <c:v>444</c:v>
                </c:pt>
                <c:pt idx="355">
                  <c:v>445</c:v>
                </c:pt>
                <c:pt idx="356">
                  <c:v>446</c:v>
                </c:pt>
                <c:pt idx="357">
                  <c:v>447</c:v>
                </c:pt>
                <c:pt idx="358">
                  <c:v>448</c:v>
                </c:pt>
                <c:pt idx="359">
                  <c:v>449</c:v>
                </c:pt>
                <c:pt idx="360">
                  <c:v>450</c:v>
                </c:pt>
                <c:pt idx="361">
                  <c:v>451</c:v>
                </c:pt>
                <c:pt idx="362">
                  <c:v>452</c:v>
                </c:pt>
                <c:pt idx="363">
                  <c:v>453</c:v>
                </c:pt>
                <c:pt idx="364">
                  <c:v>454</c:v>
                </c:pt>
                <c:pt idx="365">
                  <c:v>455</c:v>
                </c:pt>
                <c:pt idx="366">
                  <c:v>456</c:v>
                </c:pt>
                <c:pt idx="367">
                  <c:v>457</c:v>
                </c:pt>
                <c:pt idx="368">
                  <c:v>458</c:v>
                </c:pt>
                <c:pt idx="369">
                  <c:v>459</c:v>
                </c:pt>
                <c:pt idx="370">
                  <c:v>460</c:v>
                </c:pt>
                <c:pt idx="371">
                  <c:v>461</c:v>
                </c:pt>
                <c:pt idx="372">
                  <c:v>462</c:v>
                </c:pt>
                <c:pt idx="373">
                  <c:v>463</c:v>
                </c:pt>
                <c:pt idx="374">
                  <c:v>464</c:v>
                </c:pt>
                <c:pt idx="375">
                  <c:v>465</c:v>
                </c:pt>
                <c:pt idx="376">
                  <c:v>466</c:v>
                </c:pt>
                <c:pt idx="377">
                  <c:v>467</c:v>
                </c:pt>
                <c:pt idx="378">
                  <c:v>468</c:v>
                </c:pt>
                <c:pt idx="379">
                  <c:v>469</c:v>
                </c:pt>
                <c:pt idx="380">
                  <c:v>470</c:v>
                </c:pt>
                <c:pt idx="381">
                  <c:v>471</c:v>
                </c:pt>
                <c:pt idx="382">
                  <c:v>472</c:v>
                </c:pt>
                <c:pt idx="383">
                  <c:v>473</c:v>
                </c:pt>
                <c:pt idx="384">
                  <c:v>474</c:v>
                </c:pt>
                <c:pt idx="385">
                  <c:v>475</c:v>
                </c:pt>
                <c:pt idx="386">
                  <c:v>476</c:v>
                </c:pt>
                <c:pt idx="387">
                  <c:v>477</c:v>
                </c:pt>
                <c:pt idx="388">
                  <c:v>478</c:v>
                </c:pt>
                <c:pt idx="389">
                  <c:v>479</c:v>
                </c:pt>
                <c:pt idx="390">
                  <c:v>480</c:v>
                </c:pt>
                <c:pt idx="391">
                  <c:v>481</c:v>
                </c:pt>
                <c:pt idx="392">
                  <c:v>482</c:v>
                </c:pt>
                <c:pt idx="393">
                  <c:v>483</c:v>
                </c:pt>
                <c:pt idx="394">
                  <c:v>484</c:v>
                </c:pt>
                <c:pt idx="395">
                  <c:v>485</c:v>
                </c:pt>
                <c:pt idx="396">
                  <c:v>486</c:v>
                </c:pt>
                <c:pt idx="397">
                  <c:v>487</c:v>
                </c:pt>
                <c:pt idx="398">
                  <c:v>488</c:v>
                </c:pt>
                <c:pt idx="399">
                  <c:v>489</c:v>
                </c:pt>
                <c:pt idx="400">
                  <c:v>490</c:v>
                </c:pt>
                <c:pt idx="401">
                  <c:v>491</c:v>
                </c:pt>
                <c:pt idx="402">
                  <c:v>492</c:v>
                </c:pt>
                <c:pt idx="403">
                  <c:v>493</c:v>
                </c:pt>
                <c:pt idx="404">
                  <c:v>494</c:v>
                </c:pt>
                <c:pt idx="405">
                  <c:v>495</c:v>
                </c:pt>
                <c:pt idx="406">
                  <c:v>496</c:v>
                </c:pt>
                <c:pt idx="407">
                  <c:v>497</c:v>
                </c:pt>
                <c:pt idx="408">
                  <c:v>498</c:v>
                </c:pt>
                <c:pt idx="409">
                  <c:v>499</c:v>
                </c:pt>
                <c:pt idx="410">
                  <c:v>500</c:v>
                </c:pt>
                <c:pt idx="411">
                  <c:v>501</c:v>
                </c:pt>
                <c:pt idx="412">
                  <c:v>502</c:v>
                </c:pt>
                <c:pt idx="413">
                  <c:v>503</c:v>
                </c:pt>
                <c:pt idx="414">
                  <c:v>504</c:v>
                </c:pt>
                <c:pt idx="415">
                  <c:v>505</c:v>
                </c:pt>
                <c:pt idx="416">
                  <c:v>506</c:v>
                </c:pt>
                <c:pt idx="417">
                  <c:v>507</c:v>
                </c:pt>
                <c:pt idx="418">
                  <c:v>508</c:v>
                </c:pt>
                <c:pt idx="419">
                  <c:v>509</c:v>
                </c:pt>
              </c:numCache>
            </c:numRef>
          </c:cat>
          <c:val>
            <c:numRef>
              <c:f>'Tab1-Length distribution'!$E$6:$E$425</c:f>
              <c:numCache>
                <c:formatCode>General</c:formatCode>
                <c:ptCount val="4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8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4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13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13</c:v>
                </c:pt>
                <c:pt idx="395">
                  <c:v>13</c:v>
                </c:pt>
                <c:pt idx="396">
                  <c:v>45</c:v>
                </c:pt>
                <c:pt idx="397">
                  <c:v>137</c:v>
                </c:pt>
                <c:pt idx="398">
                  <c:v>151</c:v>
                </c:pt>
                <c:pt idx="399">
                  <c:v>72</c:v>
                </c:pt>
                <c:pt idx="400">
                  <c:v>28</c:v>
                </c:pt>
                <c:pt idx="401">
                  <c:v>22</c:v>
                </c:pt>
                <c:pt idx="402">
                  <c:v>30</c:v>
                </c:pt>
                <c:pt idx="403">
                  <c:v>27</c:v>
                </c:pt>
                <c:pt idx="404">
                  <c:v>11</c:v>
                </c:pt>
                <c:pt idx="405">
                  <c:v>3</c:v>
                </c:pt>
                <c:pt idx="406">
                  <c:v>16</c:v>
                </c:pt>
                <c:pt idx="407">
                  <c:v>0</c:v>
                </c:pt>
                <c:pt idx="408">
                  <c:v>5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57-4153-9251-D786F1561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995704"/>
        <c:axId val="500992096"/>
      </c:barChart>
      <c:catAx>
        <c:axId val="500995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2096"/>
        <c:crosses val="autoZero"/>
        <c:auto val="1"/>
        <c:lblAlgn val="ctr"/>
        <c:lblOffset val="100"/>
        <c:noMultiLvlLbl val="0"/>
      </c:catAx>
      <c:valAx>
        <c:axId val="50099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5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%'!$A$4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%'!$B$3:$E$3</c:f>
              <c:strCache>
                <c:ptCount val="4"/>
                <c:pt idx="0">
                  <c:v>Pa30Q318S_pct</c:v>
                </c:pt>
                <c:pt idx="1">
                  <c:v>Pa30Q418S_pct</c:v>
                </c:pt>
                <c:pt idx="2">
                  <c:v>Pa30WLB118S_pct</c:v>
                </c:pt>
                <c:pt idx="3">
                  <c:v>Pa30WLB218S_pct</c:v>
                </c:pt>
              </c:strCache>
            </c:strRef>
          </c:cat>
          <c:val>
            <c:numRef>
              <c:f>'Tab4-Analysed samples - %'!$B$4:$E$4</c:f>
              <c:numCache>
                <c:formatCode>General</c:formatCode>
                <c:ptCount val="4"/>
                <c:pt idx="0">
                  <c:v>98</c:v>
                </c:pt>
                <c:pt idx="1">
                  <c:v>97.36</c:v>
                </c:pt>
                <c:pt idx="2">
                  <c:v>99.71</c:v>
                </c:pt>
                <c:pt idx="3">
                  <c:v>99.82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1-467A-9182-447B29948E7D}"/>
            </c:ext>
          </c:extLst>
        </c:ser>
        <c:ser>
          <c:idx val="1"/>
          <c:order val="1"/>
          <c:tx>
            <c:strRef>
              <c:f>'Tab4-Analysed samples - %'!$A$5</c:f>
              <c:strCache>
                <c:ptCount val="1"/>
                <c:pt idx="0">
                  <c:v>Cephalobidae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%'!$B$3:$E$3</c:f>
              <c:strCache>
                <c:ptCount val="4"/>
                <c:pt idx="0">
                  <c:v>Pa30Q318S_pct</c:v>
                </c:pt>
                <c:pt idx="1">
                  <c:v>Pa30Q418S_pct</c:v>
                </c:pt>
                <c:pt idx="2">
                  <c:v>Pa30WLB118S_pct</c:v>
                </c:pt>
                <c:pt idx="3">
                  <c:v>Pa30WLB218S_pct</c:v>
                </c:pt>
              </c:strCache>
            </c:strRef>
          </c:cat>
          <c:val>
            <c:numRef>
              <c:f>'Tab4-Analysed samples - %'!$B$5:$E$5</c:f>
              <c:numCache>
                <c:formatCode>General</c:formatCode>
                <c:ptCount val="4"/>
                <c:pt idx="0">
                  <c:v>0</c:v>
                </c:pt>
                <c:pt idx="1">
                  <c:v>1.18</c:v>
                </c:pt>
                <c:pt idx="2">
                  <c:v>0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91-467A-9182-447B29948E7D}"/>
            </c:ext>
          </c:extLst>
        </c:ser>
        <c:ser>
          <c:idx val="2"/>
          <c:order val="2"/>
          <c:tx>
            <c:strRef>
              <c:f>'Tab4-Analysed samples - %'!$A$6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%'!$B$3:$E$3</c:f>
              <c:strCache>
                <c:ptCount val="4"/>
                <c:pt idx="0">
                  <c:v>Pa30Q318S_pct</c:v>
                </c:pt>
                <c:pt idx="1">
                  <c:v>Pa30Q418S_pct</c:v>
                </c:pt>
                <c:pt idx="2">
                  <c:v>Pa30WLB118S_pct</c:v>
                </c:pt>
                <c:pt idx="3">
                  <c:v>Pa30WLB218S_pct</c:v>
                </c:pt>
              </c:strCache>
            </c:strRef>
          </c:cat>
          <c:val>
            <c:numRef>
              <c:f>'Tab4-Analysed samples - %'!$B$6:$E$6</c:f>
              <c:numCache>
                <c:formatCode>General</c:formatCode>
                <c:ptCount val="4"/>
                <c:pt idx="0">
                  <c:v>1.89</c:v>
                </c:pt>
                <c:pt idx="1">
                  <c:v>1.21</c:v>
                </c:pt>
                <c:pt idx="2">
                  <c:v>0.28999999999999998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91-467A-9182-447B29948E7D}"/>
            </c:ext>
          </c:extLst>
        </c:ser>
        <c:ser>
          <c:idx val="3"/>
          <c:order val="3"/>
          <c:tx>
            <c:strRef>
              <c:f>'Tab4-Analysed samples - %'!$A$7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%'!$B$3:$E$3</c:f>
              <c:strCache>
                <c:ptCount val="4"/>
                <c:pt idx="0">
                  <c:v>Pa30Q318S_pct</c:v>
                </c:pt>
                <c:pt idx="1">
                  <c:v>Pa30Q418S_pct</c:v>
                </c:pt>
                <c:pt idx="2">
                  <c:v>Pa30WLB118S_pct</c:v>
                </c:pt>
                <c:pt idx="3">
                  <c:v>Pa30WLB218S_pct</c:v>
                </c:pt>
              </c:strCache>
            </c:strRef>
          </c:cat>
          <c:val>
            <c:numRef>
              <c:f>'Tab4-Analysed samples - %'!$B$7:$E$7</c:f>
              <c:numCache>
                <c:formatCode>General</c:formatCode>
                <c:ptCount val="4"/>
                <c:pt idx="0">
                  <c:v>0.11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67-4BCA-B089-524684CD0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8856208"/>
        <c:axId val="338860472"/>
      </c:barChart>
      <c:catAx>
        <c:axId val="33885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860472"/>
        <c:crosses val="autoZero"/>
        <c:auto val="1"/>
        <c:lblAlgn val="ctr"/>
        <c:lblOffset val="100"/>
        <c:noMultiLvlLbl val="0"/>
      </c:catAx>
      <c:valAx>
        <c:axId val="3388604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85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%'!$A$23</c:f>
              <c:strCache>
                <c:ptCount val="1"/>
                <c:pt idx="0">
                  <c:v>Bursaphelenchus sp.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%'!$B$22:$E$22</c:f>
              <c:strCache>
                <c:ptCount val="4"/>
                <c:pt idx="0">
                  <c:v>Bx30Q318S_pct</c:v>
                </c:pt>
                <c:pt idx="1">
                  <c:v>Bx30Q418S_pct</c:v>
                </c:pt>
                <c:pt idx="2">
                  <c:v>Bx30WLB118S_pct</c:v>
                </c:pt>
                <c:pt idx="3">
                  <c:v>Bx30WLB218S_pct</c:v>
                </c:pt>
              </c:strCache>
            </c:strRef>
          </c:cat>
          <c:val>
            <c:numRef>
              <c:f>'Tab4-Analysed samples - %'!$B$23:$E$23</c:f>
              <c:numCache>
                <c:formatCode>General</c:formatCode>
                <c:ptCount val="4"/>
                <c:pt idx="0">
                  <c:v>96.36999999999999</c:v>
                </c:pt>
                <c:pt idx="1">
                  <c:v>95.13</c:v>
                </c:pt>
                <c:pt idx="2">
                  <c:v>93.23</c:v>
                </c:pt>
                <c:pt idx="3">
                  <c:v>94.79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D6-428C-A001-0C3F29984E4E}"/>
            </c:ext>
          </c:extLst>
        </c:ser>
        <c:ser>
          <c:idx val="1"/>
          <c:order val="1"/>
          <c:tx>
            <c:strRef>
              <c:f>'Tab4-Analysed samples - %'!$A$24</c:f>
              <c:strCache>
                <c:ptCount val="1"/>
                <c:pt idx="0">
                  <c:v>Plectus sp.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%'!$B$22:$E$22</c:f>
              <c:strCache>
                <c:ptCount val="4"/>
                <c:pt idx="0">
                  <c:v>Bx30Q318S_pct</c:v>
                </c:pt>
                <c:pt idx="1">
                  <c:v>Bx30Q418S_pct</c:v>
                </c:pt>
                <c:pt idx="2">
                  <c:v>Bx30WLB118S_pct</c:v>
                </c:pt>
                <c:pt idx="3">
                  <c:v>Bx30WLB218S_pct</c:v>
                </c:pt>
              </c:strCache>
            </c:strRef>
          </c:cat>
          <c:val>
            <c:numRef>
              <c:f>'Tab4-Analysed samples - %'!$B$24:$E$24</c:f>
              <c:numCache>
                <c:formatCode>General</c:formatCode>
                <c:ptCount val="4"/>
                <c:pt idx="0">
                  <c:v>2.0299999999999998</c:v>
                </c:pt>
                <c:pt idx="1">
                  <c:v>2.42</c:v>
                </c:pt>
                <c:pt idx="2">
                  <c:v>6.74</c:v>
                </c:pt>
                <c:pt idx="3">
                  <c:v>4.92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D6-428C-A001-0C3F29984E4E}"/>
            </c:ext>
          </c:extLst>
        </c:ser>
        <c:ser>
          <c:idx val="2"/>
          <c:order val="2"/>
          <c:tx>
            <c:strRef>
              <c:f>'Tab4-Analysed samples - %'!$A$25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%'!$B$22:$E$22</c:f>
              <c:strCache>
                <c:ptCount val="4"/>
                <c:pt idx="0">
                  <c:v>Bx30Q318S_pct</c:v>
                </c:pt>
                <c:pt idx="1">
                  <c:v>Bx30Q418S_pct</c:v>
                </c:pt>
                <c:pt idx="2">
                  <c:v>Bx30WLB118S_pct</c:v>
                </c:pt>
                <c:pt idx="3">
                  <c:v>Bx30WLB218S_pct</c:v>
                </c:pt>
              </c:strCache>
            </c:strRef>
          </c:cat>
          <c:val>
            <c:numRef>
              <c:f>'Tab4-Analysed samples - %'!$B$25:$E$25</c:f>
              <c:numCache>
                <c:formatCode>General</c:formatCode>
                <c:ptCount val="4"/>
                <c:pt idx="0">
                  <c:v>1.6</c:v>
                </c:pt>
                <c:pt idx="1">
                  <c:v>2.4500000000000002</c:v>
                </c:pt>
                <c:pt idx="2">
                  <c:v>0.03</c:v>
                </c:pt>
                <c:pt idx="3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D6-428C-A001-0C3F29984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0534832"/>
        <c:axId val="430535488"/>
      </c:barChart>
      <c:catAx>
        <c:axId val="43053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35488"/>
        <c:crosses val="autoZero"/>
        <c:auto val="1"/>
        <c:lblAlgn val="ctr"/>
        <c:lblOffset val="100"/>
        <c:noMultiLvlLbl val="0"/>
      </c:catAx>
      <c:valAx>
        <c:axId val="4305354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34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%'!$A$111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%'!$B$110:$E$110</c:f>
              <c:strCache>
                <c:ptCount val="4"/>
                <c:pt idx="0">
                  <c:v>Dd30Q318S_pct</c:v>
                </c:pt>
                <c:pt idx="1">
                  <c:v>Dd30Q418S_pct</c:v>
                </c:pt>
                <c:pt idx="2">
                  <c:v>Dd30WLB118S_pct</c:v>
                </c:pt>
                <c:pt idx="3">
                  <c:v>Dd30WLB218S_pct</c:v>
                </c:pt>
              </c:strCache>
            </c:strRef>
          </c:cat>
          <c:val>
            <c:numRef>
              <c:f>'Tab4-Analysed samples - %'!$B$111:$E$111</c:f>
              <c:numCache>
                <c:formatCode>General</c:formatCode>
                <c:ptCount val="4"/>
                <c:pt idx="0">
                  <c:v>99.86</c:v>
                </c:pt>
                <c:pt idx="1">
                  <c:v>99.47</c:v>
                </c:pt>
                <c:pt idx="2">
                  <c:v>99.95</c:v>
                </c:pt>
                <c:pt idx="3">
                  <c:v>98.82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4B-4C06-96EA-6F4729F8CEC3}"/>
            </c:ext>
          </c:extLst>
        </c:ser>
        <c:ser>
          <c:idx val="1"/>
          <c:order val="1"/>
          <c:tx>
            <c:strRef>
              <c:f>'Tab4-Analysed samples - %'!$A$112</c:f>
              <c:strCache>
                <c:ptCount val="1"/>
                <c:pt idx="0">
                  <c:v>Steinernema feltiae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%'!$B$110:$E$110</c:f>
              <c:strCache>
                <c:ptCount val="4"/>
                <c:pt idx="0">
                  <c:v>Dd30Q318S_pct</c:v>
                </c:pt>
                <c:pt idx="1">
                  <c:v>Dd30Q418S_pct</c:v>
                </c:pt>
                <c:pt idx="2">
                  <c:v>Dd30WLB118S_pct</c:v>
                </c:pt>
                <c:pt idx="3">
                  <c:v>Dd30WLB218S_pct</c:v>
                </c:pt>
              </c:strCache>
            </c:strRef>
          </c:cat>
          <c:val>
            <c:numRef>
              <c:f>'Tab4-Analysed samples - %'!$B$112:$E$112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4B-4C06-96EA-6F4729F8CEC3}"/>
            </c:ext>
          </c:extLst>
        </c:ser>
        <c:ser>
          <c:idx val="2"/>
          <c:order val="2"/>
          <c:tx>
            <c:strRef>
              <c:f>'Tab4-Analysed samples - %'!$A$113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%'!$B$110:$E$110</c:f>
              <c:strCache>
                <c:ptCount val="4"/>
                <c:pt idx="0">
                  <c:v>Dd30Q318S_pct</c:v>
                </c:pt>
                <c:pt idx="1">
                  <c:v>Dd30Q418S_pct</c:v>
                </c:pt>
                <c:pt idx="2">
                  <c:v>Dd30WLB118S_pct</c:v>
                </c:pt>
                <c:pt idx="3">
                  <c:v>Dd30WLB218S_pct</c:v>
                </c:pt>
              </c:strCache>
            </c:strRef>
          </c:cat>
          <c:val>
            <c:numRef>
              <c:f>'Tab4-Analysed samples - %'!$B$113:$E$113</c:f>
              <c:numCache>
                <c:formatCode>General</c:formatCode>
                <c:ptCount val="4"/>
                <c:pt idx="0">
                  <c:v>0.04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4B-4C06-96EA-6F4729F8CEC3}"/>
            </c:ext>
          </c:extLst>
        </c:ser>
        <c:ser>
          <c:idx val="3"/>
          <c:order val="3"/>
          <c:tx>
            <c:strRef>
              <c:f>'Tab4-Analysed samples - %'!$A$114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%'!$B$110:$E$110</c:f>
              <c:strCache>
                <c:ptCount val="4"/>
                <c:pt idx="0">
                  <c:v>Dd30Q318S_pct</c:v>
                </c:pt>
                <c:pt idx="1">
                  <c:v>Dd30Q418S_pct</c:v>
                </c:pt>
                <c:pt idx="2">
                  <c:v>Dd30WLB118S_pct</c:v>
                </c:pt>
                <c:pt idx="3">
                  <c:v>Dd30WLB218S_pct</c:v>
                </c:pt>
              </c:strCache>
            </c:strRef>
          </c:cat>
          <c:val>
            <c:numRef>
              <c:f>'Tab4-Analysed samples - %'!$B$114:$E$114</c:f>
              <c:numCache>
                <c:formatCode>General</c:formatCode>
                <c:ptCount val="4"/>
                <c:pt idx="0">
                  <c:v>0.11</c:v>
                </c:pt>
                <c:pt idx="1">
                  <c:v>0.22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71-476B-BDA1-3315D0BB6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8483512"/>
        <c:axId val="348485808"/>
      </c:barChart>
      <c:catAx>
        <c:axId val="348483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485808"/>
        <c:crosses val="autoZero"/>
        <c:auto val="1"/>
        <c:lblAlgn val="ctr"/>
        <c:lblOffset val="100"/>
        <c:noMultiLvlLbl val="0"/>
      </c:catAx>
      <c:valAx>
        <c:axId val="3484858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483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%'!$A$135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%'!$B$135:$I$135</c:f>
              <c:numCache>
                <c:formatCode>0.00</c:formatCode>
                <c:ptCount val="8"/>
                <c:pt idx="0">
                  <c:v>3.26</c:v>
                </c:pt>
                <c:pt idx="1">
                  <c:v>4.0199999999999996</c:v>
                </c:pt>
                <c:pt idx="2">
                  <c:v>4.7</c:v>
                </c:pt>
                <c:pt idx="3">
                  <c:v>2.58</c:v>
                </c:pt>
                <c:pt idx="4">
                  <c:v>3.43</c:v>
                </c:pt>
                <c:pt idx="5">
                  <c:v>0</c:v>
                </c:pt>
                <c:pt idx="6">
                  <c:v>3.4851727300519721</c:v>
                </c:pt>
                <c:pt idx="7">
                  <c:v>2.6595683747570829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22-4F38-922B-8B5D2838E03F}"/>
            </c:ext>
          </c:extLst>
        </c:ser>
        <c:ser>
          <c:idx val="1"/>
          <c:order val="1"/>
          <c:tx>
            <c:strRef>
              <c:f>'Tab4-Analysed samples - %'!$A$136</c:f>
              <c:strCache>
                <c:ptCount val="1"/>
                <c:pt idx="0">
                  <c:v>Cephalobidae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%'!$B$136:$I$136</c:f>
              <c:numCache>
                <c:formatCode>0.00</c:formatCode>
                <c:ptCount val="8"/>
                <c:pt idx="0">
                  <c:v>8.25</c:v>
                </c:pt>
                <c:pt idx="1">
                  <c:v>8.98</c:v>
                </c:pt>
                <c:pt idx="2">
                  <c:v>9.7799999999999994</c:v>
                </c:pt>
                <c:pt idx="3">
                  <c:v>7.23</c:v>
                </c:pt>
                <c:pt idx="4">
                  <c:v>7.47</c:v>
                </c:pt>
                <c:pt idx="5">
                  <c:v>0</c:v>
                </c:pt>
                <c:pt idx="6">
                  <c:v>8.254356465912565</c:v>
                </c:pt>
                <c:pt idx="7">
                  <c:v>6.7205247008284745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22-4F38-922B-8B5D2838E03F}"/>
            </c:ext>
          </c:extLst>
        </c:ser>
        <c:ser>
          <c:idx val="2"/>
          <c:order val="2"/>
          <c:tx>
            <c:strRef>
              <c:f>'Tab4-Analysed samples - %'!$A$137</c:f>
              <c:strCache>
                <c:ptCount val="1"/>
                <c:pt idx="0">
                  <c:v>Heterorhabditis bacteriophora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%'!$B$137:$I$137</c:f>
              <c:numCache>
                <c:formatCode>0.00</c:formatCode>
                <c:ptCount val="8"/>
                <c:pt idx="0">
                  <c:v>5.16</c:v>
                </c:pt>
                <c:pt idx="1">
                  <c:v>4.71</c:v>
                </c:pt>
                <c:pt idx="2">
                  <c:v>5.74</c:v>
                </c:pt>
                <c:pt idx="3">
                  <c:v>4.83</c:v>
                </c:pt>
                <c:pt idx="4">
                  <c:v>4.0199999999999996</c:v>
                </c:pt>
                <c:pt idx="5">
                  <c:v>0</c:v>
                </c:pt>
                <c:pt idx="6">
                  <c:v>3.2915520228268629</c:v>
                </c:pt>
                <c:pt idx="7">
                  <c:v>2.3117786642119253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22-4F38-922B-8B5D2838E03F}"/>
            </c:ext>
          </c:extLst>
        </c:ser>
        <c:ser>
          <c:idx val="3"/>
          <c:order val="3"/>
          <c:tx>
            <c:strRef>
              <c:f>'Tab4-Analysed samples - %'!$A$138</c:f>
              <c:strCache>
                <c:ptCount val="1"/>
                <c:pt idx="0">
                  <c:v>Mesorhabditis sp.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%'!$B$138:$I$138</c:f>
              <c:numCache>
                <c:formatCode>0.00</c:formatCode>
                <c:ptCount val="8"/>
                <c:pt idx="0">
                  <c:v>0.24</c:v>
                </c:pt>
                <c:pt idx="1">
                  <c:v>0.12</c:v>
                </c:pt>
                <c:pt idx="2">
                  <c:v>0.27</c:v>
                </c:pt>
                <c:pt idx="3">
                  <c:v>0.16</c:v>
                </c:pt>
                <c:pt idx="4">
                  <c:v>0.19</c:v>
                </c:pt>
                <c:pt idx="5">
                  <c:v>0</c:v>
                </c:pt>
                <c:pt idx="6">
                  <c:v>0.10190563538163662</c:v>
                </c:pt>
                <c:pt idx="7">
                  <c:v>0.10229109133681087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22-4F38-922B-8B5D2838E03F}"/>
            </c:ext>
          </c:extLst>
        </c:ser>
        <c:ser>
          <c:idx val="4"/>
          <c:order val="4"/>
          <c:tx>
            <c:strRef>
              <c:f>'Tab4-Analysed samples - %'!$A$139</c:f>
              <c:strCache>
                <c:ptCount val="1"/>
                <c:pt idx="0">
                  <c:v>Oscheius tipulae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%'!$B$139:$I$139</c:f>
              <c:numCache>
                <c:formatCode>0.00</c:formatCode>
                <c:ptCount val="8"/>
                <c:pt idx="0">
                  <c:v>1.02</c:v>
                </c:pt>
                <c:pt idx="1">
                  <c:v>1.28</c:v>
                </c:pt>
                <c:pt idx="2">
                  <c:v>1.5</c:v>
                </c:pt>
                <c:pt idx="3">
                  <c:v>0.81</c:v>
                </c:pt>
                <c:pt idx="4">
                  <c:v>0.93</c:v>
                </c:pt>
                <c:pt idx="5">
                  <c:v>0</c:v>
                </c:pt>
                <c:pt idx="6">
                  <c:v>0.83562621012942018</c:v>
                </c:pt>
                <c:pt idx="7">
                  <c:v>0.5626010023524598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22-4F38-922B-8B5D2838E03F}"/>
            </c:ext>
          </c:extLst>
        </c:ser>
        <c:ser>
          <c:idx val="5"/>
          <c:order val="5"/>
          <c:tx>
            <c:strRef>
              <c:f>'Tab4-Analysed samples - %'!$A$140</c:f>
              <c:strCache>
                <c:ptCount val="1"/>
                <c:pt idx="0">
                  <c:v>Steinernema feltiae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%'!$B$140:$I$140</c:f>
              <c:numCache>
                <c:formatCode>0.00</c:formatCode>
                <c:ptCount val="8"/>
                <c:pt idx="0">
                  <c:v>19.62</c:v>
                </c:pt>
                <c:pt idx="1">
                  <c:v>18.309999999999999</c:v>
                </c:pt>
                <c:pt idx="2">
                  <c:v>16.420000000000002</c:v>
                </c:pt>
                <c:pt idx="3">
                  <c:v>20</c:v>
                </c:pt>
                <c:pt idx="4">
                  <c:v>15.34</c:v>
                </c:pt>
                <c:pt idx="5">
                  <c:v>35.71</c:v>
                </c:pt>
                <c:pt idx="6">
                  <c:v>16.845001528584532</c:v>
                </c:pt>
                <c:pt idx="7">
                  <c:v>15.589162319729976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22-4F38-922B-8B5D2838E03F}"/>
            </c:ext>
          </c:extLst>
        </c:ser>
        <c:ser>
          <c:idx val="6"/>
          <c:order val="6"/>
          <c:tx>
            <c:strRef>
              <c:f>'Tab4-Analysed samples - %'!$A$141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%'!$B$141:$I$141</c:f>
              <c:numCache>
                <c:formatCode>0.00</c:formatCode>
                <c:ptCount val="8"/>
                <c:pt idx="0">
                  <c:v>5.86</c:v>
                </c:pt>
                <c:pt idx="1">
                  <c:v>5.84</c:v>
                </c:pt>
                <c:pt idx="2">
                  <c:v>5.08</c:v>
                </c:pt>
                <c:pt idx="3">
                  <c:v>5.43</c:v>
                </c:pt>
                <c:pt idx="4">
                  <c:v>5.49</c:v>
                </c:pt>
                <c:pt idx="5">
                  <c:v>21.43</c:v>
                </c:pt>
                <c:pt idx="6">
                  <c:v>4.5857535921736474</c:v>
                </c:pt>
                <c:pt idx="7">
                  <c:v>5.8408213153319002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22-4F38-922B-8B5D2838E03F}"/>
            </c:ext>
          </c:extLst>
        </c:ser>
        <c:ser>
          <c:idx val="7"/>
          <c:order val="7"/>
          <c:tx>
            <c:strRef>
              <c:f>'Tab4-Analysed samples - %'!$A$142</c:f>
              <c:strCache>
                <c:ptCount val="1"/>
                <c:pt idx="0">
                  <c:v>Bursaphelenchus sp.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%'!$B$142:$I$142</c:f>
              <c:numCache>
                <c:formatCode>0.00</c:formatCode>
                <c:ptCount val="8"/>
                <c:pt idx="0">
                  <c:v>15.89</c:v>
                </c:pt>
                <c:pt idx="1">
                  <c:v>15.04</c:v>
                </c:pt>
                <c:pt idx="2">
                  <c:v>12.99</c:v>
                </c:pt>
                <c:pt idx="3">
                  <c:v>15.46</c:v>
                </c:pt>
                <c:pt idx="4">
                  <c:v>20.88</c:v>
                </c:pt>
                <c:pt idx="5">
                  <c:v>0</c:v>
                </c:pt>
                <c:pt idx="6">
                  <c:v>21.879139916437381</c:v>
                </c:pt>
                <c:pt idx="7">
                  <c:v>21.808460673008078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E22-4F38-922B-8B5D2838E03F}"/>
            </c:ext>
          </c:extLst>
        </c:ser>
        <c:ser>
          <c:idx val="8"/>
          <c:order val="8"/>
          <c:tx>
            <c:strRef>
              <c:f>'Tab4-Analysed samples - %'!$A$143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%'!$B$143:$I$143</c:f>
              <c:numCache>
                <c:formatCode>0.00</c:formatCode>
                <c:ptCount val="8"/>
                <c:pt idx="0">
                  <c:v>1.88</c:v>
                </c:pt>
                <c:pt idx="1">
                  <c:v>1.1299999999999999</c:v>
                </c:pt>
                <c:pt idx="2">
                  <c:v>0.94</c:v>
                </c:pt>
                <c:pt idx="3">
                  <c:v>1.3900000000000001</c:v>
                </c:pt>
                <c:pt idx="4">
                  <c:v>2.17</c:v>
                </c:pt>
                <c:pt idx="5">
                  <c:v>0</c:v>
                </c:pt>
                <c:pt idx="6">
                  <c:v>2.3336390502394786</c:v>
                </c:pt>
                <c:pt idx="7">
                  <c:v>2.137883808939347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E22-4F38-922B-8B5D2838E03F}"/>
            </c:ext>
          </c:extLst>
        </c:ser>
        <c:ser>
          <c:idx val="9"/>
          <c:order val="9"/>
          <c:tx>
            <c:strRef>
              <c:f>'Tab4-Analysed samples - %'!$A$144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%'!$B$144:$I$144</c:f>
              <c:numCache>
                <c:formatCode>0.00</c:formatCode>
                <c:ptCount val="8"/>
                <c:pt idx="0">
                  <c:v>1.21</c:v>
                </c:pt>
                <c:pt idx="1">
                  <c:v>0.77</c:v>
                </c:pt>
                <c:pt idx="2">
                  <c:v>0.69</c:v>
                </c:pt>
                <c:pt idx="3">
                  <c:v>0.71</c:v>
                </c:pt>
                <c:pt idx="4">
                  <c:v>1.01</c:v>
                </c:pt>
                <c:pt idx="5">
                  <c:v>0</c:v>
                </c:pt>
                <c:pt idx="6">
                  <c:v>1.3349638234994397</c:v>
                </c:pt>
                <c:pt idx="7">
                  <c:v>1.2990968599774981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E22-4F38-922B-8B5D2838E03F}"/>
            </c:ext>
          </c:extLst>
        </c:ser>
        <c:ser>
          <c:idx val="10"/>
          <c:order val="10"/>
          <c:tx>
            <c:strRef>
              <c:f>'Tab4-Analysed samples - %'!$A$145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%'!$B$145:$I$145</c:f>
              <c:numCache>
                <c:formatCode>0.00</c:formatCode>
                <c:ptCount val="8"/>
                <c:pt idx="0">
                  <c:v>37.61999999999999</c:v>
                </c:pt>
                <c:pt idx="1">
                  <c:v>39.81</c:v>
                </c:pt>
                <c:pt idx="2">
                  <c:v>41.8</c:v>
                </c:pt>
                <c:pt idx="3">
                  <c:v>41.39</c:v>
                </c:pt>
                <c:pt idx="4">
                  <c:v>39.07</c:v>
                </c:pt>
                <c:pt idx="5">
                  <c:v>42.86</c:v>
                </c:pt>
                <c:pt idx="6">
                  <c:v>37.052889024763076</c:v>
                </c:pt>
                <c:pt idx="7">
                  <c:v>40.977811189526427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E22-4F38-922B-8B5D2838E03F}"/>
            </c:ext>
          </c:extLst>
        </c:ser>
        <c:ser>
          <c:idx val="11"/>
          <c:order val="11"/>
          <c:tx>
            <c:strRef>
              <c:f>'Tab4-Analysed samples - %'!$A$146</c:f>
              <c:strCache>
                <c:ptCount val="1"/>
                <c:pt idx="0">
                  <c:v>Contaminant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%'!$B$134:$I$134</c:f>
              <c:strCache>
                <c:ptCount val="8"/>
                <c:pt idx="0">
                  <c:v>M20Q118S_pct</c:v>
                </c:pt>
                <c:pt idx="1">
                  <c:v>M20Q218S_pct</c:v>
                </c:pt>
                <c:pt idx="2">
                  <c:v>M20Q318S_pct</c:v>
                </c:pt>
                <c:pt idx="3">
                  <c:v>M20Q418S_pct</c:v>
                </c:pt>
                <c:pt idx="4">
                  <c:v>M20WLB118S_pct</c:v>
                </c:pt>
                <c:pt idx="5">
                  <c:v>M20WLB218S_pct</c:v>
                </c:pt>
                <c:pt idx="6">
                  <c:v>M20WLB318S_pct</c:v>
                </c:pt>
                <c:pt idx="7">
                  <c:v>M20WLB418S_pct</c:v>
                </c:pt>
              </c:strCache>
            </c:strRef>
          </c:cat>
          <c:val>
            <c:numRef>
              <c:f>'Tab4-Analysed samples - %'!$B$146:$I$146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0.08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E22-4F38-922B-8B5D2838E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0791584"/>
        <c:axId val="480794208"/>
      </c:barChart>
      <c:catAx>
        <c:axId val="48079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794208"/>
        <c:crosses val="autoZero"/>
        <c:auto val="1"/>
        <c:lblAlgn val="ctr"/>
        <c:lblOffset val="100"/>
        <c:noMultiLvlLbl val="0"/>
      </c:catAx>
      <c:valAx>
        <c:axId val="48079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79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%'!$A$150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%'!$B$150:$I$150</c:f>
              <c:numCache>
                <c:formatCode>0.00</c:formatCode>
                <c:ptCount val="8"/>
                <c:pt idx="0">
                  <c:v>3.77</c:v>
                </c:pt>
                <c:pt idx="1">
                  <c:v>4.34</c:v>
                </c:pt>
                <c:pt idx="2">
                  <c:v>4.9700000000000006</c:v>
                </c:pt>
                <c:pt idx="3">
                  <c:v>2.86</c:v>
                </c:pt>
                <c:pt idx="4">
                  <c:v>4.28</c:v>
                </c:pt>
                <c:pt idx="5">
                  <c:v>3.69</c:v>
                </c:pt>
                <c:pt idx="6">
                  <c:v>4.0966065423417914</c:v>
                </c:pt>
                <c:pt idx="7">
                  <c:v>2.8592222915367018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2E-4A76-81C7-3114698F8EC2}"/>
            </c:ext>
          </c:extLst>
        </c:ser>
        <c:ser>
          <c:idx val="1"/>
          <c:order val="1"/>
          <c:tx>
            <c:strRef>
              <c:f>'Tab4-Analysed samples - %'!$A$151</c:f>
              <c:strCache>
                <c:ptCount val="1"/>
                <c:pt idx="0">
                  <c:v>Acrobeloides sp.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%'!$B$151:$I$151</c:f>
              <c:numCache>
                <c:formatCode>0.00</c:formatCode>
                <c:ptCount val="8"/>
                <c:pt idx="0">
                  <c:v>5.98</c:v>
                </c:pt>
                <c:pt idx="1">
                  <c:v>6.48</c:v>
                </c:pt>
                <c:pt idx="2">
                  <c:v>6.5000000000000009</c:v>
                </c:pt>
                <c:pt idx="3">
                  <c:v>4.96</c:v>
                </c:pt>
                <c:pt idx="4">
                  <c:v>6.8000000000000007</c:v>
                </c:pt>
                <c:pt idx="5">
                  <c:v>6.4499999999999993</c:v>
                </c:pt>
                <c:pt idx="6">
                  <c:v>6.1856720676653429</c:v>
                </c:pt>
                <c:pt idx="7">
                  <c:v>5.9055936785194421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2E-4A76-81C7-3114698F8EC2}"/>
            </c:ext>
          </c:extLst>
        </c:ser>
        <c:ser>
          <c:idx val="2"/>
          <c:order val="2"/>
          <c:tx>
            <c:strRef>
              <c:f>'Tab4-Analysed samples - %'!$A$152</c:f>
              <c:strCache>
                <c:ptCount val="1"/>
                <c:pt idx="0">
                  <c:v>Heterorhabditis hepialus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%'!$B$152:$I$152</c:f>
              <c:numCache>
                <c:formatCode>0.00</c:formatCode>
                <c:ptCount val="8"/>
                <c:pt idx="0">
                  <c:v>12.29</c:v>
                </c:pt>
                <c:pt idx="1">
                  <c:v>11.33</c:v>
                </c:pt>
                <c:pt idx="2">
                  <c:v>11.98</c:v>
                </c:pt>
                <c:pt idx="3">
                  <c:v>11.91</c:v>
                </c:pt>
                <c:pt idx="4">
                  <c:v>15.12</c:v>
                </c:pt>
                <c:pt idx="5">
                  <c:v>16.97</c:v>
                </c:pt>
                <c:pt idx="6">
                  <c:v>12.503821461326812</c:v>
                </c:pt>
                <c:pt idx="7">
                  <c:v>12.185485547930963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2E-4A76-81C7-3114698F8EC2}"/>
            </c:ext>
          </c:extLst>
        </c:ser>
        <c:ser>
          <c:idx val="3"/>
          <c:order val="3"/>
          <c:tx>
            <c:strRef>
              <c:f>'Tab4-Analysed samples - %'!$A$153</c:f>
              <c:strCache>
                <c:ptCount val="1"/>
                <c:pt idx="0">
                  <c:v>Mesorhabditis sp.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%'!$B$153:$I$153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2E-4A76-81C7-3114698F8EC2}"/>
            </c:ext>
          </c:extLst>
        </c:ser>
        <c:ser>
          <c:idx val="4"/>
          <c:order val="4"/>
          <c:tx>
            <c:strRef>
              <c:f>'Tab4-Analysed samples - %'!$A$154</c:f>
              <c:strCache>
                <c:ptCount val="1"/>
                <c:pt idx="0">
                  <c:v>Oscheius tipulae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%'!$B$154:$I$154</c:f>
              <c:numCache>
                <c:formatCode>0.00</c:formatCode>
                <c:ptCount val="8"/>
                <c:pt idx="0">
                  <c:v>0.45</c:v>
                </c:pt>
                <c:pt idx="1">
                  <c:v>0.7</c:v>
                </c:pt>
                <c:pt idx="2">
                  <c:v>0.77</c:v>
                </c:pt>
                <c:pt idx="3">
                  <c:v>0.2</c:v>
                </c:pt>
                <c:pt idx="4">
                  <c:v>1.51</c:v>
                </c:pt>
                <c:pt idx="5">
                  <c:v>1.38</c:v>
                </c:pt>
                <c:pt idx="6">
                  <c:v>1.4470600224192398</c:v>
                </c:pt>
                <c:pt idx="7">
                  <c:v>1.2476606363069245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2E-4A76-81C7-3114698F8EC2}"/>
            </c:ext>
          </c:extLst>
        </c:ser>
        <c:ser>
          <c:idx val="5"/>
          <c:order val="5"/>
          <c:tx>
            <c:strRef>
              <c:f>'Tab4-Analysed samples - %'!$A$155</c:f>
              <c:strCache>
                <c:ptCount val="1"/>
                <c:pt idx="0">
                  <c:v>Steinernema sp.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%'!$B$155:$I$155</c:f>
              <c:numCache>
                <c:formatCode>0.00</c:formatCode>
                <c:ptCount val="8"/>
                <c:pt idx="0">
                  <c:v>13.24</c:v>
                </c:pt>
                <c:pt idx="1">
                  <c:v>10.95</c:v>
                </c:pt>
                <c:pt idx="2">
                  <c:v>9.34</c:v>
                </c:pt>
                <c:pt idx="3">
                  <c:v>11.19</c:v>
                </c:pt>
                <c:pt idx="4">
                  <c:v>14.61</c:v>
                </c:pt>
                <c:pt idx="5">
                  <c:v>12.66</c:v>
                </c:pt>
                <c:pt idx="6">
                  <c:v>10.954855803525936</c:v>
                </c:pt>
                <c:pt idx="7">
                  <c:v>9.596589727594095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2E-4A76-81C7-3114698F8EC2}"/>
            </c:ext>
          </c:extLst>
        </c:ser>
        <c:ser>
          <c:idx val="6"/>
          <c:order val="6"/>
          <c:tx>
            <c:strRef>
              <c:f>'Tab4-Analysed samples - %'!$A$156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%'!$B$156:$I$156</c:f>
              <c:numCache>
                <c:formatCode>0.00</c:formatCode>
                <c:ptCount val="8"/>
                <c:pt idx="0">
                  <c:v>5.38</c:v>
                </c:pt>
                <c:pt idx="1">
                  <c:v>5.19</c:v>
                </c:pt>
                <c:pt idx="2">
                  <c:v>4.13</c:v>
                </c:pt>
                <c:pt idx="3">
                  <c:v>4.6500000000000004</c:v>
                </c:pt>
                <c:pt idx="4">
                  <c:v>5.47</c:v>
                </c:pt>
                <c:pt idx="5">
                  <c:v>5.84</c:v>
                </c:pt>
                <c:pt idx="6">
                  <c:v>5.3908081116885773</c:v>
                </c:pt>
                <c:pt idx="7">
                  <c:v>5.9055936785194421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02E-4A76-81C7-3114698F8EC2}"/>
            </c:ext>
          </c:extLst>
        </c:ser>
        <c:ser>
          <c:idx val="7"/>
          <c:order val="7"/>
          <c:tx>
            <c:strRef>
              <c:f>'Tab4-Analysed samples - %'!$A$157</c:f>
              <c:strCache>
                <c:ptCount val="1"/>
                <c:pt idx="0">
                  <c:v>Bursaphelenchus mucronatus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%'!$B$157:$I$157</c:f>
              <c:numCache>
                <c:formatCode>0.00</c:formatCode>
                <c:ptCount val="8"/>
                <c:pt idx="0">
                  <c:v>0.48</c:v>
                </c:pt>
                <c:pt idx="1">
                  <c:v>0.43</c:v>
                </c:pt>
                <c:pt idx="2">
                  <c:v>0.28999999999999998</c:v>
                </c:pt>
                <c:pt idx="3">
                  <c:v>0.49</c:v>
                </c:pt>
                <c:pt idx="4">
                  <c:v>0</c:v>
                </c:pt>
                <c:pt idx="5">
                  <c:v>0.77</c:v>
                </c:pt>
                <c:pt idx="6">
                  <c:v>0.92734128197289323</c:v>
                </c:pt>
                <c:pt idx="7">
                  <c:v>0.50946142649199411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02E-4A76-81C7-3114698F8EC2}"/>
            </c:ext>
          </c:extLst>
        </c:ser>
        <c:ser>
          <c:idx val="8"/>
          <c:order val="8"/>
          <c:tx>
            <c:strRef>
              <c:f>'Tab4-Analysed samples - %'!$A$158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%'!$B$158:$I$158</c:f>
              <c:numCache>
                <c:formatCode>0.00</c:formatCode>
                <c:ptCount val="8"/>
                <c:pt idx="0">
                  <c:v>0.64</c:v>
                </c:pt>
                <c:pt idx="1">
                  <c:v>0.35</c:v>
                </c:pt>
                <c:pt idx="2">
                  <c:v>0.38</c:v>
                </c:pt>
                <c:pt idx="3">
                  <c:v>0.35</c:v>
                </c:pt>
                <c:pt idx="4">
                  <c:v>1.1499999999999999</c:v>
                </c:pt>
                <c:pt idx="5">
                  <c:v>0</c:v>
                </c:pt>
                <c:pt idx="6">
                  <c:v>0.95791297258738417</c:v>
                </c:pt>
                <c:pt idx="7">
                  <c:v>0.92534830526096901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02E-4A76-81C7-3114698F8EC2}"/>
            </c:ext>
          </c:extLst>
        </c:ser>
        <c:ser>
          <c:idx val="9"/>
          <c:order val="9"/>
          <c:tx>
            <c:strRef>
              <c:f>'Tab4-Analysed samples - %'!$A$159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%'!$B$159:$I$159</c:f>
              <c:numCache>
                <c:formatCode>0.00</c:formatCode>
                <c:ptCount val="8"/>
                <c:pt idx="0">
                  <c:v>1.1000000000000001</c:v>
                </c:pt>
                <c:pt idx="1">
                  <c:v>0.67</c:v>
                </c:pt>
                <c:pt idx="2">
                  <c:v>0.33</c:v>
                </c:pt>
                <c:pt idx="3">
                  <c:v>0.55000000000000004</c:v>
                </c:pt>
                <c:pt idx="4">
                  <c:v>1.76</c:v>
                </c:pt>
                <c:pt idx="5">
                  <c:v>1.64</c:v>
                </c:pt>
                <c:pt idx="6">
                  <c:v>1.171914806888821</c:v>
                </c:pt>
                <c:pt idx="7">
                  <c:v>1.2476606363069245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02E-4A76-81C7-3114698F8EC2}"/>
            </c:ext>
          </c:extLst>
        </c:ser>
        <c:ser>
          <c:idx val="10"/>
          <c:order val="10"/>
          <c:tx>
            <c:strRef>
              <c:f>'Tab4-Analysed samples - %'!$A$160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%'!$B$160:$I$160</c:f>
              <c:numCache>
                <c:formatCode>0.00</c:formatCode>
                <c:ptCount val="8"/>
                <c:pt idx="0">
                  <c:v>56.650000000000006</c:v>
                </c:pt>
                <c:pt idx="1">
                  <c:v>59.59</c:v>
                </c:pt>
                <c:pt idx="2">
                  <c:v>61.32</c:v>
                </c:pt>
                <c:pt idx="3">
                  <c:v>62.84</c:v>
                </c:pt>
                <c:pt idx="4">
                  <c:v>48.45</c:v>
                </c:pt>
                <c:pt idx="5">
                  <c:v>50.59</c:v>
                </c:pt>
                <c:pt idx="6">
                  <c:v>56.364006929583212</c:v>
                </c:pt>
                <c:pt idx="7">
                  <c:v>59.617384071532534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02E-4A76-81C7-3114698F8EC2}"/>
            </c:ext>
          </c:extLst>
        </c:ser>
        <c:ser>
          <c:idx val="11"/>
          <c:order val="11"/>
          <c:tx>
            <c:strRef>
              <c:f>'Tab4-Analysed samples - %'!$A$161</c:f>
              <c:strCache>
                <c:ptCount val="1"/>
                <c:pt idx="0">
                  <c:v>Contaminant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%'!$B$149:$I$149</c:f>
              <c:strCache>
                <c:ptCount val="8"/>
                <c:pt idx="0">
                  <c:v>M20Q1Eco_pct</c:v>
                </c:pt>
                <c:pt idx="1">
                  <c:v>M20Q2Eco_pct</c:v>
                </c:pt>
                <c:pt idx="2">
                  <c:v>M20Q3Eco_pct</c:v>
                </c:pt>
                <c:pt idx="3">
                  <c:v>M20Q4Eco_pct</c:v>
                </c:pt>
                <c:pt idx="4">
                  <c:v>M20WLB1Eco_pct</c:v>
                </c:pt>
                <c:pt idx="5">
                  <c:v>M20WLB2Eco_pct</c:v>
                </c:pt>
                <c:pt idx="6">
                  <c:v>M20WLB3Eco_pct</c:v>
                </c:pt>
                <c:pt idx="7">
                  <c:v>M20WLB4Eco_pct</c:v>
                </c:pt>
              </c:strCache>
            </c:strRef>
          </c:cat>
          <c:val>
            <c:numRef>
              <c:f>'Tab4-Analysed samples - %'!$B$161:$I$161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02E-4A76-81C7-3114698F8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8924728"/>
        <c:axId val="518929976"/>
      </c:barChart>
      <c:catAx>
        <c:axId val="518924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929976"/>
        <c:crosses val="autoZero"/>
        <c:auto val="1"/>
        <c:lblAlgn val="ctr"/>
        <c:lblOffset val="100"/>
        <c:noMultiLvlLbl val="0"/>
      </c:catAx>
      <c:valAx>
        <c:axId val="518929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924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%'!$A$58</c:f>
              <c:strCache>
                <c:ptCount val="1"/>
                <c:pt idx="0">
                  <c:v>Mesocriconema sp.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%'!$B$58:$E$58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90.99</c:v>
                </c:pt>
                <c:pt idx="3">
                  <c:v>61.900000000000006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E-4C41-8E89-FB8E3178B2FD}"/>
            </c:ext>
          </c:extLst>
        </c:ser>
        <c:ser>
          <c:idx val="1"/>
          <c:order val="1"/>
          <c:tx>
            <c:strRef>
              <c:f>'Tab4-Analysed samples - %'!$A$59</c:f>
              <c:strCache>
                <c:ptCount val="1"/>
                <c:pt idx="0">
                  <c:v>Plectus sp.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%'!$B$59:$E$59</c:f>
              <c:numCache>
                <c:formatCode>General</c:formatCode>
                <c:ptCount val="4"/>
                <c:pt idx="0">
                  <c:v>55.500000000000007</c:v>
                </c:pt>
                <c:pt idx="1">
                  <c:v>40.879999999999995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BE-4C41-8E89-FB8E3178B2FD}"/>
            </c:ext>
          </c:extLst>
        </c:ser>
        <c:ser>
          <c:idx val="2"/>
          <c:order val="2"/>
          <c:tx>
            <c:strRef>
              <c:f>'Tab4-Analysed samples - %'!$A$60</c:f>
              <c:strCache>
                <c:ptCount val="1"/>
                <c:pt idx="0">
                  <c:v>Acrobeloides sp.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%'!$B$60:$E$60</c:f>
              <c:numCache>
                <c:formatCode>General</c:formatCode>
                <c:ptCount val="4"/>
                <c:pt idx="0">
                  <c:v>0</c:v>
                </c:pt>
                <c:pt idx="1">
                  <c:v>1.52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BE-4C41-8E89-FB8E3178B2FD}"/>
            </c:ext>
          </c:extLst>
        </c:ser>
        <c:ser>
          <c:idx val="3"/>
          <c:order val="3"/>
          <c:tx>
            <c:strRef>
              <c:f>'Tab4-Analysed samples - %'!$A$61</c:f>
              <c:strCache>
                <c:ptCount val="1"/>
                <c:pt idx="0">
                  <c:v>Heterorhabditis hepialus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%'!$B$61:$E$61</c:f>
              <c:numCache>
                <c:formatCode>General</c:formatCode>
                <c:ptCount val="4"/>
                <c:pt idx="0">
                  <c:v>3.48</c:v>
                </c:pt>
                <c:pt idx="1">
                  <c:v>4.2699999999999996</c:v>
                </c:pt>
                <c:pt idx="2">
                  <c:v>8.94</c:v>
                </c:pt>
                <c:pt idx="3">
                  <c:v>7.62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BE-4C41-8E89-FB8E3178B2FD}"/>
            </c:ext>
          </c:extLst>
        </c:ser>
        <c:ser>
          <c:idx val="4"/>
          <c:order val="4"/>
          <c:tx>
            <c:strRef>
              <c:f>'Tab4-Analysed samples - %'!$A$62</c:f>
              <c:strCache>
                <c:ptCount val="1"/>
                <c:pt idx="0">
                  <c:v>Oscheius sp.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%'!$B$62:$E$62</c:f>
              <c:numCache>
                <c:formatCode>General</c:formatCode>
                <c:ptCount val="4"/>
                <c:pt idx="0">
                  <c:v>1.37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BE-4C41-8E89-FB8E3178B2FD}"/>
            </c:ext>
          </c:extLst>
        </c:ser>
        <c:ser>
          <c:idx val="5"/>
          <c:order val="5"/>
          <c:tx>
            <c:strRef>
              <c:f>'Tab4-Analysed samples - %'!$A$63</c:f>
              <c:strCache>
                <c:ptCount val="1"/>
                <c:pt idx="0">
                  <c:v>Steinernema sp.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%'!$B$63:$E$63</c:f>
              <c:numCache>
                <c:formatCode>General</c:formatCode>
                <c:ptCount val="4"/>
                <c:pt idx="0">
                  <c:v>12.35</c:v>
                </c:pt>
                <c:pt idx="1">
                  <c:v>20.82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BE-4C41-8E89-FB8E3178B2FD}"/>
            </c:ext>
          </c:extLst>
        </c:ser>
        <c:ser>
          <c:idx val="6"/>
          <c:order val="6"/>
          <c:tx>
            <c:strRef>
              <c:f>'Tab4-Analysed samples - %'!$A$64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%'!$B$64:$E$64</c:f>
              <c:numCache>
                <c:formatCode>General</c:formatCode>
                <c:ptCount val="4"/>
                <c:pt idx="0">
                  <c:v>1.86</c:v>
                </c:pt>
                <c:pt idx="1">
                  <c:v>0.97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BE-4C41-8E89-FB8E3178B2FD}"/>
            </c:ext>
          </c:extLst>
        </c:ser>
        <c:ser>
          <c:idx val="7"/>
          <c:order val="7"/>
          <c:tx>
            <c:strRef>
              <c:f>'Tab4-Analysed samples - %'!$A$65</c:f>
              <c:strCache>
                <c:ptCount val="1"/>
                <c:pt idx="0">
                  <c:v>Bursaphelenchus mucronatus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%'!$B$65:$E$65</c:f>
              <c:numCache>
                <c:formatCode>General</c:formatCode>
                <c:ptCount val="4"/>
                <c:pt idx="0">
                  <c:v>0</c:v>
                </c:pt>
                <c:pt idx="1">
                  <c:v>1.41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BE-4C41-8E89-FB8E3178B2FD}"/>
            </c:ext>
          </c:extLst>
        </c:ser>
        <c:ser>
          <c:idx val="8"/>
          <c:order val="8"/>
          <c:tx>
            <c:strRef>
              <c:f>'Tab4-Analysed samples - %'!$A$66</c:f>
              <c:strCache>
                <c:ptCount val="1"/>
                <c:pt idx="0">
                  <c:v>Globodera sp.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%'!$B$66:$E$66</c:f>
              <c:numCache>
                <c:formatCode>General</c:formatCode>
                <c:ptCount val="4"/>
                <c:pt idx="0">
                  <c:v>18.36</c:v>
                </c:pt>
                <c:pt idx="1">
                  <c:v>18.84</c:v>
                </c:pt>
                <c:pt idx="2">
                  <c:v>0</c:v>
                </c:pt>
                <c:pt idx="3">
                  <c:v>12.01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BE-4C41-8E89-FB8E3178B2FD}"/>
            </c:ext>
          </c:extLst>
        </c:ser>
        <c:ser>
          <c:idx val="9"/>
          <c:order val="9"/>
          <c:tx>
            <c:strRef>
              <c:f>'Tab4-Analysed samples - %'!$A$67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%'!$B$67:$E$67</c:f>
              <c:numCache>
                <c:formatCode>General</c:formatCode>
                <c:ptCount val="4"/>
                <c:pt idx="0">
                  <c:v>0.46</c:v>
                </c:pt>
                <c:pt idx="1">
                  <c:v>1.25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BE-4C41-8E89-FB8E3178B2FD}"/>
            </c:ext>
          </c:extLst>
        </c:ser>
        <c:ser>
          <c:idx val="10"/>
          <c:order val="10"/>
          <c:tx>
            <c:strRef>
              <c:f>'Tab4-Analysed samples - %'!$A$68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%'!$B$68:$E$68</c:f>
              <c:numCache>
                <c:formatCode>General</c:formatCode>
                <c:ptCount val="4"/>
                <c:pt idx="0">
                  <c:v>3.7299999999999995</c:v>
                </c:pt>
                <c:pt idx="1">
                  <c:v>1.33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BE-4C41-8E89-FB8E3178B2FD}"/>
            </c:ext>
          </c:extLst>
        </c:ser>
        <c:ser>
          <c:idx val="11"/>
          <c:order val="11"/>
          <c:tx>
            <c:strRef>
              <c:f>'Tab4-Analysed samples - %'!$A$69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%'!$B$69:$E$69</c:f>
              <c:numCache>
                <c:formatCode>General</c:formatCode>
                <c:ptCount val="4"/>
                <c:pt idx="0">
                  <c:v>2.88</c:v>
                </c:pt>
                <c:pt idx="1">
                  <c:v>7.54</c:v>
                </c:pt>
                <c:pt idx="2">
                  <c:v>0</c:v>
                </c:pt>
                <c:pt idx="3">
                  <c:v>18.46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0BE-4C41-8E89-FB8E3178B2FD}"/>
            </c:ext>
          </c:extLst>
        </c:ser>
        <c:ser>
          <c:idx val="12"/>
          <c:order val="12"/>
          <c:tx>
            <c:strRef>
              <c:f>'Tab4-Analysed samples - %'!$A$70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%'!$B$70:$E$70</c:f>
              <c:numCache>
                <c:formatCode>General</c:formatCode>
                <c:ptCount val="4"/>
                <c:pt idx="0">
                  <c:v>0</c:v>
                </c:pt>
                <c:pt idx="1">
                  <c:v>1.18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0BE-4C41-8E89-FB8E3178B2FD}"/>
            </c:ext>
          </c:extLst>
        </c:ser>
        <c:ser>
          <c:idx val="13"/>
          <c:order val="13"/>
          <c:tx>
            <c:strRef>
              <c:f>'Tab4-Analysed samples - %'!$A$71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%'!$B$57:$E$57</c:f>
              <c:strCache>
                <c:ptCount val="4"/>
                <c:pt idx="0">
                  <c:v>CrQ1Eco_pct</c:v>
                </c:pt>
                <c:pt idx="1">
                  <c:v>CrQ3Eco_pct</c:v>
                </c:pt>
                <c:pt idx="2">
                  <c:v>CrWLB1Eco_pct</c:v>
                </c:pt>
                <c:pt idx="3">
                  <c:v>CrWLB2Eco_pct</c:v>
                </c:pt>
              </c:strCache>
            </c:strRef>
          </c:cat>
          <c:val>
            <c:numRef>
              <c:f>'Tab4-Analysed samples - %'!$B$71:$E$71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7.0000000000000007E-2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0BE-4C41-8E89-FB8E3178B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3826264"/>
        <c:axId val="473824624"/>
      </c:barChart>
      <c:catAx>
        <c:axId val="47382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24624"/>
        <c:crosses val="autoZero"/>
        <c:auto val="1"/>
        <c:lblAlgn val="ctr"/>
        <c:lblOffset val="100"/>
        <c:noMultiLvlLbl val="0"/>
      </c:catAx>
      <c:valAx>
        <c:axId val="47382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26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%'!$A$92</c:f>
              <c:strCache>
                <c:ptCount val="1"/>
                <c:pt idx="0">
                  <c:v>Paratylenchus dianthus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%'!$B$92:$E$92</c:f>
              <c:numCache>
                <c:formatCode>General</c:formatCode>
                <c:ptCount val="4"/>
                <c:pt idx="0">
                  <c:v>6.27</c:v>
                </c:pt>
                <c:pt idx="1">
                  <c:v>7.8</c:v>
                </c:pt>
                <c:pt idx="2">
                  <c:v>14.91</c:v>
                </c:pt>
                <c:pt idx="3">
                  <c:v>94.14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13-443F-8928-658075590559}"/>
            </c:ext>
          </c:extLst>
        </c:ser>
        <c:ser>
          <c:idx val="1"/>
          <c:order val="1"/>
          <c:tx>
            <c:strRef>
              <c:f>'Tab4-Analysed samples - %'!$A$93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%'!$B$93:$E$93</c:f>
              <c:numCache>
                <c:formatCode>General</c:formatCode>
                <c:ptCount val="4"/>
                <c:pt idx="0">
                  <c:v>34.749999999999993</c:v>
                </c:pt>
                <c:pt idx="1">
                  <c:v>31.08</c:v>
                </c:pt>
                <c:pt idx="2">
                  <c:v>3.06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13-443F-8928-658075590559}"/>
            </c:ext>
          </c:extLst>
        </c:ser>
        <c:ser>
          <c:idx val="2"/>
          <c:order val="2"/>
          <c:tx>
            <c:strRef>
              <c:f>'Tab4-Analysed samples - %'!$A$94</c:f>
              <c:strCache>
                <c:ptCount val="1"/>
                <c:pt idx="0">
                  <c:v>Acrobeloides sp.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%'!$B$94:$E$94</c:f>
              <c:numCache>
                <c:formatCode>General</c:formatCode>
                <c:ptCount val="4"/>
                <c:pt idx="0">
                  <c:v>1.77</c:v>
                </c:pt>
                <c:pt idx="1">
                  <c:v>1.04</c:v>
                </c:pt>
                <c:pt idx="2">
                  <c:v>4.4400000000000004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13-443F-8928-658075590559}"/>
            </c:ext>
          </c:extLst>
        </c:ser>
        <c:ser>
          <c:idx val="3"/>
          <c:order val="3"/>
          <c:tx>
            <c:strRef>
              <c:f>'Tab4-Analysed samples - %'!$A$95</c:f>
              <c:strCache>
                <c:ptCount val="1"/>
                <c:pt idx="0">
                  <c:v>Heterorhabditis hepialus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%'!$B$95:$E$95</c:f>
              <c:numCache>
                <c:formatCode>General</c:formatCode>
                <c:ptCount val="4"/>
                <c:pt idx="0">
                  <c:v>2.99</c:v>
                </c:pt>
                <c:pt idx="1">
                  <c:v>11.48</c:v>
                </c:pt>
                <c:pt idx="2">
                  <c:v>14.91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13-443F-8928-658075590559}"/>
            </c:ext>
          </c:extLst>
        </c:ser>
        <c:ser>
          <c:idx val="4"/>
          <c:order val="4"/>
          <c:tx>
            <c:strRef>
              <c:f>'Tab4-Analysed samples - %'!$A$96</c:f>
              <c:strCache>
                <c:ptCount val="1"/>
                <c:pt idx="0">
                  <c:v>Steinernema sp.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%'!$B$96:$E$96</c:f>
              <c:numCache>
                <c:formatCode>General</c:formatCode>
                <c:ptCount val="4"/>
                <c:pt idx="0">
                  <c:v>15.94</c:v>
                </c:pt>
                <c:pt idx="1">
                  <c:v>23.76</c:v>
                </c:pt>
                <c:pt idx="2">
                  <c:v>12.42</c:v>
                </c:pt>
                <c:pt idx="3">
                  <c:v>5.73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13-443F-8928-658075590559}"/>
            </c:ext>
          </c:extLst>
        </c:ser>
        <c:ser>
          <c:idx val="5"/>
          <c:order val="5"/>
          <c:tx>
            <c:strRef>
              <c:f>'Tab4-Analysed samples - %'!$A$97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%'!$B$97:$E$97</c:f>
              <c:numCache>
                <c:formatCode>General</c:formatCode>
                <c:ptCount val="4"/>
                <c:pt idx="0">
                  <c:v>1.06</c:v>
                </c:pt>
                <c:pt idx="1">
                  <c:v>0</c:v>
                </c:pt>
                <c:pt idx="2">
                  <c:v>2.9699999999999998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013-443F-8928-658075590559}"/>
            </c:ext>
          </c:extLst>
        </c:ser>
        <c:ser>
          <c:idx val="6"/>
          <c:order val="6"/>
          <c:tx>
            <c:strRef>
              <c:f>'Tab4-Analysed samples - %'!$A$98</c:f>
              <c:strCache>
                <c:ptCount val="1"/>
                <c:pt idx="0">
                  <c:v>Bursaphelenchus mucronatus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%'!$B$98:$E$98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3.46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013-443F-8928-658075590559}"/>
            </c:ext>
          </c:extLst>
        </c:ser>
        <c:ser>
          <c:idx val="7"/>
          <c:order val="7"/>
          <c:tx>
            <c:strRef>
              <c:f>'Tab4-Analysed samples - %'!$A$99</c:f>
              <c:strCache>
                <c:ptCount val="1"/>
                <c:pt idx="0">
                  <c:v>Globodera sp.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%'!$B$99:$E$99</c:f>
              <c:numCache>
                <c:formatCode>General</c:formatCode>
                <c:ptCount val="4"/>
                <c:pt idx="0">
                  <c:v>19.28</c:v>
                </c:pt>
                <c:pt idx="1">
                  <c:v>9.8800000000000008</c:v>
                </c:pt>
                <c:pt idx="2">
                  <c:v>6.09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013-443F-8928-658075590559}"/>
            </c:ext>
          </c:extLst>
        </c:ser>
        <c:ser>
          <c:idx val="8"/>
          <c:order val="8"/>
          <c:tx>
            <c:strRef>
              <c:f>'Tab4-Analysed samples - %'!$A$100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%'!$B$100:$E$100</c:f>
              <c:numCache>
                <c:formatCode>General</c:formatCode>
                <c:ptCount val="4"/>
                <c:pt idx="0">
                  <c:v>10.19</c:v>
                </c:pt>
                <c:pt idx="1">
                  <c:v>6.57</c:v>
                </c:pt>
                <c:pt idx="2">
                  <c:v>27.84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013-443F-8928-658075590559}"/>
            </c:ext>
          </c:extLst>
        </c:ser>
        <c:ser>
          <c:idx val="9"/>
          <c:order val="9"/>
          <c:tx>
            <c:strRef>
              <c:f>'Tab4-Analysed samples - %'!$A$101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%'!$B$101:$E$101</c:f>
              <c:numCache>
                <c:formatCode>General</c:formatCode>
                <c:ptCount val="4"/>
                <c:pt idx="0">
                  <c:v>0</c:v>
                </c:pt>
                <c:pt idx="1">
                  <c:v>1.53</c:v>
                </c:pt>
                <c:pt idx="2">
                  <c:v>1.1299999999999999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013-443F-8928-658075590559}"/>
            </c:ext>
          </c:extLst>
        </c:ser>
        <c:ser>
          <c:idx val="10"/>
          <c:order val="10"/>
          <c:tx>
            <c:strRef>
              <c:f>'Tab4-Analysed samples - %'!$A$102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%'!$B$102:$E$102</c:f>
              <c:numCache>
                <c:formatCode>General</c:formatCode>
                <c:ptCount val="4"/>
                <c:pt idx="0">
                  <c:v>1.04</c:v>
                </c:pt>
                <c:pt idx="1">
                  <c:v>0</c:v>
                </c:pt>
                <c:pt idx="2">
                  <c:v>7.49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013-443F-8928-658075590559}"/>
            </c:ext>
          </c:extLst>
        </c:ser>
        <c:ser>
          <c:idx val="11"/>
          <c:order val="11"/>
          <c:tx>
            <c:strRef>
              <c:f>'Tab4-Analysed samples - %'!$A$103</c:f>
              <c:strCache>
                <c:ptCount val="1"/>
                <c:pt idx="0">
                  <c:v>Oscheius tipulae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%'!$B$103:$E$103</c:f>
              <c:numCache>
                <c:formatCode>General</c:formatCode>
                <c:ptCount val="4"/>
                <c:pt idx="0">
                  <c:v>1.9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013-443F-8928-658075590559}"/>
            </c:ext>
          </c:extLst>
        </c:ser>
        <c:ser>
          <c:idx val="12"/>
          <c:order val="12"/>
          <c:tx>
            <c:strRef>
              <c:f>'Tab4-Analysed samples - %'!$A$104</c:f>
              <c:strCache>
                <c:ptCount val="1"/>
                <c:pt idx="0">
                  <c:v>Rhabditis sp.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%'!$B$104:$E$104</c:f>
              <c:numCache>
                <c:formatCode>General</c:formatCode>
                <c:ptCount val="4"/>
                <c:pt idx="0">
                  <c:v>0</c:v>
                </c:pt>
                <c:pt idx="1">
                  <c:v>1.32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013-443F-8928-658075590559}"/>
            </c:ext>
          </c:extLst>
        </c:ser>
        <c:ser>
          <c:idx val="13"/>
          <c:order val="13"/>
          <c:tx>
            <c:strRef>
              <c:f>'Tab4-Analysed samples - %'!$A$105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%'!$B$105:$E$105</c:f>
              <c:numCache>
                <c:formatCode>General</c:formatCode>
                <c:ptCount val="4"/>
                <c:pt idx="0">
                  <c:v>0.8</c:v>
                </c:pt>
                <c:pt idx="1">
                  <c:v>1.24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013-443F-8928-658075590559}"/>
            </c:ext>
          </c:extLst>
        </c:ser>
        <c:ser>
          <c:idx val="14"/>
          <c:order val="14"/>
          <c:tx>
            <c:strRef>
              <c:f>'Tab4-Analysed samples - %'!$A$106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%'!$B$91:$E$91</c:f>
              <c:strCache>
                <c:ptCount val="4"/>
                <c:pt idx="0">
                  <c:v>ParQ3Eco_pct</c:v>
                </c:pt>
                <c:pt idx="1">
                  <c:v>ParQ4Eco_pct</c:v>
                </c:pt>
                <c:pt idx="2">
                  <c:v>ParWLB1Eco_pct</c:v>
                </c:pt>
                <c:pt idx="3">
                  <c:v>ParWLB2Eco_pct</c:v>
                </c:pt>
              </c:strCache>
            </c:strRef>
          </c:cat>
          <c:val>
            <c:numRef>
              <c:f>'Tab4-Analysed samples - %'!$B$106:$E$106</c:f>
              <c:numCache>
                <c:formatCode>General</c:formatCode>
                <c:ptCount val="4"/>
                <c:pt idx="0">
                  <c:v>4.0199999999999996</c:v>
                </c:pt>
                <c:pt idx="1">
                  <c:v>4.2900000000000009</c:v>
                </c:pt>
                <c:pt idx="2">
                  <c:v>1.27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13-443F-8928-658075590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6404592"/>
        <c:axId val="586405248"/>
      </c:barChart>
      <c:catAx>
        <c:axId val="58640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405248"/>
        <c:crosses val="autoZero"/>
        <c:auto val="1"/>
        <c:lblAlgn val="ctr"/>
        <c:lblOffset val="100"/>
        <c:noMultiLvlLbl val="0"/>
      </c:catAx>
      <c:valAx>
        <c:axId val="58640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40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%'!$A$182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%'!$B$182:$I$182</c:f>
              <c:numCache>
                <c:formatCode>0.00</c:formatCode>
                <c:ptCount val="8"/>
                <c:pt idx="0">
                  <c:v>4.2699999999999996</c:v>
                </c:pt>
                <c:pt idx="1">
                  <c:v>6.25</c:v>
                </c:pt>
                <c:pt idx="2">
                  <c:v>6.88</c:v>
                </c:pt>
                <c:pt idx="3">
                  <c:v>3.5</c:v>
                </c:pt>
                <c:pt idx="4">
                  <c:v>4.7799999999999994</c:v>
                </c:pt>
                <c:pt idx="5">
                  <c:v>5.0299999999999994</c:v>
                </c:pt>
                <c:pt idx="6">
                  <c:v>4.6005216141287608</c:v>
                </c:pt>
                <c:pt idx="7">
                  <c:v>3.7105556694689352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77-4F73-AF35-6CC5797E7620}"/>
            </c:ext>
          </c:extLst>
        </c:ser>
        <c:ser>
          <c:idx val="1"/>
          <c:order val="1"/>
          <c:tx>
            <c:strRef>
              <c:f>'Tab4-Analysed samples - %'!$A$183</c:f>
              <c:strCache>
                <c:ptCount val="1"/>
                <c:pt idx="0">
                  <c:v>Acrobeloides sp.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%'!$B$183:$I$183</c:f>
              <c:numCache>
                <c:formatCode>0.00</c:formatCode>
                <c:ptCount val="8"/>
                <c:pt idx="0">
                  <c:v>3.11</c:v>
                </c:pt>
                <c:pt idx="1">
                  <c:v>2.83</c:v>
                </c:pt>
                <c:pt idx="2">
                  <c:v>2.52</c:v>
                </c:pt>
                <c:pt idx="3">
                  <c:v>2.4700000000000002</c:v>
                </c:pt>
                <c:pt idx="4">
                  <c:v>3.54</c:v>
                </c:pt>
                <c:pt idx="5">
                  <c:v>3.05</c:v>
                </c:pt>
                <c:pt idx="6">
                  <c:v>2.6904836225485163</c:v>
                </c:pt>
                <c:pt idx="7">
                  <c:v>3.1057965962681973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77-4F73-AF35-6CC5797E7620}"/>
            </c:ext>
          </c:extLst>
        </c:ser>
        <c:ser>
          <c:idx val="2"/>
          <c:order val="2"/>
          <c:tx>
            <c:strRef>
              <c:f>'Tab4-Analysed samples - %'!$A$184</c:f>
              <c:strCache>
                <c:ptCount val="1"/>
                <c:pt idx="0">
                  <c:v>Heterorhabditis hepialus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%'!$B$184:$I$184</c:f>
              <c:numCache>
                <c:formatCode>0.00</c:formatCode>
                <c:ptCount val="8"/>
                <c:pt idx="0">
                  <c:v>25.73</c:v>
                </c:pt>
                <c:pt idx="1">
                  <c:v>23.96</c:v>
                </c:pt>
                <c:pt idx="2">
                  <c:v>22.92</c:v>
                </c:pt>
                <c:pt idx="3">
                  <c:v>17.489999999999998</c:v>
                </c:pt>
                <c:pt idx="4">
                  <c:v>23.16</c:v>
                </c:pt>
                <c:pt idx="5">
                  <c:v>23.97</c:v>
                </c:pt>
                <c:pt idx="6">
                  <c:v>20.774230413800183</c:v>
                </c:pt>
                <c:pt idx="7">
                  <c:v>21.494572483083861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77-4F73-AF35-6CC5797E7620}"/>
            </c:ext>
          </c:extLst>
        </c:ser>
        <c:ser>
          <c:idx val="3"/>
          <c:order val="3"/>
          <c:tx>
            <c:strRef>
              <c:f>'Tab4-Analysed samples - %'!$A$185</c:f>
              <c:strCache>
                <c:ptCount val="1"/>
                <c:pt idx="0">
                  <c:v>Mesorhabditis sp.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%'!$B$185:$I$185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77-4F73-AF35-6CC5797E7620}"/>
            </c:ext>
          </c:extLst>
        </c:ser>
        <c:ser>
          <c:idx val="4"/>
          <c:order val="4"/>
          <c:tx>
            <c:strRef>
              <c:f>'Tab4-Analysed samples - %'!$A$186</c:f>
              <c:strCache>
                <c:ptCount val="1"/>
                <c:pt idx="0">
                  <c:v>Oscheius tipulae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%'!$B$186:$I$186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0.37925568997334425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77-4F73-AF35-6CC5797E7620}"/>
            </c:ext>
          </c:extLst>
        </c:ser>
        <c:ser>
          <c:idx val="5"/>
          <c:order val="5"/>
          <c:tx>
            <c:strRef>
              <c:f>'Tab4-Analysed samples - %'!$A$187</c:f>
              <c:strCache>
                <c:ptCount val="1"/>
                <c:pt idx="0">
                  <c:v>Steinernema sp.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%'!$B$187:$I$187</c:f>
              <c:numCache>
                <c:formatCode>0.00</c:formatCode>
                <c:ptCount val="8"/>
                <c:pt idx="0">
                  <c:v>22.93</c:v>
                </c:pt>
                <c:pt idx="1">
                  <c:v>20.010000000000002</c:v>
                </c:pt>
                <c:pt idx="2">
                  <c:v>20.27</c:v>
                </c:pt>
                <c:pt idx="3">
                  <c:v>21.99</c:v>
                </c:pt>
                <c:pt idx="4">
                  <c:v>21.92</c:v>
                </c:pt>
                <c:pt idx="5">
                  <c:v>25.81</c:v>
                </c:pt>
                <c:pt idx="6">
                  <c:v>17.37518431050416</c:v>
                </c:pt>
                <c:pt idx="7">
                  <c:v>20.223553413984007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77-4F73-AF35-6CC5797E7620}"/>
            </c:ext>
          </c:extLst>
        </c:ser>
        <c:ser>
          <c:idx val="6"/>
          <c:order val="6"/>
          <c:tx>
            <c:strRef>
              <c:f>'Tab4-Analysed samples - %'!$A$188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%'!$B$188:$I$188</c:f>
              <c:numCache>
                <c:formatCode>0.00</c:formatCode>
                <c:ptCount val="8"/>
                <c:pt idx="0">
                  <c:v>8.77</c:v>
                </c:pt>
                <c:pt idx="1">
                  <c:v>8.9</c:v>
                </c:pt>
                <c:pt idx="2">
                  <c:v>7.43</c:v>
                </c:pt>
                <c:pt idx="3">
                  <c:v>7.13</c:v>
                </c:pt>
                <c:pt idx="4">
                  <c:v>7.6</c:v>
                </c:pt>
                <c:pt idx="5">
                  <c:v>8.59</c:v>
                </c:pt>
                <c:pt idx="6">
                  <c:v>7.6401519663209774</c:v>
                </c:pt>
                <c:pt idx="7">
                  <c:v>8.5793787164240296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77-4F73-AF35-6CC5797E7620}"/>
            </c:ext>
          </c:extLst>
        </c:ser>
        <c:ser>
          <c:idx val="7"/>
          <c:order val="7"/>
          <c:tx>
            <c:strRef>
              <c:f>'Tab4-Analysed samples - %'!$A$189</c:f>
              <c:strCache>
                <c:ptCount val="1"/>
                <c:pt idx="0">
                  <c:v>Bursaphelenchus mucronatus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%'!$B$189:$I$189</c:f>
              <c:numCache>
                <c:formatCode>0.00</c:formatCode>
                <c:ptCount val="8"/>
                <c:pt idx="0">
                  <c:v>0.48</c:v>
                </c:pt>
                <c:pt idx="1">
                  <c:v>0.69</c:v>
                </c:pt>
                <c:pt idx="2">
                  <c:v>0.6</c:v>
                </c:pt>
                <c:pt idx="3">
                  <c:v>0.59</c:v>
                </c:pt>
                <c:pt idx="4">
                  <c:v>0.72</c:v>
                </c:pt>
                <c:pt idx="5">
                  <c:v>0.82</c:v>
                </c:pt>
                <c:pt idx="6">
                  <c:v>0.48264400862511547</c:v>
                </c:pt>
                <c:pt idx="7">
                  <c:v>0.71751076481443499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877-4F73-AF35-6CC5797E7620}"/>
            </c:ext>
          </c:extLst>
        </c:ser>
        <c:ser>
          <c:idx val="8"/>
          <c:order val="8"/>
          <c:tx>
            <c:strRef>
              <c:f>'Tab4-Analysed samples - %'!$A$190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%'!$B$190:$I$190</c:f>
              <c:numCache>
                <c:formatCode>0.00</c:formatCode>
                <c:ptCount val="8"/>
                <c:pt idx="0">
                  <c:v>0.9</c:v>
                </c:pt>
                <c:pt idx="1">
                  <c:v>1.02</c:v>
                </c:pt>
                <c:pt idx="2">
                  <c:v>0.74</c:v>
                </c:pt>
                <c:pt idx="3">
                  <c:v>0.89</c:v>
                </c:pt>
                <c:pt idx="4">
                  <c:v>1.29</c:v>
                </c:pt>
                <c:pt idx="5">
                  <c:v>1.39</c:v>
                </c:pt>
                <c:pt idx="6">
                  <c:v>1.4376630044152376</c:v>
                </c:pt>
                <c:pt idx="7">
                  <c:v>1.4042710682796802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77-4F73-AF35-6CC5797E7620}"/>
            </c:ext>
          </c:extLst>
        </c:ser>
        <c:ser>
          <c:idx val="9"/>
          <c:order val="9"/>
          <c:tx>
            <c:strRef>
              <c:f>'Tab4-Analysed samples - %'!$A$191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%'!$B$191:$I$191</c:f>
              <c:numCache>
                <c:formatCode>0.00</c:formatCode>
                <c:ptCount val="8"/>
                <c:pt idx="0">
                  <c:v>1.71</c:v>
                </c:pt>
                <c:pt idx="1">
                  <c:v>1.36</c:v>
                </c:pt>
                <c:pt idx="2">
                  <c:v>1.26</c:v>
                </c:pt>
                <c:pt idx="3">
                  <c:v>1.76</c:v>
                </c:pt>
                <c:pt idx="4">
                  <c:v>2.92</c:v>
                </c:pt>
                <c:pt idx="5">
                  <c:v>2.77</c:v>
                </c:pt>
                <c:pt idx="6">
                  <c:v>3.0396303521922166</c:v>
                </c:pt>
                <c:pt idx="7">
                  <c:v>2.2857842936231285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877-4F73-AF35-6CC5797E7620}"/>
            </c:ext>
          </c:extLst>
        </c:ser>
        <c:ser>
          <c:idx val="10"/>
          <c:order val="10"/>
          <c:tx>
            <c:strRef>
              <c:f>'Tab4-Analysed samples - %'!$A$192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%'!$B$192:$I$192</c:f>
              <c:numCache>
                <c:formatCode>0.00</c:formatCode>
                <c:ptCount val="8"/>
                <c:pt idx="0">
                  <c:v>32.1</c:v>
                </c:pt>
                <c:pt idx="1">
                  <c:v>34.97</c:v>
                </c:pt>
                <c:pt idx="2">
                  <c:v>37.39</c:v>
                </c:pt>
                <c:pt idx="3">
                  <c:v>44.17</c:v>
                </c:pt>
                <c:pt idx="4">
                  <c:v>34.06</c:v>
                </c:pt>
                <c:pt idx="5">
                  <c:v>28.099999999999998</c:v>
                </c:pt>
                <c:pt idx="6">
                  <c:v>41.969490707464836</c:v>
                </c:pt>
                <c:pt idx="7">
                  <c:v>38.079321304080374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877-4F73-AF35-6CC5797E7620}"/>
            </c:ext>
          </c:extLst>
        </c:ser>
        <c:ser>
          <c:idx val="11"/>
          <c:order val="11"/>
          <c:tx>
            <c:strRef>
              <c:f>'Tab4-Analysed samples - %'!$A$193</c:f>
              <c:strCache>
                <c:ptCount val="1"/>
                <c:pt idx="0">
                  <c:v>Contaminant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%'!$B$181:$I$181</c:f>
              <c:strCache>
                <c:ptCount val="8"/>
                <c:pt idx="0">
                  <c:v>MvarQ1Eco_pct</c:v>
                </c:pt>
                <c:pt idx="1">
                  <c:v>MvarQ2Eco_pct</c:v>
                </c:pt>
                <c:pt idx="2">
                  <c:v>MvarQ3Eco_pct</c:v>
                </c:pt>
                <c:pt idx="3">
                  <c:v>MvarQ4Eco_pct</c:v>
                </c:pt>
                <c:pt idx="4">
                  <c:v>MvarWLB1Eco_pct</c:v>
                </c:pt>
                <c:pt idx="5">
                  <c:v>MvarWLB2Eco_pct</c:v>
                </c:pt>
                <c:pt idx="6">
                  <c:v>MvarWLB3Eco_pct</c:v>
                </c:pt>
                <c:pt idx="7">
                  <c:v>MvarWLB4Eco_pct</c:v>
                </c:pt>
              </c:strCache>
            </c:strRef>
          </c:cat>
          <c:val>
            <c:numRef>
              <c:f>'Tab4-Analysed samples - %'!$B$193:$I$193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877-4F73-AF35-6CC5797E7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905016"/>
        <c:axId val="574905344"/>
      </c:barChart>
      <c:catAx>
        <c:axId val="574905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905344"/>
        <c:crosses val="autoZero"/>
        <c:auto val="1"/>
        <c:lblAlgn val="ctr"/>
        <c:lblOffset val="100"/>
        <c:noMultiLvlLbl val="0"/>
      </c:catAx>
      <c:valAx>
        <c:axId val="57490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90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%'!$A$166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%'!$B$166:$I$166</c:f>
              <c:numCache>
                <c:formatCode>0.00</c:formatCode>
                <c:ptCount val="8"/>
                <c:pt idx="0">
                  <c:v>3.91</c:v>
                </c:pt>
                <c:pt idx="1">
                  <c:v>5.62</c:v>
                </c:pt>
                <c:pt idx="2">
                  <c:v>5.63</c:v>
                </c:pt>
                <c:pt idx="3">
                  <c:v>3.48</c:v>
                </c:pt>
                <c:pt idx="4">
                  <c:v>5.6</c:v>
                </c:pt>
                <c:pt idx="5">
                  <c:v>4.09</c:v>
                </c:pt>
                <c:pt idx="6">
                  <c:v>4.221068842427333</c:v>
                </c:pt>
                <c:pt idx="7">
                  <c:v>4.5324716692189897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C3-4B08-BE26-307579B176A7}"/>
            </c:ext>
          </c:extLst>
        </c:ser>
        <c:ser>
          <c:idx val="1"/>
          <c:order val="1"/>
          <c:tx>
            <c:strRef>
              <c:f>'Tab4-Analysed samples - %'!$A$167</c:f>
              <c:strCache>
                <c:ptCount val="1"/>
                <c:pt idx="0">
                  <c:v>Cephalobidae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%'!$B$167:$I$167</c:f>
              <c:numCache>
                <c:formatCode>0.00</c:formatCode>
                <c:ptCount val="8"/>
                <c:pt idx="0">
                  <c:v>3.59</c:v>
                </c:pt>
                <c:pt idx="1">
                  <c:v>3.57</c:v>
                </c:pt>
                <c:pt idx="2">
                  <c:v>3.74</c:v>
                </c:pt>
                <c:pt idx="3">
                  <c:v>3.59</c:v>
                </c:pt>
                <c:pt idx="4">
                  <c:v>4.1500000000000004</c:v>
                </c:pt>
                <c:pt idx="5">
                  <c:v>3.63</c:v>
                </c:pt>
                <c:pt idx="6">
                  <c:v>3.4767740948495667</c:v>
                </c:pt>
                <c:pt idx="7">
                  <c:v>3.327895865237366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C3-4B08-BE26-307579B176A7}"/>
            </c:ext>
          </c:extLst>
        </c:ser>
        <c:ser>
          <c:idx val="2"/>
          <c:order val="2"/>
          <c:tx>
            <c:strRef>
              <c:f>'Tab4-Analysed samples - %'!$A$168</c:f>
              <c:strCache>
                <c:ptCount val="1"/>
                <c:pt idx="0">
                  <c:v>Heterorhabditis bacteriophora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%'!$B$168:$I$168</c:f>
              <c:numCache>
                <c:formatCode>0.00</c:formatCode>
                <c:ptCount val="8"/>
                <c:pt idx="0">
                  <c:v>14.5</c:v>
                </c:pt>
                <c:pt idx="1">
                  <c:v>12.35</c:v>
                </c:pt>
                <c:pt idx="2">
                  <c:v>12.74</c:v>
                </c:pt>
                <c:pt idx="3">
                  <c:v>8.64</c:v>
                </c:pt>
                <c:pt idx="4">
                  <c:v>7.05</c:v>
                </c:pt>
                <c:pt idx="5">
                  <c:v>7.19</c:v>
                </c:pt>
                <c:pt idx="6">
                  <c:v>5.0163426823049466</c:v>
                </c:pt>
                <c:pt idx="7">
                  <c:v>4.7978866768759572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C3-4B08-BE26-307579B176A7}"/>
            </c:ext>
          </c:extLst>
        </c:ser>
        <c:ser>
          <c:idx val="3"/>
          <c:order val="3"/>
          <c:tx>
            <c:strRef>
              <c:f>'Tab4-Analysed samples - %'!$A$169</c:f>
              <c:strCache>
                <c:ptCount val="1"/>
                <c:pt idx="0">
                  <c:v>Mesorhabditis sp.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%'!$B$169:$I$169</c:f>
              <c:numCache>
                <c:formatCode>0.00</c:formatCode>
                <c:ptCount val="8"/>
                <c:pt idx="0">
                  <c:v>0.36</c:v>
                </c:pt>
                <c:pt idx="1">
                  <c:v>0.08</c:v>
                </c:pt>
                <c:pt idx="2">
                  <c:v>0.26</c:v>
                </c:pt>
                <c:pt idx="3">
                  <c:v>0.17</c:v>
                </c:pt>
                <c:pt idx="4">
                  <c:v>0.32</c:v>
                </c:pt>
                <c:pt idx="5">
                  <c:v>0</c:v>
                </c:pt>
                <c:pt idx="6">
                  <c:v>0.15293727689954104</c:v>
                </c:pt>
                <c:pt idx="7">
                  <c:v>5.1041347626339974E-2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C3-4B08-BE26-307579B176A7}"/>
            </c:ext>
          </c:extLst>
        </c:ser>
        <c:ser>
          <c:idx val="4"/>
          <c:order val="4"/>
          <c:tx>
            <c:strRef>
              <c:f>'Tab4-Analysed samples - %'!$A$170</c:f>
              <c:strCache>
                <c:ptCount val="1"/>
                <c:pt idx="0">
                  <c:v>Oscheius tipulae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%'!$B$170:$I$170</c:f>
              <c:numCache>
                <c:formatCode>0.00</c:formatCode>
                <c:ptCount val="8"/>
                <c:pt idx="0">
                  <c:v>0</c:v>
                </c:pt>
                <c:pt idx="1">
                  <c:v>0.05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5.0979092299847019E-2</c:v>
                </c:pt>
                <c:pt idx="7">
                  <c:v>0.14291577335375194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C3-4B08-BE26-307579B176A7}"/>
            </c:ext>
          </c:extLst>
        </c:ser>
        <c:ser>
          <c:idx val="5"/>
          <c:order val="5"/>
          <c:tx>
            <c:strRef>
              <c:f>'Tab4-Analysed samples - %'!$A$171</c:f>
              <c:strCache>
                <c:ptCount val="1"/>
                <c:pt idx="0">
                  <c:v>Steinernema feltiae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%'!$B$171:$I$171</c:f>
              <c:numCache>
                <c:formatCode>0.00</c:formatCode>
                <c:ptCount val="8"/>
                <c:pt idx="0">
                  <c:v>33.909999999999997</c:v>
                </c:pt>
                <c:pt idx="1">
                  <c:v>31.67</c:v>
                </c:pt>
                <c:pt idx="2">
                  <c:v>35.35</c:v>
                </c:pt>
                <c:pt idx="3">
                  <c:v>34.06</c:v>
                </c:pt>
                <c:pt idx="4">
                  <c:v>30.04</c:v>
                </c:pt>
                <c:pt idx="5">
                  <c:v>36.340000000000003</c:v>
                </c:pt>
                <c:pt idx="6">
                  <c:v>30.903525752167262</c:v>
                </c:pt>
                <c:pt idx="7">
                  <c:v>38.403509954058194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C3-4B08-BE26-307579B176A7}"/>
            </c:ext>
          </c:extLst>
        </c:ser>
        <c:ser>
          <c:idx val="6"/>
          <c:order val="6"/>
          <c:tx>
            <c:strRef>
              <c:f>'Tab4-Analysed samples - %'!$A$172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%'!$B$172:$I$172</c:f>
              <c:numCache>
                <c:formatCode>0.00</c:formatCode>
                <c:ptCount val="8"/>
                <c:pt idx="0">
                  <c:v>10.119999999999999</c:v>
                </c:pt>
                <c:pt idx="1">
                  <c:v>10.64</c:v>
                </c:pt>
                <c:pt idx="2">
                  <c:v>8.61</c:v>
                </c:pt>
                <c:pt idx="3">
                  <c:v>7.82</c:v>
                </c:pt>
                <c:pt idx="4">
                  <c:v>9.58</c:v>
                </c:pt>
                <c:pt idx="5">
                  <c:v>9.34</c:v>
                </c:pt>
                <c:pt idx="6">
                  <c:v>8.0139133095359512</c:v>
                </c:pt>
                <c:pt idx="7">
                  <c:v>9.1057764165390509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C3-4B08-BE26-307579B176A7}"/>
            </c:ext>
          </c:extLst>
        </c:ser>
        <c:ser>
          <c:idx val="7"/>
          <c:order val="7"/>
          <c:tx>
            <c:strRef>
              <c:f>'Tab4-Analysed samples - %'!$A$173</c:f>
              <c:strCache>
                <c:ptCount val="1"/>
                <c:pt idx="0">
                  <c:v>Bursaphelenchus sp.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%'!$B$173:$I$173</c:f>
              <c:numCache>
                <c:formatCode>0.00</c:formatCode>
                <c:ptCount val="8"/>
                <c:pt idx="0">
                  <c:v>14.23</c:v>
                </c:pt>
                <c:pt idx="1">
                  <c:v>16.55</c:v>
                </c:pt>
                <c:pt idx="2">
                  <c:v>15.25</c:v>
                </c:pt>
                <c:pt idx="3">
                  <c:v>15.63</c:v>
                </c:pt>
                <c:pt idx="4">
                  <c:v>19.82</c:v>
                </c:pt>
                <c:pt idx="5">
                  <c:v>22.22</c:v>
                </c:pt>
                <c:pt idx="6">
                  <c:v>22.04335951045385</c:v>
                </c:pt>
                <c:pt idx="7">
                  <c:v>22.029445635528329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CC3-4B08-BE26-307579B176A7}"/>
            </c:ext>
          </c:extLst>
        </c:ser>
        <c:ser>
          <c:idx val="8"/>
          <c:order val="8"/>
          <c:tx>
            <c:strRef>
              <c:f>'Tab4-Analysed samples - %'!$A$174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%'!$B$174:$I$174</c:f>
              <c:numCache>
                <c:formatCode>0.00</c:formatCode>
                <c:ptCount val="8"/>
                <c:pt idx="0">
                  <c:v>3.59</c:v>
                </c:pt>
                <c:pt idx="1">
                  <c:v>3.18</c:v>
                </c:pt>
                <c:pt idx="2">
                  <c:v>1.41</c:v>
                </c:pt>
                <c:pt idx="3">
                  <c:v>2.15</c:v>
                </c:pt>
                <c:pt idx="4">
                  <c:v>2.96</c:v>
                </c:pt>
                <c:pt idx="5">
                  <c:v>3.31</c:v>
                </c:pt>
                <c:pt idx="6">
                  <c:v>3.4971657317695057</c:v>
                </c:pt>
                <c:pt idx="7">
                  <c:v>2.8276906584992343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CC3-4B08-BE26-307579B176A7}"/>
            </c:ext>
          </c:extLst>
        </c:ser>
        <c:ser>
          <c:idx val="9"/>
          <c:order val="9"/>
          <c:tx>
            <c:strRef>
              <c:f>'Tab4-Analysed samples - %'!$A$175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%'!$B$175:$I$175</c:f>
              <c:numCache>
                <c:formatCode>0.00</c:formatCode>
                <c:ptCount val="8"/>
                <c:pt idx="0">
                  <c:v>2.2199999999999998</c:v>
                </c:pt>
                <c:pt idx="1">
                  <c:v>1.8900000000000001</c:v>
                </c:pt>
                <c:pt idx="2">
                  <c:v>1.19</c:v>
                </c:pt>
                <c:pt idx="3">
                  <c:v>2.29</c:v>
                </c:pt>
                <c:pt idx="4">
                  <c:v>2.62</c:v>
                </c:pt>
                <c:pt idx="5">
                  <c:v>2.73</c:v>
                </c:pt>
                <c:pt idx="6">
                  <c:v>2.7732626211116775</c:v>
                </c:pt>
                <c:pt idx="7">
                  <c:v>2.7051914241960184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CC3-4B08-BE26-307579B176A7}"/>
            </c:ext>
          </c:extLst>
        </c:ser>
        <c:ser>
          <c:idx val="10"/>
          <c:order val="10"/>
          <c:tx>
            <c:strRef>
              <c:f>'Tab4-Analysed samples - %'!$A$176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%'!$B$176:$I$176</c:f>
              <c:numCache>
                <c:formatCode>0.00</c:formatCode>
                <c:ptCount val="8"/>
                <c:pt idx="0">
                  <c:v>13.57</c:v>
                </c:pt>
                <c:pt idx="1">
                  <c:v>14.26</c:v>
                </c:pt>
                <c:pt idx="2">
                  <c:v>15.82</c:v>
                </c:pt>
                <c:pt idx="3">
                  <c:v>22.06</c:v>
                </c:pt>
                <c:pt idx="4">
                  <c:v>17.84</c:v>
                </c:pt>
                <c:pt idx="5">
                  <c:v>11.17</c:v>
                </c:pt>
                <c:pt idx="6">
                  <c:v>19.769691993880674</c:v>
                </c:pt>
                <c:pt idx="7">
                  <c:v>12.045758039816235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CC3-4B08-BE26-307579B176A7}"/>
            </c:ext>
          </c:extLst>
        </c:ser>
        <c:ser>
          <c:idx val="11"/>
          <c:order val="11"/>
          <c:tx>
            <c:strRef>
              <c:f>'Tab4-Analysed samples - %'!$A$177</c:f>
              <c:strCache>
                <c:ptCount val="1"/>
                <c:pt idx="0">
                  <c:v>Contaminant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%'!$B$177:$I$177</c:f>
              <c:numCache>
                <c:formatCode>0.00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CC3-4B08-BE26-307579B176A7}"/>
            </c:ext>
          </c:extLst>
        </c:ser>
        <c:ser>
          <c:idx val="12"/>
          <c:order val="12"/>
          <c:tx>
            <c:strRef>
              <c:f>'Tab4-Analysed samples - %'!$A$178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%'!$B$165:$I$165</c:f>
              <c:strCache>
                <c:ptCount val="8"/>
                <c:pt idx="0">
                  <c:v>MvarQ118S_pct</c:v>
                </c:pt>
                <c:pt idx="1">
                  <c:v>MvarQ218S_pct</c:v>
                </c:pt>
                <c:pt idx="2">
                  <c:v>MvarQ318S_pct</c:v>
                </c:pt>
                <c:pt idx="3">
                  <c:v>MvarQ418S_pct</c:v>
                </c:pt>
                <c:pt idx="4">
                  <c:v>MvarWLB118S_pct</c:v>
                </c:pt>
                <c:pt idx="5">
                  <c:v>MvarWLB218S_pct</c:v>
                </c:pt>
                <c:pt idx="6">
                  <c:v>MvarWLB318S_pct</c:v>
                </c:pt>
                <c:pt idx="7">
                  <c:v>MvarWLB418S_pct</c:v>
                </c:pt>
              </c:strCache>
            </c:strRef>
          </c:cat>
          <c:val>
            <c:numRef>
              <c:f>'Tab4-Analysed samples - %'!$B$178:$I$178</c:f>
              <c:numCache>
                <c:formatCode>0.00</c:formatCode>
                <c:ptCount val="8"/>
                <c:pt idx="0">
                  <c:v>0.01</c:v>
                </c:pt>
                <c:pt idx="1">
                  <c:v>0.04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0.05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D4-4EDE-AC58-FEB6E7EC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6852280"/>
        <c:axId val="526852608"/>
      </c:barChart>
      <c:catAx>
        <c:axId val="52685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52608"/>
        <c:crosses val="autoZero"/>
        <c:auto val="1"/>
        <c:lblAlgn val="ctr"/>
        <c:lblOffset val="100"/>
        <c:noMultiLvlLbl val="0"/>
      </c:catAx>
      <c:valAx>
        <c:axId val="52685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52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%'!$A$40</c:f>
              <c:strCache>
                <c:ptCount val="1"/>
                <c:pt idx="0">
                  <c:v>Mesocriconema sp.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%'!$B$40:$E$40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83.68</c:v>
                </c:pt>
                <c:pt idx="3">
                  <c:v>98.559999999999988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7-4318-83BD-2A37DE6DE1C7}"/>
            </c:ext>
          </c:extLst>
        </c:ser>
        <c:ser>
          <c:idx val="1"/>
          <c:order val="1"/>
          <c:tx>
            <c:strRef>
              <c:f>'Tab4-Analysed samples - %'!$A$41</c:f>
              <c:strCache>
                <c:ptCount val="1"/>
                <c:pt idx="0">
                  <c:v>Plectus sp.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%'!$B$41:$E$41</c:f>
              <c:numCache>
                <c:formatCode>General</c:formatCode>
                <c:ptCount val="4"/>
                <c:pt idx="0">
                  <c:v>3.25</c:v>
                </c:pt>
                <c:pt idx="1">
                  <c:v>7.31</c:v>
                </c:pt>
                <c:pt idx="2">
                  <c:v>4.1899999999999995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B7-4318-83BD-2A37DE6DE1C7}"/>
            </c:ext>
          </c:extLst>
        </c:ser>
        <c:ser>
          <c:idx val="2"/>
          <c:order val="2"/>
          <c:tx>
            <c:strRef>
              <c:f>'Tab4-Analysed samples - %'!$A$42</c:f>
              <c:strCache>
                <c:ptCount val="1"/>
                <c:pt idx="0">
                  <c:v>Cephalobidae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%'!$B$42:$E$42</c:f>
              <c:numCache>
                <c:formatCode>General</c:formatCode>
                <c:ptCount val="4"/>
                <c:pt idx="0">
                  <c:v>2.63</c:v>
                </c:pt>
                <c:pt idx="1">
                  <c:v>5.48</c:v>
                </c:pt>
                <c:pt idx="2">
                  <c:v>2.34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B7-4318-83BD-2A37DE6DE1C7}"/>
            </c:ext>
          </c:extLst>
        </c:ser>
        <c:ser>
          <c:idx val="3"/>
          <c:order val="3"/>
          <c:tx>
            <c:strRef>
              <c:f>'Tab4-Analysed samples - %'!$A$43</c:f>
              <c:strCache>
                <c:ptCount val="1"/>
                <c:pt idx="0">
                  <c:v>Heterorhabditis bacteriophora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%'!$B$43:$E$43</c:f>
              <c:numCache>
                <c:formatCode>General</c:formatCode>
                <c:ptCount val="4"/>
                <c:pt idx="0">
                  <c:v>30.57</c:v>
                </c:pt>
                <c:pt idx="1">
                  <c:v>32.51</c:v>
                </c:pt>
                <c:pt idx="2">
                  <c:v>0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B7-4318-83BD-2A37DE6DE1C7}"/>
            </c:ext>
          </c:extLst>
        </c:ser>
        <c:ser>
          <c:idx val="4"/>
          <c:order val="4"/>
          <c:tx>
            <c:strRef>
              <c:f>'Tab4-Analysed samples - %'!$A$44</c:f>
              <c:strCache>
                <c:ptCount val="1"/>
                <c:pt idx="0">
                  <c:v>Oscheius sp.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%'!$B$44:$E$44</c:f>
              <c:numCache>
                <c:formatCode>General</c:formatCode>
                <c:ptCount val="4"/>
                <c:pt idx="0">
                  <c:v>1.75</c:v>
                </c:pt>
                <c:pt idx="1">
                  <c:v>0.17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B7-4318-83BD-2A37DE6DE1C7}"/>
            </c:ext>
          </c:extLst>
        </c:ser>
        <c:ser>
          <c:idx val="5"/>
          <c:order val="5"/>
          <c:tx>
            <c:strRef>
              <c:f>'Tab4-Analysed samples - %'!$A$45</c:f>
              <c:strCache>
                <c:ptCount val="1"/>
                <c:pt idx="0">
                  <c:v>Steinernema sp.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%'!$B$45:$E$45</c:f>
              <c:numCache>
                <c:formatCode>General</c:formatCode>
                <c:ptCount val="4"/>
                <c:pt idx="0">
                  <c:v>15.77</c:v>
                </c:pt>
                <c:pt idx="1">
                  <c:v>14.68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B7-4318-83BD-2A37DE6DE1C7}"/>
            </c:ext>
          </c:extLst>
        </c:ser>
        <c:ser>
          <c:idx val="6"/>
          <c:order val="6"/>
          <c:tx>
            <c:strRef>
              <c:f>'Tab4-Analysed samples - %'!$A$46</c:f>
              <c:strCache>
                <c:ptCount val="1"/>
                <c:pt idx="0">
                  <c:v>Rhabditophanes sp.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%'!$B$46:$E$46</c:f>
              <c:numCache>
                <c:formatCode>General</c:formatCode>
                <c:ptCount val="4"/>
                <c:pt idx="0">
                  <c:v>0</c:v>
                </c:pt>
                <c:pt idx="1">
                  <c:v>1.03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B7-4318-83BD-2A37DE6DE1C7}"/>
            </c:ext>
          </c:extLst>
        </c:ser>
        <c:ser>
          <c:idx val="7"/>
          <c:order val="7"/>
          <c:tx>
            <c:strRef>
              <c:f>'Tab4-Analysed samples - %'!$A$47</c:f>
              <c:strCache>
                <c:ptCount val="1"/>
                <c:pt idx="0">
                  <c:v>Bursaphelenchus sp.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%'!$B$47:$E$47</c:f>
              <c:numCache>
                <c:formatCode>General</c:formatCode>
                <c:ptCount val="4"/>
                <c:pt idx="0">
                  <c:v>8.48</c:v>
                </c:pt>
                <c:pt idx="1">
                  <c:v>2.74</c:v>
                </c:pt>
                <c:pt idx="2">
                  <c:v>4.03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3B7-4318-83BD-2A37DE6DE1C7}"/>
            </c:ext>
          </c:extLst>
        </c:ser>
        <c:ser>
          <c:idx val="8"/>
          <c:order val="8"/>
          <c:tx>
            <c:strRef>
              <c:f>'Tab4-Analysed samples - %'!$A$48</c:f>
              <c:strCache>
                <c:ptCount val="1"/>
                <c:pt idx="0">
                  <c:v>Globodera sp.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%'!$B$48:$E$48</c:f>
              <c:numCache>
                <c:formatCode>General</c:formatCode>
                <c:ptCount val="4"/>
                <c:pt idx="0">
                  <c:v>22.54</c:v>
                </c:pt>
                <c:pt idx="1">
                  <c:v>24.82</c:v>
                </c:pt>
                <c:pt idx="2">
                  <c:v>5.76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3B7-4318-83BD-2A37DE6DE1C7}"/>
            </c:ext>
          </c:extLst>
        </c:ser>
        <c:ser>
          <c:idx val="9"/>
          <c:order val="9"/>
          <c:tx>
            <c:strRef>
              <c:f>'Tab4-Analysed samples - %'!$A$49</c:f>
              <c:strCache>
                <c:ptCount val="1"/>
                <c:pt idx="0">
                  <c:v>Meloidogyne sp.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%'!$B$49:$E$49</c:f>
              <c:numCache>
                <c:formatCode>General</c:formatCode>
                <c:ptCount val="4"/>
                <c:pt idx="0">
                  <c:v>7.4799999999999995</c:v>
                </c:pt>
                <c:pt idx="1">
                  <c:v>2.0099999999999998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3B7-4318-83BD-2A37DE6DE1C7}"/>
            </c:ext>
          </c:extLst>
        </c:ser>
        <c:ser>
          <c:idx val="10"/>
          <c:order val="10"/>
          <c:tx>
            <c:strRef>
              <c:f>'Tab4-Analysed samples - %'!$A$50</c:f>
              <c:strCache>
                <c:ptCount val="1"/>
                <c:pt idx="0">
                  <c:v>Paratylenchus sp.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%'!$B$50:$E$50</c:f>
              <c:numCache>
                <c:formatCode>General</c:formatCode>
                <c:ptCount val="4"/>
                <c:pt idx="0">
                  <c:v>2.2400000000000002</c:v>
                </c:pt>
                <c:pt idx="1">
                  <c:v>0.31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3B7-4318-83BD-2A37DE6DE1C7}"/>
            </c:ext>
          </c:extLst>
        </c:ser>
        <c:ser>
          <c:idx val="11"/>
          <c:order val="11"/>
          <c:tx>
            <c:strRef>
              <c:f>'Tab4-Analysed samples - %'!$A$51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%'!$B$51:$E$51</c:f>
              <c:numCache>
                <c:formatCode>General</c:formatCode>
                <c:ptCount val="4"/>
                <c:pt idx="0">
                  <c:v>1.65</c:v>
                </c:pt>
                <c:pt idx="1">
                  <c:v>1.18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3B7-4318-83BD-2A37DE6DE1C7}"/>
            </c:ext>
          </c:extLst>
        </c:ser>
        <c:ser>
          <c:idx val="12"/>
          <c:order val="12"/>
          <c:tx>
            <c:strRef>
              <c:f>'Tab4-Analysed samples - %'!$A$52</c:f>
              <c:strCache>
                <c:ptCount val="1"/>
                <c:pt idx="0">
                  <c:v>Prismatolaimus sp.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%'!$B$52:$E$52</c:f>
              <c:numCache>
                <c:formatCode>General</c:formatCode>
                <c:ptCount val="4"/>
                <c:pt idx="0">
                  <c:v>1.04</c:v>
                </c:pt>
                <c:pt idx="1">
                  <c:v>2.13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3B7-4318-83BD-2A37DE6DE1C7}"/>
            </c:ext>
          </c:extLst>
        </c:ser>
        <c:ser>
          <c:idx val="13"/>
          <c:order val="13"/>
          <c:tx>
            <c:strRef>
              <c:f>'Tab4-Analysed samples - %'!$A$53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%'!$B$53:$E$53</c:f>
              <c:numCache>
                <c:formatCode>General</c:formatCode>
                <c:ptCount val="4"/>
                <c:pt idx="0">
                  <c:v>1.55</c:v>
                </c:pt>
                <c:pt idx="1">
                  <c:v>3.37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3B7-4318-83BD-2A37DE6DE1C7}"/>
            </c:ext>
          </c:extLst>
        </c:ser>
        <c:ser>
          <c:idx val="14"/>
          <c:order val="14"/>
          <c:tx>
            <c:strRef>
              <c:f>'Tab4-Analysed samples - %'!$A$54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%'!$B$39:$E$39</c:f>
              <c:strCache>
                <c:ptCount val="4"/>
                <c:pt idx="0">
                  <c:v>CrQ318S_pct</c:v>
                </c:pt>
                <c:pt idx="1">
                  <c:v>CrQ418S_pct</c:v>
                </c:pt>
                <c:pt idx="2">
                  <c:v>CrWLB118S_pct</c:v>
                </c:pt>
                <c:pt idx="3">
                  <c:v>CrWLB218S_pct</c:v>
                </c:pt>
              </c:strCache>
            </c:strRef>
          </c:cat>
          <c:val>
            <c:numRef>
              <c:f>'Tab4-Analysed samples - %'!$B$54:$E$54</c:f>
              <c:numCache>
                <c:formatCode>General</c:formatCode>
                <c:ptCount val="4"/>
                <c:pt idx="0">
                  <c:v>1.05</c:v>
                </c:pt>
                <c:pt idx="1">
                  <c:v>2.2999999999999998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3B7-4318-83BD-2A37DE6DE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592576"/>
        <c:axId val="540601104"/>
      </c:barChart>
      <c:catAx>
        <c:axId val="5405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01104"/>
        <c:crosses val="autoZero"/>
        <c:auto val="1"/>
        <c:lblAlgn val="ctr"/>
        <c:lblOffset val="100"/>
        <c:noMultiLvlLbl val="0"/>
      </c:catAx>
      <c:valAx>
        <c:axId val="54060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'Tab1-Length distribution'!$E$648</c:f>
              <c:strCache>
                <c:ptCount val="1"/>
                <c:pt idx="0">
                  <c:v>Set2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'Tab1-Length distribution'!$D$649:$D$969</c:f>
              <c:numCache>
                <c:formatCode>General</c:formatCode>
                <c:ptCount val="321"/>
                <c:pt idx="0">
                  <c:v>220</c:v>
                </c:pt>
                <c:pt idx="1">
                  <c:v>221</c:v>
                </c:pt>
                <c:pt idx="2">
                  <c:v>222</c:v>
                </c:pt>
                <c:pt idx="3">
                  <c:v>223</c:v>
                </c:pt>
                <c:pt idx="4">
                  <c:v>224</c:v>
                </c:pt>
                <c:pt idx="5">
                  <c:v>225</c:v>
                </c:pt>
                <c:pt idx="6">
                  <c:v>226</c:v>
                </c:pt>
                <c:pt idx="7">
                  <c:v>227</c:v>
                </c:pt>
                <c:pt idx="8">
                  <c:v>228</c:v>
                </c:pt>
                <c:pt idx="9">
                  <c:v>229</c:v>
                </c:pt>
                <c:pt idx="10">
                  <c:v>230</c:v>
                </c:pt>
                <c:pt idx="11">
                  <c:v>231</c:v>
                </c:pt>
                <c:pt idx="12">
                  <c:v>232</c:v>
                </c:pt>
                <c:pt idx="13">
                  <c:v>233</c:v>
                </c:pt>
                <c:pt idx="14">
                  <c:v>234</c:v>
                </c:pt>
                <c:pt idx="15">
                  <c:v>235</c:v>
                </c:pt>
                <c:pt idx="16">
                  <c:v>236</c:v>
                </c:pt>
                <c:pt idx="17">
                  <c:v>237</c:v>
                </c:pt>
                <c:pt idx="18">
                  <c:v>238</c:v>
                </c:pt>
                <c:pt idx="19">
                  <c:v>239</c:v>
                </c:pt>
                <c:pt idx="20">
                  <c:v>240</c:v>
                </c:pt>
                <c:pt idx="21">
                  <c:v>241</c:v>
                </c:pt>
                <c:pt idx="22">
                  <c:v>242</c:v>
                </c:pt>
                <c:pt idx="23">
                  <c:v>243</c:v>
                </c:pt>
                <c:pt idx="24">
                  <c:v>244</c:v>
                </c:pt>
                <c:pt idx="25">
                  <c:v>245</c:v>
                </c:pt>
                <c:pt idx="26">
                  <c:v>246</c:v>
                </c:pt>
                <c:pt idx="27">
                  <c:v>247</c:v>
                </c:pt>
                <c:pt idx="28">
                  <c:v>248</c:v>
                </c:pt>
                <c:pt idx="29">
                  <c:v>249</c:v>
                </c:pt>
                <c:pt idx="30">
                  <c:v>250</c:v>
                </c:pt>
                <c:pt idx="31">
                  <c:v>251</c:v>
                </c:pt>
                <c:pt idx="32">
                  <c:v>252</c:v>
                </c:pt>
                <c:pt idx="33">
                  <c:v>253</c:v>
                </c:pt>
                <c:pt idx="34">
                  <c:v>254</c:v>
                </c:pt>
                <c:pt idx="35">
                  <c:v>255</c:v>
                </c:pt>
                <c:pt idx="36">
                  <c:v>256</c:v>
                </c:pt>
                <c:pt idx="37">
                  <c:v>257</c:v>
                </c:pt>
                <c:pt idx="38">
                  <c:v>258</c:v>
                </c:pt>
                <c:pt idx="39">
                  <c:v>259</c:v>
                </c:pt>
                <c:pt idx="40">
                  <c:v>260</c:v>
                </c:pt>
                <c:pt idx="41">
                  <c:v>261</c:v>
                </c:pt>
                <c:pt idx="42">
                  <c:v>262</c:v>
                </c:pt>
                <c:pt idx="43">
                  <c:v>263</c:v>
                </c:pt>
                <c:pt idx="44">
                  <c:v>264</c:v>
                </c:pt>
                <c:pt idx="45">
                  <c:v>265</c:v>
                </c:pt>
                <c:pt idx="46">
                  <c:v>266</c:v>
                </c:pt>
                <c:pt idx="47">
                  <c:v>267</c:v>
                </c:pt>
                <c:pt idx="48">
                  <c:v>268</c:v>
                </c:pt>
                <c:pt idx="49">
                  <c:v>269</c:v>
                </c:pt>
                <c:pt idx="50">
                  <c:v>270</c:v>
                </c:pt>
                <c:pt idx="51">
                  <c:v>271</c:v>
                </c:pt>
                <c:pt idx="52">
                  <c:v>272</c:v>
                </c:pt>
                <c:pt idx="53">
                  <c:v>273</c:v>
                </c:pt>
                <c:pt idx="54">
                  <c:v>274</c:v>
                </c:pt>
                <c:pt idx="55">
                  <c:v>275</c:v>
                </c:pt>
                <c:pt idx="56">
                  <c:v>276</c:v>
                </c:pt>
                <c:pt idx="57">
                  <c:v>277</c:v>
                </c:pt>
                <c:pt idx="58">
                  <c:v>278</c:v>
                </c:pt>
                <c:pt idx="59">
                  <c:v>279</c:v>
                </c:pt>
                <c:pt idx="60">
                  <c:v>280</c:v>
                </c:pt>
                <c:pt idx="61">
                  <c:v>281</c:v>
                </c:pt>
                <c:pt idx="62">
                  <c:v>282</c:v>
                </c:pt>
                <c:pt idx="63">
                  <c:v>283</c:v>
                </c:pt>
                <c:pt idx="64">
                  <c:v>284</c:v>
                </c:pt>
                <c:pt idx="65">
                  <c:v>285</c:v>
                </c:pt>
                <c:pt idx="66">
                  <c:v>286</c:v>
                </c:pt>
                <c:pt idx="67">
                  <c:v>287</c:v>
                </c:pt>
                <c:pt idx="68">
                  <c:v>288</c:v>
                </c:pt>
                <c:pt idx="69">
                  <c:v>289</c:v>
                </c:pt>
                <c:pt idx="70">
                  <c:v>290</c:v>
                </c:pt>
                <c:pt idx="71">
                  <c:v>291</c:v>
                </c:pt>
                <c:pt idx="72">
                  <c:v>292</c:v>
                </c:pt>
                <c:pt idx="73">
                  <c:v>293</c:v>
                </c:pt>
                <c:pt idx="74">
                  <c:v>294</c:v>
                </c:pt>
                <c:pt idx="75">
                  <c:v>295</c:v>
                </c:pt>
                <c:pt idx="76">
                  <c:v>296</c:v>
                </c:pt>
                <c:pt idx="77">
                  <c:v>297</c:v>
                </c:pt>
                <c:pt idx="78">
                  <c:v>298</c:v>
                </c:pt>
                <c:pt idx="79">
                  <c:v>299</c:v>
                </c:pt>
                <c:pt idx="80">
                  <c:v>300</c:v>
                </c:pt>
                <c:pt idx="81">
                  <c:v>301</c:v>
                </c:pt>
                <c:pt idx="82">
                  <c:v>302</c:v>
                </c:pt>
                <c:pt idx="83">
                  <c:v>303</c:v>
                </c:pt>
                <c:pt idx="84">
                  <c:v>304</c:v>
                </c:pt>
                <c:pt idx="85">
                  <c:v>305</c:v>
                </c:pt>
                <c:pt idx="86">
                  <c:v>306</c:v>
                </c:pt>
                <c:pt idx="87">
                  <c:v>307</c:v>
                </c:pt>
                <c:pt idx="88">
                  <c:v>308</c:v>
                </c:pt>
                <c:pt idx="89">
                  <c:v>309</c:v>
                </c:pt>
                <c:pt idx="90">
                  <c:v>310</c:v>
                </c:pt>
                <c:pt idx="91">
                  <c:v>311</c:v>
                </c:pt>
                <c:pt idx="92">
                  <c:v>312</c:v>
                </c:pt>
                <c:pt idx="93">
                  <c:v>313</c:v>
                </c:pt>
                <c:pt idx="94">
                  <c:v>314</c:v>
                </c:pt>
                <c:pt idx="95">
                  <c:v>315</c:v>
                </c:pt>
                <c:pt idx="96">
                  <c:v>316</c:v>
                </c:pt>
                <c:pt idx="97">
                  <c:v>317</c:v>
                </c:pt>
                <c:pt idx="98">
                  <c:v>318</c:v>
                </c:pt>
                <c:pt idx="99">
                  <c:v>319</c:v>
                </c:pt>
                <c:pt idx="100">
                  <c:v>320</c:v>
                </c:pt>
                <c:pt idx="101">
                  <c:v>321</c:v>
                </c:pt>
                <c:pt idx="102">
                  <c:v>322</c:v>
                </c:pt>
                <c:pt idx="103">
                  <c:v>323</c:v>
                </c:pt>
                <c:pt idx="104">
                  <c:v>324</c:v>
                </c:pt>
                <c:pt idx="105">
                  <c:v>325</c:v>
                </c:pt>
                <c:pt idx="106">
                  <c:v>326</c:v>
                </c:pt>
                <c:pt idx="107">
                  <c:v>327</c:v>
                </c:pt>
                <c:pt idx="108">
                  <c:v>328</c:v>
                </c:pt>
                <c:pt idx="109">
                  <c:v>329</c:v>
                </c:pt>
                <c:pt idx="110">
                  <c:v>330</c:v>
                </c:pt>
                <c:pt idx="111">
                  <c:v>331</c:v>
                </c:pt>
                <c:pt idx="112">
                  <c:v>332</c:v>
                </c:pt>
                <c:pt idx="113">
                  <c:v>333</c:v>
                </c:pt>
                <c:pt idx="114">
                  <c:v>334</c:v>
                </c:pt>
                <c:pt idx="115">
                  <c:v>335</c:v>
                </c:pt>
                <c:pt idx="116">
                  <c:v>336</c:v>
                </c:pt>
                <c:pt idx="117">
                  <c:v>337</c:v>
                </c:pt>
                <c:pt idx="118">
                  <c:v>338</c:v>
                </c:pt>
                <c:pt idx="119">
                  <c:v>339</c:v>
                </c:pt>
                <c:pt idx="120">
                  <c:v>340</c:v>
                </c:pt>
                <c:pt idx="121">
                  <c:v>341</c:v>
                </c:pt>
                <c:pt idx="122">
                  <c:v>342</c:v>
                </c:pt>
                <c:pt idx="123">
                  <c:v>343</c:v>
                </c:pt>
                <c:pt idx="124">
                  <c:v>344</c:v>
                </c:pt>
                <c:pt idx="125">
                  <c:v>345</c:v>
                </c:pt>
                <c:pt idx="126">
                  <c:v>346</c:v>
                </c:pt>
                <c:pt idx="127">
                  <c:v>347</c:v>
                </c:pt>
                <c:pt idx="128">
                  <c:v>348</c:v>
                </c:pt>
                <c:pt idx="129">
                  <c:v>349</c:v>
                </c:pt>
                <c:pt idx="130">
                  <c:v>350</c:v>
                </c:pt>
                <c:pt idx="131">
                  <c:v>351</c:v>
                </c:pt>
                <c:pt idx="132">
                  <c:v>352</c:v>
                </c:pt>
                <c:pt idx="133">
                  <c:v>353</c:v>
                </c:pt>
                <c:pt idx="134">
                  <c:v>354</c:v>
                </c:pt>
                <c:pt idx="135">
                  <c:v>355</c:v>
                </c:pt>
                <c:pt idx="136">
                  <c:v>356</c:v>
                </c:pt>
                <c:pt idx="137">
                  <c:v>357</c:v>
                </c:pt>
                <c:pt idx="138">
                  <c:v>358</c:v>
                </c:pt>
                <c:pt idx="139">
                  <c:v>359</c:v>
                </c:pt>
                <c:pt idx="140">
                  <c:v>360</c:v>
                </c:pt>
                <c:pt idx="141">
                  <c:v>361</c:v>
                </c:pt>
                <c:pt idx="142">
                  <c:v>362</c:v>
                </c:pt>
                <c:pt idx="143">
                  <c:v>363</c:v>
                </c:pt>
                <c:pt idx="144">
                  <c:v>364</c:v>
                </c:pt>
                <c:pt idx="145">
                  <c:v>365</c:v>
                </c:pt>
                <c:pt idx="146">
                  <c:v>366</c:v>
                </c:pt>
                <c:pt idx="147">
                  <c:v>367</c:v>
                </c:pt>
                <c:pt idx="148">
                  <c:v>368</c:v>
                </c:pt>
                <c:pt idx="149">
                  <c:v>369</c:v>
                </c:pt>
                <c:pt idx="150">
                  <c:v>370</c:v>
                </c:pt>
                <c:pt idx="151">
                  <c:v>371</c:v>
                </c:pt>
                <c:pt idx="152">
                  <c:v>372</c:v>
                </c:pt>
                <c:pt idx="153">
                  <c:v>373</c:v>
                </c:pt>
                <c:pt idx="154">
                  <c:v>374</c:v>
                </c:pt>
                <c:pt idx="155">
                  <c:v>375</c:v>
                </c:pt>
                <c:pt idx="156">
                  <c:v>376</c:v>
                </c:pt>
                <c:pt idx="157">
                  <c:v>377</c:v>
                </c:pt>
                <c:pt idx="158">
                  <c:v>378</c:v>
                </c:pt>
                <c:pt idx="159">
                  <c:v>379</c:v>
                </c:pt>
                <c:pt idx="160">
                  <c:v>380</c:v>
                </c:pt>
                <c:pt idx="161">
                  <c:v>381</c:v>
                </c:pt>
                <c:pt idx="162">
                  <c:v>382</c:v>
                </c:pt>
                <c:pt idx="163">
                  <c:v>383</c:v>
                </c:pt>
                <c:pt idx="164">
                  <c:v>384</c:v>
                </c:pt>
                <c:pt idx="165">
                  <c:v>385</c:v>
                </c:pt>
                <c:pt idx="166">
                  <c:v>386</c:v>
                </c:pt>
                <c:pt idx="167">
                  <c:v>387</c:v>
                </c:pt>
                <c:pt idx="168">
                  <c:v>388</c:v>
                </c:pt>
                <c:pt idx="169">
                  <c:v>389</c:v>
                </c:pt>
                <c:pt idx="170">
                  <c:v>390</c:v>
                </c:pt>
                <c:pt idx="171">
                  <c:v>391</c:v>
                </c:pt>
                <c:pt idx="172">
                  <c:v>392</c:v>
                </c:pt>
                <c:pt idx="173">
                  <c:v>393</c:v>
                </c:pt>
                <c:pt idx="174">
                  <c:v>394</c:v>
                </c:pt>
                <c:pt idx="175">
                  <c:v>395</c:v>
                </c:pt>
                <c:pt idx="176">
                  <c:v>396</c:v>
                </c:pt>
                <c:pt idx="177">
                  <c:v>397</c:v>
                </c:pt>
                <c:pt idx="178">
                  <c:v>398</c:v>
                </c:pt>
                <c:pt idx="179">
                  <c:v>399</c:v>
                </c:pt>
                <c:pt idx="180">
                  <c:v>400</c:v>
                </c:pt>
                <c:pt idx="181">
                  <c:v>401</c:v>
                </c:pt>
                <c:pt idx="182">
                  <c:v>402</c:v>
                </c:pt>
                <c:pt idx="183">
                  <c:v>403</c:v>
                </c:pt>
                <c:pt idx="184">
                  <c:v>404</c:v>
                </c:pt>
                <c:pt idx="185">
                  <c:v>405</c:v>
                </c:pt>
                <c:pt idx="186">
                  <c:v>406</c:v>
                </c:pt>
                <c:pt idx="187">
                  <c:v>407</c:v>
                </c:pt>
                <c:pt idx="188">
                  <c:v>408</c:v>
                </c:pt>
                <c:pt idx="189">
                  <c:v>409</c:v>
                </c:pt>
                <c:pt idx="190">
                  <c:v>410</c:v>
                </c:pt>
                <c:pt idx="191">
                  <c:v>411</c:v>
                </c:pt>
                <c:pt idx="192">
                  <c:v>412</c:v>
                </c:pt>
                <c:pt idx="193">
                  <c:v>413</c:v>
                </c:pt>
                <c:pt idx="194">
                  <c:v>414</c:v>
                </c:pt>
                <c:pt idx="195">
                  <c:v>415</c:v>
                </c:pt>
                <c:pt idx="196">
                  <c:v>416</c:v>
                </c:pt>
                <c:pt idx="197">
                  <c:v>417</c:v>
                </c:pt>
                <c:pt idx="198">
                  <c:v>418</c:v>
                </c:pt>
                <c:pt idx="199">
                  <c:v>419</c:v>
                </c:pt>
                <c:pt idx="200">
                  <c:v>420</c:v>
                </c:pt>
                <c:pt idx="201">
                  <c:v>421</c:v>
                </c:pt>
                <c:pt idx="202">
                  <c:v>422</c:v>
                </c:pt>
                <c:pt idx="203">
                  <c:v>423</c:v>
                </c:pt>
                <c:pt idx="204">
                  <c:v>424</c:v>
                </c:pt>
                <c:pt idx="205">
                  <c:v>425</c:v>
                </c:pt>
                <c:pt idx="206">
                  <c:v>426</c:v>
                </c:pt>
                <c:pt idx="207">
                  <c:v>427</c:v>
                </c:pt>
                <c:pt idx="208">
                  <c:v>428</c:v>
                </c:pt>
                <c:pt idx="209">
                  <c:v>429</c:v>
                </c:pt>
                <c:pt idx="210">
                  <c:v>430</c:v>
                </c:pt>
                <c:pt idx="211">
                  <c:v>431</c:v>
                </c:pt>
                <c:pt idx="212">
                  <c:v>432</c:v>
                </c:pt>
                <c:pt idx="213">
                  <c:v>433</c:v>
                </c:pt>
                <c:pt idx="214">
                  <c:v>434</c:v>
                </c:pt>
                <c:pt idx="215">
                  <c:v>435</c:v>
                </c:pt>
                <c:pt idx="216">
                  <c:v>436</c:v>
                </c:pt>
                <c:pt idx="217">
                  <c:v>437</c:v>
                </c:pt>
                <c:pt idx="218">
                  <c:v>438</c:v>
                </c:pt>
                <c:pt idx="219">
                  <c:v>439</c:v>
                </c:pt>
                <c:pt idx="220">
                  <c:v>440</c:v>
                </c:pt>
                <c:pt idx="221">
                  <c:v>441</c:v>
                </c:pt>
                <c:pt idx="222">
                  <c:v>442</c:v>
                </c:pt>
                <c:pt idx="223">
                  <c:v>443</c:v>
                </c:pt>
                <c:pt idx="224">
                  <c:v>444</c:v>
                </c:pt>
                <c:pt idx="225">
                  <c:v>445</c:v>
                </c:pt>
                <c:pt idx="226">
                  <c:v>446</c:v>
                </c:pt>
                <c:pt idx="227">
                  <c:v>447</c:v>
                </c:pt>
                <c:pt idx="228">
                  <c:v>448</c:v>
                </c:pt>
                <c:pt idx="229">
                  <c:v>449</c:v>
                </c:pt>
                <c:pt idx="230">
                  <c:v>450</c:v>
                </c:pt>
                <c:pt idx="231">
                  <c:v>451</c:v>
                </c:pt>
                <c:pt idx="232">
                  <c:v>452</c:v>
                </c:pt>
                <c:pt idx="233">
                  <c:v>453</c:v>
                </c:pt>
                <c:pt idx="234">
                  <c:v>454</c:v>
                </c:pt>
                <c:pt idx="235">
                  <c:v>455</c:v>
                </c:pt>
                <c:pt idx="236">
                  <c:v>456</c:v>
                </c:pt>
                <c:pt idx="237">
                  <c:v>457</c:v>
                </c:pt>
                <c:pt idx="238">
                  <c:v>458</c:v>
                </c:pt>
                <c:pt idx="239">
                  <c:v>459</c:v>
                </c:pt>
                <c:pt idx="240">
                  <c:v>460</c:v>
                </c:pt>
                <c:pt idx="241">
                  <c:v>461</c:v>
                </c:pt>
                <c:pt idx="242">
                  <c:v>462</c:v>
                </c:pt>
                <c:pt idx="243">
                  <c:v>463</c:v>
                </c:pt>
                <c:pt idx="244">
                  <c:v>464</c:v>
                </c:pt>
                <c:pt idx="245">
                  <c:v>465</c:v>
                </c:pt>
                <c:pt idx="246">
                  <c:v>466</c:v>
                </c:pt>
                <c:pt idx="247">
                  <c:v>467</c:v>
                </c:pt>
                <c:pt idx="248">
                  <c:v>468</c:v>
                </c:pt>
                <c:pt idx="249">
                  <c:v>469</c:v>
                </c:pt>
                <c:pt idx="250">
                  <c:v>470</c:v>
                </c:pt>
                <c:pt idx="251">
                  <c:v>471</c:v>
                </c:pt>
                <c:pt idx="252">
                  <c:v>472</c:v>
                </c:pt>
                <c:pt idx="253">
                  <c:v>473</c:v>
                </c:pt>
                <c:pt idx="254">
                  <c:v>474</c:v>
                </c:pt>
                <c:pt idx="255">
                  <c:v>475</c:v>
                </c:pt>
                <c:pt idx="256">
                  <c:v>476</c:v>
                </c:pt>
                <c:pt idx="257">
                  <c:v>477</c:v>
                </c:pt>
                <c:pt idx="258">
                  <c:v>478</c:v>
                </c:pt>
                <c:pt idx="259">
                  <c:v>479</c:v>
                </c:pt>
                <c:pt idx="260">
                  <c:v>480</c:v>
                </c:pt>
                <c:pt idx="261">
                  <c:v>481</c:v>
                </c:pt>
                <c:pt idx="262">
                  <c:v>482</c:v>
                </c:pt>
                <c:pt idx="263">
                  <c:v>483</c:v>
                </c:pt>
                <c:pt idx="264">
                  <c:v>484</c:v>
                </c:pt>
                <c:pt idx="265">
                  <c:v>485</c:v>
                </c:pt>
                <c:pt idx="266">
                  <c:v>486</c:v>
                </c:pt>
                <c:pt idx="267">
                  <c:v>487</c:v>
                </c:pt>
                <c:pt idx="268">
                  <c:v>488</c:v>
                </c:pt>
                <c:pt idx="269">
                  <c:v>489</c:v>
                </c:pt>
                <c:pt idx="270">
                  <c:v>490</c:v>
                </c:pt>
                <c:pt idx="271">
                  <c:v>491</c:v>
                </c:pt>
                <c:pt idx="272">
                  <c:v>492</c:v>
                </c:pt>
                <c:pt idx="273">
                  <c:v>493</c:v>
                </c:pt>
                <c:pt idx="274">
                  <c:v>494</c:v>
                </c:pt>
                <c:pt idx="275">
                  <c:v>495</c:v>
                </c:pt>
                <c:pt idx="276">
                  <c:v>496</c:v>
                </c:pt>
                <c:pt idx="277">
                  <c:v>497</c:v>
                </c:pt>
                <c:pt idx="278">
                  <c:v>498</c:v>
                </c:pt>
                <c:pt idx="279">
                  <c:v>499</c:v>
                </c:pt>
                <c:pt idx="280">
                  <c:v>500</c:v>
                </c:pt>
                <c:pt idx="281">
                  <c:v>501</c:v>
                </c:pt>
                <c:pt idx="282">
                  <c:v>502</c:v>
                </c:pt>
                <c:pt idx="283">
                  <c:v>503</c:v>
                </c:pt>
                <c:pt idx="284">
                  <c:v>504</c:v>
                </c:pt>
                <c:pt idx="285">
                  <c:v>505</c:v>
                </c:pt>
                <c:pt idx="286">
                  <c:v>506</c:v>
                </c:pt>
                <c:pt idx="287">
                  <c:v>507</c:v>
                </c:pt>
                <c:pt idx="288">
                  <c:v>508</c:v>
                </c:pt>
                <c:pt idx="289">
                  <c:v>509</c:v>
                </c:pt>
                <c:pt idx="290">
                  <c:v>510</c:v>
                </c:pt>
                <c:pt idx="291">
                  <c:v>511</c:v>
                </c:pt>
                <c:pt idx="292">
                  <c:v>512</c:v>
                </c:pt>
                <c:pt idx="293">
                  <c:v>513</c:v>
                </c:pt>
                <c:pt idx="294">
                  <c:v>514</c:v>
                </c:pt>
                <c:pt idx="295">
                  <c:v>515</c:v>
                </c:pt>
                <c:pt idx="296">
                  <c:v>516</c:v>
                </c:pt>
                <c:pt idx="297">
                  <c:v>517</c:v>
                </c:pt>
                <c:pt idx="298">
                  <c:v>518</c:v>
                </c:pt>
                <c:pt idx="299">
                  <c:v>519</c:v>
                </c:pt>
                <c:pt idx="300">
                  <c:v>520</c:v>
                </c:pt>
                <c:pt idx="301">
                  <c:v>521</c:v>
                </c:pt>
                <c:pt idx="302">
                  <c:v>522</c:v>
                </c:pt>
                <c:pt idx="303">
                  <c:v>523</c:v>
                </c:pt>
                <c:pt idx="304">
                  <c:v>524</c:v>
                </c:pt>
                <c:pt idx="305">
                  <c:v>525</c:v>
                </c:pt>
                <c:pt idx="306">
                  <c:v>526</c:v>
                </c:pt>
                <c:pt idx="307">
                  <c:v>527</c:v>
                </c:pt>
                <c:pt idx="308">
                  <c:v>528</c:v>
                </c:pt>
                <c:pt idx="309">
                  <c:v>529</c:v>
                </c:pt>
                <c:pt idx="310">
                  <c:v>530</c:v>
                </c:pt>
                <c:pt idx="311">
                  <c:v>531</c:v>
                </c:pt>
                <c:pt idx="312">
                  <c:v>532</c:v>
                </c:pt>
                <c:pt idx="313">
                  <c:v>533</c:v>
                </c:pt>
                <c:pt idx="314">
                  <c:v>534</c:v>
                </c:pt>
                <c:pt idx="315">
                  <c:v>535</c:v>
                </c:pt>
                <c:pt idx="316">
                  <c:v>536</c:v>
                </c:pt>
                <c:pt idx="317">
                  <c:v>537</c:v>
                </c:pt>
                <c:pt idx="318">
                  <c:v>538</c:v>
                </c:pt>
                <c:pt idx="319">
                  <c:v>539</c:v>
                </c:pt>
                <c:pt idx="320">
                  <c:v>540</c:v>
                </c:pt>
              </c:numCache>
            </c:numRef>
          </c:cat>
          <c:val>
            <c:numRef>
              <c:f>'Tab1-Length distribution'!$E$649:$E$969</c:f>
              <c:numCache>
                <c:formatCode>General</c:formatCode>
                <c:ptCount val="3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11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7</c:v>
                </c:pt>
                <c:pt idx="278">
                  <c:v>10</c:v>
                </c:pt>
                <c:pt idx="279">
                  <c:v>0</c:v>
                </c:pt>
                <c:pt idx="280">
                  <c:v>2</c:v>
                </c:pt>
                <c:pt idx="281">
                  <c:v>10</c:v>
                </c:pt>
                <c:pt idx="282">
                  <c:v>14</c:v>
                </c:pt>
                <c:pt idx="283">
                  <c:v>8</c:v>
                </c:pt>
                <c:pt idx="284">
                  <c:v>3</c:v>
                </c:pt>
                <c:pt idx="285">
                  <c:v>14</c:v>
                </c:pt>
                <c:pt idx="286">
                  <c:v>9</c:v>
                </c:pt>
                <c:pt idx="287">
                  <c:v>55</c:v>
                </c:pt>
                <c:pt idx="288">
                  <c:v>10</c:v>
                </c:pt>
                <c:pt idx="289">
                  <c:v>104</c:v>
                </c:pt>
                <c:pt idx="290">
                  <c:v>48</c:v>
                </c:pt>
                <c:pt idx="291">
                  <c:v>54</c:v>
                </c:pt>
                <c:pt idx="292">
                  <c:v>91</c:v>
                </c:pt>
                <c:pt idx="293">
                  <c:v>25</c:v>
                </c:pt>
                <c:pt idx="294">
                  <c:v>12</c:v>
                </c:pt>
                <c:pt idx="295">
                  <c:v>6</c:v>
                </c:pt>
                <c:pt idx="296">
                  <c:v>27</c:v>
                </c:pt>
                <c:pt idx="297">
                  <c:v>57</c:v>
                </c:pt>
                <c:pt idx="298">
                  <c:v>5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4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C0-43A5-8251-34D09F0F6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6247456"/>
        <c:axId val="506254344"/>
      </c:barChart>
      <c:catAx>
        <c:axId val="50624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254344"/>
        <c:crosses val="autoZero"/>
        <c:auto val="1"/>
        <c:lblAlgn val="ctr"/>
        <c:lblOffset val="100"/>
        <c:noMultiLvlLbl val="0"/>
      </c:catAx>
      <c:valAx>
        <c:axId val="506254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24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%'!$A$76</c:f>
              <c:strCache>
                <c:ptCount val="1"/>
                <c:pt idx="0">
                  <c:v>Paratylenchus sp.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%'!$B$76:$E$76</c:f>
              <c:numCache>
                <c:formatCode>General</c:formatCode>
                <c:ptCount val="4"/>
                <c:pt idx="0">
                  <c:v>7.56</c:v>
                </c:pt>
                <c:pt idx="1">
                  <c:v>17.84</c:v>
                </c:pt>
                <c:pt idx="2">
                  <c:v>91</c:v>
                </c:pt>
                <c:pt idx="3">
                  <c:v>87.47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8-4AC9-AF93-C265F72D14E6}"/>
            </c:ext>
          </c:extLst>
        </c:ser>
        <c:ser>
          <c:idx val="1"/>
          <c:order val="1"/>
          <c:tx>
            <c:strRef>
              <c:f>'Tab4-Analysed samples - %'!$A$77</c:f>
              <c:strCache>
                <c:ptCount val="1"/>
                <c:pt idx="0">
                  <c:v>Plectus sp.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%'!$B$77:$E$77</c:f>
              <c:numCache>
                <c:formatCode>General</c:formatCode>
                <c:ptCount val="4"/>
                <c:pt idx="0">
                  <c:v>1.64</c:v>
                </c:pt>
                <c:pt idx="1">
                  <c:v>6.5599999999999987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58-4AC9-AF93-C265F72D14E6}"/>
            </c:ext>
          </c:extLst>
        </c:ser>
        <c:ser>
          <c:idx val="2"/>
          <c:order val="2"/>
          <c:tx>
            <c:strRef>
              <c:f>'Tab4-Analysed samples - %'!$A$78</c:f>
              <c:strCache>
                <c:ptCount val="1"/>
                <c:pt idx="0">
                  <c:v>Cephalobidae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%'!$B$78:$E$78</c:f>
              <c:numCache>
                <c:formatCode>General</c:formatCode>
                <c:ptCount val="4"/>
                <c:pt idx="0">
                  <c:v>4.13</c:v>
                </c:pt>
                <c:pt idx="1">
                  <c:v>10.17</c:v>
                </c:pt>
                <c:pt idx="2">
                  <c:v>2.08</c:v>
                </c:pt>
                <c:pt idx="3">
                  <c:v>1.68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58-4AC9-AF93-C265F72D14E6}"/>
            </c:ext>
          </c:extLst>
        </c:ser>
        <c:ser>
          <c:idx val="3"/>
          <c:order val="3"/>
          <c:tx>
            <c:strRef>
              <c:f>'Tab4-Analysed samples - %'!$A$79</c:f>
              <c:strCache>
                <c:ptCount val="1"/>
                <c:pt idx="0">
                  <c:v>Heterorhabditis bacteriophora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%'!$B$79:$E$79</c:f>
              <c:numCache>
                <c:formatCode>General</c:formatCode>
                <c:ptCount val="4"/>
                <c:pt idx="0">
                  <c:v>35.979999999999997</c:v>
                </c:pt>
                <c:pt idx="1">
                  <c:v>12.94</c:v>
                </c:pt>
                <c:pt idx="2">
                  <c:v>0</c:v>
                </c:pt>
                <c:pt idx="3">
                  <c:v>4.34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58-4AC9-AF93-C265F72D14E6}"/>
            </c:ext>
          </c:extLst>
        </c:ser>
        <c:ser>
          <c:idx val="4"/>
          <c:order val="4"/>
          <c:tx>
            <c:strRef>
              <c:f>'Tab4-Analysed samples - %'!$A$80</c:f>
              <c:strCache>
                <c:ptCount val="1"/>
                <c:pt idx="0">
                  <c:v>Steinernema feltiae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%'!$B$80:$E$80</c:f>
              <c:numCache>
                <c:formatCode>General</c:formatCode>
                <c:ptCount val="4"/>
                <c:pt idx="0">
                  <c:v>17.82</c:v>
                </c:pt>
                <c:pt idx="1">
                  <c:v>9.09</c:v>
                </c:pt>
                <c:pt idx="2">
                  <c:v>2.86</c:v>
                </c:pt>
                <c:pt idx="3">
                  <c:v>2.33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58-4AC9-AF93-C265F72D14E6}"/>
            </c:ext>
          </c:extLst>
        </c:ser>
        <c:ser>
          <c:idx val="5"/>
          <c:order val="5"/>
          <c:tx>
            <c:strRef>
              <c:f>'Tab4-Analysed samples - %'!$A$81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%'!$B$81:$E$81</c:f>
              <c:numCache>
                <c:formatCode>General</c:formatCode>
                <c:ptCount val="4"/>
                <c:pt idx="0">
                  <c:v>0</c:v>
                </c:pt>
                <c:pt idx="1">
                  <c:v>0.24</c:v>
                </c:pt>
                <c:pt idx="2">
                  <c:v>2.2200000000000002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58-4AC9-AF93-C265F72D14E6}"/>
            </c:ext>
          </c:extLst>
        </c:ser>
        <c:ser>
          <c:idx val="6"/>
          <c:order val="6"/>
          <c:tx>
            <c:strRef>
              <c:f>'Tab4-Analysed samples - %'!$A$82</c:f>
              <c:strCache>
                <c:ptCount val="1"/>
                <c:pt idx="0">
                  <c:v>Bursaphelenchus sp.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%'!$B$82:$E$82</c:f>
              <c:numCache>
                <c:formatCode>General</c:formatCode>
                <c:ptCount val="4"/>
                <c:pt idx="0">
                  <c:v>3.58</c:v>
                </c:pt>
                <c:pt idx="1">
                  <c:v>11.6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58-4AC9-AF93-C265F72D14E6}"/>
            </c:ext>
          </c:extLst>
        </c:ser>
        <c:ser>
          <c:idx val="7"/>
          <c:order val="7"/>
          <c:tx>
            <c:strRef>
              <c:f>'Tab4-Analysed samples - %'!$A$83</c:f>
              <c:strCache>
                <c:ptCount val="1"/>
                <c:pt idx="0">
                  <c:v>Globodera pallida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%'!$B$83:$E$83</c:f>
              <c:numCache>
                <c:formatCode>General</c:formatCode>
                <c:ptCount val="4"/>
                <c:pt idx="0">
                  <c:v>25.02</c:v>
                </c:pt>
                <c:pt idx="1">
                  <c:v>13.95</c:v>
                </c:pt>
                <c:pt idx="2">
                  <c:v>1.84</c:v>
                </c:pt>
                <c:pt idx="3">
                  <c:v>4.17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A58-4AC9-AF93-C265F72D14E6}"/>
            </c:ext>
          </c:extLst>
        </c:ser>
        <c:ser>
          <c:idx val="8"/>
          <c:order val="8"/>
          <c:tx>
            <c:strRef>
              <c:f>'Tab4-Analysed samples - %'!$A$84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%'!$B$84:$E$84</c:f>
              <c:numCache>
                <c:formatCode>General</c:formatCode>
                <c:ptCount val="4"/>
                <c:pt idx="0">
                  <c:v>0</c:v>
                </c:pt>
                <c:pt idx="1">
                  <c:v>1.29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58-4AC9-AF93-C265F72D14E6}"/>
            </c:ext>
          </c:extLst>
        </c:ser>
        <c:ser>
          <c:idx val="9"/>
          <c:order val="9"/>
          <c:tx>
            <c:strRef>
              <c:f>'Tab4-Analysed samples - %'!$A$85</c:f>
              <c:strCache>
                <c:ptCount val="1"/>
                <c:pt idx="0">
                  <c:v>Prismatolaimus sp.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%'!$B$85:$E$85</c:f>
              <c:numCache>
                <c:formatCode>General</c:formatCode>
                <c:ptCount val="4"/>
                <c:pt idx="0">
                  <c:v>0.69</c:v>
                </c:pt>
                <c:pt idx="1">
                  <c:v>2.5299999999999998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A58-4AC9-AF93-C265F72D14E6}"/>
            </c:ext>
          </c:extLst>
        </c:ser>
        <c:ser>
          <c:idx val="10"/>
          <c:order val="10"/>
          <c:tx>
            <c:strRef>
              <c:f>'Tab4-Analysed samples - %'!$A$86</c:f>
              <c:strCache>
                <c:ptCount val="1"/>
                <c:pt idx="0">
                  <c:v>Paravulvus hartingii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%'!$B$86:$E$86</c:f>
              <c:numCache>
                <c:formatCode>General</c:formatCode>
                <c:ptCount val="4"/>
                <c:pt idx="0">
                  <c:v>0</c:v>
                </c:pt>
                <c:pt idx="1">
                  <c:v>1.1399999999999999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A58-4AC9-AF93-C265F72D14E6}"/>
            </c:ext>
          </c:extLst>
        </c:ser>
        <c:ser>
          <c:idx val="11"/>
          <c:order val="11"/>
          <c:tx>
            <c:strRef>
              <c:f>'Tab4-Analysed samples - %'!$A$87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%'!$B$87:$E$87</c:f>
              <c:numCache>
                <c:formatCode>General</c:formatCode>
                <c:ptCount val="4"/>
                <c:pt idx="0">
                  <c:v>2.85</c:v>
                </c:pt>
                <c:pt idx="1">
                  <c:v>5.24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A58-4AC9-AF93-C265F72D14E6}"/>
            </c:ext>
          </c:extLst>
        </c:ser>
        <c:ser>
          <c:idx val="12"/>
          <c:order val="12"/>
          <c:tx>
            <c:strRef>
              <c:f>'Tab4-Analysed samples - %'!$A$88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%'!$B$75:$E$75</c:f>
              <c:strCache>
                <c:ptCount val="4"/>
                <c:pt idx="0">
                  <c:v>ParQ318S_pct</c:v>
                </c:pt>
                <c:pt idx="1">
                  <c:v>ParQ418S_pct</c:v>
                </c:pt>
                <c:pt idx="2">
                  <c:v>ParWLB118S_pct</c:v>
                </c:pt>
                <c:pt idx="3">
                  <c:v>ParWLB218S_pct</c:v>
                </c:pt>
              </c:strCache>
            </c:strRef>
          </c:cat>
          <c:val>
            <c:numRef>
              <c:f>'Tab4-Analysed samples - %'!$B$88:$E$88</c:f>
              <c:numCache>
                <c:formatCode>General</c:formatCode>
                <c:ptCount val="4"/>
                <c:pt idx="0">
                  <c:v>0.73</c:v>
                </c:pt>
                <c:pt idx="1">
                  <c:v>7.4099999999999993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A58-4AC9-AF93-C265F72D1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205656"/>
        <c:axId val="556197456"/>
      </c:barChart>
      <c:catAx>
        <c:axId val="55620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97456"/>
        <c:crosses val="autoZero"/>
        <c:auto val="1"/>
        <c:lblAlgn val="ctr"/>
        <c:lblOffset val="100"/>
        <c:noMultiLvlLbl val="0"/>
      </c:catAx>
      <c:valAx>
        <c:axId val="55619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205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'Tab4-Analysed samples - %'!$B$543</c:f>
              <c:strCache>
                <c:ptCount val="1"/>
                <c:pt idx="0">
                  <c:v>MeanT1-All18S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CFA-4CEA-9FF5-7389B048337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CFA-4CEA-9FF5-7389B048337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CFA-4CEA-9FF5-7389B048337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CFA-4CEA-9FF5-7389B048337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CFA-4CEA-9FF5-7389B048337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CFA-4CEA-9FF5-7389B048337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CFA-4CEA-9FF5-7389B0483377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CFA-4CEA-9FF5-7389B0483377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1CFA-4CEA-9FF5-7389B0483377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1CFA-4CEA-9FF5-7389B0483377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1CFA-4CEA-9FF5-7389B0483377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1CFA-4CEA-9FF5-7389B0483377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1CFA-4CEA-9FF5-7389B0483377}"/>
              </c:ext>
            </c:extLst>
          </c:dPt>
          <c:cat>
            <c:strRef>
              <c:f>'Tab4-Analysed samples - %'!$A$544:$A$556</c:f>
              <c:strCache>
                <c:ptCount val="13"/>
                <c:pt idx="0">
                  <c:v>Nematoda ID</c:v>
                </c:pt>
                <c:pt idx="1">
                  <c:v>Nematoda non-ID</c:v>
                </c:pt>
                <c:pt idx="2">
                  <c:v>Unknown</c:v>
                </c:pt>
                <c:pt idx="3">
                  <c:v>Annelida</c:v>
                </c:pt>
                <c:pt idx="4">
                  <c:v>Arthropoda</c:v>
                </c:pt>
                <c:pt idx="5">
                  <c:v>Embryophyta</c:v>
                </c:pt>
                <c:pt idx="6">
                  <c:v>Rotifera</c:v>
                </c:pt>
                <c:pt idx="7">
                  <c:v>Tardigrada</c:v>
                </c:pt>
                <c:pt idx="8">
                  <c:v>Ciliophora</c:v>
                </c:pt>
                <c:pt idx="9">
                  <c:v>Gastrotricha</c:v>
                </c:pt>
                <c:pt idx="10">
                  <c:v>Ascomycota</c:v>
                </c:pt>
                <c:pt idx="11">
                  <c:v>Amoebozoa</c:v>
                </c:pt>
                <c:pt idx="12">
                  <c:v>Mucoromycota</c:v>
                </c:pt>
              </c:strCache>
            </c:strRef>
          </c:cat>
          <c:val>
            <c:numRef>
              <c:f>'Tab4-Analysed samples - %'!$B$544:$B$556</c:f>
              <c:numCache>
                <c:formatCode>0.00</c:formatCode>
                <c:ptCount val="13"/>
                <c:pt idx="0">
                  <c:v>91.882017717392699</c:v>
                </c:pt>
                <c:pt idx="1">
                  <c:v>0.40831916985193423</c:v>
                </c:pt>
                <c:pt idx="2">
                  <c:v>0.44225328742731673</c:v>
                </c:pt>
                <c:pt idx="3">
                  <c:v>9.9549721262502319E-2</c:v>
                </c:pt>
                <c:pt idx="4">
                  <c:v>5.4176135973800301</c:v>
                </c:pt>
                <c:pt idx="5">
                  <c:v>2.8620157936545022E-2</c:v>
                </c:pt>
                <c:pt idx="6">
                  <c:v>0.8497379554404858</c:v>
                </c:pt>
                <c:pt idx="7">
                  <c:v>0.8696154818236721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AA-4BCF-8970-80F19EA8D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'Tab4-Analysed samples - %'!$E$543</c:f>
              <c:strCache>
                <c:ptCount val="1"/>
                <c:pt idx="0">
                  <c:v>MeanT1-AllEco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775-4C4B-8CB6-34C54A17B2A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775-4C4B-8CB6-34C54A17B2A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775-4C4B-8CB6-34C54A17B2A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775-4C4B-8CB6-34C54A17B2A9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775-4C4B-8CB6-34C54A17B2A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775-4C4B-8CB6-34C54A17B2A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775-4C4B-8CB6-34C54A17B2A9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4775-4C4B-8CB6-34C54A17B2A9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4775-4C4B-8CB6-34C54A17B2A9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4775-4C4B-8CB6-34C54A17B2A9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4775-4C4B-8CB6-34C54A17B2A9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4775-4C4B-8CB6-34C54A17B2A9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4775-4C4B-8CB6-34C54A17B2A9}"/>
              </c:ext>
            </c:extLst>
          </c:dPt>
          <c:cat>
            <c:strRef>
              <c:f>'Tab4-Analysed samples - %'!$D$544:$D$556</c:f>
              <c:strCache>
                <c:ptCount val="13"/>
                <c:pt idx="0">
                  <c:v>Nematoda ID</c:v>
                </c:pt>
                <c:pt idx="1">
                  <c:v>Nematoda non-ID</c:v>
                </c:pt>
                <c:pt idx="2">
                  <c:v>Unknown</c:v>
                </c:pt>
                <c:pt idx="3">
                  <c:v>Annelida</c:v>
                </c:pt>
                <c:pt idx="4">
                  <c:v>Arthropoda</c:v>
                </c:pt>
                <c:pt idx="5">
                  <c:v>Embryophyta</c:v>
                </c:pt>
                <c:pt idx="6">
                  <c:v>Rotifera</c:v>
                </c:pt>
                <c:pt idx="7">
                  <c:v>Tardigrada</c:v>
                </c:pt>
                <c:pt idx="8">
                  <c:v>Ciliophora</c:v>
                </c:pt>
                <c:pt idx="9">
                  <c:v>Gastrotricha</c:v>
                </c:pt>
                <c:pt idx="10">
                  <c:v>Ascomycota</c:v>
                </c:pt>
                <c:pt idx="11">
                  <c:v>Amoebozoa</c:v>
                </c:pt>
                <c:pt idx="12">
                  <c:v>Mucoromycota</c:v>
                </c:pt>
              </c:strCache>
            </c:strRef>
          </c:cat>
          <c:val>
            <c:numRef>
              <c:f>'Tab4-Analysed samples - %'!$E$544:$E$556</c:f>
              <c:numCache>
                <c:formatCode>0.00</c:formatCode>
                <c:ptCount val="13"/>
                <c:pt idx="0">
                  <c:v>77.545761262594027</c:v>
                </c:pt>
                <c:pt idx="1">
                  <c:v>2.7065655025121762</c:v>
                </c:pt>
                <c:pt idx="2">
                  <c:v>0.38698717962778462</c:v>
                </c:pt>
                <c:pt idx="3">
                  <c:v>3.6790791910385812</c:v>
                </c:pt>
                <c:pt idx="4">
                  <c:v>4.9557746916136765</c:v>
                </c:pt>
                <c:pt idx="5">
                  <c:v>9.7437149398560532</c:v>
                </c:pt>
                <c:pt idx="6">
                  <c:v>9.2519998237686946E-2</c:v>
                </c:pt>
                <c:pt idx="7">
                  <c:v>0.6354934881531461</c:v>
                </c:pt>
                <c:pt idx="8">
                  <c:v>0.10095271087739324</c:v>
                </c:pt>
                <c:pt idx="9">
                  <c:v>0.131175226419883</c:v>
                </c:pt>
                <c:pt idx="10">
                  <c:v>1.3814335333122828E-2</c:v>
                </c:pt>
                <c:pt idx="11">
                  <c:v>9.8069982739683037E-3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8B-4283-8D3C-F1CA88FAC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'Tab4-Analysed samples - %'!$H$543</c:f>
              <c:strCache>
                <c:ptCount val="1"/>
                <c:pt idx="0">
                  <c:v>MeanT2-All18S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DE9-4723-ACE4-562435611F0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DE9-4723-ACE4-562435611F0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DE9-4723-ACE4-562435611F0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DE9-4723-ACE4-562435611F0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DE9-4723-ACE4-562435611F0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DE9-4723-ACE4-562435611F0D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DE9-4723-ACE4-562435611F0D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DE9-4723-ACE4-562435611F0D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DE9-4723-ACE4-562435611F0D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DE9-4723-ACE4-562435611F0D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7DE9-4723-ACE4-562435611F0D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7DE9-4723-ACE4-562435611F0D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7DE9-4723-ACE4-562435611F0D}"/>
              </c:ext>
            </c:extLst>
          </c:dPt>
          <c:cat>
            <c:strRef>
              <c:f>'Tab4-Analysed samples - %'!$G$544:$G$556</c:f>
              <c:strCache>
                <c:ptCount val="13"/>
                <c:pt idx="0">
                  <c:v>Nematoda ID</c:v>
                </c:pt>
                <c:pt idx="1">
                  <c:v>Nematoda non-ID</c:v>
                </c:pt>
                <c:pt idx="2">
                  <c:v>Unknown</c:v>
                </c:pt>
                <c:pt idx="3">
                  <c:v>Annelida</c:v>
                </c:pt>
                <c:pt idx="4">
                  <c:v>Arthropoda</c:v>
                </c:pt>
                <c:pt idx="5">
                  <c:v>Embryophyta</c:v>
                </c:pt>
                <c:pt idx="6">
                  <c:v>Rotifera</c:v>
                </c:pt>
                <c:pt idx="7">
                  <c:v>Tardigrada</c:v>
                </c:pt>
                <c:pt idx="8">
                  <c:v>Ciliophora</c:v>
                </c:pt>
                <c:pt idx="9">
                  <c:v>Gastrotricha</c:v>
                </c:pt>
                <c:pt idx="10">
                  <c:v>Ascomycota</c:v>
                </c:pt>
                <c:pt idx="11">
                  <c:v>Amoebozoa</c:v>
                </c:pt>
                <c:pt idx="12">
                  <c:v>Mucoromycota</c:v>
                </c:pt>
              </c:strCache>
            </c:strRef>
          </c:cat>
          <c:val>
            <c:numRef>
              <c:f>'Tab4-Analysed samples - %'!$H$544:$H$556</c:f>
              <c:numCache>
                <c:formatCode>0.00</c:formatCode>
                <c:ptCount val="13"/>
                <c:pt idx="0">
                  <c:v>91.266040273454564</c:v>
                </c:pt>
                <c:pt idx="1">
                  <c:v>1.0634606902370904</c:v>
                </c:pt>
                <c:pt idx="2">
                  <c:v>0.75185917645782085</c:v>
                </c:pt>
                <c:pt idx="3">
                  <c:v>7.6683339401258585E-2</c:v>
                </c:pt>
                <c:pt idx="4">
                  <c:v>6.1105055186251755</c:v>
                </c:pt>
                <c:pt idx="5">
                  <c:v>0</c:v>
                </c:pt>
                <c:pt idx="6">
                  <c:v>0.29980936269215658</c:v>
                </c:pt>
                <c:pt idx="7">
                  <c:v>0.4335906276141327</c:v>
                </c:pt>
                <c:pt idx="8">
                  <c:v>1.7903464519311873E-3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7D-4352-B99A-7E8CE08BB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'Tab4-Analysed samples - %'!$K$543</c:f>
              <c:strCache>
                <c:ptCount val="1"/>
                <c:pt idx="0">
                  <c:v>MeanT2-AllEco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C2-4810-B948-0D9EE7D7AA6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EC2-4810-B948-0D9EE7D7AA6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EC2-4810-B948-0D9EE7D7AA6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EC2-4810-B948-0D9EE7D7AA65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EC2-4810-B948-0D9EE7D7AA65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EC2-4810-B948-0D9EE7D7AA65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EC2-4810-B948-0D9EE7D7AA65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EC2-4810-B948-0D9EE7D7AA65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EC2-4810-B948-0D9EE7D7AA65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7EC2-4810-B948-0D9EE7D7AA65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7EC2-4810-B948-0D9EE7D7AA65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7EC2-4810-B948-0D9EE7D7AA65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7EC2-4810-B948-0D9EE7D7AA65}"/>
              </c:ext>
            </c:extLst>
          </c:dPt>
          <c:cat>
            <c:strRef>
              <c:f>'Tab4-Analysed samples - %'!$J$544:$J$556</c:f>
              <c:strCache>
                <c:ptCount val="13"/>
                <c:pt idx="0">
                  <c:v>Nematoda ID</c:v>
                </c:pt>
                <c:pt idx="1">
                  <c:v>Nematoda non-ID</c:v>
                </c:pt>
                <c:pt idx="2">
                  <c:v>Unknown</c:v>
                </c:pt>
                <c:pt idx="3">
                  <c:v>Annelida</c:v>
                </c:pt>
                <c:pt idx="4">
                  <c:v>Arthropoda</c:v>
                </c:pt>
                <c:pt idx="5">
                  <c:v>Embryophyta</c:v>
                </c:pt>
                <c:pt idx="6">
                  <c:v>Rotifera</c:v>
                </c:pt>
                <c:pt idx="7">
                  <c:v>Tardigrada</c:v>
                </c:pt>
                <c:pt idx="8">
                  <c:v>Ciliophora</c:v>
                </c:pt>
                <c:pt idx="9">
                  <c:v>Gastrotricha</c:v>
                </c:pt>
                <c:pt idx="10">
                  <c:v>Ascomycota</c:v>
                </c:pt>
                <c:pt idx="11">
                  <c:v>Amoebozoa</c:v>
                </c:pt>
                <c:pt idx="12">
                  <c:v>Mucoromycota</c:v>
                </c:pt>
              </c:strCache>
            </c:strRef>
          </c:cat>
          <c:val>
            <c:numRef>
              <c:f>'Tab4-Analysed samples - %'!$K$544:$K$556</c:f>
              <c:numCache>
                <c:formatCode>0.00</c:formatCode>
                <c:ptCount val="13"/>
                <c:pt idx="0">
                  <c:v>86.644261113606589</c:v>
                </c:pt>
                <c:pt idx="1">
                  <c:v>1.3169033786845885</c:v>
                </c:pt>
                <c:pt idx="2">
                  <c:v>0.86768531541533178</c:v>
                </c:pt>
                <c:pt idx="3">
                  <c:v>2.5891119423384499</c:v>
                </c:pt>
                <c:pt idx="4">
                  <c:v>6.1984863552494867</c:v>
                </c:pt>
                <c:pt idx="5">
                  <c:v>2.0506229694665281</c:v>
                </c:pt>
                <c:pt idx="6">
                  <c:v>3.3584198151934273E-2</c:v>
                </c:pt>
                <c:pt idx="7">
                  <c:v>7.8669841809831595E-2</c:v>
                </c:pt>
                <c:pt idx="8">
                  <c:v>7.3265440691625758E-3</c:v>
                </c:pt>
                <c:pt idx="9">
                  <c:v>0.15477882174967042</c:v>
                </c:pt>
                <c:pt idx="10">
                  <c:v>2.5866002526471039E-2</c:v>
                </c:pt>
                <c:pt idx="11">
                  <c:v>0</c:v>
                </c:pt>
                <c:pt idx="12">
                  <c:v>3.6145602993706415E-2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A-43AA-92E0-CCA3812F1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'Tab4-Analysed samples - %'!$A$29</c:f>
              <c:strCache>
                <c:ptCount val="1"/>
                <c:pt idx="0">
                  <c:v>Bursaphelenchus mucronatus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%'!$B$28:$E$28</c:f>
              <c:strCache>
                <c:ptCount val="4"/>
                <c:pt idx="0">
                  <c:v>Bx30Q1Eco_pct</c:v>
                </c:pt>
                <c:pt idx="1">
                  <c:v>Bx30Q4Eco_pct</c:v>
                </c:pt>
                <c:pt idx="2">
                  <c:v>Bx30WLB1Eco_pct</c:v>
                </c:pt>
                <c:pt idx="3">
                  <c:v>Bx30WLB2Eco_pct</c:v>
                </c:pt>
              </c:strCache>
            </c:strRef>
          </c:cat>
          <c:val>
            <c:numRef>
              <c:f>'Tab4-Analysed samples - %'!$B$29:$E$29</c:f>
              <c:numCache>
                <c:formatCode>General</c:formatCode>
                <c:ptCount val="4"/>
                <c:pt idx="0">
                  <c:v>95.04</c:v>
                </c:pt>
                <c:pt idx="1">
                  <c:v>90.11</c:v>
                </c:pt>
                <c:pt idx="2">
                  <c:v>97.94</c:v>
                </c:pt>
                <c:pt idx="3">
                  <c:v>98.78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52-4F07-97A3-2324AFDADD12}"/>
            </c:ext>
          </c:extLst>
        </c:ser>
        <c:ser>
          <c:idx val="1"/>
          <c:order val="1"/>
          <c:tx>
            <c:strRef>
              <c:f>'Tab4-Analysed samples - %'!$A$30</c:f>
              <c:strCache>
                <c:ptCount val="1"/>
                <c:pt idx="0">
                  <c:v>Acrobeloides sp.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%'!$B$28:$E$28</c:f>
              <c:strCache>
                <c:ptCount val="4"/>
                <c:pt idx="0">
                  <c:v>Bx30Q1Eco_pct</c:v>
                </c:pt>
                <c:pt idx="1">
                  <c:v>Bx30Q4Eco_pct</c:v>
                </c:pt>
                <c:pt idx="2">
                  <c:v>Bx30WLB1Eco_pct</c:v>
                </c:pt>
                <c:pt idx="3">
                  <c:v>Bx30WLB2Eco_pct</c:v>
                </c:pt>
              </c:strCache>
            </c:strRef>
          </c:cat>
          <c:val>
            <c:numRef>
              <c:f>'Tab4-Analysed samples - %'!$B$30:$E$30</c:f>
              <c:numCache>
                <c:formatCode>General</c:formatCode>
                <c:ptCount val="4"/>
                <c:pt idx="0">
                  <c:v>1.9</c:v>
                </c:pt>
                <c:pt idx="1">
                  <c:v>1.57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52-4F07-97A3-2324AFDADD12}"/>
            </c:ext>
          </c:extLst>
        </c:ser>
        <c:ser>
          <c:idx val="2"/>
          <c:order val="2"/>
          <c:tx>
            <c:strRef>
              <c:f>'Tab4-Analysed samples - %'!$A$31</c:f>
              <c:strCache>
                <c:ptCount val="1"/>
                <c:pt idx="0">
                  <c:v>Trichinella pseudospiralis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%'!$B$28:$E$28</c:f>
              <c:strCache>
                <c:ptCount val="4"/>
                <c:pt idx="0">
                  <c:v>Bx30Q1Eco_pct</c:v>
                </c:pt>
                <c:pt idx="1">
                  <c:v>Bx30Q4Eco_pct</c:v>
                </c:pt>
                <c:pt idx="2">
                  <c:v>Bx30WLB1Eco_pct</c:v>
                </c:pt>
                <c:pt idx="3">
                  <c:v>Bx30WLB2Eco_pct</c:v>
                </c:pt>
              </c:strCache>
            </c:strRef>
          </c:cat>
          <c:val>
            <c:numRef>
              <c:f>'Tab4-Analysed samples - %'!$B$31:$E$31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1.82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52-4F07-97A3-2324AFDADD12}"/>
            </c:ext>
          </c:extLst>
        </c:ser>
        <c:ser>
          <c:idx val="3"/>
          <c:order val="3"/>
          <c:tx>
            <c:strRef>
              <c:f>'Tab4-Analysed samples - %'!$A$32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%'!$B$28:$E$28</c:f>
              <c:strCache>
                <c:ptCount val="4"/>
                <c:pt idx="0">
                  <c:v>Bx30Q1Eco_pct</c:v>
                </c:pt>
                <c:pt idx="1">
                  <c:v>Bx30Q4Eco_pct</c:v>
                </c:pt>
                <c:pt idx="2">
                  <c:v>Bx30WLB1Eco_pct</c:v>
                </c:pt>
                <c:pt idx="3">
                  <c:v>Bx30WLB2Eco_pct</c:v>
                </c:pt>
              </c:strCache>
            </c:strRef>
          </c:cat>
          <c:val>
            <c:numRef>
              <c:f>'Tab4-Analysed samples - %'!$B$32:$E$32</c:f>
              <c:numCache>
                <c:formatCode>General</c:formatCode>
                <c:ptCount val="4"/>
                <c:pt idx="0">
                  <c:v>0.94</c:v>
                </c:pt>
                <c:pt idx="1">
                  <c:v>3.51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52-4F07-97A3-2324AFDADD12}"/>
            </c:ext>
          </c:extLst>
        </c:ser>
        <c:ser>
          <c:idx val="4"/>
          <c:order val="4"/>
          <c:tx>
            <c:strRef>
              <c:f>'Tab4-Analysed samples - %'!$A$33</c:f>
              <c:strCache>
                <c:ptCount val="1"/>
                <c:pt idx="0">
                  <c:v>Heterorhabditis hepialus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%'!$B$28:$E$28</c:f>
              <c:strCache>
                <c:ptCount val="4"/>
                <c:pt idx="0">
                  <c:v>Bx30Q1Eco_pct</c:v>
                </c:pt>
                <c:pt idx="1">
                  <c:v>Bx30Q4Eco_pct</c:v>
                </c:pt>
                <c:pt idx="2">
                  <c:v>Bx30WLB1Eco_pct</c:v>
                </c:pt>
                <c:pt idx="3">
                  <c:v>Bx30WLB2Eco_pct</c:v>
                </c:pt>
              </c:strCache>
            </c:strRef>
          </c:cat>
          <c:val>
            <c:numRef>
              <c:f>'Tab4-Analysed samples - %'!$B$33:$E$33</c:f>
              <c:numCache>
                <c:formatCode>General</c:formatCode>
                <c:ptCount val="4"/>
                <c:pt idx="0">
                  <c:v>0</c:v>
                </c:pt>
                <c:pt idx="1">
                  <c:v>4.17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52-4F07-97A3-2324AFDADD12}"/>
            </c:ext>
          </c:extLst>
        </c:ser>
        <c:ser>
          <c:idx val="5"/>
          <c:order val="5"/>
          <c:tx>
            <c:strRef>
              <c:f>'Tab4-Analysed samples - %'!$A$34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'Tab4-Analysed samples - %'!$B$28:$E$28</c:f>
              <c:strCache>
                <c:ptCount val="4"/>
                <c:pt idx="0">
                  <c:v>Bx30Q1Eco_pct</c:v>
                </c:pt>
                <c:pt idx="1">
                  <c:v>Bx30Q4Eco_pct</c:v>
                </c:pt>
                <c:pt idx="2">
                  <c:v>Bx30WLB1Eco_pct</c:v>
                </c:pt>
                <c:pt idx="3">
                  <c:v>Bx30WLB2Eco_pct</c:v>
                </c:pt>
              </c:strCache>
            </c:strRef>
          </c:cat>
          <c:val>
            <c:numRef>
              <c:f>'Tab4-Analysed samples - %'!$B$34:$E$34</c:f>
              <c:numCache>
                <c:formatCode>General</c:formatCode>
                <c:ptCount val="4"/>
                <c:pt idx="0">
                  <c:v>1.1200000000000001</c:v>
                </c:pt>
                <c:pt idx="1">
                  <c:v>0.05</c:v>
                </c:pt>
                <c:pt idx="2">
                  <c:v>0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152-4F07-97A3-2324AFDADD12}"/>
            </c:ext>
          </c:extLst>
        </c:ser>
        <c:ser>
          <c:idx val="6"/>
          <c:order val="6"/>
          <c:tx>
            <c:strRef>
              <c:f>'Tab4-Analysed samples - %'!$A$35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'Tab4-Analysed samples - %'!$B$28:$E$28</c:f>
              <c:strCache>
                <c:ptCount val="4"/>
                <c:pt idx="0">
                  <c:v>Bx30Q1Eco_pct</c:v>
                </c:pt>
                <c:pt idx="1">
                  <c:v>Bx30Q4Eco_pct</c:v>
                </c:pt>
                <c:pt idx="2">
                  <c:v>Bx30WLB1Eco_pct</c:v>
                </c:pt>
                <c:pt idx="3">
                  <c:v>Bx30WLB2Eco_pct</c:v>
                </c:pt>
              </c:strCache>
            </c:strRef>
          </c:cat>
          <c:val>
            <c:numRef>
              <c:f>'Tab4-Analysed samples - %'!$B$35:$E$35</c:f>
              <c:numCache>
                <c:formatCode>General</c:formatCode>
                <c:ptCount val="4"/>
                <c:pt idx="0">
                  <c:v>1</c:v>
                </c:pt>
                <c:pt idx="1">
                  <c:v>0.60000000000000009</c:v>
                </c:pt>
                <c:pt idx="2">
                  <c:v>0.25</c:v>
                </c:pt>
                <c:pt idx="3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152-4F07-97A3-2324AFDAD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687312"/>
        <c:axId val="502687640"/>
      </c:barChart>
      <c:catAx>
        <c:axId val="50268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687640"/>
        <c:crosses val="autoZero"/>
        <c:auto val="1"/>
        <c:lblAlgn val="ctr"/>
        <c:lblOffset val="100"/>
        <c:noMultiLvlLbl val="0"/>
      </c:catAx>
      <c:valAx>
        <c:axId val="50268764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68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'Tab5-Overview CF'!$C$248</c:f>
              <c:strCache>
                <c:ptCount val="1"/>
                <c:pt idx="0">
                  <c:v>analysed number of nematodes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'Tab5-Overview CF'!$B$249:$B$252</c:f>
              <c:strCache>
                <c:ptCount val="4"/>
                <c:pt idx="0">
                  <c:v>T1Q18S</c:v>
                </c:pt>
                <c:pt idx="1">
                  <c:v>T1WLB18S</c:v>
                </c:pt>
                <c:pt idx="2">
                  <c:v>T1QEco</c:v>
                </c:pt>
                <c:pt idx="3">
                  <c:v>T1WLBEco</c:v>
                </c:pt>
              </c:strCache>
            </c:strRef>
          </c:cat>
          <c:val>
            <c:numRef>
              <c:f>'Tab5-Overview CF'!$C$249:$C$252</c:f>
              <c:numCache>
                <c:formatCode>General</c:formatCode>
                <c:ptCount val="4"/>
                <c:pt idx="0">
                  <c:v>67.503233499999993</c:v>
                </c:pt>
                <c:pt idx="1">
                  <c:v>170.01657597155642</c:v>
                </c:pt>
                <c:pt idx="2">
                  <c:v>2.5933929999999998</c:v>
                </c:pt>
                <c:pt idx="3">
                  <c:v>8.9389076255376754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EB-4ADD-9624-73B099A005DF}"/>
            </c:ext>
          </c:extLst>
        </c:ser>
        <c:ser>
          <c:idx val="1"/>
          <c:order val="1"/>
          <c:tx>
            <c:strRef>
              <c:f>'Tab5-Overview CF'!$D$248</c:f>
              <c:strCache>
                <c:ptCount val="1"/>
                <c:pt idx="0">
                  <c:v>expected number of nematodes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'Tab5-Overview CF'!$B$249:$B$252</c:f>
              <c:strCache>
                <c:ptCount val="4"/>
                <c:pt idx="0">
                  <c:v>T1Q18S</c:v>
                </c:pt>
                <c:pt idx="1">
                  <c:v>T1WLB18S</c:v>
                </c:pt>
                <c:pt idx="2">
                  <c:v>T1QEco</c:v>
                </c:pt>
                <c:pt idx="3">
                  <c:v>T1WLBEco</c:v>
                </c:pt>
              </c:strCache>
            </c:strRef>
          </c:cat>
          <c:val>
            <c:numRef>
              <c:f>'Tab5-Overview CF'!$D$249:$D$252</c:f>
              <c:numCache>
                <c:formatCode>General</c:formatCode>
                <c:ptCount val="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EB-4ADD-9624-73B099A005DF}"/>
            </c:ext>
          </c:extLst>
        </c:ser>
        <c:ser>
          <c:idx val="2"/>
          <c:order val="2"/>
          <c:tx>
            <c:strRef>
              <c:f>'Tab5-Overview CF'!$E$248</c:f>
              <c:strCache>
                <c:ptCount val="1"/>
                <c:pt idx="0">
                  <c:v>corrected number of nematodes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'Tab5-Overview CF'!$B$249:$B$252</c:f>
              <c:strCache>
                <c:ptCount val="4"/>
                <c:pt idx="0">
                  <c:v>T1Q18S</c:v>
                </c:pt>
                <c:pt idx="1">
                  <c:v>T1WLB18S</c:v>
                </c:pt>
                <c:pt idx="2">
                  <c:v>T1QEco</c:v>
                </c:pt>
                <c:pt idx="3">
                  <c:v>T1WLBEco</c:v>
                </c:pt>
              </c:strCache>
            </c:strRef>
          </c:cat>
          <c:val>
            <c:numRef>
              <c:f>'Tab5-Overview CF'!$E$249:$E$252</c:f>
              <c:numCache>
                <c:formatCode>General</c:formatCode>
                <c:ptCount val="4"/>
                <c:pt idx="0">
                  <c:v>37.893361120467048</c:v>
                </c:pt>
                <c:pt idx="1">
                  <c:v>65.828904287697895</c:v>
                </c:pt>
                <c:pt idx="2">
                  <c:v>51.151735700197236</c:v>
                </c:pt>
                <c:pt idx="3">
                  <c:v>101.26536902517019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EB-4ADD-9624-73B099A00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773120"/>
        <c:axId val="507773448"/>
      </c:barChart>
      <c:catAx>
        <c:axId val="50777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773448"/>
        <c:crosses val="autoZero"/>
        <c:auto val="1"/>
        <c:lblAlgn val="ctr"/>
        <c:lblOffset val="100"/>
        <c:noMultiLvlLbl val="0"/>
      </c:catAx>
      <c:valAx>
        <c:axId val="507773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77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'Tab5-Overview CF'!$C$254</c:f>
              <c:strCache>
                <c:ptCount val="1"/>
                <c:pt idx="0">
                  <c:v>analysed number of nematodes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'Tab5-Overview CF'!$B$255:$B$257</c:f>
              <c:strCache>
                <c:ptCount val="3"/>
                <c:pt idx="0">
                  <c:v>T2Q18S</c:v>
                </c:pt>
                <c:pt idx="1">
                  <c:v>T2WLB18S</c:v>
                </c:pt>
                <c:pt idx="2">
                  <c:v>T2QEco</c:v>
                </c:pt>
              </c:strCache>
            </c:strRef>
          </c:cat>
          <c:val>
            <c:numRef>
              <c:f>'Tab5-Overview CF'!$C$255:$C$257</c:f>
              <c:numCache>
                <c:formatCode>General</c:formatCode>
                <c:ptCount val="3"/>
                <c:pt idx="0">
                  <c:v>4.1298184999999998</c:v>
                </c:pt>
                <c:pt idx="1">
                  <c:v>6.2750499615757427</c:v>
                </c:pt>
                <c:pt idx="2">
                  <c:v>0.3078785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7-40C1-BE41-5201396DE403}"/>
            </c:ext>
          </c:extLst>
        </c:ser>
        <c:ser>
          <c:idx val="1"/>
          <c:order val="1"/>
          <c:tx>
            <c:strRef>
              <c:f>'Tab5-Overview CF'!$D$254</c:f>
              <c:strCache>
                <c:ptCount val="1"/>
                <c:pt idx="0">
                  <c:v>expected number of nematodes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'Tab5-Overview CF'!$B$255:$B$257</c:f>
              <c:strCache>
                <c:ptCount val="3"/>
                <c:pt idx="0">
                  <c:v>T2Q18S</c:v>
                </c:pt>
                <c:pt idx="1">
                  <c:v>T2WLB18S</c:v>
                </c:pt>
                <c:pt idx="2">
                  <c:v>T2QEco</c:v>
                </c:pt>
              </c:strCache>
            </c:strRef>
          </c:cat>
          <c:val>
            <c:numRef>
              <c:f>'Tab5-Overview CF'!$D$255:$D$257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87-40C1-BE41-5201396DE403}"/>
            </c:ext>
          </c:extLst>
        </c:ser>
        <c:ser>
          <c:idx val="2"/>
          <c:order val="2"/>
          <c:tx>
            <c:strRef>
              <c:f>'Tab5-Overview CF'!$E$254</c:f>
              <c:strCache>
                <c:ptCount val="1"/>
                <c:pt idx="0">
                  <c:v>corrected number of nematodes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'Tab5-Overview CF'!$B$255:$B$257</c:f>
              <c:strCache>
                <c:ptCount val="3"/>
                <c:pt idx="0">
                  <c:v>T2Q18S</c:v>
                </c:pt>
                <c:pt idx="1">
                  <c:v>T2WLB18S</c:v>
                </c:pt>
                <c:pt idx="2">
                  <c:v>T2QEco</c:v>
                </c:pt>
              </c:strCache>
            </c:strRef>
          </c:cat>
          <c:val>
            <c:numRef>
              <c:f>'Tab5-Overview CF'!$E$255:$E$257</c:f>
              <c:numCache>
                <c:formatCode>General</c:formatCode>
                <c:ptCount val="3"/>
                <c:pt idx="0">
                  <c:v>2.3182993712810149</c:v>
                </c:pt>
                <c:pt idx="1">
                  <c:v>2.4296434683533428</c:v>
                </c:pt>
                <c:pt idx="2">
                  <c:v>6.0725542406311641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87-40C1-BE41-5201396DE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768528"/>
        <c:axId val="507775416"/>
      </c:barChart>
      <c:catAx>
        <c:axId val="50776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775416"/>
        <c:crosses val="autoZero"/>
        <c:auto val="1"/>
        <c:lblAlgn val="ctr"/>
        <c:lblOffset val="100"/>
        <c:noMultiLvlLbl val="0"/>
      </c:catAx>
      <c:valAx>
        <c:axId val="50777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76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'Tab5-Overview CF'!$B$159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CF'!$C$159:$E$159</c:f>
              <c:numCache>
                <c:formatCode>General</c:formatCode>
                <c:ptCount val="3"/>
                <c:pt idx="0">
                  <c:v>10.697253496754866</c:v>
                </c:pt>
                <c:pt idx="1">
                  <c:v>15</c:v>
                </c:pt>
                <c:pt idx="2">
                  <c:v>27.930921002610752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0C-4D7A-90AA-451D0AA6AD2A}"/>
            </c:ext>
          </c:extLst>
        </c:ser>
        <c:ser>
          <c:idx val="1"/>
          <c:order val="1"/>
          <c:tx>
            <c:strRef>
              <c:f>'Tab5-Overview CF'!$B$160</c:f>
              <c:strCache>
                <c:ptCount val="1"/>
                <c:pt idx="0">
                  <c:v>Cephalobidae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CF'!$C$160:$E$160</c:f>
              <c:numCache>
                <c:formatCode>General</c:formatCode>
                <c:ptCount val="3"/>
                <c:pt idx="0">
                  <c:v>8.4591085768504204</c:v>
                </c:pt>
                <c:pt idx="1">
                  <c:v>15</c:v>
                </c:pt>
                <c:pt idx="2">
                  <c:v>18.844182141149357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0C-4D7A-90AA-451D0AA6AD2A}"/>
            </c:ext>
          </c:extLst>
        </c:ser>
        <c:ser>
          <c:idx val="2"/>
          <c:order val="2"/>
          <c:tx>
            <c:strRef>
              <c:f>'Tab5-Overview CF'!$B$161</c:f>
              <c:strCache>
                <c:ptCount val="1"/>
                <c:pt idx="0">
                  <c:v>Heterorhabditis bacteriophora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CF'!$C$161:$E$161</c:f>
              <c:numCache>
                <c:formatCode>General</c:formatCode>
                <c:ptCount val="3"/>
                <c:pt idx="0">
                  <c:v>13.951453028324924</c:v>
                </c:pt>
                <c:pt idx="1">
                  <c:v>35</c:v>
                </c:pt>
                <c:pt idx="2">
                  <c:v>36.24382628541354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0C-4D7A-90AA-451D0AA6AD2A}"/>
            </c:ext>
          </c:extLst>
        </c:ser>
        <c:ser>
          <c:idx val="3"/>
          <c:order val="3"/>
          <c:tx>
            <c:strRef>
              <c:f>'Tab5-Overview CF'!$B$162</c:f>
              <c:strCache>
                <c:ptCount val="1"/>
                <c:pt idx="0">
                  <c:v>Mesorhabditis sp.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CF'!$C$162:$E$162</c:f>
              <c:numCache>
                <c:formatCode>General</c:formatCode>
                <c:ptCount val="3"/>
                <c:pt idx="0">
                  <c:v>0.30390760222501095</c:v>
                </c:pt>
                <c:pt idx="1">
                  <c:v>15</c:v>
                </c:pt>
                <c:pt idx="2">
                  <c:v>19.273853740170392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0C-4D7A-90AA-451D0AA6AD2A}"/>
            </c:ext>
          </c:extLst>
        </c:ser>
        <c:ser>
          <c:idx val="4"/>
          <c:order val="4"/>
          <c:tx>
            <c:strRef>
              <c:f>'Tab5-Overview CF'!$B$163</c:f>
              <c:strCache>
                <c:ptCount val="1"/>
                <c:pt idx="0">
                  <c:v>Oscheius tipulae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CF'!$C$163:$E$163</c:f>
              <c:numCache>
                <c:formatCode>General</c:formatCode>
                <c:ptCount val="3"/>
                <c:pt idx="0">
                  <c:v>0.11245902207908738</c:v>
                </c:pt>
                <c:pt idx="1">
                  <c:v>2</c:v>
                </c:pt>
                <c:pt idx="2">
                  <c:v>1.2075606439545752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0C-4D7A-90AA-451D0AA6AD2A}"/>
            </c:ext>
          </c:extLst>
        </c:ser>
        <c:ser>
          <c:idx val="5"/>
          <c:order val="5"/>
          <c:tx>
            <c:strRef>
              <c:f>'Tab5-Overview CF'!$B$164</c:f>
              <c:strCache>
                <c:ptCount val="1"/>
                <c:pt idx="0">
                  <c:v>Steinernema feltiae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CF'!$C$164:$E$164</c:f>
              <c:numCache>
                <c:formatCode>General</c:formatCode>
                <c:ptCount val="3"/>
                <c:pt idx="0">
                  <c:v>78.698480709610763</c:v>
                </c:pt>
                <c:pt idx="1">
                  <c:v>30</c:v>
                </c:pt>
                <c:pt idx="2">
                  <c:v>41.182552644711159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0C-4D7A-90AA-451D0AA6AD2A}"/>
            </c:ext>
          </c:extLst>
        </c:ser>
        <c:ser>
          <c:idx val="6"/>
          <c:order val="6"/>
          <c:tx>
            <c:strRef>
              <c:f>'Tab5-Overview CF'!$B$165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CF'!$C$165:$E$165</c:f>
              <c:numCache>
                <c:formatCode>General</c:formatCode>
                <c:ptCount val="3"/>
                <c:pt idx="0">
                  <c:v>20.903020041123501</c:v>
                </c:pt>
                <c:pt idx="1">
                  <c:v>30</c:v>
                </c:pt>
                <c:pt idx="2">
                  <c:v>32.832157927498848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0C-4D7A-90AA-451D0AA6AD2A}"/>
            </c:ext>
          </c:extLst>
        </c:ser>
        <c:ser>
          <c:idx val="7"/>
          <c:order val="7"/>
          <c:tx>
            <c:strRef>
              <c:f>'Tab5-Overview CF'!$B$166</c:f>
              <c:strCache>
                <c:ptCount val="1"/>
                <c:pt idx="0">
                  <c:v>Bursaphelenchus sp.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CF'!$C$166:$E$166</c:f>
              <c:numCache>
                <c:formatCode>General</c:formatCode>
                <c:ptCount val="3"/>
                <c:pt idx="0">
                  <c:v>49.945426984669659</c:v>
                </c:pt>
                <c:pt idx="1">
                  <c:v>20</c:v>
                </c:pt>
                <c:pt idx="2">
                  <c:v>19.338424584742118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0C-4D7A-90AA-451D0AA6AD2A}"/>
            </c:ext>
          </c:extLst>
        </c:ser>
        <c:ser>
          <c:idx val="8"/>
          <c:order val="8"/>
          <c:tx>
            <c:strRef>
              <c:f>'Tab5-Overview CF'!$B$167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CF'!$C$167:$E$167</c:f>
              <c:numCache>
                <c:formatCode>General</c:formatCode>
                <c:ptCount val="3"/>
                <c:pt idx="0">
                  <c:v>7.3050167063558691</c:v>
                </c:pt>
                <c:pt idx="1">
                  <c:v>25</c:v>
                </c:pt>
                <c:pt idx="2">
                  <c:v>27.497521506908889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0C-4D7A-90AA-451D0AA6AD2A}"/>
            </c:ext>
          </c:extLst>
        </c:ser>
        <c:ser>
          <c:idx val="9"/>
          <c:order val="9"/>
          <c:tx>
            <c:strRef>
              <c:f>'Tab5-Overview CF'!$B$168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CF'!$C$168:$E$168</c:f>
              <c:numCache>
                <c:formatCode>General</c:formatCode>
                <c:ptCount val="3"/>
                <c:pt idx="0">
                  <c:v>6.2805033462784632</c:v>
                </c:pt>
                <c:pt idx="1">
                  <c:v>40</c:v>
                </c:pt>
                <c:pt idx="2">
                  <c:v>43.08725822511547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50C-4D7A-90AA-451D0AA6AD2A}"/>
            </c:ext>
          </c:extLst>
        </c:ser>
        <c:ser>
          <c:idx val="10"/>
          <c:order val="10"/>
          <c:tx>
            <c:strRef>
              <c:f>'Tab5-Overview CF'!$B$169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CF'!$C$158:$E$158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CF'!$C$169:$E$169</c:f>
              <c:numCache>
                <c:formatCode>General</c:formatCode>
                <c:ptCount val="3"/>
                <c:pt idx="0">
                  <c:v>35.278761019544206</c:v>
                </c:pt>
                <c:pt idx="1">
                  <c:v>5</c:v>
                </c:pt>
                <c:pt idx="2">
                  <c:v>7.531714361012682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0C-4D7A-90AA-451D0AA6A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6361056"/>
        <c:axId val="516361712"/>
      </c:barChart>
      <c:catAx>
        <c:axId val="51636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361712"/>
        <c:crosses val="autoZero"/>
        <c:auto val="1"/>
        <c:lblAlgn val="ctr"/>
        <c:lblOffset val="100"/>
        <c:noMultiLvlLbl val="0"/>
      </c:catAx>
      <c:valAx>
        <c:axId val="51636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36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'Tab5-Overview CF'!$B$174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CF'!$C$174:$E$174</c:f>
              <c:numCache>
                <c:formatCode>General</c:formatCode>
                <c:ptCount val="3"/>
                <c:pt idx="0">
                  <c:v>10.811199999999999</c:v>
                </c:pt>
                <c:pt idx="1">
                  <c:v>15</c:v>
                </c:pt>
                <c:pt idx="2">
                  <c:v>24.750915750915752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4B-4FC6-8E14-401697BC181F}"/>
            </c:ext>
          </c:extLst>
        </c:ser>
        <c:ser>
          <c:idx val="1"/>
          <c:order val="1"/>
          <c:tx>
            <c:strRef>
              <c:f>'Tab5-Overview CF'!$B$175</c:f>
              <c:strCache>
                <c:ptCount val="1"/>
                <c:pt idx="0">
                  <c:v>Cephalobidae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CF'!$C$175:$E$175</c:f>
              <c:numCache>
                <c:formatCode>General</c:formatCode>
                <c:ptCount val="3"/>
                <c:pt idx="0">
                  <c:v>8.4041999999999994</c:v>
                </c:pt>
                <c:pt idx="1">
                  <c:v>15</c:v>
                </c:pt>
                <c:pt idx="2">
                  <c:v>16.363317757009348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4B-4FC6-8E14-401697BC181F}"/>
            </c:ext>
          </c:extLst>
        </c:ser>
        <c:ser>
          <c:idx val="2"/>
          <c:order val="2"/>
          <c:tx>
            <c:strRef>
              <c:f>'Tab5-Overview CF'!$B$176</c:f>
              <c:strCache>
                <c:ptCount val="1"/>
                <c:pt idx="0">
                  <c:v>Heterorhabditis bacteriophora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CF'!$C$176:$E$176</c:f>
              <c:numCache>
                <c:formatCode>General</c:formatCode>
                <c:ptCount val="3"/>
                <c:pt idx="0">
                  <c:v>27.973400000000002</c:v>
                </c:pt>
                <c:pt idx="1">
                  <c:v>35</c:v>
                </c:pt>
                <c:pt idx="2">
                  <c:v>45.618721461187214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4B-4FC6-8E14-401697BC181F}"/>
            </c:ext>
          </c:extLst>
        </c:ser>
        <c:ser>
          <c:idx val="3"/>
          <c:order val="3"/>
          <c:tx>
            <c:strRef>
              <c:f>'Tab5-Overview CF'!$B$177</c:f>
              <c:strCache>
                <c:ptCount val="1"/>
                <c:pt idx="0">
                  <c:v>Mesorhabditis sp.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CF'!$C$177:$E$177</c:f>
              <c:numCache>
                <c:formatCode>General</c:formatCode>
                <c:ptCount val="3"/>
                <c:pt idx="0">
                  <c:v>0.50459999999999994</c:v>
                </c:pt>
                <c:pt idx="1">
                  <c:v>15</c:v>
                </c:pt>
                <c:pt idx="2">
                  <c:v>21.291139240506325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4B-4FC6-8E14-401697BC181F}"/>
            </c:ext>
          </c:extLst>
        </c:ser>
        <c:ser>
          <c:idx val="4"/>
          <c:order val="4"/>
          <c:tx>
            <c:strRef>
              <c:f>'Tab5-Overview CF'!$B$178</c:f>
              <c:strCache>
                <c:ptCount val="1"/>
                <c:pt idx="0">
                  <c:v>Oscheius tipulae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CF'!$C$178:$E$178</c:f>
              <c:numCache>
                <c:formatCode>General</c:formatCode>
                <c:ptCount val="3"/>
                <c:pt idx="0">
                  <c:v>8.7000000000000008E-2</c:v>
                </c:pt>
                <c:pt idx="1">
                  <c:v>2</c:v>
                </c:pt>
                <c:pt idx="2">
                  <c:v>0.62906724511930612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4B-4FC6-8E14-401697BC181F}"/>
            </c:ext>
          </c:extLst>
        </c:ser>
        <c:ser>
          <c:idx val="5"/>
          <c:order val="5"/>
          <c:tx>
            <c:strRef>
              <c:f>'Tab5-Overview CF'!$B$179</c:f>
              <c:strCache>
                <c:ptCount val="1"/>
                <c:pt idx="0">
                  <c:v>Steinernema feltiae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CF'!$C$179:$E$179</c:f>
              <c:numCache>
                <c:formatCode>General</c:formatCode>
                <c:ptCount val="3"/>
                <c:pt idx="0">
                  <c:v>78.294200000000004</c:v>
                </c:pt>
                <c:pt idx="1">
                  <c:v>30</c:v>
                </c:pt>
                <c:pt idx="2">
                  <c:v>35.101636404393645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4B-4FC6-8E14-401697BC181F}"/>
            </c:ext>
          </c:extLst>
        </c:ser>
        <c:ser>
          <c:idx val="6"/>
          <c:order val="6"/>
          <c:tx>
            <c:strRef>
              <c:f>'Tab5-Overview CF'!$B$180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CF'!$C$180:$E$180</c:f>
              <c:numCache>
                <c:formatCode>General</c:formatCode>
                <c:ptCount val="3"/>
                <c:pt idx="0">
                  <c:v>21.570199999999996</c:v>
                </c:pt>
                <c:pt idx="1">
                  <c:v>30</c:v>
                </c:pt>
                <c:pt idx="2">
                  <c:v>32.37310520786432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4B-4FC6-8E14-401697BC181F}"/>
            </c:ext>
          </c:extLst>
        </c:ser>
        <c:ser>
          <c:idx val="7"/>
          <c:order val="7"/>
          <c:tx>
            <c:strRef>
              <c:f>'Tab5-Overview CF'!$B$181</c:f>
              <c:strCache>
                <c:ptCount val="1"/>
                <c:pt idx="0">
                  <c:v>Bursaphelenchus sp.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CF'!$C$181:$E$181</c:f>
              <c:numCache>
                <c:formatCode>General</c:formatCode>
                <c:ptCount val="3"/>
                <c:pt idx="0">
                  <c:v>35.762799999999999</c:v>
                </c:pt>
                <c:pt idx="1">
                  <c:v>20</c:v>
                </c:pt>
                <c:pt idx="2">
                  <c:v>20.075670820702818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4B-4FC6-8E14-401697BC181F}"/>
            </c:ext>
          </c:extLst>
        </c:ser>
        <c:ser>
          <c:idx val="8"/>
          <c:order val="8"/>
          <c:tx>
            <c:strRef>
              <c:f>'Tab5-Overview CF'!$B$182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CF'!$C$182:$E$182</c:f>
              <c:numCache>
                <c:formatCode>General</c:formatCode>
                <c:ptCount val="3"/>
                <c:pt idx="0">
                  <c:v>5.9913999999999996</c:v>
                </c:pt>
                <c:pt idx="1">
                  <c:v>25</c:v>
                </c:pt>
                <c:pt idx="2">
                  <c:v>37.399500624219726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14B-4FC6-8E14-401697BC181F}"/>
            </c:ext>
          </c:extLst>
        </c:ser>
        <c:ser>
          <c:idx val="9"/>
          <c:order val="9"/>
          <c:tx>
            <c:strRef>
              <c:f>'Tab5-Overview CF'!$B$183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CF'!$C$183:$E$183</c:f>
              <c:numCache>
                <c:formatCode>General</c:formatCode>
                <c:ptCount val="3"/>
                <c:pt idx="0">
                  <c:v>4.4021999999999988</c:v>
                </c:pt>
                <c:pt idx="1">
                  <c:v>40</c:v>
                </c:pt>
                <c:pt idx="2">
                  <c:v>43.414201183431942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14B-4FC6-8E14-401697BC181F}"/>
            </c:ext>
          </c:extLst>
        </c:ser>
        <c:ser>
          <c:idx val="10"/>
          <c:order val="10"/>
          <c:tx>
            <c:strRef>
              <c:f>'Tab5-Overview CF'!$B$184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CF'!$C$173:$E$173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CF'!$C$184:$E$184</c:f>
              <c:numCache>
                <c:formatCode>General</c:formatCode>
                <c:ptCount val="3"/>
                <c:pt idx="0">
                  <c:v>38.111799999999995</c:v>
                </c:pt>
                <c:pt idx="1">
                  <c:v>5</c:v>
                </c:pt>
                <c:pt idx="2">
                  <c:v>7.909309758021001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14B-4FC6-8E14-401697BC1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1442192"/>
        <c:axId val="591440552"/>
      </c:barChart>
      <c:catAx>
        <c:axId val="59144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440552"/>
        <c:crosses val="autoZero"/>
        <c:auto val="1"/>
        <c:lblAlgn val="ctr"/>
        <c:lblOffset val="100"/>
        <c:noMultiLvlLbl val="0"/>
      </c:catAx>
      <c:valAx>
        <c:axId val="59144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44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'Tab1-Length distribution'!$E$1318</c:f>
              <c:strCache>
                <c:ptCount val="1"/>
                <c:pt idx="0">
                  <c:v>Set1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'Tab1-Length distribution'!$D$1319:$D$1769</c:f>
              <c:numCache>
                <c:formatCode>General</c:formatCode>
                <c:ptCount val="451"/>
                <c:pt idx="0">
                  <c:v>90</c:v>
                </c:pt>
                <c:pt idx="1">
                  <c:v>91</c:v>
                </c:pt>
                <c:pt idx="2">
                  <c:v>92</c:v>
                </c:pt>
                <c:pt idx="3">
                  <c:v>93</c:v>
                </c:pt>
                <c:pt idx="4">
                  <c:v>94</c:v>
                </c:pt>
                <c:pt idx="5">
                  <c:v>95</c:v>
                </c:pt>
                <c:pt idx="6">
                  <c:v>96</c:v>
                </c:pt>
                <c:pt idx="7">
                  <c:v>97</c:v>
                </c:pt>
                <c:pt idx="8">
                  <c:v>98</c:v>
                </c:pt>
                <c:pt idx="9">
                  <c:v>99</c:v>
                </c:pt>
                <c:pt idx="10">
                  <c:v>100</c:v>
                </c:pt>
                <c:pt idx="11">
                  <c:v>101</c:v>
                </c:pt>
                <c:pt idx="12">
                  <c:v>102</c:v>
                </c:pt>
                <c:pt idx="13">
                  <c:v>103</c:v>
                </c:pt>
                <c:pt idx="14">
                  <c:v>104</c:v>
                </c:pt>
                <c:pt idx="15">
                  <c:v>105</c:v>
                </c:pt>
                <c:pt idx="16">
                  <c:v>106</c:v>
                </c:pt>
                <c:pt idx="17">
                  <c:v>107</c:v>
                </c:pt>
                <c:pt idx="18">
                  <c:v>108</c:v>
                </c:pt>
                <c:pt idx="19">
                  <c:v>109</c:v>
                </c:pt>
                <c:pt idx="20">
                  <c:v>110</c:v>
                </c:pt>
                <c:pt idx="21">
                  <c:v>111</c:v>
                </c:pt>
                <c:pt idx="22">
                  <c:v>112</c:v>
                </c:pt>
                <c:pt idx="23">
                  <c:v>113</c:v>
                </c:pt>
                <c:pt idx="24">
                  <c:v>114</c:v>
                </c:pt>
                <c:pt idx="25">
                  <c:v>115</c:v>
                </c:pt>
                <c:pt idx="26">
                  <c:v>116</c:v>
                </c:pt>
                <c:pt idx="27">
                  <c:v>117</c:v>
                </c:pt>
                <c:pt idx="28">
                  <c:v>118</c:v>
                </c:pt>
                <c:pt idx="29">
                  <c:v>119</c:v>
                </c:pt>
                <c:pt idx="30">
                  <c:v>120</c:v>
                </c:pt>
                <c:pt idx="31">
                  <c:v>121</c:v>
                </c:pt>
                <c:pt idx="32">
                  <c:v>122</c:v>
                </c:pt>
                <c:pt idx="33">
                  <c:v>123</c:v>
                </c:pt>
                <c:pt idx="34">
                  <c:v>124</c:v>
                </c:pt>
                <c:pt idx="35">
                  <c:v>125</c:v>
                </c:pt>
                <c:pt idx="36">
                  <c:v>126</c:v>
                </c:pt>
                <c:pt idx="37">
                  <c:v>127</c:v>
                </c:pt>
                <c:pt idx="38">
                  <c:v>128</c:v>
                </c:pt>
                <c:pt idx="39">
                  <c:v>129</c:v>
                </c:pt>
                <c:pt idx="40">
                  <c:v>130</c:v>
                </c:pt>
                <c:pt idx="41">
                  <c:v>131</c:v>
                </c:pt>
                <c:pt idx="42">
                  <c:v>132</c:v>
                </c:pt>
                <c:pt idx="43">
                  <c:v>133</c:v>
                </c:pt>
                <c:pt idx="44">
                  <c:v>134</c:v>
                </c:pt>
                <c:pt idx="45">
                  <c:v>135</c:v>
                </c:pt>
                <c:pt idx="46">
                  <c:v>136</c:v>
                </c:pt>
                <c:pt idx="47">
                  <c:v>137</c:v>
                </c:pt>
                <c:pt idx="48">
                  <c:v>138</c:v>
                </c:pt>
                <c:pt idx="49">
                  <c:v>139</c:v>
                </c:pt>
                <c:pt idx="50">
                  <c:v>140</c:v>
                </c:pt>
                <c:pt idx="51">
                  <c:v>141</c:v>
                </c:pt>
                <c:pt idx="52">
                  <c:v>142</c:v>
                </c:pt>
                <c:pt idx="53">
                  <c:v>143</c:v>
                </c:pt>
                <c:pt idx="54">
                  <c:v>144</c:v>
                </c:pt>
                <c:pt idx="55">
                  <c:v>145</c:v>
                </c:pt>
                <c:pt idx="56">
                  <c:v>146</c:v>
                </c:pt>
                <c:pt idx="57">
                  <c:v>147</c:v>
                </c:pt>
                <c:pt idx="58">
                  <c:v>148</c:v>
                </c:pt>
                <c:pt idx="59">
                  <c:v>149</c:v>
                </c:pt>
                <c:pt idx="60">
                  <c:v>150</c:v>
                </c:pt>
                <c:pt idx="61">
                  <c:v>151</c:v>
                </c:pt>
                <c:pt idx="62">
                  <c:v>152</c:v>
                </c:pt>
                <c:pt idx="63">
                  <c:v>153</c:v>
                </c:pt>
                <c:pt idx="64">
                  <c:v>154</c:v>
                </c:pt>
                <c:pt idx="65">
                  <c:v>155</c:v>
                </c:pt>
                <c:pt idx="66">
                  <c:v>156</c:v>
                </c:pt>
                <c:pt idx="67">
                  <c:v>157</c:v>
                </c:pt>
                <c:pt idx="68">
                  <c:v>158</c:v>
                </c:pt>
                <c:pt idx="69">
                  <c:v>159</c:v>
                </c:pt>
                <c:pt idx="70">
                  <c:v>160</c:v>
                </c:pt>
                <c:pt idx="71">
                  <c:v>161</c:v>
                </c:pt>
                <c:pt idx="72">
                  <c:v>162</c:v>
                </c:pt>
                <c:pt idx="73">
                  <c:v>163</c:v>
                </c:pt>
                <c:pt idx="74">
                  <c:v>164</c:v>
                </c:pt>
                <c:pt idx="75">
                  <c:v>165</c:v>
                </c:pt>
                <c:pt idx="76">
                  <c:v>166</c:v>
                </c:pt>
                <c:pt idx="77">
                  <c:v>167</c:v>
                </c:pt>
                <c:pt idx="78">
                  <c:v>168</c:v>
                </c:pt>
                <c:pt idx="79">
                  <c:v>169</c:v>
                </c:pt>
                <c:pt idx="80">
                  <c:v>170</c:v>
                </c:pt>
                <c:pt idx="81">
                  <c:v>171</c:v>
                </c:pt>
                <c:pt idx="82">
                  <c:v>172</c:v>
                </c:pt>
                <c:pt idx="83">
                  <c:v>173</c:v>
                </c:pt>
                <c:pt idx="84">
                  <c:v>174</c:v>
                </c:pt>
                <c:pt idx="85">
                  <c:v>175</c:v>
                </c:pt>
                <c:pt idx="86">
                  <c:v>176</c:v>
                </c:pt>
                <c:pt idx="87">
                  <c:v>177</c:v>
                </c:pt>
                <c:pt idx="88">
                  <c:v>178</c:v>
                </c:pt>
                <c:pt idx="89">
                  <c:v>179</c:v>
                </c:pt>
                <c:pt idx="90">
                  <c:v>180</c:v>
                </c:pt>
                <c:pt idx="91">
                  <c:v>181</c:v>
                </c:pt>
                <c:pt idx="92">
                  <c:v>182</c:v>
                </c:pt>
                <c:pt idx="93">
                  <c:v>183</c:v>
                </c:pt>
                <c:pt idx="94">
                  <c:v>184</c:v>
                </c:pt>
                <c:pt idx="95">
                  <c:v>185</c:v>
                </c:pt>
                <c:pt idx="96">
                  <c:v>186</c:v>
                </c:pt>
                <c:pt idx="97">
                  <c:v>187</c:v>
                </c:pt>
                <c:pt idx="98">
                  <c:v>188</c:v>
                </c:pt>
                <c:pt idx="99">
                  <c:v>189</c:v>
                </c:pt>
                <c:pt idx="100">
                  <c:v>190</c:v>
                </c:pt>
                <c:pt idx="101">
                  <c:v>191</c:v>
                </c:pt>
                <c:pt idx="102">
                  <c:v>192</c:v>
                </c:pt>
                <c:pt idx="103">
                  <c:v>193</c:v>
                </c:pt>
                <c:pt idx="104">
                  <c:v>194</c:v>
                </c:pt>
                <c:pt idx="105">
                  <c:v>195</c:v>
                </c:pt>
                <c:pt idx="106">
                  <c:v>196</c:v>
                </c:pt>
                <c:pt idx="107">
                  <c:v>197</c:v>
                </c:pt>
                <c:pt idx="108">
                  <c:v>198</c:v>
                </c:pt>
                <c:pt idx="109">
                  <c:v>199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204</c:v>
                </c:pt>
                <c:pt idx="115">
                  <c:v>205</c:v>
                </c:pt>
                <c:pt idx="116">
                  <c:v>206</c:v>
                </c:pt>
                <c:pt idx="117">
                  <c:v>207</c:v>
                </c:pt>
                <c:pt idx="118">
                  <c:v>208</c:v>
                </c:pt>
                <c:pt idx="119">
                  <c:v>209</c:v>
                </c:pt>
                <c:pt idx="120">
                  <c:v>210</c:v>
                </c:pt>
                <c:pt idx="121">
                  <c:v>211</c:v>
                </c:pt>
                <c:pt idx="122">
                  <c:v>212</c:v>
                </c:pt>
                <c:pt idx="123">
                  <c:v>213</c:v>
                </c:pt>
                <c:pt idx="124">
                  <c:v>214</c:v>
                </c:pt>
                <c:pt idx="125">
                  <c:v>215</c:v>
                </c:pt>
                <c:pt idx="126">
                  <c:v>216</c:v>
                </c:pt>
                <c:pt idx="127">
                  <c:v>217</c:v>
                </c:pt>
                <c:pt idx="128">
                  <c:v>218</c:v>
                </c:pt>
                <c:pt idx="129">
                  <c:v>219</c:v>
                </c:pt>
                <c:pt idx="130">
                  <c:v>220</c:v>
                </c:pt>
                <c:pt idx="131">
                  <c:v>221</c:v>
                </c:pt>
                <c:pt idx="132">
                  <c:v>222</c:v>
                </c:pt>
                <c:pt idx="133">
                  <c:v>223</c:v>
                </c:pt>
                <c:pt idx="134">
                  <c:v>224</c:v>
                </c:pt>
                <c:pt idx="135">
                  <c:v>225</c:v>
                </c:pt>
                <c:pt idx="136">
                  <c:v>226</c:v>
                </c:pt>
                <c:pt idx="137">
                  <c:v>227</c:v>
                </c:pt>
                <c:pt idx="138">
                  <c:v>228</c:v>
                </c:pt>
                <c:pt idx="139">
                  <c:v>229</c:v>
                </c:pt>
                <c:pt idx="140">
                  <c:v>230</c:v>
                </c:pt>
                <c:pt idx="141">
                  <c:v>231</c:v>
                </c:pt>
                <c:pt idx="142">
                  <c:v>232</c:v>
                </c:pt>
                <c:pt idx="143">
                  <c:v>233</c:v>
                </c:pt>
                <c:pt idx="144">
                  <c:v>234</c:v>
                </c:pt>
                <c:pt idx="145">
                  <c:v>235</c:v>
                </c:pt>
                <c:pt idx="146">
                  <c:v>236</c:v>
                </c:pt>
                <c:pt idx="147">
                  <c:v>237</c:v>
                </c:pt>
                <c:pt idx="148">
                  <c:v>238</c:v>
                </c:pt>
                <c:pt idx="149">
                  <c:v>239</c:v>
                </c:pt>
                <c:pt idx="150">
                  <c:v>240</c:v>
                </c:pt>
                <c:pt idx="151">
                  <c:v>241</c:v>
                </c:pt>
                <c:pt idx="152">
                  <c:v>242</c:v>
                </c:pt>
                <c:pt idx="153">
                  <c:v>243</c:v>
                </c:pt>
                <c:pt idx="154">
                  <c:v>244</c:v>
                </c:pt>
                <c:pt idx="155">
                  <c:v>245</c:v>
                </c:pt>
                <c:pt idx="156">
                  <c:v>246</c:v>
                </c:pt>
                <c:pt idx="157">
                  <c:v>247</c:v>
                </c:pt>
                <c:pt idx="158">
                  <c:v>248</c:v>
                </c:pt>
                <c:pt idx="159">
                  <c:v>249</c:v>
                </c:pt>
                <c:pt idx="160">
                  <c:v>250</c:v>
                </c:pt>
                <c:pt idx="161">
                  <c:v>251</c:v>
                </c:pt>
                <c:pt idx="162">
                  <c:v>252</c:v>
                </c:pt>
                <c:pt idx="163">
                  <c:v>253</c:v>
                </c:pt>
                <c:pt idx="164">
                  <c:v>254</c:v>
                </c:pt>
                <c:pt idx="165">
                  <c:v>255</c:v>
                </c:pt>
                <c:pt idx="166">
                  <c:v>256</c:v>
                </c:pt>
                <c:pt idx="167">
                  <c:v>257</c:v>
                </c:pt>
                <c:pt idx="168">
                  <c:v>258</c:v>
                </c:pt>
                <c:pt idx="169">
                  <c:v>259</c:v>
                </c:pt>
                <c:pt idx="170">
                  <c:v>260</c:v>
                </c:pt>
                <c:pt idx="171">
                  <c:v>261</c:v>
                </c:pt>
                <c:pt idx="172">
                  <c:v>262</c:v>
                </c:pt>
                <c:pt idx="173">
                  <c:v>263</c:v>
                </c:pt>
                <c:pt idx="174">
                  <c:v>264</c:v>
                </c:pt>
                <c:pt idx="175">
                  <c:v>265</c:v>
                </c:pt>
                <c:pt idx="176">
                  <c:v>266</c:v>
                </c:pt>
                <c:pt idx="177">
                  <c:v>267</c:v>
                </c:pt>
                <c:pt idx="178">
                  <c:v>268</c:v>
                </c:pt>
                <c:pt idx="179">
                  <c:v>269</c:v>
                </c:pt>
                <c:pt idx="180">
                  <c:v>270</c:v>
                </c:pt>
                <c:pt idx="181">
                  <c:v>271</c:v>
                </c:pt>
                <c:pt idx="182">
                  <c:v>272</c:v>
                </c:pt>
                <c:pt idx="183">
                  <c:v>273</c:v>
                </c:pt>
                <c:pt idx="184">
                  <c:v>274</c:v>
                </c:pt>
                <c:pt idx="185">
                  <c:v>275</c:v>
                </c:pt>
                <c:pt idx="186">
                  <c:v>276</c:v>
                </c:pt>
                <c:pt idx="187">
                  <c:v>277</c:v>
                </c:pt>
                <c:pt idx="188">
                  <c:v>278</c:v>
                </c:pt>
                <c:pt idx="189">
                  <c:v>279</c:v>
                </c:pt>
                <c:pt idx="190">
                  <c:v>280</c:v>
                </c:pt>
                <c:pt idx="191">
                  <c:v>281</c:v>
                </c:pt>
                <c:pt idx="192">
                  <c:v>282</c:v>
                </c:pt>
                <c:pt idx="193">
                  <c:v>283</c:v>
                </c:pt>
                <c:pt idx="194">
                  <c:v>284</c:v>
                </c:pt>
                <c:pt idx="195">
                  <c:v>285</c:v>
                </c:pt>
                <c:pt idx="196">
                  <c:v>286</c:v>
                </c:pt>
                <c:pt idx="197">
                  <c:v>287</c:v>
                </c:pt>
                <c:pt idx="198">
                  <c:v>288</c:v>
                </c:pt>
                <c:pt idx="199">
                  <c:v>289</c:v>
                </c:pt>
                <c:pt idx="200">
                  <c:v>290</c:v>
                </c:pt>
                <c:pt idx="201">
                  <c:v>291</c:v>
                </c:pt>
                <c:pt idx="202">
                  <c:v>292</c:v>
                </c:pt>
                <c:pt idx="203">
                  <c:v>293</c:v>
                </c:pt>
                <c:pt idx="204">
                  <c:v>294</c:v>
                </c:pt>
                <c:pt idx="205">
                  <c:v>295</c:v>
                </c:pt>
                <c:pt idx="206">
                  <c:v>296</c:v>
                </c:pt>
                <c:pt idx="207">
                  <c:v>297</c:v>
                </c:pt>
                <c:pt idx="208">
                  <c:v>298</c:v>
                </c:pt>
                <c:pt idx="209">
                  <c:v>299</c:v>
                </c:pt>
                <c:pt idx="210">
                  <c:v>300</c:v>
                </c:pt>
                <c:pt idx="211">
                  <c:v>301</c:v>
                </c:pt>
                <c:pt idx="212">
                  <c:v>302</c:v>
                </c:pt>
                <c:pt idx="213">
                  <c:v>303</c:v>
                </c:pt>
                <c:pt idx="214">
                  <c:v>304</c:v>
                </c:pt>
                <c:pt idx="215">
                  <c:v>305</c:v>
                </c:pt>
                <c:pt idx="216">
                  <c:v>306</c:v>
                </c:pt>
                <c:pt idx="217">
                  <c:v>307</c:v>
                </c:pt>
                <c:pt idx="218">
                  <c:v>308</c:v>
                </c:pt>
                <c:pt idx="219">
                  <c:v>309</c:v>
                </c:pt>
                <c:pt idx="220">
                  <c:v>310</c:v>
                </c:pt>
                <c:pt idx="221">
                  <c:v>311</c:v>
                </c:pt>
                <c:pt idx="222">
                  <c:v>312</c:v>
                </c:pt>
                <c:pt idx="223">
                  <c:v>313</c:v>
                </c:pt>
                <c:pt idx="224">
                  <c:v>314</c:v>
                </c:pt>
                <c:pt idx="225">
                  <c:v>315</c:v>
                </c:pt>
                <c:pt idx="226">
                  <c:v>316</c:v>
                </c:pt>
                <c:pt idx="227">
                  <c:v>317</c:v>
                </c:pt>
                <c:pt idx="228">
                  <c:v>318</c:v>
                </c:pt>
                <c:pt idx="229">
                  <c:v>319</c:v>
                </c:pt>
                <c:pt idx="230">
                  <c:v>320</c:v>
                </c:pt>
                <c:pt idx="231">
                  <c:v>321</c:v>
                </c:pt>
                <c:pt idx="232">
                  <c:v>322</c:v>
                </c:pt>
                <c:pt idx="233">
                  <c:v>323</c:v>
                </c:pt>
                <c:pt idx="234">
                  <c:v>324</c:v>
                </c:pt>
                <c:pt idx="235">
                  <c:v>325</c:v>
                </c:pt>
                <c:pt idx="236">
                  <c:v>326</c:v>
                </c:pt>
                <c:pt idx="237">
                  <c:v>327</c:v>
                </c:pt>
                <c:pt idx="238">
                  <c:v>328</c:v>
                </c:pt>
                <c:pt idx="239">
                  <c:v>329</c:v>
                </c:pt>
                <c:pt idx="240">
                  <c:v>330</c:v>
                </c:pt>
                <c:pt idx="241">
                  <c:v>331</c:v>
                </c:pt>
                <c:pt idx="242">
                  <c:v>332</c:v>
                </c:pt>
                <c:pt idx="243">
                  <c:v>333</c:v>
                </c:pt>
                <c:pt idx="244">
                  <c:v>334</c:v>
                </c:pt>
                <c:pt idx="245">
                  <c:v>335</c:v>
                </c:pt>
                <c:pt idx="246">
                  <c:v>336</c:v>
                </c:pt>
                <c:pt idx="247">
                  <c:v>337</c:v>
                </c:pt>
                <c:pt idx="248">
                  <c:v>338</c:v>
                </c:pt>
                <c:pt idx="249">
                  <c:v>339</c:v>
                </c:pt>
                <c:pt idx="250">
                  <c:v>340</c:v>
                </c:pt>
                <c:pt idx="251">
                  <c:v>341</c:v>
                </c:pt>
                <c:pt idx="252">
                  <c:v>342</c:v>
                </c:pt>
                <c:pt idx="253">
                  <c:v>343</c:v>
                </c:pt>
                <c:pt idx="254">
                  <c:v>344</c:v>
                </c:pt>
                <c:pt idx="255">
                  <c:v>345</c:v>
                </c:pt>
                <c:pt idx="256">
                  <c:v>346</c:v>
                </c:pt>
                <c:pt idx="257">
                  <c:v>347</c:v>
                </c:pt>
                <c:pt idx="258">
                  <c:v>348</c:v>
                </c:pt>
                <c:pt idx="259">
                  <c:v>349</c:v>
                </c:pt>
                <c:pt idx="260">
                  <c:v>350</c:v>
                </c:pt>
                <c:pt idx="261">
                  <c:v>351</c:v>
                </c:pt>
                <c:pt idx="262">
                  <c:v>352</c:v>
                </c:pt>
                <c:pt idx="263">
                  <c:v>353</c:v>
                </c:pt>
                <c:pt idx="264">
                  <c:v>354</c:v>
                </c:pt>
                <c:pt idx="265">
                  <c:v>355</c:v>
                </c:pt>
                <c:pt idx="266">
                  <c:v>356</c:v>
                </c:pt>
                <c:pt idx="267">
                  <c:v>357</c:v>
                </c:pt>
                <c:pt idx="268">
                  <c:v>358</c:v>
                </c:pt>
                <c:pt idx="269">
                  <c:v>359</c:v>
                </c:pt>
                <c:pt idx="270">
                  <c:v>360</c:v>
                </c:pt>
                <c:pt idx="271">
                  <c:v>361</c:v>
                </c:pt>
                <c:pt idx="272">
                  <c:v>362</c:v>
                </c:pt>
                <c:pt idx="273">
                  <c:v>363</c:v>
                </c:pt>
                <c:pt idx="274">
                  <c:v>364</c:v>
                </c:pt>
                <c:pt idx="275">
                  <c:v>365</c:v>
                </c:pt>
                <c:pt idx="276">
                  <c:v>366</c:v>
                </c:pt>
                <c:pt idx="277">
                  <c:v>367</c:v>
                </c:pt>
                <c:pt idx="278">
                  <c:v>368</c:v>
                </c:pt>
                <c:pt idx="279">
                  <c:v>369</c:v>
                </c:pt>
                <c:pt idx="280">
                  <c:v>370</c:v>
                </c:pt>
                <c:pt idx="281">
                  <c:v>371</c:v>
                </c:pt>
                <c:pt idx="282">
                  <c:v>372</c:v>
                </c:pt>
                <c:pt idx="283">
                  <c:v>373</c:v>
                </c:pt>
                <c:pt idx="284">
                  <c:v>374</c:v>
                </c:pt>
                <c:pt idx="285">
                  <c:v>375</c:v>
                </c:pt>
                <c:pt idx="286">
                  <c:v>376</c:v>
                </c:pt>
                <c:pt idx="287">
                  <c:v>377</c:v>
                </c:pt>
                <c:pt idx="288">
                  <c:v>378</c:v>
                </c:pt>
                <c:pt idx="289">
                  <c:v>379</c:v>
                </c:pt>
                <c:pt idx="290">
                  <c:v>380</c:v>
                </c:pt>
                <c:pt idx="291">
                  <c:v>381</c:v>
                </c:pt>
                <c:pt idx="292">
                  <c:v>382</c:v>
                </c:pt>
                <c:pt idx="293">
                  <c:v>383</c:v>
                </c:pt>
                <c:pt idx="294">
                  <c:v>384</c:v>
                </c:pt>
                <c:pt idx="295">
                  <c:v>385</c:v>
                </c:pt>
                <c:pt idx="296">
                  <c:v>386</c:v>
                </c:pt>
                <c:pt idx="297">
                  <c:v>387</c:v>
                </c:pt>
                <c:pt idx="298">
                  <c:v>388</c:v>
                </c:pt>
                <c:pt idx="299">
                  <c:v>389</c:v>
                </c:pt>
                <c:pt idx="300">
                  <c:v>390</c:v>
                </c:pt>
                <c:pt idx="301">
                  <c:v>391</c:v>
                </c:pt>
                <c:pt idx="302">
                  <c:v>392</c:v>
                </c:pt>
                <c:pt idx="303">
                  <c:v>393</c:v>
                </c:pt>
                <c:pt idx="304">
                  <c:v>394</c:v>
                </c:pt>
                <c:pt idx="305">
                  <c:v>395</c:v>
                </c:pt>
                <c:pt idx="306">
                  <c:v>396</c:v>
                </c:pt>
                <c:pt idx="307">
                  <c:v>397</c:v>
                </c:pt>
                <c:pt idx="308">
                  <c:v>398</c:v>
                </c:pt>
                <c:pt idx="309">
                  <c:v>399</c:v>
                </c:pt>
                <c:pt idx="310">
                  <c:v>400</c:v>
                </c:pt>
                <c:pt idx="311">
                  <c:v>401</c:v>
                </c:pt>
                <c:pt idx="312">
                  <c:v>402</c:v>
                </c:pt>
                <c:pt idx="313">
                  <c:v>403</c:v>
                </c:pt>
                <c:pt idx="314">
                  <c:v>404</c:v>
                </c:pt>
                <c:pt idx="315">
                  <c:v>405</c:v>
                </c:pt>
                <c:pt idx="316">
                  <c:v>406</c:v>
                </c:pt>
                <c:pt idx="317">
                  <c:v>407</c:v>
                </c:pt>
                <c:pt idx="318">
                  <c:v>408</c:v>
                </c:pt>
                <c:pt idx="319">
                  <c:v>409</c:v>
                </c:pt>
                <c:pt idx="320">
                  <c:v>410</c:v>
                </c:pt>
                <c:pt idx="321">
                  <c:v>411</c:v>
                </c:pt>
                <c:pt idx="322">
                  <c:v>412</c:v>
                </c:pt>
                <c:pt idx="323">
                  <c:v>413</c:v>
                </c:pt>
                <c:pt idx="324">
                  <c:v>414</c:v>
                </c:pt>
                <c:pt idx="325">
                  <c:v>415</c:v>
                </c:pt>
                <c:pt idx="326">
                  <c:v>416</c:v>
                </c:pt>
                <c:pt idx="327">
                  <c:v>417</c:v>
                </c:pt>
                <c:pt idx="328">
                  <c:v>418</c:v>
                </c:pt>
                <c:pt idx="329">
                  <c:v>419</c:v>
                </c:pt>
                <c:pt idx="330">
                  <c:v>420</c:v>
                </c:pt>
                <c:pt idx="331">
                  <c:v>421</c:v>
                </c:pt>
                <c:pt idx="332">
                  <c:v>422</c:v>
                </c:pt>
                <c:pt idx="333">
                  <c:v>423</c:v>
                </c:pt>
                <c:pt idx="334">
                  <c:v>424</c:v>
                </c:pt>
                <c:pt idx="335">
                  <c:v>425</c:v>
                </c:pt>
                <c:pt idx="336">
                  <c:v>426</c:v>
                </c:pt>
                <c:pt idx="337">
                  <c:v>427</c:v>
                </c:pt>
                <c:pt idx="338">
                  <c:v>428</c:v>
                </c:pt>
                <c:pt idx="339">
                  <c:v>429</c:v>
                </c:pt>
                <c:pt idx="340">
                  <c:v>430</c:v>
                </c:pt>
                <c:pt idx="341">
                  <c:v>431</c:v>
                </c:pt>
                <c:pt idx="342">
                  <c:v>432</c:v>
                </c:pt>
                <c:pt idx="343">
                  <c:v>433</c:v>
                </c:pt>
                <c:pt idx="344">
                  <c:v>434</c:v>
                </c:pt>
                <c:pt idx="345">
                  <c:v>435</c:v>
                </c:pt>
                <c:pt idx="346">
                  <c:v>436</c:v>
                </c:pt>
                <c:pt idx="347">
                  <c:v>437</c:v>
                </c:pt>
                <c:pt idx="348">
                  <c:v>438</c:v>
                </c:pt>
                <c:pt idx="349">
                  <c:v>439</c:v>
                </c:pt>
                <c:pt idx="350">
                  <c:v>440</c:v>
                </c:pt>
                <c:pt idx="351">
                  <c:v>441</c:v>
                </c:pt>
                <c:pt idx="352">
                  <c:v>442</c:v>
                </c:pt>
                <c:pt idx="353">
                  <c:v>443</c:v>
                </c:pt>
                <c:pt idx="354">
                  <c:v>444</c:v>
                </c:pt>
                <c:pt idx="355">
                  <c:v>445</c:v>
                </c:pt>
                <c:pt idx="356">
                  <c:v>446</c:v>
                </c:pt>
                <c:pt idx="357">
                  <c:v>447</c:v>
                </c:pt>
                <c:pt idx="358">
                  <c:v>448</c:v>
                </c:pt>
                <c:pt idx="359">
                  <c:v>449</c:v>
                </c:pt>
                <c:pt idx="360">
                  <c:v>450</c:v>
                </c:pt>
                <c:pt idx="361">
                  <c:v>451</c:v>
                </c:pt>
                <c:pt idx="362">
                  <c:v>452</c:v>
                </c:pt>
                <c:pt idx="363">
                  <c:v>453</c:v>
                </c:pt>
                <c:pt idx="364">
                  <c:v>454</c:v>
                </c:pt>
                <c:pt idx="365">
                  <c:v>455</c:v>
                </c:pt>
                <c:pt idx="366">
                  <c:v>456</c:v>
                </c:pt>
                <c:pt idx="367">
                  <c:v>457</c:v>
                </c:pt>
                <c:pt idx="368">
                  <c:v>458</c:v>
                </c:pt>
                <c:pt idx="369">
                  <c:v>459</c:v>
                </c:pt>
                <c:pt idx="370">
                  <c:v>460</c:v>
                </c:pt>
                <c:pt idx="371">
                  <c:v>461</c:v>
                </c:pt>
                <c:pt idx="372">
                  <c:v>462</c:v>
                </c:pt>
                <c:pt idx="373">
                  <c:v>463</c:v>
                </c:pt>
                <c:pt idx="374">
                  <c:v>464</c:v>
                </c:pt>
                <c:pt idx="375">
                  <c:v>465</c:v>
                </c:pt>
                <c:pt idx="376">
                  <c:v>466</c:v>
                </c:pt>
                <c:pt idx="377">
                  <c:v>467</c:v>
                </c:pt>
                <c:pt idx="378">
                  <c:v>468</c:v>
                </c:pt>
                <c:pt idx="379">
                  <c:v>469</c:v>
                </c:pt>
                <c:pt idx="380">
                  <c:v>470</c:v>
                </c:pt>
                <c:pt idx="381">
                  <c:v>471</c:v>
                </c:pt>
                <c:pt idx="382">
                  <c:v>472</c:v>
                </c:pt>
                <c:pt idx="383">
                  <c:v>473</c:v>
                </c:pt>
                <c:pt idx="384">
                  <c:v>474</c:v>
                </c:pt>
                <c:pt idx="385">
                  <c:v>475</c:v>
                </c:pt>
                <c:pt idx="386">
                  <c:v>476</c:v>
                </c:pt>
                <c:pt idx="387">
                  <c:v>477</c:v>
                </c:pt>
                <c:pt idx="388">
                  <c:v>478</c:v>
                </c:pt>
                <c:pt idx="389">
                  <c:v>479</c:v>
                </c:pt>
                <c:pt idx="390">
                  <c:v>480</c:v>
                </c:pt>
                <c:pt idx="391">
                  <c:v>481</c:v>
                </c:pt>
                <c:pt idx="392">
                  <c:v>482</c:v>
                </c:pt>
                <c:pt idx="393">
                  <c:v>483</c:v>
                </c:pt>
                <c:pt idx="394">
                  <c:v>484</c:v>
                </c:pt>
                <c:pt idx="395">
                  <c:v>485</c:v>
                </c:pt>
                <c:pt idx="396">
                  <c:v>486</c:v>
                </c:pt>
                <c:pt idx="397">
                  <c:v>487</c:v>
                </c:pt>
                <c:pt idx="398">
                  <c:v>488</c:v>
                </c:pt>
                <c:pt idx="399">
                  <c:v>489</c:v>
                </c:pt>
                <c:pt idx="400">
                  <c:v>490</c:v>
                </c:pt>
                <c:pt idx="401">
                  <c:v>491</c:v>
                </c:pt>
                <c:pt idx="402">
                  <c:v>492</c:v>
                </c:pt>
                <c:pt idx="403">
                  <c:v>493</c:v>
                </c:pt>
                <c:pt idx="404">
                  <c:v>494</c:v>
                </c:pt>
                <c:pt idx="405">
                  <c:v>495</c:v>
                </c:pt>
                <c:pt idx="406">
                  <c:v>496</c:v>
                </c:pt>
                <c:pt idx="407">
                  <c:v>497</c:v>
                </c:pt>
                <c:pt idx="408">
                  <c:v>498</c:v>
                </c:pt>
                <c:pt idx="409">
                  <c:v>499</c:v>
                </c:pt>
                <c:pt idx="410">
                  <c:v>500</c:v>
                </c:pt>
                <c:pt idx="411">
                  <c:v>501</c:v>
                </c:pt>
                <c:pt idx="412">
                  <c:v>502</c:v>
                </c:pt>
                <c:pt idx="413">
                  <c:v>503</c:v>
                </c:pt>
                <c:pt idx="414">
                  <c:v>504</c:v>
                </c:pt>
                <c:pt idx="415">
                  <c:v>505</c:v>
                </c:pt>
                <c:pt idx="416">
                  <c:v>506</c:v>
                </c:pt>
                <c:pt idx="417">
                  <c:v>507</c:v>
                </c:pt>
                <c:pt idx="418">
                  <c:v>508</c:v>
                </c:pt>
                <c:pt idx="419">
                  <c:v>509</c:v>
                </c:pt>
                <c:pt idx="420">
                  <c:v>510</c:v>
                </c:pt>
                <c:pt idx="421">
                  <c:v>511</c:v>
                </c:pt>
                <c:pt idx="422">
                  <c:v>512</c:v>
                </c:pt>
                <c:pt idx="423">
                  <c:v>513</c:v>
                </c:pt>
                <c:pt idx="424">
                  <c:v>514</c:v>
                </c:pt>
                <c:pt idx="425">
                  <c:v>515</c:v>
                </c:pt>
                <c:pt idx="426">
                  <c:v>516</c:v>
                </c:pt>
                <c:pt idx="427">
                  <c:v>517</c:v>
                </c:pt>
                <c:pt idx="428">
                  <c:v>518</c:v>
                </c:pt>
                <c:pt idx="429">
                  <c:v>519</c:v>
                </c:pt>
                <c:pt idx="430">
                  <c:v>520</c:v>
                </c:pt>
                <c:pt idx="431">
                  <c:v>521</c:v>
                </c:pt>
                <c:pt idx="432">
                  <c:v>522</c:v>
                </c:pt>
                <c:pt idx="433">
                  <c:v>523</c:v>
                </c:pt>
                <c:pt idx="434">
                  <c:v>524</c:v>
                </c:pt>
                <c:pt idx="435">
                  <c:v>525</c:v>
                </c:pt>
                <c:pt idx="436">
                  <c:v>526</c:v>
                </c:pt>
                <c:pt idx="437">
                  <c:v>527</c:v>
                </c:pt>
                <c:pt idx="438">
                  <c:v>528</c:v>
                </c:pt>
                <c:pt idx="439">
                  <c:v>529</c:v>
                </c:pt>
                <c:pt idx="440">
                  <c:v>530</c:v>
                </c:pt>
                <c:pt idx="441">
                  <c:v>531</c:v>
                </c:pt>
                <c:pt idx="442">
                  <c:v>532</c:v>
                </c:pt>
                <c:pt idx="443">
                  <c:v>533</c:v>
                </c:pt>
                <c:pt idx="444">
                  <c:v>534</c:v>
                </c:pt>
                <c:pt idx="445">
                  <c:v>535</c:v>
                </c:pt>
                <c:pt idx="446">
                  <c:v>536</c:v>
                </c:pt>
                <c:pt idx="447">
                  <c:v>537</c:v>
                </c:pt>
                <c:pt idx="448">
                  <c:v>538</c:v>
                </c:pt>
                <c:pt idx="449">
                  <c:v>539</c:v>
                </c:pt>
                <c:pt idx="450">
                  <c:v>540</c:v>
                </c:pt>
              </c:numCache>
            </c:numRef>
          </c:cat>
          <c:val>
            <c:numRef>
              <c:f>'Tab1-Length distribution'!$E$1319:$E$1769</c:f>
              <c:numCache>
                <c:formatCode>General</c:formatCode>
                <c:ptCount val="45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8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4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2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13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13</c:v>
                </c:pt>
                <c:pt idx="395">
                  <c:v>13</c:v>
                </c:pt>
                <c:pt idx="396">
                  <c:v>45</c:v>
                </c:pt>
                <c:pt idx="397">
                  <c:v>137</c:v>
                </c:pt>
                <c:pt idx="398">
                  <c:v>151</c:v>
                </c:pt>
                <c:pt idx="399">
                  <c:v>72</c:v>
                </c:pt>
                <c:pt idx="400">
                  <c:v>28</c:v>
                </c:pt>
                <c:pt idx="401">
                  <c:v>22</c:v>
                </c:pt>
                <c:pt idx="402">
                  <c:v>30</c:v>
                </c:pt>
                <c:pt idx="403">
                  <c:v>27</c:v>
                </c:pt>
                <c:pt idx="404">
                  <c:v>11</c:v>
                </c:pt>
                <c:pt idx="405">
                  <c:v>3</c:v>
                </c:pt>
                <c:pt idx="406">
                  <c:v>16</c:v>
                </c:pt>
                <c:pt idx="407">
                  <c:v>0</c:v>
                </c:pt>
                <c:pt idx="408">
                  <c:v>5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72-4DE8-82ED-BE404D339B9F}"/>
            </c:ext>
          </c:extLst>
        </c:ser>
        <c:ser>
          <c:idx val="1"/>
          <c:order val="1"/>
          <c:tx>
            <c:strRef>
              <c:f>'Tab1-Length distribution'!$F$1318</c:f>
              <c:strCache>
                <c:ptCount val="1"/>
                <c:pt idx="0">
                  <c:v>Set2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'Tab1-Length distribution'!$D$1319:$D$1769</c:f>
              <c:numCache>
                <c:formatCode>General</c:formatCode>
                <c:ptCount val="451"/>
                <c:pt idx="0">
                  <c:v>90</c:v>
                </c:pt>
                <c:pt idx="1">
                  <c:v>91</c:v>
                </c:pt>
                <c:pt idx="2">
                  <c:v>92</c:v>
                </c:pt>
                <c:pt idx="3">
                  <c:v>93</c:v>
                </c:pt>
                <c:pt idx="4">
                  <c:v>94</c:v>
                </c:pt>
                <c:pt idx="5">
                  <c:v>95</c:v>
                </c:pt>
                <c:pt idx="6">
                  <c:v>96</c:v>
                </c:pt>
                <c:pt idx="7">
                  <c:v>97</c:v>
                </c:pt>
                <c:pt idx="8">
                  <c:v>98</c:v>
                </c:pt>
                <c:pt idx="9">
                  <c:v>99</c:v>
                </c:pt>
                <c:pt idx="10">
                  <c:v>100</c:v>
                </c:pt>
                <c:pt idx="11">
                  <c:v>101</c:v>
                </c:pt>
                <c:pt idx="12">
                  <c:v>102</c:v>
                </c:pt>
                <c:pt idx="13">
                  <c:v>103</c:v>
                </c:pt>
                <c:pt idx="14">
                  <c:v>104</c:v>
                </c:pt>
                <c:pt idx="15">
                  <c:v>105</c:v>
                </c:pt>
                <c:pt idx="16">
                  <c:v>106</c:v>
                </c:pt>
                <c:pt idx="17">
                  <c:v>107</c:v>
                </c:pt>
                <c:pt idx="18">
                  <c:v>108</c:v>
                </c:pt>
                <c:pt idx="19">
                  <c:v>109</c:v>
                </c:pt>
                <c:pt idx="20">
                  <c:v>110</c:v>
                </c:pt>
                <c:pt idx="21">
                  <c:v>111</c:v>
                </c:pt>
                <c:pt idx="22">
                  <c:v>112</c:v>
                </c:pt>
                <c:pt idx="23">
                  <c:v>113</c:v>
                </c:pt>
                <c:pt idx="24">
                  <c:v>114</c:v>
                </c:pt>
                <c:pt idx="25">
                  <c:v>115</c:v>
                </c:pt>
                <c:pt idx="26">
                  <c:v>116</c:v>
                </c:pt>
                <c:pt idx="27">
                  <c:v>117</c:v>
                </c:pt>
                <c:pt idx="28">
                  <c:v>118</c:v>
                </c:pt>
                <c:pt idx="29">
                  <c:v>119</c:v>
                </c:pt>
                <c:pt idx="30">
                  <c:v>120</c:v>
                </c:pt>
                <c:pt idx="31">
                  <c:v>121</c:v>
                </c:pt>
                <c:pt idx="32">
                  <c:v>122</c:v>
                </c:pt>
                <c:pt idx="33">
                  <c:v>123</c:v>
                </c:pt>
                <c:pt idx="34">
                  <c:v>124</c:v>
                </c:pt>
                <c:pt idx="35">
                  <c:v>125</c:v>
                </c:pt>
                <c:pt idx="36">
                  <c:v>126</c:v>
                </c:pt>
                <c:pt idx="37">
                  <c:v>127</c:v>
                </c:pt>
                <c:pt idx="38">
                  <c:v>128</c:v>
                </c:pt>
                <c:pt idx="39">
                  <c:v>129</c:v>
                </c:pt>
                <c:pt idx="40">
                  <c:v>130</c:v>
                </c:pt>
                <c:pt idx="41">
                  <c:v>131</c:v>
                </c:pt>
                <c:pt idx="42">
                  <c:v>132</c:v>
                </c:pt>
                <c:pt idx="43">
                  <c:v>133</c:v>
                </c:pt>
                <c:pt idx="44">
                  <c:v>134</c:v>
                </c:pt>
                <c:pt idx="45">
                  <c:v>135</c:v>
                </c:pt>
                <c:pt idx="46">
                  <c:v>136</c:v>
                </c:pt>
                <c:pt idx="47">
                  <c:v>137</c:v>
                </c:pt>
                <c:pt idx="48">
                  <c:v>138</c:v>
                </c:pt>
                <c:pt idx="49">
                  <c:v>139</c:v>
                </c:pt>
                <c:pt idx="50">
                  <c:v>140</c:v>
                </c:pt>
                <c:pt idx="51">
                  <c:v>141</c:v>
                </c:pt>
                <c:pt idx="52">
                  <c:v>142</c:v>
                </c:pt>
                <c:pt idx="53">
                  <c:v>143</c:v>
                </c:pt>
                <c:pt idx="54">
                  <c:v>144</c:v>
                </c:pt>
                <c:pt idx="55">
                  <c:v>145</c:v>
                </c:pt>
                <c:pt idx="56">
                  <c:v>146</c:v>
                </c:pt>
                <c:pt idx="57">
                  <c:v>147</c:v>
                </c:pt>
                <c:pt idx="58">
                  <c:v>148</c:v>
                </c:pt>
                <c:pt idx="59">
                  <c:v>149</c:v>
                </c:pt>
                <c:pt idx="60">
                  <c:v>150</c:v>
                </c:pt>
                <c:pt idx="61">
                  <c:v>151</c:v>
                </c:pt>
                <c:pt idx="62">
                  <c:v>152</c:v>
                </c:pt>
                <c:pt idx="63">
                  <c:v>153</c:v>
                </c:pt>
                <c:pt idx="64">
                  <c:v>154</c:v>
                </c:pt>
                <c:pt idx="65">
                  <c:v>155</c:v>
                </c:pt>
                <c:pt idx="66">
                  <c:v>156</c:v>
                </c:pt>
                <c:pt idx="67">
                  <c:v>157</c:v>
                </c:pt>
                <c:pt idx="68">
                  <c:v>158</c:v>
                </c:pt>
                <c:pt idx="69">
                  <c:v>159</c:v>
                </c:pt>
                <c:pt idx="70">
                  <c:v>160</c:v>
                </c:pt>
                <c:pt idx="71">
                  <c:v>161</c:v>
                </c:pt>
                <c:pt idx="72">
                  <c:v>162</c:v>
                </c:pt>
                <c:pt idx="73">
                  <c:v>163</c:v>
                </c:pt>
                <c:pt idx="74">
                  <c:v>164</c:v>
                </c:pt>
                <c:pt idx="75">
                  <c:v>165</c:v>
                </c:pt>
                <c:pt idx="76">
                  <c:v>166</c:v>
                </c:pt>
                <c:pt idx="77">
                  <c:v>167</c:v>
                </c:pt>
                <c:pt idx="78">
                  <c:v>168</c:v>
                </c:pt>
                <c:pt idx="79">
                  <c:v>169</c:v>
                </c:pt>
                <c:pt idx="80">
                  <c:v>170</c:v>
                </c:pt>
                <c:pt idx="81">
                  <c:v>171</c:v>
                </c:pt>
                <c:pt idx="82">
                  <c:v>172</c:v>
                </c:pt>
                <c:pt idx="83">
                  <c:v>173</c:v>
                </c:pt>
                <c:pt idx="84">
                  <c:v>174</c:v>
                </c:pt>
                <c:pt idx="85">
                  <c:v>175</c:v>
                </c:pt>
                <c:pt idx="86">
                  <c:v>176</c:v>
                </c:pt>
                <c:pt idx="87">
                  <c:v>177</c:v>
                </c:pt>
                <c:pt idx="88">
                  <c:v>178</c:v>
                </c:pt>
                <c:pt idx="89">
                  <c:v>179</c:v>
                </c:pt>
                <c:pt idx="90">
                  <c:v>180</c:v>
                </c:pt>
                <c:pt idx="91">
                  <c:v>181</c:v>
                </c:pt>
                <c:pt idx="92">
                  <c:v>182</c:v>
                </c:pt>
                <c:pt idx="93">
                  <c:v>183</c:v>
                </c:pt>
                <c:pt idx="94">
                  <c:v>184</c:v>
                </c:pt>
                <c:pt idx="95">
                  <c:v>185</c:v>
                </c:pt>
                <c:pt idx="96">
                  <c:v>186</c:v>
                </c:pt>
                <c:pt idx="97">
                  <c:v>187</c:v>
                </c:pt>
                <c:pt idx="98">
                  <c:v>188</c:v>
                </c:pt>
                <c:pt idx="99">
                  <c:v>189</c:v>
                </c:pt>
                <c:pt idx="100">
                  <c:v>190</c:v>
                </c:pt>
                <c:pt idx="101">
                  <c:v>191</c:v>
                </c:pt>
                <c:pt idx="102">
                  <c:v>192</c:v>
                </c:pt>
                <c:pt idx="103">
                  <c:v>193</c:v>
                </c:pt>
                <c:pt idx="104">
                  <c:v>194</c:v>
                </c:pt>
                <c:pt idx="105">
                  <c:v>195</c:v>
                </c:pt>
                <c:pt idx="106">
                  <c:v>196</c:v>
                </c:pt>
                <c:pt idx="107">
                  <c:v>197</c:v>
                </c:pt>
                <c:pt idx="108">
                  <c:v>198</c:v>
                </c:pt>
                <c:pt idx="109">
                  <c:v>199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204</c:v>
                </c:pt>
                <c:pt idx="115">
                  <c:v>205</c:v>
                </c:pt>
                <c:pt idx="116">
                  <c:v>206</c:v>
                </c:pt>
                <c:pt idx="117">
                  <c:v>207</c:v>
                </c:pt>
                <c:pt idx="118">
                  <c:v>208</c:v>
                </c:pt>
                <c:pt idx="119">
                  <c:v>209</c:v>
                </c:pt>
                <c:pt idx="120">
                  <c:v>210</c:v>
                </c:pt>
                <c:pt idx="121">
                  <c:v>211</c:v>
                </c:pt>
                <c:pt idx="122">
                  <c:v>212</c:v>
                </c:pt>
                <c:pt idx="123">
                  <c:v>213</c:v>
                </c:pt>
                <c:pt idx="124">
                  <c:v>214</c:v>
                </c:pt>
                <c:pt idx="125">
                  <c:v>215</c:v>
                </c:pt>
                <c:pt idx="126">
                  <c:v>216</c:v>
                </c:pt>
                <c:pt idx="127">
                  <c:v>217</c:v>
                </c:pt>
                <c:pt idx="128">
                  <c:v>218</c:v>
                </c:pt>
                <c:pt idx="129">
                  <c:v>219</c:v>
                </c:pt>
                <c:pt idx="130">
                  <c:v>220</c:v>
                </c:pt>
                <c:pt idx="131">
                  <c:v>221</c:v>
                </c:pt>
                <c:pt idx="132">
                  <c:v>222</c:v>
                </c:pt>
                <c:pt idx="133">
                  <c:v>223</c:v>
                </c:pt>
                <c:pt idx="134">
                  <c:v>224</c:v>
                </c:pt>
                <c:pt idx="135">
                  <c:v>225</c:v>
                </c:pt>
                <c:pt idx="136">
                  <c:v>226</c:v>
                </c:pt>
                <c:pt idx="137">
                  <c:v>227</c:v>
                </c:pt>
                <c:pt idx="138">
                  <c:v>228</c:v>
                </c:pt>
                <c:pt idx="139">
                  <c:v>229</c:v>
                </c:pt>
                <c:pt idx="140">
                  <c:v>230</c:v>
                </c:pt>
                <c:pt idx="141">
                  <c:v>231</c:v>
                </c:pt>
                <c:pt idx="142">
                  <c:v>232</c:v>
                </c:pt>
                <c:pt idx="143">
                  <c:v>233</c:v>
                </c:pt>
                <c:pt idx="144">
                  <c:v>234</c:v>
                </c:pt>
                <c:pt idx="145">
                  <c:v>235</c:v>
                </c:pt>
                <c:pt idx="146">
                  <c:v>236</c:v>
                </c:pt>
                <c:pt idx="147">
                  <c:v>237</c:v>
                </c:pt>
                <c:pt idx="148">
                  <c:v>238</c:v>
                </c:pt>
                <c:pt idx="149">
                  <c:v>239</c:v>
                </c:pt>
                <c:pt idx="150">
                  <c:v>240</c:v>
                </c:pt>
                <c:pt idx="151">
                  <c:v>241</c:v>
                </c:pt>
                <c:pt idx="152">
                  <c:v>242</c:v>
                </c:pt>
                <c:pt idx="153">
                  <c:v>243</c:v>
                </c:pt>
                <c:pt idx="154">
                  <c:v>244</c:v>
                </c:pt>
                <c:pt idx="155">
                  <c:v>245</c:v>
                </c:pt>
                <c:pt idx="156">
                  <c:v>246</c:v>
                </c:pt>
                <c:pt idx="157">
                  <c:v>247</c:v>
                </c:pt>
                <c:pt idx="158">
                  <c:v>248</c:v>
                </c:pt>
                <c:pt idx="159">
                  <c:v>249</c:v>
                </c:pt>
                <c:pt idx="160">
                  <c:v>250</c:v>
                </c:pt>
                <c:pt idx="161">
                  <c:v>251</c:v>
                </c:pt>
                <c:pt idx="162">
                  <c:v>252</c:v>
                </c:pt>
                <c:pt idx="163">
                  <c:v>253</c:v>
                </c:pt>
                <c:pt idx="164">
                  <c:v>254</c:v>
                </c:pt>
                <c:pt idx="165">
                  <c:v>255</c:v>
                </c:pt>
                <c:pt idx="166">
                  <c:v>256</c:v>
                </c:pt>
                <c:pt idx="167">
                  <c:v>257</c:v>
                </c:pt>
                <c:pt idx="168">
                  <c:v>258</c:v>
                </c:pt>
                <c:pt idx="169">
                  <c:v>259</c:v>
                </c:pt>
                <c:pt idx="170">
                  <c:v>260</c:v>
                </c:pt>
                <c:pt idx="171">
                  <c:v>261</c:v>
                </c:pt>
                <c:pt idx="172">
                  <c:v>262</c:v>
                </c:pt>
                <c:pt idx="173">
                  <c:v>263</c:v>
                </c:pt>
                <c:pt idx="174">
                  <c:v>264</c:v>
                </c:pt>
                <c:pt idx="175">
                  <c:v>265</c:v>
                </c:pt>
                <c:pt idx="176">
                  <c:v>266</c:v>
                </c:pt>
                <c:pt idx="177">
                  <c:v>267</c:v>
                </c:pt>
                <c:pt idx="178">
                  <c:v>268</c:v>
                </c:pt>
                <c:pt idx="179">
                  <c:v>269</c:v>
                </c:pt>
                <c:pt idx="180">
                  <c:v>270</c:v>
                </c:pt>
                <c:pt idx="181">
                  <c:v>271</c:v>
                </c:pt>
                <c:pt idx="182">
                  <c:v>272</c:v>
                </c:pt>
                <c:pt idx="183">
                  <c:v>273</c:v>
                </c:pt>
                <c:pt idx="184">
                  <c:v>274</c:v>
                </c:pt>
                <c:pt idx="185">
                  <c:v>275</c:v>
                </c:pt>
                <c:pt idx="186">
                  <c:v>276</c:v>
                </c:pt>
                <c:pt idx="187">
                  <c:v>277</c:v>
                </c:pt>
                <c:pt idx="188">
                  <c:v>278</c:v>
                </c:pt>
                <c:pt idx="189">
                  <c:v>279</c:v>
                </c:pt>
                <c:pt idx="190">
                  <c:v>280</c:v>
                </c:pt>
                <c:pt idx="191">
                  <c:v>281</c:v>
                </c:pt>
                <c:pt idx="192">
                  <c:v>282</c:v>
                </c:pt>
                <c:pt idx="193">
                  <c:v>283</c:v>
                </c:pt>
                <c:pt idx="194">
                  <c:v>284</c:v>
                </c:pt>
                <c:pt idx="195">
                  <c:v>285</c:v>
                </c:pt>
                <c:pt idx="196">
                  <c:v>286</c:v>
                </c:pt>
                <c:pt idx="197">
                  <c:v>287</c:v>
                </c:pt>
                <c:pt idx="198">
                  <c:v>288</c:v>
                </c:pt>
                <c:pt idx="199">
                  <c:v>289</c:v>
                </c:pt>
                <c:pt idx="200">
                  <c:v>290</c:v>
                </c:pt>
                <c:pt idx="201">
                  <c:v>291</c:v>
                </c:pt>
                <c:pt idx="202">
                  <c:v>292</c:v>
                </c:pt>
                <c:pt idx="203">
                  <c:v>293</c:v>
                </c:pt>
                <c:pt idx="204">
                  <c:v>294</c:v>
                </c:pt>
                <c:pt idx="205">
                  <c:v>295</c:v>
                </c:pt>
                <c:pt idx="206">
                  <c:v>296</c:v>
                </c:pt>
                <c:pt idx="207">
                  <c:v>297</c:v>
                </c:pt>
                <c:pt idx="208">
                  <c:v>298</c:v>
                </c:pt>
                <c:pt idx="209">
                  <c:v>299</c:v>
                </c:pt>
                <c:pt idx="210">
                  <c:v>300</c:v>
                </c:pt>
                <c:pt idx="211">
                  <c:v>301</c:v>
                </c:pt>
                <c:pt idx="212">
                  <c:v>302</c:v>
                </c:pt>
                <c:pt idx="213">
                  <c:v>303</c:v>
                </c:pt>
                <c:pt idx="214">
                  <c:v>304</c:v>
                </c:pt>
                <c:pt idx="215">
                  <c:v>305</c:v>
                </c:pt>
                <c:pt idx="216">
                  <c:v>306</c:v>
                </c:pt>
                <c:pt idx="217">
                  <c:v>307</c:v>
                </c:pt>
                <c:pt idx="218">
                  <c:v>308</c:v>
                </c:pt>
                <c:pt idx="219">
                  <c:v>309</c:v>
                </c:pt>
                <c:pt idx="220">
                  <c:v>310</c:v>
                </c:pt>
                <c:pt idx="221">
                  <c:v>311</c:v>
                </c:pt>
                <c:pt idx="222">
                  <c:v>312</c:v>
                </c:pt>
                <c:pt idx="223">
                  <c:v>313</c:v>
                </c:pt>
                <c:pt idx="224">
                  <c:v>314</c:v>
                </c:pt>
                <c:pt idx="225">
                  <c:v>315</c:v>
                </c:pt>
                <c:pt idx="226">
                  <c:v>316</c:v>
                </c:pt>
                <c:pt idx="227">
                  <c:v>317</c:v>
                </c:pt>
                <c:pt idx="228">
                  <c:v>318</c:v>
                </c:pt>
                <c:pt idx="229">
                  <c:v>319</c:v>
                </c:pt>
                <c:pt idx="230">
                  <c:v>320</c:v>
                </c:pt>
                <c:pt idx="231">
                  <c:v>321</c:v>
                </c:pt>
                <c:pt idx="232">
                  <c:v>322</c:v>
                </c:pt>
                <c:pt idx="233">
                  <c:v>323</c:v>
                </c:pt>
                <c:pt idx="234">
                  <c:v>324</c:v>
                </c:pt>
                <c:pt idx="235">
                  <c:v>325</c:v>
                </c:pt>
                <c:pt idx="236">
                  <c:v>326</c:v>
                </c:pt>
                <c:pt idx="237">
                  <c:v>327</c:v>
                </c:pt>
                <c:pt idx="238">
                  <c:v>328</c:v>
                </c:pt>
                <c:pt idx="239">
                  <c:v>329</c:v>
                </c:pt>
                <c:pt idx="240">
                  <c:v>330</c:v>
                </c:pt>
                <c:pt idx="241">
                  <c:v>331</c:v>
                </c:pt>
                <c:pt idx="242">
                  <c:v>332</c:v>
                </c:pt>
                <c:pt idx="243">
                  <c:v>333</c:v>
                </c:pt>
                <c:pt idx="244">
                  <c:v>334</c:v>
                </c:pt>
                <c:pt idx="245">
                  <c:v>335</c:v>
                </c:pt>
                <c:pt idx="246">
                  <c:v>336</c:v>
                </c:pt>
                <c:pt idx="247">
                  <c:v>337</c:v>
                </c:pt>
                <c:pt idx="248">
                  <c:v>338</c:v>
                </c:pt>
                <c:pt idx="249">
                  <c:v>339</c:v>
                </c:pt>
                <c:pt idx="250">
                  <c:v>340</c:v>
                </c:pt>
                <c:pt idx="251">
                  <c:v>341</c:v>
                </c:pt>
                <c:pt idx="252">
                  <c:v>342</c:v>
                </c:pt>
                <c:pt idx="253">
                  <c:v>343</c:v>
                </c:pt>
                <c:pt idx="254">
                  <c:v>344</c:v>
                </c:pt>
                <c:pt idx="255">
                  <c:v>345</c:v>
                </c:pt>
                <c:pt idx="256">
                  <c:v>346</c:v>
                </c:pt>
                <c:pt idx="257">
                  <c:v>347</c:v>
                </c:pt>
                <c:pt idx="258">
                  <c:v>348</c:v>
                </c:pt>
                <c:pt idx="259">
                  <c:v>349</c:v>
                </c:pt>
                <c:pt idx="260">
                  <c:v>350</c:v>
                </c:pt>
                <c:pt idx="261">
                  <c:v>351</c:v>
                </c:pt>
                <c:pt idx="262">
                  <c:v>352</c:v>
                </c:pt>
                <c:pt idx="263">
                  <c:v>353</c:v>
                </c:pt>
                <c:pt idx="264">
                  <c:v>354</c:v>
                </c:pt>
                <c:pt idx="265">
                  <c:v>355</c:v>
                </c:pt>
                <c:pt idx="266">
                  <c:v>356</c:v>
                </c:pt>
                <c:pt idx="267">
                  <c:v>357</c:v>
                </c:pt>
                <c:pt idx="268">
                  <c:v>358</c:v>
                </c:pt>
                <c:pt idx="269">
                  <c:v>359</c:v>
                </c:pt>
                <c:pt idx="270">
                  <c:v>360</c:v>
                </c:pt>
                <c:pt idx="271">
                  <c:v>361</c:v>
                </c:pt>
                <c:pt idx="272">
                  <c:v>362</c:v>
                </c:pt>
                <c:pt idx="273">
                  <c:v>363</c:v>
                </c:pt>
                <c:pt idx="274">
                  <c:v>364</c:v>
                </c:pt>
                <c:pt idx="275">
                  <c:v>365</c:v>
                </c:pt>
                <c:pt idx="276">
                  <c:v>366</c:v>
                </c:pt>
                <c:pt idx="277">
                  <c:v>367</c:v>
                </c:pt>
                <c:pt idx="278">
                  <c:v>368</c:v>
                </c:pt>
                <c:pt idx="279">
                  <c:v>369</c:v>
                </c:pt>
                <c:pt idx="280">
                  <c:v>370</c:v>
                </c:pt>
                <c:pt idx="281">
                  <c:v>371</c:v>
                </c:pt>
                <c:pt idx="282">
                  <c:v>372</c:v>
                </c:pt>
                <c:pt idx="283">
                  <c:v>373</c:v>
                </c:pt>
                <c:pt idx="284">
                  <c:v>374</c:v>
                </c:pt>
                <c:pt idx="285">
                  <c:v>375</c:v>
                </c:pt>
                <c:pt idx="286">
                  <c:v>376</c:v>
                </c:pt>
                <c:pt idx="287">
                  <c:v>377</c:v>
                </c:pt>
                <c:pt idx="288">
                  <c:v>378</c:v>
                </c:pt>
                <c:pt idx="289">
                  <c:v>379</c:v>
                </c:pt>
                <c:pt idx="290">
                  <c:v>380</c:v>
                </c:pt>
                <c:pt idx="291">
                  <c:v>381</c:v>
                </c:pt>
                <c:pt idx="292">
                  <c:v>382</c:v>
                </c:pt>
                <c:pt idx="293">
                  <c:v>383</c:v>
                </c:pt>
                <c:pt idx="294">
                  <c:v>384</c:v>
                </c:pt>
                <c:pt idx="295">
                  <c:v>385</c:v>
                </c:pt>
                <c:pt idx="296">
                  <c:v>386</c:v>
                </c:pt>
                <c:pt idx="297">
                  <c:v>387</c:v>
                </c:pt>
                <c:pt idx="298">
                  <c:v>388</c:v>
                </c:pt>
                <c:pt idx="299">
                  <c:v>389</c:v>
                </c:pt>
                <c:pt idx="300">
                  <c:v>390</c:v>
                </c:pt>
                <c:pt idx="301">
                  <c:v>391</c:v>
                </c:pt>
                <c:pt idx="302">
                  <c:v>392</c:v>
                </c:pt>
                <c:pt idx="303">
                  <c:v>393</c:v>
                </c:pt>
                <c:pt idx="304">
                  <c:v>394</c:v>
                </c:pt>
                <c:pt idx="305">
                  <c:v>395</c:v>
                </c:pt>
                <c:pt idx="306">
                  <c:v>396</c:v>
                </c:pt>
                <c:pt idx="307">
                  <c:v>397</c:v>
                </c:pt>
                <c:pt idx="308">
                  <c:v>398</c:v>
                </c:pt>
                <c:pt idx="309">
                  <c:v>399</c:v>
                </c:pt>
                <c:pt idx="310">
                  <c:v>400</c:v>
                </c:pt>
                <c:pt idx="311">
                  <c:v>401</c:v>
                </c:pt>
                <c:pt idx="312">
                  <c:v>402</c:v>
                </c:pt>
                <c:pt idx="313">
                  <c:v>403</c:v>
                </c:pt>
                <c:pt idx="314">
                  <c:v>404</c:v>
                </c:pt>
                <c:pt idx="315">
                  <c:v>405</c:v>
                </c:pt>
                <c:pt idx="316">
                  <c:v>406</c:v>
                </c:pt>
                <c:pt idx="317">
                  <c:v>407</c:v>
                </c:pt>
                <c:pt idx="318">
                  <c:v>408</c:v>
                </c:pt>
                <c:pt idx="319">
                  <c:v>409</c:v>
                </c:pt>
                <c:pt idx="320">
                  <c:v>410</c:v>
                </c:pt>
                <c:pt idx="321">
                  <c:v>411</c:v>
                </c:pt>
                <c:pt idx="322">
                  <c:v>412</c:v>
                </c:pt>
                <c:pt idx="323">
                  <c:v>413</c:v>
                </c:pt>
                <c:pt idx="324">
                  <c:v>414</c:v>
                </c:pt>
                <c:pt idx="325">
                  <c:v>415</c:v>
                </c:pt>
                <c:pt idx="326">
                  <c:v>416</c:v>
                </c:pt>
                <c:pt idx="327">
                  <c:v>417</c:v>
                </c:pt>
                <c:pt idx="328">
                  <c:v>418</c:v>
                </c:pt>
                <c:pt idx="329">
                  <c:v>419</c:v>
                </c:pt>
                <c:pt idx="330">
                  <c:v>420</c:v>
                </c:pt>
                <c:pt idx="331">
                  <c:v>421</c:v>
                </c:pt>
                <c:pt idx="332">
                  <c:v>422</c:v>
                </c:pt>
                <c:pt idx="333">
                  <c:v>423</c:v>
                </c:pt>
                <c:pt idx="334">
                  <c:v>424</c:v>
                </c:pt>
                <c:pt idx="335">
                  <c:v>425</c:v>
                </c:pt>
                <c:pt idx="336">
                  <c:v>426</c:v>
                </c:pt>
                <c:pt idx="337">
                  <c:v>427</c:v>
                </c:pt>
                <c:pt idx="338">
                  <c:v>428</c:v>
                </c:pt>
                <c:pt idx="339">
                  <c:v>429</c:v>
                </c:pt>
                <c:pt idx="340">
                  <c:v>430</c:v>
                </c:pt>
                <c:pt idx="341">
                  <c:v>431</c:v>
                </c:pt>
                <c:pt idx="342">
                  <c:v>432</c:v>
                </c:pt>
                <c:pt idx="343">
                  <c:v>433</c:v>
                </c:pt>
                <c:pt idx="344">
                  <c:v>434</c:v>
                </c:pt>
                <c:pt idx="345">
                  <c:v>435</c:v>
                </c:pt>
                <c:pt idx="346">
                  <c:v>436</c:v>
                </c:pt>
                <c:pt idx="347">
                  <c:v>437</c:v>
                </c:pt>
                <c:pt idx="348">
                  <c:v>438</c:v>
                </c:pt>
                <c:pt idx="349">
                  <c:v>439</c:v>
                </c:pt>
                <c:pt idx="350">
                  <c:v>440</c:v>
                </c:pt>
                <c:pt idx="351">
                  <c:v>441</c:v>
                </c:pt>
                <c:pt idx="352">
                  <c:v>442</c:v>
                </c:pt>
                <c:pt idx="353">
                  <c:v>443</c:v>
                </c:pt>
                <c:pt idx="354">
                  <c:v>444</c:v>
                </c:pt>
                <c:pt idx="355">
                  <c:v>445</c:v>
                </c:pt>
                <c:pt idx="356">
                  <c:v>446</c:v>
                </c:pt>
                <c:pt idx="357">
                  <c:v>447</c:v>
                </c:pt>
                <c:pt idx="358">
                  <c:v>448</c:v>
                </c:pt>
                <c:pt idx="359">
                  <c:v>449</c:v>
                </c:pt>
                <c:pt idx="360">
                  <c:v>450</c:v>
                </c:pt>
                <c:pt idx="361">
                  <c:v>451</c:v>
                </c:pt>
                <c:pt idx="362">
                  <c:v>452</c:v>
                </c:pt>
                <c:pt idx="363">
                  <c:v>453</c:v>
                </c:pt>
                <c:pt idx="364">
                  <c:v>454</c:v>
                </c:pt>
                <c:pt idx="365">
                  <c:v>455</c:v>
                </c:pt>
                <c:pt idx="366">
                  <c:v>456</c:v>
                </c:pt>
                <c:pt idx="367">
                  <c:v>457</c:v>
                </c:pt>
                <c:pt idx="368">
                  <c:v>458</c:v>
                </c:pt>
                <c:pt idx="369">
                  <c:v>459</c:v>
                </c:pt>
                <c:pt idx="370">
                  <c:v>460</c:v>
                </c:pt>
                <c:pt idx="371">
                  <c:v>461</c:v>
                </c:pt>
                <c:pt idx="372">
                  <c:v>462</c:v>
                </c:pt>
                <c:pt idx="373">
                  <c:v>463</c:v>
                </c:pt>
                <c:pt idx="374">
                  <c:v>464</c:v>
                </c:pt>
                <c:pt idx="375">
                  <c:v>465</c:v>
                </c:pt>
                <c:pt idx="376">
                  <c:v>466</c:v>
                </c:pt>
                <c:pt idx="377">
                  <c:v>467</c:v>
                </c:pt>
                <c:pt idx="378">
                  <c:v>468</c:v>
                </c:pt>
                <c:pt idx="379">
                  <c:v>469</c:v>
                </c:pt>
                <c:pt idx="380">
                  <c:v>470</c:v>
                </c:pt>
                <c:pt idx="381">
                  <c:v>471</c:v>
                </c:pt>
                <c:pt idx="382">
                  <c:v>472</c:v>
                </c:pt>
                <c:pt idx="383">
                  <c:v>473</c:v>
                </c:pt>
                <c:pt idx="384">
                  <c:v>474</c:v>
                </c:pt>
                <c:pt idx="385">
                  <c:v>475</c:v>
                </c:pt>
                <c:pt idx="386">
                  <c:v>476</c:v>
                </c:pt>
                <c:pt idx="387">
                  <c:v>477</c:v>
                </c:pt>
                <c:pt idx="388">
                  <c:v>478</c:v>
                </c:pt>
                <c:pt idx="389">
                  <c:v>479</c:v>
                </c:pt>
                <c:pt idx="390">
                  <c:v>480</c:v>
                </c:pt>
                <c:pt idx="391">
                  <c:v>481</c:v>
                </c:pt>
                <c:pt idx="392">
                  <c:v>482</c:v>
                </c:pt>
                <c:pt idx="393">
                  <c:v>483</c:v>
                </c:pt>
                <c:pt idx="394">
                  <c:v>484</c:v>
                </c:pt>
                <c:pt idx="395">
                  <c:v>485</c:v>
                </c:pt>
                <c:pt idx="396">
                  <c:v>486</c:v>
                </c:pt>
                <c:pt idx="397">
                  <c:v>487</c:v>
                </c:pt>
                <c:pt idx="398">
                  <c:v>488</c:v>
                </c:pt>
                <c:pt idx="399">
                  <c:v>489</c:v>
                </c:pt>
                <c:pt idx="400">
                  <c:v>490</c:v>
                </c:pt>
                <c:pt idx="401">
                  <c:v>491</c:v>
                </c:pt>
                <c:pt idx="402">
                  <c:v>492</c:v>
                </c:pt>
                <c:pt idx="403">
                  <c:v>493</c:v>
                </c:pt>
                <c:pt idx="404">
                  <c:v>494</c:v>
                </c:pt>
                <c:pt idx="405">
                  <c:v>495</c:v>
                </c:pt>
                <c:pt idx="406">
                  <c:v>496</c:v>
                </c:pt>
                <c:pt idx="407">
                  <c:v>497</c:v>
                </c:pt>
                <c:pt idx="408">
                  <c:v>498</c:v>
                </c:pt>
                <c:pt idx="409">
                  <c:v>499</c:v>
                </c:pt>
                <c:pt idx="410">
                  <c:v>500</c:v>
                </c:pt>
                <c:pt idx="411">
                  <c:v>501</c:v>
                </c:pt>
                <c:pt idx="412">
                  <c:v>502</c:v>
                </c:pt>
                <c:pt idx="413">
                  <c:v>503</c:v>
                </c:pt>
                <c:pt idx="414">
                  <c:v>504</c:v>
                </c:pt>
                <c:pt idx="415">
                  <c:v>505</c:v>
                </c:pt>
                <c:pt idx="416">
                  <c:v>506</c:v>
                </c:pt>
                <c:pt idx="417">
                  <c:v>507</c:v>
                </c:pt>
                <c:pt idx="418">
                  <c:v>508</c:v>
                </c:pt>
                <c:pt idx="419">
                  <c:v>509</c:v>
                </c:pt>
                <c:pt idx="420">
                  <c:v>510</c:v>
                </c:pt>
                <c:pt idx="421">
                  <c:v>511</c:v>
                </c:pt>
                <c:pt idx="422">
                  <c:v>512</c:v>
                </c:pt>
                <c:pt idx="423">
                  <c:v>513</c:v>
                </c:pt>
                <c:pt idx="424">
                  <c:v>514</c:v>
                </c:pt>
                <c:pt idx="425">
                  <c:v>515</c:v>
                </c:pt>
                <c:pt idx="426">
                  <c:v>516</c:v>
                </c:pt>
                <c:pt idx="427">
                  <c:v>517</c:v>
                </c:pt>
                <c:pt idx="428">
                  <c:v>518</c:v>
                </c:pt>
                <c:pt idx="429">
                  <c:v>519</c:v>
                </c:pt>
                <c:pt idx="430">
                  <c:v>520</c:v>
                </c:pt>
                <c:pt idx="431">
                  <c:v>521</c:v>
                </c:pt>
                <c:pt idx="432">
                  <c:v>522</c:v>
                </c:pt>
                <c:pt idx="433">
                  <c:v>523</c:v>
                </c:pt>
                <c:pt idx="434">
                  <c:v>524</c:v>
                </c:pt>
                <c:pt idx="435">
                  <c:v>525</c:v>
                </c:pt>
                <c:pt idx="436">
                  <c:v>526</c:v>
                </c:pt>
                <c:pt idx="437">
                  <c:v>527</c:v>
                </c:pt>
                <c:pt idx="438">
                  <c:v>528</c:v>
                </c:pt>
                <c:pt idx="439">
                  <c:v>529</c:v>
                </c:pt>
                <c:pt idx="440">
                  <c:v>530</c:v>
                </c:pt>
                <c:pt idx="441">
                  <c:v>531</c:v>
                </c:pt>
                <c:pt idx="442">
                  <c:v>532</c:v>
                </c:pt>
                <c:pt idx="443">
                  <c:v>533</c:v>
                </c:pt>
                <c:pt idx="444">
                  <c:v>534</c:v>
                </c:pt>
                <c:pt idx="445">
                  <c:v>535</c:v>
                </c:pt>
                <c:pt idx="446">
                  <c:v>536</c:v>
                </c:pt>
                <c:pt idx="447">
                  <c:v>537</c:v>
                </c:pt>
                <c:pt idx="448">
                  <c:v>538</c:v>
                </c:pt>
                <c:pt idx="449">
                  <c:v>539</c:v>
                </c:pt>
                <c:pt idx="450">
                  <c:v>540</c:v>
                </c:pt>
              </c:numCache>
            </c:numRef>
          </c:cat>
          <c:val>
            <c:numRef>
              <c:f>'Tab1-Length distribution'!$F$1319:$F$1769</c:f>
              <c:numCache>
                <c:formatCode>General</c:formatCode>
                <c:ptCount val="4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10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3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7</c:v>
                </c:pt>
                <c:pt idx="408">
                  <c:v>10</c:v>
                </c:pt>
                <c:pt idx="409">
                  <c:v>0</c:v>
                </c:pt>
                <c:pt idx="410">
                  <c:v>2</c:v>
                </c:pt>
                <c:pt idx="411">
                  <c:v>10</c:v>
                </c:pt>
                <c:pt idx="412">
                  <c:v>14</c:v>
                </c:pt>
                <c:pt idx="413">
                  <c:v>8</c:v>
                </c:pt>
                <c:pt idx="414">
                  <c:v>3</c:v>
                </c:pt>
                <c:pt idx="415">
                  <c:v>14</c:v>
                </c:pt>
                <c:pt idx="416">
                  <c:v>9</c:v>
                </c:pt>
                <c:pt idx="417">
                  <c:v>55</c:v>
                </c:pt>
                <c:pt idx="418">
                  <c:v>10</c:v>
                </c:pt>
                <c:pt idx="419">
                  <c:v>104</c:v>
                </c:pt>
                <c:pt idx="420">
                  <c:v>48</c:v>
                </c:pt>
                <c:pt idx="421">
                  <c:v>54</c:v>
                </c:pt>
                <c:pt idx="422">
                  <c:v>91</c:v>
                </c:pt>
                <c:pt idx="423">
                  <c:v>25</c:v>
                </c:pt>
                <c:pt idx="424">
                  <c:v>12</c:v>
                </c:pt>
                <c:pt idx="425">
                  <c:v>6</c:v>
                </c:pt>
                <c:pt idx="426">
                  <c:v>27</c:v>
                </c:pt>
                <c:pt idx="427">
                  <c:v>57</c:v>
                </c:pt>
                <c:pt idx="428">
                  <c:v>5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4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72-4DE8-82ED-BE404D339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3443920"/>
        <c:axId val="513450808"/>
      </c:barChart>
      <c:catAx>
        <c:axId val="51344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450808"/>
        <c:crosses val="autoZero"/>
        <c:auto val="1"/>
        <c:lblAlgn val="ctr"/>
        <c:lblOffset val="100"/>
        <c:noMultiLvlLbl val="0"/>
      </c:catAx>
      <c:valAx>
        <c:axId val="51345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44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'Tab5-Overview CF'!$B$189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CF'!$C$189:$E$189</c:f>
              <c:numCache>
                <c:formatCode>General</c:formatCode>
                <c:ptCount val="3"/>
                <c:pt idx="0">
                  <c:v>10.510224824486663</c:v>
                </c:pt>
                <c:pt idx="1">
                  <c:v>15</c:v>
                </c:pt>
                <c:pt idx="2">
                  <c:v>23.472118793677222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69-4BAA-82FF-8C8A913C264C}"/>
            </c:ext>
          </c:extLst>
        </c:ser>
        <c:ser>
          <c:idx val="1"/>
          <c:order val="1"/>
          <c:tx>
            <c:strRef>
              <c:f>'Tab5-Overview CF'!$B$190</c:f>
              <c:strCache>
                <c:ptCount val="1"/>
                <c:pt idx="0">
                  <c:v>Cephalobidae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CF'!$C$190:$E$190</c:f>
              <c:numCache>
                <c:formatCode>General</c:formatCode>
                <c:ptCount val="3"/>
                <c:pt idx="0">
                  <c:v>7.1840425269136929</c:v>
                </c:pt>
                <c:pt idx="1">
                  <c:v>15</c:v>
                </c:pt>
                <c:pt idx="2">
                  <c:v>18.899457243291739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69-4BAA-82FF-8C8A913C264C}"/>
            </c:ext>
          </c:extLst>
        </c:ser>
        <c:ser>
          <c:idx val="2"/>
          <c:order val="2"/>
          <c:tx>
            <c:strRef>
              <c:f>'Tab5-Overview CF'!$B$191</c:f>
              <c:strCache>
                <c:ptCount val="1"/>
                <c:pt idx="0">
                  <c:v>Heterorhabditis bacteriophora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CF'!$C$191:$E$191</c:f>
              <c:numCache>
                <c:formatCode>General</c:formatCode>
                <c:ptCount val="3"/>
                <c:pt idx="0">
                  <c:v>51.851305680192738</c:v>
                </c:pt>
                <c:pt idx="1">
                  <c:v>35</c:v>
                </c:pt>
                <c:pt idx="2">
                  <c:v>30.440259789092103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69-4BAA-82FF-8C8A913C264C}"/>
            </c:ext>
          </c:extLst>
        </c:ser>
        <c:ser>
          <c:idx val="3"/>
          <c:order val="3"/>
          <c:tx>
            <c:strRef>
              <c:f>'Tab5-Overview CF'!$B$192</c:f>
              <c:strCache>
                <c:ptCount val="1"/>
                <c:pt idx="0">
                  <c:v>Mesorhabditis sp.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CF'!$C$192:$E$192</c:f>
              <c:numCache>
                <c:formatCode>General</c:formatCode>
                <c:ptCount val="3"/>
                <c:pt idx="0">
                  <c:v>0</c:v>
                </c:pt>
                <c:pt idx="1">
                  <c:v>15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69-4BAA-82FF-8C8A913C264C}"/>
            </c:ext>
          </c:extLst>
        </c:ser>
        <c:ser>
          <c:idx val="4"/>
          <c:order val="4"/>
          <c:tx>
            <c:strRef>
              <c:f>'Tab5-Overview CF'!$B$193</c:f>
              <c:strCache>
                <c:ptCount val="1"/>
                <c:pt idx="0">
                  <c:v>Oscheius tipulae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CF'!$C$193:$E$193</c:f>
              <c:numCache>
                <c:formatCode>General</c:formatCode>
                <c:ptCount val="3"/>
                <c:pt idx="0">
                  <c:v>0.21996830018453964</c:v>
                </c:pt>
                <c:pt idx="1">
                  <c:v>2</c:v>
                </c:pt>
                <c:pt idx="2">
                  <c:v>1.3129173544895674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69-4BAA-82FF-8C8A913C264C}"/>
            </c:ext>
          </c:extLst>
        </c:ser>
        <c:ser>
          <c:idx val="5"/>
          <c:order val="5"/>
          <c:tx>
            <c:strRef>
              <c:f>'Tab5-Overview CF'!$B$194</c:f>
              <c:strCache>
                <c:ptCount val="1"/>
                <c:pt idx="0">
                  <c:v>Steinernema feltiae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CF'!$C$194:$E$194</c:f>
              <c:numCache>
                <c:formatCode>General</c:formatCode>
                <c:ptCount val="3"/>
                <c:pt idx="0">
                  <c:v>49.490667880203141</c:v>
                </c:pt>
                <c:pt idx="1">
                  <c:v>30</c:v>
                </c:pt>
                <c:pt idx="2">
                  <c:v>34.49684364448084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69-4BAA-82FF-8C8A913C264C}"/>
            </c:ext>
          </c:extLst>
        </c:ser>
        <c:ser>
          <c:idx val="6"/>
          <c:order val="6"/>
          <c:tx>
            <c:strRef>
              <c:f>'Tab5-Overview CF'!$B$195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CF'!$C$195:$E$195</c:f>
              <c:numCache>
                <c:formatCode>General</c:formatCode>
                <c:ptCount val="3"/>
                <c:pt idx="0">
                  <c:v>18.797527795992103</c:v>
                </c:pt>
                <c:pt idx="1">
                  <c:v>30</c:v>
                </c:pt>
                <c:pt idx="2">
                  <c:v>27.717115960391759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69-4BAA-82FF-8C8A913C264C}"/>
            </c:ext>
          </c:extLst>
        </c:ser>
        <c:ser>
          <c:idx val="7"/>
          <c:order val="7"/>
          <c:tx>
            <c:strRef>
              <c:f>'Tab5-Overview CF'!$B$196</c:f>
              <c:strCache>
                <c:ptCount val="1"/>
                <c:pt idx="0">
                  <c:v>Bursaphelenchus sp.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CF'!$C$196:$E$196</c:f>
              <c:numCache>
                <c:formatCode>General</c:formatCode>
                <c:ptCount val="3"/>
                <c:pt idx="0">
                  <c:v>1.589289768594939</c:v>
                </c:pt>
                <c:pt idx="1">
                  <c:v>20</c:v>
                </c:pt>
                <c:pt idx="2">
                  <c:v>18.004438757695887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69-4BAA-82FF-8C8A913C264C}"/>
            </c:ext>
          </c:extLst>
        </c:ser>
        <c:ser>
          <c:idx val="8"/>
          <c:order val="8"/>
          <c:tx>
            <c:strRef>
              <c:f>'Tab5-Overview CF'!$B$197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CF'!$C$197:$E$197</c:f>
              <c:numCache>
                <c:formatCode>General</c:formatCode>
                <c:ptCount val="3"/>
                <c:pt idx="0">
                  <c:v>3.2027217621630522</c:v>
                </c:pt>
                <c:pt idx="1">
                  <c:v>25</c:v>
                </c:pt>
                <c:pt idx="2">
                  <c:v>26.396685520896721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669-4BAA-82FF-8C8A913C264C}"/>
            </c:ext>
          </c:extLst>
        </c:ser>
        <c:ser>
          <c:idx val="9"/>
          <c:order val="9"/>
          <c:tx>
            <c:strRef>
              <c:f>'Tab5-Overview CF'!$B$198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CF'!$C$198:$E$198</c:f>
              <c:numCache>
                <c:formatCode>General</c:formatCode>
                <c:ptCount val="3"/>
                <c:pt idx="0">
                  <c:v>6.3889404945728998</c:v>
                </c:pt>
                <c:pt idx="1">
                  <c:v>40</c:v>
                </c:pt>
                <c:pt idx="2">
                  <c:v>36.594539452431803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669-4BAA-82FF-8C8A913C264C}"/>
            </c:ext>
          </c:extLst>
        </c:ser>
        <c:ser>
          <c:idx val="10"/>
          <c:order val="10"/>
          <c:tx>
            <c:strRef>
              <c:f>'Tab5-Overview CF'!$B$199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CF'!$C$188:$E$188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CF'!$C$199:$E$199</c:f>
              <c:numCache>
                <c:formatCode>General</c:formatCode>
                <c:ptCount val="3"/>
                <c:pt idx="0">
                  <c:v>82.481110966696207</c:v>
                </c:pt>
                <c:pt idx="1">
                  <c:v>5</c:v>
                </c:pt>
                <c:pt idx="2">
                  <c:v>12.786496974816213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669-4BAA-82FF-8C8A913C2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6373192"/>
        <c:axId val="516375816"/>
      </c:barChart>
      <c:catAx>
        <c:axId val="516373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375816"/>
        <c:crosses val="autoZero"/>
        <c:auto val="1"/>
        <c:lblAlgn val="ctr"/>
        <c:lblOffset val="100"/>
        <c:noMultiLvlLbl val="0"/>
      </c:catAx>
      <c:valAx>
        <c:axId val="51637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373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'Tab5-Overview CF'!$B$204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CF'!$C$204:$E$204</c:f>
              <c:numCache>
                <c:formatCode>General</c:formatCode>
                <c:ptCount val="3"/>
                <c:pt idx="0">
                  <c:v>12.121999999999998</c:v>
                </c:pt>
                <c:pt idx="1">
                  <c:v>15</c:v>
                </c:pt>
                <c:pt idx="2">
                  <c:v>25.349226265161018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A-4A2E-934B-D922312950BA}"/>
            </c:ext>
          </c:extLst>
        </c:ser>
        <c:ser>
          <c:idx val="1"/>
          <c:order val="1"/>
          <c:tx>
            <c:strRef>
              <c:f>'Tab5-Overview CF'!$B$205</c:f>
              <c:strCache>
                <c:ptCount val="1"/>
                <c:pt idx="0">
                  <c:v>Cephalobidae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CF'!$C$205:$E$205</c:f>
              <c:numCache>
                <c:formatCode>General</c:formatCode>
                <c:ptCount val="3"/>
                <c:pt idx="0">
                  <c:v>6.3393999999999995</c:v>
                </c:pt>
                <c:pt idx="1">
                  <c:v>15</c:v>
                </c:pt>
                <c:pt idx="2">
                  <c:v>17.668338907469341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A-4A2E-934B-D922312950BA}"/>
            </c:ext>
          </c:extLst>
        </c:ser>
        <c:ser>
          <c:idx val="2"/>
          <c:order val="2"/>
          <c:tx>
            <c:strRef>
              <c:f>'Tab5-Overview CF'!$B$206</c:f>
              <c:strCache>
                <c:ptCount val="1"/>
                <c:pt idx="0">
                  <c:v>Heterorhabditis bacteriophora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CF'!$C$206:$E$206</c:f>
              <c:numCache>
                <c:formatCode>General</c:formatCode>
                <c:ptCount val="3"/>
                <c:pt idx="0">
                  <c:v>52.257999999999996</c:v>
                </c:pt>
                <c:pt idx="1">
                  <c:v>35</c:v>
                </c:pt>
                <c:pt idx="2">
                  <c:v>36.664561846628786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A-4A2E-934B-D922312950BA}"/>
            </c:ext>
          </c:extLst>
        </c:ser>
        <c:ser>
          <c:idx val="3"/>
          <c:order val="3"/>
          <c:tx>
            <c:strRef>
              <c:f>'Tab5-Overview CF'!$B$207</c:f>
              <c:strCache>
                <c:ptCount val="1"/>
                <c:pt idx="0">
                  <c:v>Mesorhabditis sp.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CF'!$C$207:$E$207</c:f>
              <c:numCache>
                <c:formatCode>General</c:formatCode>
                <c:ptCount val="3"/>
                <c:pt idx="0">
                  <c:v>0</c:v>
                </c:pt>
                <c:pt idx="1">
                  <c:v>15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A-4A2E-934B-D922312950BA}"/>
            </c:ext>
          </c:extLst>
        </c:ser>
        <c:ser>
          <c:idx val="4"/>
          <c:order val="4"/>
          <c:tx>
            <c:strRef>
              <c:f>'Tab5-Overview CF'!$B$208</c:f>
              <c:strCache>
                <c:ptCount val="1"/>
                <c:pt idx="0">
                  <c:v>Oscheius tipulae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CF'!$C$208:$E$208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A-4A2E-934B-D922312950BA}"/>
            </c:ext>
          </c:extLst>
        </c:ser>
        <c:ser>
          <c:idx val="5"/>
          <c:order val="5"/>
          <c:tx>
            <c:strRef>
              <c:f>'Tab5-Overview CF'!$B$209</c:f>
              <c:strCache>
                <c:ptCount val="1"/>
                <c:pt idx="0">
                  <c:v>Steinernema feltiae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CF'!$C$209:$E$209</c:f>
              <c:numCache>
                <c:formatCode>General</c:formatCode>
                <c:ptCount val="3"/>
                <c:pt idx="0">
                  <c:v>49.41599999999999</c:v>
                </c:pt>
                <c:pt idx="1">
                  <c:v>30</c:v>
                </c:pt>
                <c:pt idx="2">
                  <c:v>36.833631484794267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A-4A2E-934B-D922312950BA}"/>
            </c:ext>
          </c:extLst>
        </c:ser>
        <c:ser>
          <c:idx val="6"/>
          <c:order val="6"/>
          <c:tx>
            <c:strRef>
              <c:f>'Tab5-Overview CF'!$B$210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CF'!$C$210:$E$210</c:f>
              <c:numCache>
                <c:formatCode>General</c:formatCode>
                <c:ptCount val="3"/>
                <c:pt idx="0">
                  <c:v>18.6934</c:v>
                </c:pt>
                <c:pt idx="1">
                  <c:v>30</c:v>
                </c:pt>
                <c:pt idx="2">
                  <c:v>32.202239448751079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A-4A2E-934B-D922312950BA}"/>
            </c:ext>
          </c:extLst>
        </c:ser>
        <c:ser>
          <c:idx val="7"/>
          <c:order val="7"/>
          <c:tx>
            <c:strRef>
              <c:f>'Tab5-Overview CF'!$B$211</c:f>
              <c:strCache>
                <c:ptCount val="1"/>
                <c:pt idx="0">
                  <c:v>Bursaphelenchus sp.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CF'!$C$211:$E$211</c:f>
              <c:numCache>
                <c:formatCode>General</c:formatCode>
                <c:ptCount val="3"/>
                <c:pt idx="0">
                  <c:v>1.3687999999999998</c:v>
                </c:pt>
                <c:pt idx="1">
                  <c:v>20</c:v>
                </c:pt>
                <c:pt idx="2">
                  <c:v>26.998027613412226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9A-4A2E-934B-D922312950BA}"/>
            </c:ext>
          </c:extLst>
        </c:ser>
        <c:ser>
          <c:idx val="8"/>
          <c:order val="8"/>
          <c:tx>
            <c:strRef>
              <c:f>'Tab5-Overview CF'!$B$212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CF'!$C$212:$E$212</c:f>
              <c:numCache>
                <c:formatCode>General</c:formatCode>
                <c:ptCount val="3"/>
                <c:pt idx="0">
                  <c:v>2.0590000000000002</c:v>
                </c:pt>
                <c:pt idx="1">
                  <c:v>25</c:v>
                </c:pt>
                <c:pt idx="2">
                  <c:v>39.903100775193799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E9A-4A2E-934B-D922312950BA}"/>
            </c:ext>
          </c:extLst>
        </c:ser>
        <c:ser>
          <c:idx val="9"/>
          <c:order val="9"/>
          <c:tx>
            <c:strRef>
              <c:f>'Tab5-Overview CF'!$B$213</c:f>
              <c:strCache>
                <c:ptCount val="1"/>
                <c:pt idx="0">
                  <c:v>Pratylenchus penetrans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CF'!$C$213:$E$213</c:f>
              <c:numCache>
                <c:formatCode>General</c:formatCode>
                <c:ptCount val="3"/>
                <c:pt idx="0">
                  <c:v>3.5321999999999996</c:v>
                </c:pt>
                <c:pt idx="1">
                  <c:v>40</c:v>
                </c:pt>
                <c:pt idx="2">
                  <c:v>44.430188679245276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E9A-4A2E-934B-D922312950BA}"/>
            </c:ext>
          </c:extLst>
        </c:ser>
        <c:ser>
          <c:idx val="10"/>
          <c:order val="10"/>
          <c:tx>
            <c:strRef>
              <c:f>'Tab5-Overview CF'!$B$214</c:f>
              <c:strCache>
                <c:ptCount val="1"/>
                <c:pt idx="0">
                  <c:v>Dorylaimida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'Tab5-Overview CF'!$C$203:$E$203</c:f>
              <c:strCache>
                <c:ptCount val="3"/>
                <c:pt idx="0">
                  <c:v>analysed number of nematodes</c:v>
                </c:pt>
                <c:pt idx="1">
                  <c:v>expected number of nematodes</c:v>
                </c:pt>
                <c:pt idx="2">
                  <c:v>corrected number of nematodes</c:v>
                </c:pt>
              </c:strCache>
            </c:strRef>
          </c:cat>
          <c:val>
            <c:numRef>
              <c:f>'Tab5-Overview CF'!$C$214:$E$214</c:f>
              <c:numCache>
                <c:formatCode>General</c:formatCode>
                <c:ptCount val="3"/>
                <c:pt idx="0">
                  <c:v>86.205399999999997</c:v>
                </c:pt>
                <c:pt idx="1">
                  <c:v>5</c:v>
                </c:pt>
                <c:pt idx="2">
                  <c:v>11.953050471436496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E9A-4A2E-934B-D92231295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6419112"/>
        <c:axId val="516417800"/>
      </c:barChart>
      <c:catAx>
        <c:axId val="51641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417800"/>
        <c:crosses val="autoZero"/>
        <c:auto val="1"/>
        <c:lblAlgn val="ctr"/>
        <c:lblOffset val="100"/>
        <c:noMultiLvlLbl val="0"/>
      </c:catAx>
      <c:valAx>
        <c:axId val="51641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41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'Tab6-CF1-log'!$B$31</c:f>
              <c:strCache>
                <c:ptCount val="1"/>
                <c:pt idx="0">
                  <c:v>WLB-18S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1562988272256525E-17"/>
                  <c:y val="-3.809523095327503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E3-45C5-92A1-D119CF34ECF3}"/>
                </c:ext>
              </c:extLst>
            </c:dLbl>
            <c:dLbl>
              <c:idx val="1"/>
              <c:layout>
                <c:manualLayout>
                  <c:x val="0"/>
                  <c:y val="-1.66666635420578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E3-45C5-92A1-D119CF34ECF3}"/>
                </c:ext>
              </c:extLst>
            </c:dLbl>
            <c:dLbl>
              <c:idx val="2"/>
              <c:layout>
                <c:manualLayout>
                  <c:x val="-1.2614314744236823E-3"/>
                  <c:y val="-4.28571348224345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4E3-45C5-92A1-D119CF34ECF3}"/>
                </c:ext>
              </c:extLst>
            </c:dLbl>
            <c:dLbl>
              <c:idx val="3"/>
              <c:layout>
                <c:manualLayout>
                  <c:x val="-4.6251953089026099E-17"/>
                  <c:y val="-4.285713482243445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4E3-45C5-92A1-D119CF34ECF3}"/>
                </c:ext>
              </c:extLst>
            </c:dLbl>
            <c:dLbl>
              <c:idx val="4"/>
              <c:layout>
                <c:manualLayout>
                  <c:x val="0"/>
                  <c:y val="-4.761903869159379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4E3-45C5-92A1-D119CF34ECF3}"/>
                </c:ext>
              </c:extLst>
            </c:dLbl>
            <c:dLbl>
              <c:idx val="5"/>
              <c:layout>
                <c:manualLayout>
                  <c:x val="0"/>
                  <c:y val="-2.14285674112172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4E3-45C5-92A1-D119CF34ECF3}"/>
                </c:ext>
              </c:extLst>
            </c:dLbl>
            <c:dLbl>
              <c:idx val="6"/>
              <c:layout>
                <c:manualLayout>
                  <c:x val="-9.2503906178052199E-17"/>
                  <c:y val="-2.380951934579776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4E3-45C5-92A1-D119CF34ECF3}"/>
                </c:ext>
              </c:extLst>
            </c:dLbl>
            <c:dLbl>
              <c:idx val="7"/>
              <c:layout>
                <c:manualLayout>
                  <c:x val="-9.2503906178052199E-17"/>
                  <c:y val="-1.42857116074781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94E3-45C5-92A1-D119CF34ECF3}"/>
                </c:ext>
              </c:extLst>
            </c:dLbl>
            <c:dLbl>
              <c:idx val="8"/>
              <c:layout>
                <c:manualLayout>
                  <c:x val="-9.2503906178052199E-17"/>
                  <c:y val="-2.857142321495627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94E3-45C5-92A1-D119CF34ECF3}"/>
                </c:ext>
              </c:extLst>
            </c:dLbl>
            <c:dLbl>
              <c:idx val="9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94E3-45C5-92A1-D119CF34EC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'Tab6-CF1-log'!$C$35:$L$35</c:f>
                <c:numCache>
                  <c:formatCode>General</c:formatCode>
                  <c:ptCount val="10"/>
                  <c:pt idx="0">
                    <c:v>3.9430139848768732E-2</c:v>
                  </c:pt>
                  <c:pt idx="1">
                    <c:v>2.5196708049663827E-2</c:v>
                  </c:pt>
                  <c:pt idx="2">
                    <c:v>7.2926756561618206E-2</c:v>
                  </c:pt>
                  <c:pt idx="3">
                    <c:v>8.6542957730330453E-2</c:v>
                  </c:pt>
                  <c:pt idx="4">
                    <c:v>6.0479886554258028E-3</c:v>
                  </c:pt>
                  <c:pt idx="5">
                    <c:v>2.756129273045416E-2</c:v>
                  </c:pt>
                  <c:pt idx="6">
                    <c:v>2.5978270384222919E-3</c:v>
                  </c:pt>
                  <c:pt idx="7">
                    <c:v>1.3101803625555325E-2</c:v>
                  </c:pt>
                  <c:pt idx="8">
                    <c:v>4.7903812081189913E-2</c:v>
                  </c:pt>
                  <c:pt idx="9">
                    <c:v>3.1486584977721845E-3</c:v>
                  </c:pt>
                </c:numCache>
              </c:numRef>
            </c:plus>
            <c:minus>
              <c:numRef>
                <c:f>'Tab6-CF1-log'!$C$35:$L$35</c:f>
                <c:numCache>
                  <c:formatCode>General</c:formatCode>
                  <c:ptCount val="10"/>
                  <c:pt idx="0">
                    <c:v>3.9430139848768732E-2</c:v>
                  </c:pt>
                  <c:pt idx="1">
                    <c:v>2.5196708049663827E-2</c:v>
                  </c:pt>
                  <c:pt idx="2">
                    <c:v>7.2926756561618206E-2</c:v>
                  </c:pt>
                  <c:pt idx="3">
                    <c:v>8.6542957730330453E-2</c:v>
                  </c:pt>
                  <c:pt idx="4">
                    <c:v>6.0479886554258028E-3</c:v>
                  </c:pt>
                  <c:pt idx="5">
                    <c:v>2.756129273045416E-2</c:v>
                  </c:pt>
                  <c:pt idx="6">
                    <c:v>2.5978270384222919E-3</c:v>
                  </c:pt>
                  <c:pt idx="7">
                    <c:v>1.3101803625555325E-2</c:v>
                  </c:pt>
                  <c:pt idx="8">
                    <c:v>4.7903812081189913E-2</c:v>
                  </c:pt>
                  <c:pt idx="9">
                    <c:v>3.1486584977721845E-3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'Tab6-CF1-log'!$C$30:$L$30</c:f>
              <c:strCache>
                <c:ptCount val="10"/>
                <c:pt idx="0">
                  <c:v>Pa</c:v>
                </c:pt>
                <c:pt idx="1">
                  <c:v>An+C</c:v>
                </c:pt>
                <c:pt idx="2">
                  <c:v>Hb</c:v>
                </c:pt>
                <c:pt idx="3">
                  <c:v>Ot</c:v>
                </c:pt>
                <c:pt idx="4">
                  <c:v>Sf</c:v>
                </c:pt>
                <c:pt idx="5">
                  <c:v>Dd</c:v>
                </c:pt>
                <c:pt idx="6">
                  <c:v>Bx</c:v>
                </c:pt>
                <c:pt idx="7">
                  <c:v>Mi</c:v>
                </c:pt>
                <c:pt idx="8">
                  <c:v>Pp</c:v>
                </c:pt>
                <c:pt idx="9">
                  <c:v>D</c:v>
                </c:pt>
              </c:strCache>
            </c:strRef>
          </c:cat>
          <c:val>
            <c:numRef>
              <c:f>'Tab6-CF1-log'!$C$31:$L$31</c:f>
              <c:numCache>
                <c:formatCode>0.0</c:formatCode>
                <c:ptCount val="10"/>
                <c:pt idx="0">
                  <c:v>0.56108146565724015</c:v>
                </c:pt>
                <c:pt idx="1">
                  <c:v>1.9715069924384366E-2</c:v>
                </c:pt>
                <c:pt idx="2">
                  <c:v>0.56780308267128632</c:v>
                </c:pt>
                <c:pt idx="3">
                  <c:v>1.0814159583064682</c:v>
                </c:pt>
                <c:pt idx="4">
                  <c:v>0.18300173375903236</c:v>
                </c:pt>
                <c:pt idx="5">
                  <c:v>0.41218252438522507</c:v>
                </c:pt>
                <c:pt idx="6">
                  <c:v>0.14218552450238392</c:v>
                </c:pt>
                <c:pt idx="7">
                  <c:v>0.67834507732684834</c:v>
                </c:pt>
                <c:pt idx="8">
                  <c:v>0.89939388870247172</c:v>
                </c:pt>
                <c:pt idx="9">
                  <c:v>8.4157439737862411E-2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E3-45C5-92A1-D119CF34ECF3}"/>
            </c:ext>
          </c:extLst>
        </c:ser>
        <c:ser>
          <c:idx val="1"/>
          <c:order val="1"/>
          <c:tx>
            <c:strRef>
              <c:f>'Tab6-CF1-log'!$B$32</c:f>
              <c:strCache>
                <c:ptCount val="1"/>
                <c:pt idx="0">
                  <c:v>Qiagen-18S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4.99999906261733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E3-45C5-92A1-D119CF34ECF3}"/>
                </c:ext>
              </c:extLst>
            </c:dLbl>
            <c:dLbl>
              <c:idx val="1"/>
              <c:layout>
                <c:manualLayout>
                  <c:x val="0"/>
                  <c:y val="-2.14285674112172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4E3-45C5-92A1-D119CF34ECF3}"/>
                </c:ext>
              </c:extLst>
            </c:dLbl>
            <c:dLbl>
              <c:idx val="2"/>
              <c:layout>
                <c:manualLayout>
                  <c:x val="0"/>
                  <c:y val="-1.42857116074781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E3-45C5-92A1-D119CF34ECF3}"/>
                </c:ext>
              </c:extLst>
            </c:dLbl>
            <c:dLbl>
              <c:idx val="3"/>
              <c:layout>
                <c:manualLayout>
                  <c:x val="-4.6251953089026099E-17"/>
                  <c:y val="-4.999999062617348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4E3-45C5-92A1-D119CF34ECF3}"/>
                </c:ext>
              </c:extLst>
            </c:dLbl>
            <c:dLbl>
              <c:idx val="4"/>
              <c:layout>
                <c:manualLayout>
                  <c:x val="0"/>
                  <c:y val="-1.42857116074782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4E3-45C5-92A1-D119CF34ECF3}"/>
                </c:ext>
              </c:extLst>
            </c:dLbl>
            <c:dLbl>
              <c:idx val="5"/>
              <c:layout>
                <c:manualLayout>
                  <c:x val="0"/>
                  <c:y val="-1.42857116074782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94E3-45C5-92A1-D119CF34ECF3}"/>
                </c:ext>
              </c:extLst>
            </c:dLbl>
            <c:dLbl>
              <c:idx val="6"/>
              <c:layout>
                <c:manualLayout>
                  <c:x val="0"/>
                  <c:y val="-9.52380773831875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94E3-45C5-92A1-D119CF34ECF3}"/>
                </c:ext>
              </c:extLst>
            </c:dLbl>
            <c:dLbl>
              <c:idx val="7"/>
              <c:layout>
                <c:manualLayout>
                  <c:x val="0"/>
                  <c:y val="-4.523808675701410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94E3-45C5-92A1-D119CF34ECF3}"/>
                </c:ext>
              </c:extLst>
            </c:dLbl>
            <c:dLbl>
              <c:idx val="8"/>
              <c:layout>
                <c:manualLayout>
                  <c:x val="0"/>
                  <c:y val="-3.809523095327503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94E3-45C5-92A1-D119CF34ECF3}"/>
                </c:ext>
              </c:extLst>
            </c:dLbl>
            <c:dLbl>
              <c:idx val="9"/>
              <c:layout>
                <c:manualLayout>
                  <c:x val="1.2614314744236823E-3"/>
                  <c:y val="2.380951934579689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94E3-45C5-92A1-D119CF34EC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'Tab6-CF1-log'!$C$36:$L$36</c:f>
                <c:numCache>
                  <c:formatCode>General</c:formatCode>
                  <c:ptCount val="10"/>
                  <c:pt idx="0">
                    <c:v>7.971263095798152E-2</c:v>
                  </c:pt>
                  <c:pt idx="1">
                    <c:v>3.7208572634755264E-2</c:v>
                  </c:pt>
                  <c:pt idx="2">
                    <c:v>2.3593750412888349E-2</c:v>
                  </c:pt>
                  <c:pt idx="3">
                    <c:v>0.10304100278002169</c:v>
                  </c:pt>
                  <c:pt idx="4">
                    <c:v>1.2218448738616137E-2</c:v>
                  </c:pt>
                  <c:pt idx="5">
                    <c:v>1.7811537689215336E-2</c:v>
                  </c:pt>
                  <c:pt idx="6">
                    <c:v>1.4395593129762877E-2</c:v>
                  </c:pt>
                  <c:pt idx="7">
                    <c:v>0.11104700716695948</c:v>
                  </c:pt>
                  <c:pt idx="8">
                    <c:v>0.10228862243786031</c:v>
                  </c:pt>
                  <c:pt idx="9">
                    <c:v>3.6074701174499233E-3</c:v>
                  </c:pt>
                </c:numCache>
              </c:numRef>
            </c:plus>
            <c:minus>
              <c:numRef>
                <c:f>'Tab6-CF1-log'!$C$36:$L$36</c:f>
                <c:numCache>
                  <c:formatCode>General</c:formatCode>
                  <c:ptCount val="10"/>
                  <c:pt idx="0">
                    <c:v>7.971263095798152E-2</c:v>
                  </c:pt>
                  <c:pt idx="1">
                    <c:v>3.7208572634755264E-2</c:v>
                  </c:pt>
                  <c:pt idx="2">
                    <c:v>2.3593750412888349E-2</c:v>
                  </c:pt>
                  <c:pt idx="3">
                    <c:v>0.10304100278002169</c:v>
                  </c:pt>
                  <c:pt idx="4">
                    <c:v>1.2218448738616137E-2</c:v>
                  </c:pt>
                  <c:pt idx="5">
                    <c:v>1.7811537689215336E-2</c:v>
                  </c:pt>
                  <c:pt idx="6">
                    <c:v>1.4395593129762877E-2</c:v>
                  </c:pt>
                  <c:pt idx="7">
                    <c:v>0.11104700716695948</c:v>
                  </c:pt>
                  <c:pt idx="8">
                    <c:v>0.10228862243786031</c:v>
                  </c:pt>
                  <c:pt idx="9">
                    <c:v>3.6074701174499233E-3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'Tab6-CF1-log'!$C$30:$L$30</c:f>
              <c:strCache>
                <c:ptCount val="10"/>
                <c:pt idx="0">
                  <c:v>Pa</c:v>
                </c:pt>
                <c:pt idx="1">
                  <c:v>An+C</c:v>
                </c:pt>
                <c:pt idx="2">
                  <c:v>Hb</c:v>
                </c:pt>
                <c:pt idx="3">
                  <c:v>Ot</c:v>
                </c:pt>
                <c:pt idx="4">
                  <c:v>Sf</c:v>
                </c:pt>
                <c:pt idx="5">
                  <c:v>Dd</c:v>
                </c:pt>
                <c:pt idx="6">
                  <c:v>Bx</c:v>
                </c:pt>
                <c:pt idx="7">
                  <c:v>Mi</c:v>
                </c:pt>
                <c:pt idx="8">
                  <c:v>Pp</c:v>
                </c:pt>
                <c:pt idx="9">
                  <c:v>D</c:v>
                </c:pt>
              </c:strCache>
            </c:strRef>
          </c:cat>
          <c:val>
            <c:numRef>
              <c:f>'Tab6-CF1-log'!$C$32:$L$32</c:f>
              <c:numCache>
                <c:formatCode>0.0</c:formatCode>
                <c:ptCount val="10"/>
                <c:pt idx="0">
                  <c:v>0.52696104729783888</c:v>
                </c:pt>
                <c:pt idx="1">
                  <c:v>3.985631547899076E-2</c:v>
                </c:pt>
                <c:pt idx="2">
                  <c:v>0.42118526591409045</c:v>
                </c:pt>
                <c:pt idx="3">
                  <c:v>0.92681482702491458</c:v>
                </c:pt>
                <c:pt idx="4">
                  <c:v>0.16154075674254509</c:v>
                </c:pt>
                <c:pt idx="5">
                  <c:v>0.39871068599855747</c:v>
                </c:pt>
                <c:pt idx="6">
                  <c:v>0.19426864223880874</c:v>
                </c:pt>
                <c:pt idx="7">
                  <c:v>0.87422093569616022</c:v>
                </c:pt>
                <c:pt idx="8">
                  <c:v>1.0478031359673805</c:v>
                </c:pt>
                <c:pt idx="9">
                  <c:v>8.2014328884262938E-2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E3-45C5-92A1-D119CF34ECF3}"/>
            </c:ext>
          </c:extLst>
        </c:ser>
        <c:ser>
          <c:idx val="2"/>
          <c:order val="2"/>
          <c:tx>
            <c:strRef>
              <c:f>'Tab6-CF1-log'!$B$33</c:f>
              <c:strCache>
                <c:ptCount val="1"/>
                <c:pt idx="0">
                  <c:v>WLB-Eco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2614314744236823E-3"/>
                  <c:y val="-4.99999906261735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E3-45C5-92A1-D119CF34ECF3}"/>
                </c:ext>
              </c:extLst>
            </c:dLbl>
            <c:dLbl>
              <c:idx val="1"/>
              <c:layout>
                <c:manualLayout>
                  <c:x val="-2.312597654451305E-17"/>
                  <c:y val="-1.66666635420578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be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E3-45C5-92A1-D119CF34ECF3}"/>
                </c:ext>
              </c:extLst>
            </c:dLbl>
            <c:dLbl>
              <c:idx val="2"/>
              <c:layout>
                <c:manualLayout>
                  <c:x val="0"/>
                  <c:y val="-9.523807738318934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E3-45C5-92A1-D119CF34ECF3}"/>
                </c:ext>
              </c:extLst>
            </c:dLbl>
            <c:dLbl>
              <c:idx val="3"/>
              <c:layout>
                <c:manualLayout>
                  <c:x val="0"/>
                  <c:y val="-2.14285674112172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4E3-45C5-92A1-D119CF34ECF3}"/>
                </c:ext>
              </c:extLst>
            </c:dLbl>
            <c:dLbl>
              <c:idx val="4"/>
              <c:layout>
                <c:manualLayout>
                  <c:x val="0"/>
                  <c:y val="-2.14285674112172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4E3-45C5-92A1-D119CF34ECF3}"/>
                </c:ext>
              </c:extLst>
            </c:dLbl>
            <c:dLbl>
              <c:idx val="5"/>
              <c:layout>
                <c:manualLayout>
                  <c:x val="0"/>
                  <c:y val="-1.19047596728984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4E3-45C5-92A1-D119CF34ECF3}"/>
                </c:ext>
              </c:extLst>
            </c:dLbl>
            <c:dLbl>
              <c:idx val="6"/>
              <c:layout>
                <c:manualLayout>
                  <c:x val="0"/>
                  <c:y val="-4.285713482243445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94E3-45C5-92A1-D119CF34ECF3}"/>
                </c:ext>
              </c:extLst>
            </c:dLbl>
            <c:dLbl>
              <c:idx val="7"/>
              <c:layout>
                <c:manualLayout>
                  <c:x val="0"/>
                  <c:y val="-1.66666635420578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94E3-45C5-92A1-D119CF34ECF3}"/>
                </c:ext>
              </c:extLst>
            </c:dLbl>
            <c:dLbl>
              <c:idx val="8"/>
              <c:layout>
                <c:manualLayout>
                  <c:x val="-9.2503906178052199E-17"/>
                  <c:y val="-3.571427901869534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94E3-45C5-92A1-D119CF34ECF3}"/>
                </c:ext>
              </c:extLst>
            </c:dLbl>
            <c:dLbl>
              <c:idx val="9"/>
              <c:layout>
                <c:manualLayout>
                  <c:x val="0"/>
                  <c:y val="-2.380951934579864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94E3-45C5-92A1-D119CF34EC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'Tab6-CF1-log'!$C$37:$L$37</c:f>
                <c:numCache>
                  <c:formatCode>General</c:formatCode>
                  <c:ptCount val="10"/>
                  <c:pt idx="0">
                    <c:v>5.5386472609116832E-2</c:v>
                  </c:pt>
                  <c:pt idx="1">
                    <c:v>1.8901694973977715E-2</c:v>
                  </c:pt>
                  <c:pt idx="2">
                    <c:v>2.5295191579262695E-2</c:v>
                  </c:pt>
                  <c:pt idx="3">
                    <c:v>3.0597543556109642E-2</c:v>
                  </c:pt>
                  <c:pt idx="4">
                    <c:v>3.2592680921294616E-2</c:v>
                  </c:pt>
                  <c:pt idx="5">
                    <c:v>1.1868442631291097E-2</c:v>
                  </c:pt>
                  <c:pt idx="6">
                    <c:v>0.10063221808762296</c:v>
                  </c:pt>
                  <c:pt idx="7">
                    <c:v>3.6830367975206106E-2</c:v>
                  </c:pt>
                  <c:pt idx="8">
                    <c:v>7.4084048047034903E-2</c:v>
                  </c:pt>
                  <c:pt idx="9">
                    <c:v>5.5795755679344467E-3</c:v>
                  </c:pt>
                </c:numCache>
              </c:numRef>
            </c:plus>
            <c:minus>
              <c:numRef>
                <c:f>'Tab6-CF1-log'!$C$37:$L$37</c:f>
                <c:numCache>
                  <c:formatCode>General</c:formatCode>
                  <c:ptCount val="10"/>
                  <c:pt idx="0">
                    <c:v>5.5386472609116832E-2</c:v>
                  </c:pt>
                  <c:pt idx="1">
                    <c:v>1.8901694973977715E-2</c:v>
                  </c:pt>
                  <c:pt idx="2">
                    <c:v>2.5295191579262695E-2</c:v>
                  </c:pt>
                  <c:pt idx="3">
                    <c:v>3.0597543556109642E-2</c:v>
                  </c:pt>
                  <c:pt idx="4">
                    <c:v>3.2592680921294616E-2</c:v>
                  </c:pt>
                  <c:pt idx="5">
                    <c:v>1.1868442631291097E-2</c:v>
                  </c:pt>
                  <c:pt idx="6">
                    <c:v>0.10063221808762296</c:v>
                  </c:pt>
                  <c:pt idx="7">
                    <c:v>3.6830367975206106E-2</c:v>
                  </c:pt>
                  <c:pt idx="8">
                    <c:v>7.4084048047034903E-2</c:v>
                  </c:pt>
                  <c:pt idx="9">
                    <c:v>5.5795755679344467E-3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'Tab6-CF1-log'!$C$30:$L$30</c:f>
              <c:strCache>
                <c:ptCount val="10"/>
                <c:pt idx="0">
                  <c:v>Pa</c:v>
                </c:pt>
                <c:pt idx="1">
                  <c:v>An+C</c:v>
                </c:pt>
                <c:pt idx="2">
                  <c:v>Hb</c:v>
                </c:pt>
                <c:pt idx="3">
                  <c:v>Ot</c:v>
                </c:pt>
                <c:pt idx="4">
                  <c:v>Sf</c:v>
                </c:pt>
                <c:pt idx="5">
                  <c:v>Dd</c:v>
                </c:pt>
                <c:pt idx="6">
                  <c:v>Bx</c:v>
                </c:pt>
                <c:pt idx="7">
                  <c:v>Mi</c:v>
                </c:pt>
                <c:pt idx="8">
                  <c:v>Pp</c:v>
                </c:pt>
                <c:pt idx="9">
                  <c:v>D</c:v>
                </c:pt>
              </c:strCache>
            </c:strRef>
          </c:cat>
          <c:val>
            <c:numRef>
              <c:f>'Tab6-CF1-log'!$C$33:$L$33</c:f>
              <c:numCache>
                <c:formatCode>0.0</c:formatCode>
                <c:ptCount val="10"/>
                <c:pt idx="0">
                  <c:v>0.51427768486640957</c:v>
                </c:pt>
                <c:pt idx="1">
                  <c:v>2.7693236304558416E-2</c:v>
                </c:pt>
                <c:pt idx="2">
                  <c:v>0.20306346311858597</c:v>
                </c:pt>
                <c:pt idx="3">
                  <c:v>0.84420958029479332</c:v>
                </c:pt>
                <c:pt idx="4">
                  <c:v>0.23320007077036439</c:v>
                </c:pt>
                <c:pt idx="5">
                  <c:v>0.39377520413256251</c:v>
                </c:pt>
                <c:pt idx="6">
                  <c:v>1.106844509708321</c:v>
                </c:pt>
                <c:pt idx="7">
                  <c:v>0.96813457465809161</c:v>
                </c:pt>
                <c:pt idx="8">
                  <c:v>0.83422498639650233</c:v>
                </c:pt>
                <c:pt idx="9">
                  <c:v>6.2963856834811829E-2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E3-45C5-92A1-D119CF34ECF3}"/>
            </c:ext>
          </c:extLst>
        </c:ser>
        <c:ser>
          <c:idx val="3"/>
          <c:order val="3"/>
          <c:tx>
            <c:strRef>
              <c:f>'Tab6-CF1-log'!$B$34</c:f>
              <c:strCache>
                <c:ptCount val="1"/>
                <c:pt idx="0">
                  <c:v>Qiagen-Eco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312597654451305E-17"/>
                  <c:y val="-5.47618944953329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E3-45C5-92A1-D119CF34ECF3}"/>
                </c:ext>
              </c:extLst>
            </c:dLbl>
            <c:dLbl>
              <c:idx val="1"/>
              <c:layout>
                <c:manualLayout>
                  <c:x val="0"/>
                  <c:y val="-2.38095193457968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E3-45C5-92A1-D119CF34ECF3}"/>
                </c:ext>
              </c:extLst>
            </c:dLbl>
            <c:dLbl>
              <c:idx val="2"/>
              <c:layout>
                <c:manualLayout>
                  <c:x val="0"/>
                  <c:y val="-2.380951934579864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4E3-45C5-92A1-D119CF34ECF3}"/>
                </c:ext>
              </c:extLst>
            </c:dLbl>
            <c:dLbl>
              <c:idx val="3"/>
              <c:layout>
                <c:manualLayout>
                  <c:x val="0"/>
                  <c:y val="-0.1119047409252454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4E3-45C5-92A1-D119CF34ECF3}"/>
                </c:ext>
              </c:extLst>
            </c:dLbl>
            <c:dLbl>
              <c:idx val="4"/>
              <c:layout>
                <c:manualLayout>
                  <c:x val="0"/>
                  <c:y val="-2.38095193457970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4E3-45C5-92A1-D119CF34ECF3}"/>
                </c:ext>
              </c:extLst>
            </c:dLbl>
            <c:dLbl>
              <c:idx val="5"/>
              <c:layout>
                <c:manualLayout>
                  <c:x val="0"/>
                  <c:y val="-2.14285674112172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94E3-45C5-92A1-D119CF34ECF3}"/>
                </c:ext>
              </c:extLst>
            </c:dLbl>
            <c:dLbl>
              <c:idx val="6"/>
              <c:layout>
                <c:manualLayout>
                  <c:x val="-9.2503906178052199E-17"/>
                  <c:y val="-4.285713482243445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94E3-45C5-92A1-D119CF34ECF3}"/>
                </c:ext>
              </c:extLst>
            </c:dLbl>
            <c:dLbl>
              <c:idx val="7"/>
              <c:layout>
                <c:manualLayout>
                  <c:x val="9.2503906178052199E-17"/>
                  <c:y val="-5.23809425607531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94E3-45C5-92A1-D119CF34ECF3}"/>
                </c:ext>
              </c:extLst>
            </c:dLbl>
            <c:dLbl>
              <c:idx val="8"/>
              <c:layout>
                <c:manualLayout>
                  <c:x val="0"/>
                  <c:y val="-8.57142696448688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94E3-45C5-92A1-D119CF34ECF3}"/>
                </c:ext>
              </c:extLst>
            </c:dLbl>
            <c:dLbl>
              <c:idx val="9"/>
              <c:layout>
                <c:manualLayout>
                  <c:x val="1.2614314744236823E-3"/>
                  <c:y val="-2.380951934579864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94E3-45C5-92A1-D119CF34EC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'Tab6-CF1-log'!$C$38:$L$38</c:f>
                <c:numCache>
                  <c:formatCode>General</c:formatCode>
                  <c:ptCount val="10"/>
                  <c:pt idx="0">
                    <c:v>7.0803749587298279E-2</c:v>
                  </c:pt>
                  <c:pt idx="1">
                    <c:v>4.1080226890301247E-2</c:v>
                  </c:pt>
                  <c:pt idx="2">
                    <c:v>6.1257587663706339E-3</c:v>
                  </c:pt>
                  <c:pt idx="3">
                    <c:v>0.25444189327276723</c:v>
                  </c:pt>
                  <c:pt idx="4">
                    <c:v>2.6567520036919957E-2</c:v>
                  </c:pt>
                  <c:pt idx="5">
                    <c:v>3.3090881286628286E-2</c:v>
                  </c:pt>
                  <c:pt idx="6">
                    <c:v>0.10133659083891525</c:v>
                  </c:pt>
                  <c:pt idx="7">
                    <c:v>0.11931472712089292</c:v>
                  </c:pt>
                  <c:pt idx="8">
                    <c:v>0.20108267142507646</c:v>
                  </c:pt>
                  <c:pt idx="9">
                    <c:v>2.3759250612148805E-3</c:v>
                  </c:pt>
                </c:numCache>
              </c:numRef>
            </c:plus>
            <c:minus>
              <c:numRef>
                <c:f>'Tab6-CF1-log'!$C$38:$L$38</c:f>
                <c:numCache>
                  <c:formatCode>General</c:formatCode>
                  <c:ptCount val="10"/>
                  <c:pt idx="0">
                    <c:v>7.0803749587298279E-2</c:v>
                  </c:pt>
                  <c:pt idx="1">
                    <c:v>4.1080226890301247E-2</c:v>
                  </c:pt>
                  <c:pt idx="2">
                    <c:v>6.1257587663706339E-3</c:v>
                  </c:pt>
                  <c:pt idx="3">
                    <c:v>0.25444189327276723</c:v>
                  </c:pt>
                  <c:pt idx="4">
                    <c:v>2.6567520036919957E-2</c:v>
                  </c:pt>
                  <c:pt idx="5">
                    <c:v>3.3090881286628286E-2</c:v>
                  </c:pt>
                  <c:pt idx="6">
                    <c:v>0.10133659083891525</c:v>
                  </c:pt>
                  <c:pt idx="7">
                    <c:v>0.11931472712089292</c:v>
                  </c:pt>
                  <c:pt idx="8">
                    <c:v>0.20108267142507646</c:v>
                  </c:pt>
                  <c:pt idx="9">
                    <c:v>2.3759250612148805E-3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'Tab6-CF1-log'!$C$30:$L$30</c:f>
              <c:strCache>
                <c:ptCount val="10"/>
                <c:pt idx="0">
                  <c:v>Pa</c:v>
                </c:pt>
                <c:pt idx="1">
                  <c:v>An+C</c:v>
                </c:pt>
                <c:pt idx="2">
                  <c:v>Hb</c:v>
                </c:pt>
                <c:pt idx="3">
                  <c:v>Ot</c:v>
                </c:pt>
                <c:pt idx="4">
                  <c:v>Sf</c:v>
                </c:pt>
                <c:pt idx="5">
                  <c:v>Dd</c:v>
                </c:pt>
                <c:pt idx="6">
                  <c:v>Bx</c:v>
                </c:pt>
                <c:pt idx="7">
                  <c:v>Mi</c:v>
                </c:pt>
                <c:pt idx="8">
                  <c:v>Pp</c:v>
                </c:pt>
                <c:pt idx="9">
                  <c:v>D</c:v>
                </c:pt>
              </c:strCache>
            </c:strRef>
          </c:cat>
          <c:val>
            <c:numRef>
              <c:f>'Tab6-CF1-log'!$C$34:$L$34</c:f>
              <c:numCache>
                <c:formatCode>0.0</c:formatCode>
                <c:ptCount val="10"/>
                <c:pt idx="0">
                  <c:v>0.49804056514226036</c:v>
                </c:pt>
                <c:pt idx="1">
                  <c:v>0</c:v>
                </c:pt>
                <c:pt idx="2">
                  <c:v>0.2309822130084489</c:v>
                </c:pt>
                <c:pt idx="3">
                  <c:v>1.2759988205924602</c:v>
                </c:pt>
                <c:pt idx="4">
                  <c:v>0.24412318335002686</c:v>
                </c:pt>
                <c:pt idx="5">
                  <c:v>0.43697364132149563</c:v>
                </c:pt>
                <c:pt idx="6">
                  <c:v>1.3254534042941408</c:v>
                </c:pt>
                <c:pt idx="7">
                  <c:v>1.3241028539719133</c:v>
                </c:pt>
                <c:pt idx="8">
                  <c:v>1.1722463441163782</c:v>
                </c:pt>
                <c:pt idx="9">
                  <c:v>5.6467141074594371E-2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E3-45C5-92A1-D119CF34E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2032064"/>
        <c:axId val="412032392"/>
      </c:barChart>
      <c:catAx>
        <c:axId val="41203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032392"/>
        <c:crosses val="autoZero"/>
        <c:auto val="1"/>
        <c:lblAlgn val="ctr"/>
        <c:lblOffset val="100"/>
        <c:noMultiLvlLbl val="0"/>
      </c:catAx>
      <c:valAx>
        <c:axId val="41203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03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'Tab2-Number of reads par sample'!$D$150</c:f>
              <c:strCache>
                <c:ptCount val="1"/>
                <c:pt idx="0">
                  <c:v>Number of reads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'Tab2-Number of reads par sample'!$C$151:$C$154</c:f>
              <c:strCache>
                <c:ptCount val="4"/>
                <c:pt idx="0">
                  <c:v>Q</c:v>
                </c:pt>
                <c:pt idx="1">
                  <c:v>WLB</c:v>
                </c:pt>
                <c:pt idx="2">
                  <c:v>18S</c:v>
                </c:pt>
                <c:pt idx="3">
                  <c:v>Eco</c:v>
                </c:pt>
              </c:strCache>
            </c:strRef>
          </c:cat>
          <c:val>
            <c:numRef>
              <c:f>'Tab2-Number of reads par sample'!$D$151:$D$154</c:f>
              <c:numCache>
                <c:formatCode>General</c:formatCode>
                <c:ptCount val="4"/>
                <c:pt idx="0">
                  <c:v>1025970</c:v>
                </c:pt>
                <c:pt idx="1">
                  <c:v>492696</c:v>
                </c:pt>
                <c:pt idx="2">
                  <c:v>985089</c:v>
                </c:pt>
                <c:pt idx="3">
                  <c:v>533577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DB-499A-A997-555C87234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246208"/>
        <c:axId val="484245880"/>
      </c:barChart>
      <c:catAx>
        <c:axId val="48424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45880"/>
        <c:crosses val="autoZero"/>
        <c:auto val="1"/>
        <c:lblAlgn val="ctr"/>
        <c:lblOffset val="100"/>
        <c:noMultiLvlLbl val="0"/>
      </c:catAx>
      <c:valAx>
        <c:axId val="484245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46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'Tab2-Number of reads par sample'!$K$150</c:f>
              <c:strCache>
                <c:ptCount val="1"/>
                <c:pt idx="0">
                  <c:v>Mean number of reads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'Tab2-Number of reads par sample'!$J$151:$J$154</c:f>
              <c:strCache>
                <c:ptCount val="4"/>
                <c:pt idx="0">
                  <c:v>Q</c:v>
                </c:pt>
                <c:pt idx="1">
                  <c:v>WLB</c:v>
                </c:pt>
                <c:pt idx="2">
                  <c:v>18S</c:v>
                </c:pt>
                <c:pt idx="3">
                  <c:v>Eco</c:v>
                </c:pt>
              </c:strCache>
            </c:strRef>
          </c:cat>
          <c:val>
            <c:numRef>
              <c:f>'Tab2-Number of reads par sample'!$K$151:$K$154</c:f>
              <c:numCache>
                <c:formatCode>General</c:formatCode>
                <c:ptCount val="4"/>
                <c:pt idx="0">
                  <c:v>19730.192307692309</c:v>
                </c:pt>
                <c:pt idx="1">
                  <c:v>9474.9230769230762</c:v>
                </c:pt>
                <c:pt idx="2">
                  <c:v>18944.01923076923</c:v>
                </c:pt>
                <c:pt idx="3">
                  <c:v>10261.096153846152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35-428B-8BC2-123D6B279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214064"/>
        <c:axId val="484207176"/>
      </c:barChart>
      <c:catAx>
        <c:axId val="48421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07176"/>
        <c:crosses val="autoZero"/>
        <c:auto val="1"/>
        <c:lblAlgn val="ctr"/>
        <c:lblOffset val="100"/>
        <c:noMultiLvlLbl val="0"/>
      </c:catAx>
      <c:valAx>
        <c:axId val="484207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14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'Tab2-Number of reads par sample'!$C$172</c:f>
              <c:strCache>
                <c:ptCount val="1"/>
                <c:pt idx="0">
                  <c:v>Q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'Tab2-Number of reads par sample'!$D$171</c:f>
              <c:strCache>
                <c:ptCount val="1"/>
                <c:pt idx="0">
                  <c:v>% of total number of reads</c:v>
                </c:pt>
              </c:strCache>
            </c:strRef>
          </c:cat>
          <c:val>
            <c:numRef>
              <c:f>'Tab2-Number of reads par sample'!$D$172</c:f>
              <c:numCache>
                <c:formatCode>General</c:formatCode>
                <c:ptCount val="1"/>
                <c:pt idx="0">
                  <c:v>67.081020681304182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A1-40FB-8298-044D9C3FDF99}"/>
            </c:ext>
          </c:extLst>
        </c:ser>
        <c:ser>
          <c:idx val="1"/>
          <c:order val="1"/>
          <c:tx>
            <c:strRef>
              <c:f>'Tab2-Number of reads par sample'!$C$173</c:f>
              <c:strCache>
                <c:ptCount val="1"/>
                <c:pt idx="0">
                  <c:v>WLB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'Tab2-Number of reads par sample'!$D$171</c:f>
              <c:strCache>
                <c:ptCount val="1"/>
                <c:pt idx="0">
                  <c:v>% of total number of reads</c:v>
                </c:pt>
              </c:strCache>
            </c:strRef>
          </c:cat>
          <c:val>
            <c:numRef>
              <c:f>'Tab2-Number of reads par sample'!$D$173</c:f>
              <c:numCache>
                <c:formatCode>General</c:formatCode>
                <c:ptCount val="1"/>
                <c:pt idx="0">
                  <c:v>32.213954175654109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A1-40FB-8298-044D9C3FD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233416"/>
        <c:axId val="484191104"/>
      </c:barChart>
      <c:catAx>
        <c:axId val="48423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191104"/>
        <c:crosses val="autoZero"/>
        <c:auto val="1"/>
        <c:lblAlgn val="ctr"/>
        <c:lblOffset val="100"/>
        <c:noMultiLvlLbl val="0"/>
      </c:catAx>
      <c:valAx>
        <c:axId val="48419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33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'Tab2-Number of reads par sample'!$J$172</c:f>
              <c:strCache>
                <c:ptCount val="1"/>
                <c:pt idx="0">
                  <c:v>18S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'Tab2-Number of reads par sample'!$K$171</c:f>
              <c:strCache>
                <c:ptCount val="1"/>
                <c:pt idx="0">
                  <c:v>% of total number of reads</c:v>
                </c:pt>
              </c:strCache>
            </c:strRef>
          </c:cat>
          <c:val>
            <c:numRef>
              <c:f>'Tab2-Number of reads par sample'!$K$172</c:f>
              <c:numCache>
                <c:formatCode>General</c:formatCode>
                <c:ptCount val="1"/>
                <c:pt idx="0">
                  <c:v>64.408097295169696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C7-452D-B716-B926959107C6}"/>
            </c:ext>
          </c:extLst>
        </c:ser>
        <c:ser>
          <c:idx val="1"/>
          <c:order val="1"/>
          <c:tx>
            <c:strRef>
              <c:f>'Tab2-Number of reads par sample'!$J$173</c:f>
              <c:strCache>
                <c:ptCount val="1"/>
                <c:pt idx="0">
                  <c:v>Eco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'Tab2-Number of reads par sample'!$K$171</c:f>
              <c:strCache>
                <c:ptCount val="1"/>
                <c:pt idx="0">
                  <c:v>% of total number of reads</c:v>
                </c:pt>
              </c:strCache>
            </c:strRef>
          </c:cat>
          <c:val>
            <c:numRef>
              <c:f>'Tab2-Number of reads par sample'!$K$173</c:f>
              <c:numCache>
                <c:formatCode>General</c:formatCode>
                <c:ptCount val="1"/>
                <c:pt idx="0">
                  <c:v>34.886877561788594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C7-452D-B716-B92695910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241288"/>
        <c:axId val="484241944"/>
      </c:barChart>
      <c:catAx>
        <c:axId val="484241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41944"/>
        <c:crosses val="autoZero"/>
        <c:auto val="1"/>
        <c:lblAlgn val="ctr"/>
        <c:lblOffset val="100"/>
        <c:noMultiLvlLbl val="0"/>
      </c:catAx>
      <c:valAx>
        <c:axId val="48424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41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%'!$A$118</c:f>
              <c:strCache>
                <c:ptCount val="1"/>
                <c:pt idx="0">
                  <c:v>Ditylenchus dipsaci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%'!$B$117:$E$117</c:f>
              <c:strCache>
                <c:ptCount val="4"/>
                <c:pt idx="0">
                  <c:v>Dd30Q3Eco_pct</c:v>
                </c:pt>
                <c:pt idx="1">
                  <c:v>Dd30Q4Eco_pct</c:v>
                </c:pt>
                <c:pt idx="2">
                  <c:v>Dd30WLB1Eco_pct</c:v>
                </c:pt>
                <c:pt idx="3">
                  <c:v>Dd30WLB2Eco_pct</c:v>
                </c:pt>
              </c:strCache>
            </c:strRef>
          </c:cat>
          <c:val>
            <c:numRef>
              <c:f>'Tab4-Analysed samples - %'!$B$118:$E$118</c:f>
              <c:numCache>
                <c:formatCode>General</c:formatCode>
                <c:ptCount val="4"/>
                <c:pt idx="0">
                  <c:v>99.23</c:v>
                </c:pt>
                <c:pt idx="1">
                  <c:v>99.47</c:v>
                </c:pt>
                <c:pt idx="2">
                  <c:v>92.3</c:v>
                </c:pt>
                <c:pt idx="3">
                  <c:v>95.259999999999991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CC-4D6A-9222-5CFBDB3A86DD}"/>
            </c:ext>
          </c:extLst>
        </c:ser>
        <c:ser>
          <c:idx val="1"/>
          <c:order val="1"/>
          <c:tx>
            <c:strRef>
              <c:f>'Tab4-Analysed samples - %'!$A$119</c:f>
              <c:strCache>
                <c:ptCount val="1"/>
                <c:pt idx="0">
                  <c:v>Acrobeloides sp.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%'!$B$117:$E$117</c:f>
              <c:strCache>
                <c:ptCount val="4"/>
                <c:pt idx="0">
                  <c:v>Dd30Q3Eco_pct</c:v>
                </c:pt>
                <c:pt idx="1">
                  <c:v>Dd30Q4Eco_pct</c:v>
                </c:pt>
                <c:pt idx="2">
                  <c:v>Dd30WLB1Eco_pct</c:v>
                </c:pt>
                <c:pt idx="3">
                  <c:v>Dd30WLB2Eco_pct</c:v>
                </c:pt>
              </c:strCache>
            </c:strRef>
          </c:cat>
          <c:val>
            <c:numRef>
              <c:f>'Tab4-Analysed samples - %'!$B$119:$E$119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CC-4D6A-9222-5CFBDB3A86DD}"/>
            </c:ext>
          </c:extLst>
        </c:ser>
        <c:ser>
          <c:idx val="2"/>
          <c:order val="2"/>
          <c:tx>
            <c:strRef>
              <c:f>'Tab4-Analysed samples - %'!$A$120</c:f>
              <c:strCache>
                <c:ptCount val="1"/>
                <c:pt idx="0">
                  <c:v>Meloidogyne incognita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%'!$B$117:$E$117</c:f>
              <c:strCache>
                <c:ptCount val="4"/>
                <c:pt idx="0">
                  <c:v>Dd30Q3Eco_pct</c:v>
                </c:pt>
                <c:pt idx="1">
                  <c:v>Dd30Q4Eco_pct</c:v>
                </c:pt>
                <c:pt idx="2">
                  <c:v>Dd30WLB1Eco_pct</c:v>
                </c:pt>
                <c:pt idx="3">
                  <c:v>Dd30WLB2Eco_pct</c:v>
                </c:pt>
              </c:strCache>
            </c:strRef>
          </c:cat>
          <c:val>
            <c:numRef>
              <c:f>'Tab4-Analysed samples - %'!$B$120:$E$120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5.64</c:v>
                </c:pt>
                <c:pt idx="3">
                  <c:v>1.83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CC-4D6A-9222-5CFBDB3A86DD}"/>
            </c:ext>
          </c:extLst>
        </c:ser>
        <c:ser>
          <c:idx val="3"/>
          <c:order val="3"/>
          <c:tx>
            <c:strRef>
              <c:f>'Tab4-Analysed samples - %'!$A$121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'Tab4-Analysed samples - %'!$B$117:$E$117</c:f>
              <c:strCache>
                <c:ptCount val="4"/>
                <c:pt idx="0">
                  <c:v>Dd30Q3Eco_pct</c:v>
                </c:pt>
                <c:pt idx="1">
                  <c:v>Dd30Q4Eco_pct</c:v>
                </c:pt>
                <c:pt idx="2">
                  <c:v>Dd30WLB1Eco_pct</c:v>
                </c:pt>
                <c:pt idx="3">
                  <c:v>Dd30WLB2Eco_pct</c:v>
                </c:pt>
              </c:strCache>
            </c:strRef>
          </c:cat>
          <c:val>
            <c:numRef>
              <c:f>'Tab4-Analysed samples - %'!$B$121:$E$121</c:f>
              <c:numCache>
                <c:formatCode>General</c:formatCode>
                <c:ptCount val="4"/>
                <c:pt idx="0">
                  <c:v>0</c:v>
                </c:pt>
                <c:pt idx="1">
                  <c:v>0.53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CC-4D6A-9222-5CFBDB3A86DD}"/>
            </c:ext>
          </c:extLst>
        </c:ser>
        <c:ser>
          <c:idx val="4"/>
          <c:order val="4"/>
          <c:tx>
            <c:strRef>
              <c:f>'Tab4-Analysed samples - %'!$A$122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'Tab4-Analysed samples - %'!$B$117:$E$117</c:f>
              <c:strCache>
                <c:ptCount val="4"/>
                <c:pt idx="0">
                  <c:v>Dd30Q3Eco_pct</c:v>
                </c:pt>
                <c:pt idx="1">
                  <c:v>Dd30Q4Eco_pct</c:v>
                </c:pt>
                <c:pt idx="2">
                  <c:v>Dd30WLB1Eco_pct</c:v>
                </c:pt>
                <c:pt idx="3">
                  <c:v>Dd30WLB2Eco_pct</c:v>
                </c:pt>
              </c:strCache>
            </c:strRef>
          </c:cat>
          <c:val>
            <c:numRef>
              <c:f>'Tab4-Analysed samples - %'!$B$122:$E$122</c:f>
              <c:numCache>
                <c:formatCode>General</c:formatCode>
                <c:ptCount val="4"/>
                <c:pt idx="0">
                  <c:v>0.77</c:v>
                </c:pt>
                <c:pt idx="1">
                  <c:v>0</c:v>
                </c:pt>
                <c:pt idx="2">
                  <c:v>2.0499999999999998</c:v>
                </c:pt>
                <c:pt idx="3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CC-4D6A-9222-5CFBDB3A8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85390360"/>
        <c:axId val="685389376"/>
      </c:barChart>
      <c:catAx>
        <c:axId val="685390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389376"/>
        <c:crosses val="autoZero"/>
        <c:auto val="1"/>
        <c:lblAlgn val="ctr"/>
        <c:lblOffset val="100"/>
        <c:noMultiLvlLbl val="0"/>
      </c:catAx>
      <c:valAx>
        <c:axId val="68538937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390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'Tab4-Analysed samples - %'!$A$12</c:f>
              <c:strCache>
                <c:ptCount val="1"/>
                <c:pt idx="0">
                  <c:v>Plectus acuminatus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'Tab4-Analysed samples - %'!$B$11:$E$11</c:f>
              <c:strCache>
                <c:ptCount val="4"/>
                <c:pt idx="0">
                  <c:v>Pa30Q3Eco_pct</c:v>
                </c:pt>
                <c:pt idx="1">
                  <c:v>Pa30Q4Eco_pct</c:v>
                </c:pt>
                <c:pt idx="2">
                  <c:v>Pa30WLB1Eco_pct</c:v>
                </c:pt>
                <c:pt idx="3">
                  <c:v>Pa30WLB2Eco_pct</c:v>
                </c:pt>
              </c:strCache>
            </c:strRef>
          </c:cat>
          <c:val>
            <c:numRef>
              <c:f>'Tab4-Analysed samples - %'!$B$12:$E$12</c:f>
              <c:numCache>
                <c:formatCode>General</c:formatCode>
                <c:ptCount val="4"/>
                <c:pt idx="0">
                  <c:v>99.82</c:v>
                </c:pt>
                <c:pt idx="1">
                  <c:v>99.27</c:v>
                </c:pt>
                <c:pt idx="2">
                  <c:v>97.38000000000001</c:v>
                </c:pt>
                <c:pt idx="3">
                  <c:v>99.17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D0-467E-80F2-BE49C259C5A4}"/>
            </c:ext>
          </c:extLst>
        </c:ser>
        <c:ser>
          <c:idx val="1"/>
          <c:order val="1"/>
          <c:tx>
            <c:strRef>
              <c:f>'Tab4-Analysed samples - %'!$A$13</c:f>
              <c:strCache>
                <c:ptCount val="1"/>
                <c:pt idx="0">
                  <c:v>Contaminants (&lt;1% each)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'Tab4-Analysed samples - %'!$B$11:$E$11</c:f>
              <c:strCache>
                <c:ptCount val="4"/>
                <c:pt idx="0">
                  <c:v>Pa30Q3Eco_pct</c:v>
                </c:pt>
                <c:pt idx="1">
                  <c:v>Pa30Q4Eco_pct</c:v>
                </c:pt>
                <c:pt idx="2">
                  <c:v>Pa30WLB1Eco_pct</c:v>
                </c:pt>
                <c:pt idx="3">
                  <c:v>Pa30WLB2Eco_pct</c:v>
                </c:pt>
              </c:strCache>
            </c:strRef>
          </c:cat>
          <c:val>
            <c:numRef>
              <c:f>'Tab4-Analysed samples - %'!$B$13:$E$13</c:f>
              <c:numCache>
                <c:formatCode>General</c:formatCode>
                <c:ptCount val="4"/>
                <c:pt idx="0">
                  <c:v>0.16</c:v>
                </c:pt>
                <c:pt idx="1">
                  <c:v>0.4</c:v>
                </c:pt>
                <c:pt idx="2">
                  <c:v>0.94</c:v>
                </c:pt>
                <c:pt idx="3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D0-467E-80F2-BE49C259C5A4}"/>
            </c:ext>
          </c:extLst>
        </c:ser>
        <c:ser>
          <c:idx val="2"/>
          <c:order val="2"/>
          <c:tx>
            <c:strRef>
              <c:f>'Tab4-Analysed samples - %'!$A$14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'Tab4-Analysed samples - %'!$B$11:$E$11</c:f>
              <c:strCache>
                <c:ptCount val="4"/>
                <c:pt idx="0">
                  <c:v>Pa30Q3Eco_pct</c:v>
                </c:pt>
                <c:pt idx="1">
                  <c:v>Pa30Q4Eco_pct</c:v>
                </c:pt>
                <c:pt idx="2">
                  <c:v>Pa30WLB1Eco_pct</c:v>
                </c:pt>
                <c:pt idx="3">
                  <c:v>Pa30WLB2Eco_pct</c:v>
                </c:pt>
              </c:strCache>
            </c:strRef>
          </c:cat>
          <c:val>
            <c:numRef>
              <c:f>'Tab4-Analysed samples - %'!$B$14:$E$14</c:f>
              <c:numCache>
                <c:formatCode>General</c:formatCode>
                <c:ptCount val="4"/>
                <c:pt idx="0">
                  <c:v>0.02</c:v>
                </c:pt>
                <c:pt idx="1">
                  <c:v>0.33000000000000007</c:v>
                </c:pt>
                <c:pt idx="2">
                  <c:v>1.67</c:v>
                </c:pt>
                <c:pt idx="3">
                  <c:v>0.29000000000000004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D0-467E-80F2-BE49C259C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0974000"/>
        <c:axId val="580975968"/>
      </c:barChart>
      <c:catAx>
        <c:axId val="58097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75968"/>
        <c:crosses val="autoZero"/>
        <c:auto val="1"/>
        <c:lblAlgn val="ctr"/>
        <c:lblOffset val="100"/>
        <c:noMultiLvlLbl val="0"/>
      </c:catAx>
      <c:valAx>
        <c:axId val="5809759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7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>
    <cx:plotArea>
      <cx:plotAreaRegion/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>
    <cx:plotArea>
      <cx:plotAreaRegion/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13" Type="http://schemas.openxmlformats.org/officeDocument/2006/relationships/chart" Target="../charts/chart20.xml"/><Relationship Id="rId18" Type="http://schemas.openxmlformats.org/officeDocument/2006/relationships/chart" Target="../charts/chart2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12" Type="http://schemas.openxmlformats.org/officeDocument/2006/relationships/chart" Target="../charts/chart19.xml"/><Relationship Id="rId17" Type="http://schemas.openxmlformats.org/officeDocument/2006/relationships/chart" Target="../charts/chart24.xml"/><Relationship Id="rId2" Type="http://schemas.openxmlformats.org/officeDocument/2006/relationships/chart" Target="../charts/chart9.xml"/><Relationship Id="rId16" Type="http://schemas.openxmlformats.org/officeDocument/2006/relationships/chart" Target="../charts/chart23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11" Type="http://schemas.openxmlformats.org/officeDocument/2006/relationships/chart" Target="../charts/chart18.xml"/><Relationship Id="rId5" Type="http://schemas.openxmlformats.org/officeDocument/2006/relationships/chart" Target="../charts/chart12.xml"/><Relationship Id="rId15" Type="http://schemas.openxmlformats.org/officeDocument/2006/relationships/chart" Target="../charts/chart22.xml"/><Relationship Id="rId10" Type="http://schemas.openxmlformats.org/officeDocument/2006/relationships/chart" Target="../charts/chart17.xml"/><Relationship Id="rId4" Type="http://schemas.openxmlformats.org/officeDocument/2006/relationships/chart" Target="../charts/chart11.xml"/><Relationship Id="rId9" Type="http://schemas.openxmlformats.org/officeDocument/2006/relationships/chart" Target="../charts/chart16.xml"/><Relationship Id="rId14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4</xdr:row>
      <xdr:rowOff>0</xdr:rowOff>
    </xdr:from>
    <xdr:to>
      <xdr:col>13</xdr:col>
      <xdr:colOff>219074</xdr:colOff>
      <xdr:row>21</xdr:row>
      <xdr:rowOff>57150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133350</xdr:colOff>
      <xdr:row>646</xdr:row>
      <xdr:rowOff>180975</xdr:rowOff>
    </xdr:from>
    <xdr:to>
      <xdr:col>12</xdr:col>
      <xdr:colOff>438150</xdr:colOff>
      <xdr:row>661</xdr:row>
      <xdr:rowOff>66675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238125</xdr:colOff>
      <xdr:row>1317</xdr:row>
      <xdr:rowOff>9525</xdr:rowOff>
    </xdr:from>
    <xdr:to>
      <xdr:col>13</xdr:col>
      <xdr:colOff>561975</xdr:colOff>
      <xdr:row>1333</xdr:row>
      <xdr:rowOff>9525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1075765</xdr:colOff>
      <xdr:row>154</xdr:row>
      <xdr:rowOff>152400</xdr:rowOff>
    </xdr:from>
    <xdr:to>
      <xdr:col>8</xdr:col>
      <xdr:colOff>224118</xdr:colOff>
      <xdr:row>169</xdr:row>
      <xdr:rowOff>38100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313765</xdr:colOff>
      <xdr:row>154</xdr:row>
      <xdr:rowOff>141195</xdr:rowOff>
    </xdr:from>
    <xdr:to>
      <xdr:col>15</xdr:col>
      <xdr:colOff>560294</xdr:colOff>
      <xdr:row>169</xdr:row>
      <xdr:rowOff>26895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100853</xdr:colOff>
      <xdr:row>169</xdr:row>
      <xdr:rowOff>174812</xdr:rowOff>
    </xdr:from>
    <xdr:to>
      <xdr:col>8</xdr:col>
      <xdr:colOff>437030</xdr:colOff>
      <xdr:row>182</xdr:row>
      <xdr:rowOff>60512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123264</xdr:colOff>
      <xdr:row>169</xdr:row>
      <xdr:rowOff>152401</xdr:rowOff>
    </xdr:from>
    <xdr:to>
      <xdr:col>16</xdr:col>
      <xdr:colOff>481853</xdr:colOff>
      <xdr:row>182</xdr:row>
      <xdr:rowOff>38101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661147</xdr:colOff>
      <xdr:row>108</xdr:row>
      <xdr:rowOff>11206</xdr:rowOff>
    </xdr:from>
    <xdr:to>
      <xdr:col>17</xdr:col>
      <xdr:colOff>353785</xdr:colOff>
      <xdr:row>127</xdr:row>
      <xdr:rowOff>54429</xdr:rowOff>
    </xdr:to>
    <xdr:graphicFrame macro="">
      <xdr:nvGraphicFramePr>
        <xdr:cNvPr id="17" name="Grafiek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324970</xdr:colOff>
      <xdr:row>0</xdr:row>
      <xdr:rowOff>186017</xdr:rowOff>
    </xdr:from>
    <xdr:to>
      <xdr:col>19</xdr:col>
      <xdr:colOff>56029</xdr:colOff>
      <xdr:row>19</xdr:row>
      <xdr:rowOff>22413</xdr:rowOff>
    </xdr:to>
    <xdr:graphicFrame macro="">
      <xdr:nvGraphicFramePr>
        <xdr:cNvPr id="23" name="Grafiek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291354</xdr:colOff>
      <xdr:row>2</xdr:row>
      <xdr:rowOff>6725</xdr:rowOff>
    </xdr:from>
    <xdr:to>
      <xdr:col>11</xdr:col>
      <xdr:colOff>268941</xdr:colOff>
      <xdr:row>19</xdr:row>
      <xdr:rowOff>22413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268942</xdr:colOff>
      <xdr:row>21</xdr:row>
      <xdr:rowOff>6723</xdr:rowOff>
    </xdr:from>
    <xdr:to>
      <xdr:col>11</xdr:col>
      <xdr:colOff>257735</xdr:colOff>
      <xdr:row>35</xdr:row>
      <xdr:rowOff>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123265</xdr:colOff>
      <xdr:row>108</xdr:row>
      <xdr:rowOff>6724</xdr:rowOff>
    </xdr:from>
    <xdr:to>
      <xdr:col>10</xdr:col>
      <xdr:colOff>593912</xdr:colOff>
      <xdr:row>127</xdr:row>
      <xdr:rowOff>11206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128865</xdr:colOff>
      <xdr:row>132</xdr:row>
      <xdr:rowOff>186017</xdr:rowOff>
    </xdr:from>
    <xdr:to>
      <xdr:col>21</xdr:col>
      <xdr:colOff>509866</xdr:colOff>
      <xdr:row>156</xdr:row>
      <xdr:rowOff>179293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577101</xdr:colOff>
      <xdr:row>132</xdr:row>
      <xdr:rowOff>174813</xdr:rowOff>
    </xdr:from>
    <xdr:to>
      <xdr:col>29</xdr:col>
      <xdr:colOff>308161</xdr:colOff>
      <xdr:row>156</xdr:row>
      <xdr:rowOff>168089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554692</xdr:colOff>
      <xdr:row>39</xdr:row>
      <xdr:rowOff>12325</xdr:rowOff>
    </xdr:from>
    <xdr:to>
      <xdr:col>13</xdr:col>
      <xdr:colOff>340179</xdr:colOff>
      <xdr:row>63</xdr:row>
      <xdr:rowOff>1</xdr:rowOff>
    </xdr:to>
    <xdr:graphicFrame macro="">
      <xdr:nvGraphicFramePr>
        <xdr:cNvPr id="19" name="Grafiek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725983</xdr:colOff>
      <xdr:row>74</xdr:row>
      <xdr:rowOff>1117</xdr:rowOff>
    </xdr:from>
    <xdr:to>
      <xdr:col>13</xdr:col>
      <xdr:colOff>244929</xdr:colOff>
      <xdr:row>100</xdr:row>
      <xdr:rowOff>95250</xdr:rowOff>
    </xdr:to>
    <xdr:graphicFrame macro="">
      <xdr:nvGraphicFramePr>
        <xdr:cNvPr id="21" name="Grafiek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577103</xdr:colOff>
      <xdr:row>163</xdr:row>
      <xdr:rowOff>34735</xdr:rowOff>
    </xdr:from>
    <xdr:to>
      <xdr:col>29</xdr:col>
      <xdr:colOff>308162</xdr:colOff>
      <xdr:row>187</xdr:row>
      <xdr:rowOff>89646</xdr:rowOff>
    </xdr:to>
    <xdr:graphicFrame macro="">
      <xdr:nvGraphicFramePr>
        <xdr:cNvPr id="22" name="Grafiek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50425</xdr:colOff>
      <xdr:row>163</xdr:row>
      <xdr:rowOff>34737</xdr:rowOff>
    </xdr:from>
    <xdr:to>
      <xdr:col>21</xdr:col>
      <xdr:colOff>537882</xdr:colOff>
      <xdr:row>187</xdr:row>
      <xdr:rowOff>100853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257735</xdr:colOff>
      <xdr:row>39</xdr:row>
      <xdr:rowOff>6723</xdr:rowOff>
    </xdr:from>
    <xdr:to>
      <xdr:col>9</xdr:col>
      <xdr:colOff>481853</xdr:colOff>
      <xdr:row>64</xdr:row>
      <xdr:rowOff>22412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451437</xdr:colOff>
      <xdr:row>74</xdr:row>
      <xdr:rowOff>20331</xdr:rowOff>
    </xdr:from>
    <xdr:to>
      <xdr:col>9</xdr:col>
      <xdr:colOff>675555</xdr:colOff>
      <xdr:row>99</xdr:row>
      <xdr:rowOff>36019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61231</xdr:colOff>
      <xdr:row>556</xdr:row>
      <xdr:rowOff>63952</xdr:rowOff>
    </xdr:from>
    <xdr:to>
      <xdr:col>2</xdr:col>
      <xdr:colOff>612322</xdr:colOff>
      <xdr:row>579</xdr:row>
      <xdr:rowOff>190499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714375</xdr:colOff>
      <xdr:row>556</xdr:row>
      <xdr:rowOff>63953</xdr:rowOff>
    </xdr:from>
    <xdr:to>
      <xdr:col>5</xdr:col>
      <xdr:colOff>802821</xdr:colOff>
      <xdr:row>580</xdr:row>
      <xdr:rowOff>13607</xdr:rowOff>
    </xdr:to>
    <xdr:graphicFrame macro="">
      <xdr:nvGraphicFramePr>
        <xdr:cNvPr id="11" name="Grafiek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864053</xdr:colOff>
      <xdr:row>556</xdr:row>
      <xdr:rowOff>36739</xdr:rowOff>
    </xdr:from>
    <xdr:to>
      <xdr:col>8</xdr:col>
      <xdr:colOff>911679</xdr:colOff>
      <xdr:row>579</xdr:row>
      <xdr:rowOff>176893</xdr:rowOff>
    </xdr:to>
    <xdr:graphicFrame macro="">
      <xdr:nvGraphicFramePr>
        <xdr:cNvPr id="12" name="Grafiek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932089</xdr:colOff>
      <xdr:row>556</xdr:row>
      <xdr:rowOff>23131</xdr:rowOff>
    </xdr:from>
    <xdr:to>
      <xdr:col>11</xdr:col>
      <xdr:colOff>1061357</xdr:colOff>
      <xdr:row>579</xdr:row>
      <xdr:rowOff>176893</xdr:rowOff>
    </xdr:to>
    <xdr:graphicFrame macro="">
      <xdr:nvGraphicFramePr>
        <xdr:cNvPr id="13" name="Grafiek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355021</xdr:colOff>
      <xdr:row>20</xdr:row>
      <xdr:rowOff>187035</xdr:rowOff>
    </xdr:from>
    <xdr:to>
      <xdr:col>19</xdr:col>
      <xdr:colOff>34635</xdr:colOff>
      <xdr:row>37</xdr:row>
      <xdr:rowOff>86590</xdr:rowOff>
    </xdr:to>
    <xdr:graphicFrame macro="">
      <xdr:nvGraphicFramePr>
        <xdr:cNvPr id="16" name="Grafiek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448236</xdr:colOff>
      <xdr:row>246</xdr:row>
      <xdr:rowOff>11206</xdr:rowOff>
    </xdr:from>
    <xdr:to>
      <xdr:col>10</xdr:col>
      <xdr:colOff>851647</xdr:colOff>
      <xdr:row>257</xdr:row>
      <xdr:rowOff>71719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22412</xdr:colOff>
      <xdr:row>246</xdr:row>
      <xdr:rowOff>0</xdr:rowOff>
    </xdr:from>
    <xdr:to>
      <xdr:col>18</xdr:col>
      <xdr:colOff>56029</xdr:colOff>
      <xdr:row>257</xdr:row>
      <xdr:rowOff>71718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156881</xdr:colOff>
      <xdr:row>155</xdr:row>
      <xdr:rowOff>44824</xdr:rowOff>
    </xdr:from>
    <xdr:to>
      <xdr:col>14</xdr:col>
      <xdr:colOff>0</xdr:colOff>
      <xdr:row>170</xdr:row>
      <xdr:rowOff>179294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156883</xdr:colOff>
      <xdr:row>171</xdr:row>
      <xdr:rowOff>96370</xdr:rowOff>
    </xdr:from>
    <xdr:to>
      <xdr:col>14</xdr:col>
      <xdr:colOff>11206</xdr:colOff>
      <xdr:row>185</xdr:row>
      <xdr:rowOff>179293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134471</xdr:colOff>
      <xdr:row>186</xdr:row>
      <xdr:rowOff>107576</xdr:rowOff>
    </xdr:from>
    <xdr:to>
      <xdr:col>14</xdr:col>
      <xdr:colOff>0</xdr:colOff>
      <xdr:row>201</xdr:row>
      <xdr:rowOff>22411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123265</xdr:colOff>
      <xdr:row>201</xdr:row>
      <xdr:rowOff>186018</xdr:rowOff>
    </xdr:from>
    <xdr:to>
      <xdr:col>14</xdr:col>
      <xdr:colOff>11206</xdr:colOff>
      <xdr:row>216</xdr:row>
      <xdr:rowOff>71718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247648</xdr:colOff>
      <xdr:row>28</xdr:row>
      <xdr:rowOff>180973</xdr:rowOff>
    </xdr:from>
    <xdr:to>
      <xdr:col>28</xdr:col>
      <xdr:colOff>561975</xdr:colOff>
      <xdr:row>56</xdr:row>
      <xdr:rowOff>180974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4</xdr:col>
          <xdr:colOff>628650</xdr:colOff>
          <xdr:row>57</xdr:row>
          <xdr:rowOff>38100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190500</xdr:rowOff>
        </xdr:from>
        <xdr:to>
          <xdr:col>4</xdr:col>
          <xdr:colOff>0</xdr:colOff>
          <xdr:row>74</xdr:row>
          <xdr:rowOff>28575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58</xdr:row>
          <xdr:rowOff>0</xdr:rowOff>
        </xdr:from>
        <xdr:to>
          <xdr:col>8</xdr:col>
          <xdr:colOff>828675</xdr:colOff>
          <xdr:row>74</xdr:row>
          <xdr:rowOff>38100</xdr:rowOff>
        </xdr:to>
        <xdr:sp macro="" textlink="">
          <xdr:nvSpPr>
            <xdr:cNvPr id="9219" name="Object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58</xdr:row>
          <xdr:rowOff>9525</xdr:rowOff>
        </xdr:from>
        <xdr:to>
          <xdr:col>15</xdr:col>
          <xdr:colOff>76200</xdr:colOff>
          <xdr:row>74</xdr:row>
          <xdr:rowOff>38100</xdr:rowOff>
        </xdr:to>
        <xdr:sp macro="" textlink="">
          <xdr:nvSpPr>
            <xdr:cNvPr id="9220" name="Object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133350</xdr:colOff>
          <xdr:row>58</xdr:row>
          <xdr:rowOff>0</xdr:rowOff>
        </xdr:from>
        <xdr:to>
          <xdr:col>22</xdr:col>
          <xdr:colOff>47625</xdr:colOff>
          <xdr:row>74</xdr:row>
          <xdr:rowOff>38100</xdr:rowOff>
        </xdr:to>
        <xdr:sp macro="" textlink="">
          <xdr:nvSpPr>
            <xdr:cNvPr id="9221" name="Object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74</xdr:row>
          <xdr:rowOff>133350</xdr:rowOff>
        </xdr:from>
        <xdr:to>
          <xdr:col>4</xdr:col>
          <xdr:colOff>38100</xdr:colOff>
          <xdr:row>91</xdr:row>
          <xdr:rowOff>0</xdr:rowOff>
        </xdr:to>
        <xdr:sp macro="" textlink="">
          <xdr:nvSpPr>
            <xdr:cNvPr id="9223" name="Object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74</xdr:row>
          <xdr:rowOff>133350</xdr:rowOff>
        </xdr:from>
        <xdr:to>
          <xdr:col>9</xdr:col>
          <xdr:colOff>0</xdr:colOff>
          <xdr:row>91</xdr:row>
          <xdr:rowOff>9525</xdr:rowOff>
        </xdr:to>
        <xdr:sp macro="" textlink="">
          <xdr:nvSpPr>
            <xdr:cNvPr id="9224" name="Object 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74</xdr:row>
          <xdr:rowOff>133350</xdr:rowOff>
        </xdr:from>
        <xdr:to>
          <xdr:col>15</xdr:col>
          <xdr:colOff>95250</xdr:colOff>
          <xdr:row>91</xdr:row>
          <xdr:rowOff>19050</xdr:rowOff>
        </xdr:to>
        <xdr:sp macro="" textlink="">
          <xdr:nvSpPr>
            <xdr:cNvPr id="9225" name="Object 9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104775</xdr:colOff>
          <xdr:row>58</xdr:row>
          <xdr:rowOff>19050</xdr:rowOff>
        </xdr:from>
        <xdr:to>
          <xdr:col>29</xdr:col>
          <xdr:colOff>66675</xdr:colOff>
          <xdr:row>74</xdr:row>
          <xdr:rowOff>38100</xdr:rowOff>
        </xdr:to>
        <xdr:sp macro="" textlink="">
          <xdr:nvSpPr>
            <xdr:cNvPr id="9226" name="Object 10" hidden="1">
              <a:extLst>
                <a:ext uri="{63B3BB69-23CF-44E3-9099-C40C66FF867C}">
                  <a14:compatExt spid="_x0000_s9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74</xdr:row>
          <xdr:rowOff>133350</xdr:rowOff>
        </xdr:from>
        <xdr:to>
          <xdr:col>22</xdr:col>
          <xdr:colOff>76200</xdr:colOff>
          <xdr:row>91</xdr:row>
          <xdr:rowOff>28575</xdr:rowOff>
        </xdr:to>
        <xdr:sp macro="" textlink="">
          <xdr:nvSpPr>
            <xdr:cNvPr id="9227" name="Object 11" hidden="1">
              <a:extLst>
                <a:ext uri="{63B3BB69-23CF-44E3-9099-C40C66FF867C}">
                  <a14:compatExt spid="_x0000_s9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133350</xdr:colOff>
          <xdr:row>74</xdr:row>
          <xdr:rowOff>133350</xdr:rowOff>
        </xdr:from>
        <xdr:to>
          <xdr:col>29</xdr:col>
          <xdr:colOff>95250</xdr:colOff>
          <xdr:row>91</xdr:row>
          <xdr:rowOff>57150</xdr:rowOff>
        </xdr:to>
        <xdr:sp macro="" textlink="">
          <xdr:nvSpPr>
            <xdr:cNvPr id="9228" name="Object 12" hidden="1">
              <a:extLst>
                <a:ext uri="{63B3BB69-23CF-44E3-9099-C40C66FF867C}">
                  <a14:compatExt spid="_x0000_s9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92</xdr:row>
          <xdr:rowOff>0</xdr:rowOff>
        </xdr:from>
        <xdr:to>
          <xdr:col>43</xdr:col>
          <xdr:colOff>152400</xdr:colOff>
          <xdr:row>100</xdr:row>
          <xdr:rowOff>19050</xdr:rowOff>
        </xdr:to>
        <xdr:sp macro="" textlink="">
          <xdr:nvSpPr>
            <xdr:cNvPr id="9229" name="Object 13" hidden="1">
              <a:extLst>
                <a:ext uri="{63B3BB69-23CF-44E3-9099-C40C66FF867C}">
                  <a14:compatExt spid="_x0000_s9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101</xdr:row>
          <xdr:rowOff>0</xdr:rowOff>
        </xdr:from>
        <xdr:to>
          <xdr:col>7</xdr:col>
          <xdr:colOff>476250</xdr:colOff>
          <xdr:row>132</xdr:row>
          <xdr:rowOff>76200</xdr:rowOff>
        </xdr:to>
        <xdr:sp macro="" textlink="">
          <xdr:nvSpPr>
            <xdr:cNvPr id="9230" name="Object 14" hidden="1">
              <a:extLst>
                <a:ext uri="{63B3BB69-23CF-44E3-9099-C40C66FF867C}">
                  <a14:compatExt spid="_x0000_s9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85725</xdr:colOff>
          <xdr:row>101</xdr:row>
          <xdr:rowOff>9525</xdr:rowOff>
        </xdr:from>
        <xdr:to>
          <xdr:col>14</xdr:col>
          <xdr:colOff>457200</xdr:colOff>
          <xdr:row>109</xdr:row>
          <xdr:rowOff>66675</xdr:rowOff>
        </xdr:to>
        <xdr:sp macro="" textlink="">
          <xdr:nvSpPr>
            <xdr:cNvPr id="9236" name="Object 20" hidden="1">
              <a:extLst>
                <a:ext uri="{63B3BB69-23CF-44E3-9099-C40C66FF867C}">
                  <a14:compatExt spid="_x0000_s9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504825</xdr:colOff>
          <xdr:row>101</xdr:row>
          <xdr:rowOff>9525</xdr:rowOff>
        </xdr:from>
        <xdr:to>
          <xdr:col>21</xdr:col>
          <xdr:colOff>228600</xdr:colOff>
          <xdr:row>109</xdr:row>
          <xdr:rowOff>66675</xdr:rowOff>
        </xdr:to>
        <xdr:sp macro="" textlink="">
          <xdr:nvSpPr>
            <xdr:cNvPr id="9235" name="Object 19" hidden="1">
              <a:extLst>
                <a:ext uri="{63B3BB69-23CF-44E3-9099-C40C66FF867C}">
                  <a14:compatExt spid="_x0000_s9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257175</xdr:colOff>
          <xdr:row>101</xdr:row>
          <xdr:rowOff>0</xdr:rowOff>
        </xdr:from>
        <xdr:to>
          <xdr:col>27</xdr:col>
          <xdr:colOff>419100</xdr:colOff>
          <xdr:row>109</xdr:row>
          <xdr:rowOff>57150</xdr:rowOff>
        </xdr:to>
        <xdr:sp macro="" textlink="">
          <xdr:nvSpPr>
            <xdr:cNvPr id="9234" name="Object 18" hidden="1">
              <a:extLst>
                <a:ext uri="{63B3BB69-23CF-44E3-9099-C40C66FF867C}">
                  <a14:compatExt spid="_x0000_s9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504825</xdr:colOff>
          <xdr:row>101</xdr:row>
          <xdr:rowOff>9525</xdr:rowOff>
        </xdr:from>
        <xdr:to>
          <xdr:col>34</xdr:col>
          <xdr:colOff>66675</xdr:colOff>
          <xdr:row>109</xdr:row>
          <xdr:rowOff>66675</xdr:rowOff>
        </xdr:to>
        <xdr:sp macro="" textlink="">
          <xdr:nvSpPr>
            <xdr:cNvPr id="9233" name="Object 17" hidden="1">
              <a:extLst>
                <a:ext uri="{63B3BB69-23CF-44E3-9099-C40C66FF867C}">
                  <a14:compatExt spid="_x0000_s9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95250</xdr:colOff>
          <xdr:row>101</xdr:row>
          <xdr:rowOff>9525</xdr:rowOff>
        </xdr:from>
        <xdr:to>
          <xdr:col>40</xdr:col>
          <xdr:colOff>257175</xdr:colOff>
          <xdr:row>109</xdr:row>
          <xdr:rowOff>66675</xdr:rowOff>
        </xdr:to>
        <xdr:sp macro="" textlink="">
          <xdr:nvSpPr>
            <xdr:cNvPr id="9243" name="Object 27" hidden="1">
              <a:extLst>
                <a:ext uri="{63B3BB69-23CF-44E3-9099-C40C66FF867C}">
                  <a14:compatExt spid="_x0000_s9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85725</xdr:colOff>
          <xdr:row>109</xdr:row>
          <xdr:rowOff>19050</xdr:rowOff>
        </xdr:from>
        <xdr:to>
          <xdr:col>14</xdr:col>
          <xdr:colOff>438150</xdr:colOff>
          <xdr:row>117</xdr:row>
          <xdr:rowOff>76200</xdr:rowOff>
        </xdr:to>
        <xdr:sp macro="" textlink="">
          <xdr:nvSpPr>
            <xdr:cNvPr id="9242" name="Object 26" hidden="1">
              <a:extLst>
                <a:ext uri="{63B3BB69-23CF-44E3-9099-C40C66FF867C}">
                  <a14:compatExt spid="_x0000_s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504825</xdr:colOff>
          <xdr:row>109</xdr:row>
          <xdr:rowOff>28575</xdr:rowOff>
        </xdr:from>
        <xdr:to>
          <xdr:col>21</xdr:col>
          <xdr:colOff>190500</xdr:colOff>
          <xdr:row>117</xdr:row>
          <xdr:rowOff>85725</xdr:rowOff>
        </xdr:to>
        <xdr:sp macro="" textlink="">
          <xdr:nvSpPr>
            <xdr:cNvPr id="9241" name="Object 25" hidden="1">
              <a:extLst>
                <a:ext uri="{63B3BB69-23CF-44E3-9099-C40C66FF867C}">
                  <a14:compatExt spid="_x0000_s9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257175</xdr:colOff>
          <xdr:row>109</xdr:row>
          <xdr:rowOff>38100</xdr:rowOff>
        </xdr:from>
        <xdr:to>
          <xdr:col>27</xdr:col>
          <xdr:colOff>390525</xdr:colOff>
          <xdr:row>117</xdr:row>
          <xdr:rowOff>95250</xdr:rowOff>
        </xdr:to>
        <xdr:sp macro="" textlink="">
          <xdr:nvSpPr>
            <xdr:cNvPr id="9240" name="Object 24" hidden="1">
              <a:extLst>
                <a:ext uri="{63B3BB69-23CF-44E3-9099-C40C66FF867C}">
                  <a14:compatExt spid="_x0000_s9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514350</xdr:colOff>
          <xdr:row>109</xdr:row>
          <xdr:rowOff>0</xdr:rowOff>
        </xdr:from>
        <xdr:to>
          <xdr:col>33</xdr:col>
          <xdr:colOff>590550</xdr:colOff>
          <xdr:row>117</xdr:row>
          <xdr:rowOff>57150</xdr:rowOff>
        </xdr:to>
        <xdr:sp macro="" textlink="">
          <xdr:nvSpPr>
            <xdr:cNvPr id="9239" name="Object 23" hidden="1">
              <a:extLst>
                <a:ext uri="{63B3BB69-23CF-44E3-9099-C40C66FF867C}">
                  <a14:compatExt spid="_x0000_s9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85725</xdr:colOff>
          <xdr:row>109</xdr:row>
          <xdr:rowOff>0</xdr:rowOff>
        </xdr:from>
        <xdr:to>
          <xdr:col>40</xdr:col>
          <xdr:colOff>190500</xdr:colOff>
          <xdr:row>117</xdr:row>
          <xdr:rowOff>57150</xdr:rowOff>
        </xdr:to>
        <xdr:sp macro="" textlink="">
          <xdr:nvSpPr>
            <xdr:cNvPr id="9238" name="Object 22" hidden="1">
              <a:extLst>
                <a:ext uri="{63B3BB69-23CF-44E3-9099-C40C66FF867C}">
                  <a14:compatExt spid="_x0000_s9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462643</xdr:colOff>
      <xdr:row>19</xdr:row>
      <xdr:rowOff>138793</xdr:rowOff>
    </xdr:from>
    <xdr:to>
      <xdr:col>13</xdr:col>
      <xdr:colOff>149679</xdr:colOff>
      <xdr:row>20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Grafiek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Deze grafiek is niet beschikbaar in uw versie van Excel.
Als u deze vorm bewerkt of deze werkmap opslaat in een andere bestandsindeling, wordt de grafiek onherstelbaar beschadigd.</a:t>
              </a:r>
            </a:p>
          </xdr:txBody>
        </xdr:sp>
      </mc:Fallback>
    </mc:AlternateContent>
    <xdr:clientData/>
  </xdr:twoCellAnchor>
  <xdr:twoCellAnchor>
    <xdr:from>
      <xdr:col>13</xdr:col>
      <xdr:colOff>217715</xdr:colOff>
      <xdr:row>19</xdr:row>
      <xdr:rowOff>152401</xdr:rowOff>
    </xdr:from>
    <xdr:to>
      <xdr:col>19</xdr:col>
      <xdr:colOff>136072</xdr:colOff>
      <xdr:row>20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Grafiek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Deze grafiek is niet beschikbaar in uw versie van Excel.
Als u deze vorm bewerkt of deze werkmap opslaat in een andere bestandsindeling, wordt de grafiek onherstelbaar beschadigd.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5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8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9"/>
  <sheetViews>
    <sheetView topLeftCell="A1294" workbookViewId="0">
      <selection activeCell="I1303" sqref="I1303"/>
    </sheetView>
  </sheetViews>
  <sheetFormatPr defaultRowHeight="15" x14ac:dyDescent="0.25"/>
  <cols>
    <col min="1" max="1" width="43.42578125" bestFit="1" customWidth="1"/>
    <col min="2" max="2" width="9.140625" style="50"/>
    <col min="4" max="4" width="16.7109375" customWidth="1"/>
  </cols>
  <sheetData>
    <row r="1" spans="1:5" x14ac:dyDescent="0.25">
      <c r="A1" s="8" t="s">
        <v>874</v>
      </c>
      <c r="B1" s="38"/>
    </row>
    <row r="2" spans="1:5" x14ac:dyDescent="0.25">
      <c r="B2" s="38"/>
    </row>
    <row r="3" spans="1:5" x14ac:dyDescent="0.25">
      <c r="A3" s="33" t="s">
        <v>872</v>
      </c>
    </row>
    <row r="4" spans="1:5" x14ac:dyDescent="0.25">
      <c r="A4" s="34" t="s">
        <v>237</v>
      </c>
    </row>
    <row r="5" spans="1:5" x14ac:dyDescent="0.25">
      <c r="A5" t="s">
        <v>451</v>
      </c>
      <c r="B5" s="50" t="s">
        <v>452</v>
      </c>
      <c r="D5" t="s">
        <v>700</v>
      </c>
      <c r="E5" t="s">
        <v>453</v>
      </c>
    </row>
    <row r="6" spans="1:5" x14ac:dyDescent="0.25">
      <c r="A6" t="s">
        <v>455</v>
      </c>
      <c r="B6" s="50">
        <v>490</v>
      </c>
      <c r="D6">
        <v>90</v>
      </c>
      <c r="E6">
        <v>0</v>
      </c>
    </row>
    <row r="7" spans="1:5" x14ac:dyDescent="0.25">
      <c r="A7" t="s">
        <v>456</v>
      </c>
      <c r="B7" s="50">
        <v>487</v>
      </c>
      <c r="D7">
        <v>91</v>
      </c>
      <c r="E7">
        <v>0</v>
      </c>
    </row>
    <row r="8" spans="1:5" x14ac:dyDescent="0.25">
      <c r="A8" t="s">
        <v>457</v>
      </c>
      <c r="B8" s="50">
        <v>488</v>
      </c>
      <c r="D8">
        <v>92</v>
      </c>
      <c r="E8">
        <v>1</v>
      </c>
    </row>
    <row r="9" spans="1:5" x14ac:dyDescent="0.25">
      <c r="A9" t="s">
        <v>458</v>
      </c>
      <c r="B9" s="50">
        <v>488</v>
      </c>
      <c r="D9">
        <v>93</v>
      </c>
      <c r="E9">
        <v>0</v>
      </c>
    </row>
    <row r="10" spans="1:5" x14ac:dyDescent="0.25">
      <c r="A10" t="s">
        <v>459</v>
      </c>
      <c r="B10" s="50">
        <v>488</v>
      </c>
      <c r="D10">
        <v>94</v>
      </c>
      <c r="E10">
        <v>0</v>
      </c>
    </row>
    <row r="11" spans="1:5" x14ac:dyDescent="0.25">
      <c r="A11" t="s">
        <v>460</v>
      </c>
      <c r="B11" s="50">
        <v>489</v>
      </c>
      <c r="D11">
        <v>95</v>
      </c>
      <c r="E11">
        <v>0</v>
      </c>
    </row>
    <row r="12" spans="1:5" x14ac:dyDescent="0.25">
      <c r="A12" t="s">
        <v>461</v>
      </c>
      <c r="B12" s="50">
        <v>490</v>
      </c>
      <c r="D12">
        <v>96</v>
      </c>
      <c r="E12">
        <v>0</v>
      </c>
    </row>
    <row r="13" spans="1:5" x14ac:dyDescent="0.25">
      <c r="A13" t="s">
        <v>462</v>
      </c>
      <c r="B13" s="50">
        <v>487</v>
      </c>
      <c r="D13">
        <v>97</v>
      </c>
      <c r="E13">
        <v>0</v>
      </c>
    </row>
    <row r="14" spans="1:5" x14ac:dyDescent="0.25">
      <c r="A14" t="s">
        <v>463</v>
      </c>
      <c r="B14" s="50">
        <v>486</v>
      </c>
      <c r="D14">
        <v>98</v>
      </c>
      <c r="E14">
        <v>0</v>
      </c>
    </row>
    <row r="15" spans="1:5" x14ac:dyDescent="0.25">
      <c r="A15" t="s">
        <v>464</v>
      </c>
      <c r="B15" s="50">
        <v>487</v>
      </c>
      <c r="D15">
        <v>99</v>
      </c>
      <c r="E15">
        <v>0</v>
      </c>
    </row>
    <row r="16" spans="1:5" x14ac:dyDescent="0.25">
      <c r="A16" t="s">
        <v>465</v>
      </c>
      <c r="B16" s="50">
        <v>488</v>
      </c>
      <c r="D16">
        <v>100</v>
      </c>
      <c r="E16">
        <v>0</v>
      </c>
    </row>
    <row r="17" spans="1:5" x14ac:dyDescent="0.25">
      <c r="A17" t="s">
        <v>466</v>
      </c>
      <c r="B17" s="50">
        <v>484</v>
      </c>
      <c r="D17">
        <v>101</v>
      </c>
      <c r="E17">
        <v>0</v>
      </c>
    </row>
    <row r="18" spans="1:5" x14ac:dyDescent="0.25">
      <c r="A18" t="s">
        <v>467</v>
      </c>
      <c r="B18" s="50">
        <v>480</v>
      </c>
      <c r="D18">
        <v>102</v>
      </c>
      <c r="E18">
        <v>0</v>
      </c>
    </row>
    <row r="19" spans="1:5" x14ac:dyDescent="0.25">
      <c r="A19" t="s">
        <v>468</v>
      </c>
      <c r="B19" s="50">
        <v>487</v>
      </c>
      <c r="D19">
        <v>103</v>
      </c>
      <c r="E19">
        <v>0</v>
      </c>
    </row>
    <row r="20" spans="1:5" x14ac:dyDescent="0.25">
      <c r="A20" t="s">
        <v>469</v>
      </c>
      <c r="B20" s="50">
        <v>487</v>
      </c>
      <c r="D20">
        <v>104</v>
      </c>
      <c r="E20">
        <v>0</v>
      </c>
    </row>
    <row r="21" spans="1:5" x14ac:dyDescent="0.25">
      <c r="A21" t="s">
        <v>470</v>
      </c>
      <c r="B21" s="50">
        <v>486</v>
      </c>
      <c r="D21">
        <v>105</v>
      </c>
      <c r="E21">
        <v>0</v>
      </c>
    </row>
    <row r="22" spans="1:5" x14ac:dyDescent="0.25">
      <c r="A22" t="s">
        <v>471</v>
      </c>
      <c r="B22" s="50">
        <v>488</v>
      </c>
      <c r="D22">
        <v>106</v>
      </c>
      <c r="E22">
        <v>0</v>
      </c>
    </row>
    <row r="23" spans="1:5" x14ac:dyDescent="0.25">
      <c r="A23" t="s">
        <v>472</v>
      </c>
      <c r="B23" s="50">
        <v>488</v>
      </c>
      <c r="D23">
        <v>107</v>
      </c>
      <c r="E23">
        <v>0</v>
      </c>
    </row>
    <row r="24" spans="1:5" x14ac:dyDescent="0.25">
      <c r="A24" t="s">
        <v>473</v>
      </c>
      <c r="B24" s="50">
        <v>486</v>
      </c>
      <c r="D24">
        <v>108</v>
      </c>
      <c r="E24">
        <v>0</v>
      </c>
    </row>
    <row r="25" spans="1:5" x14ac:dyDescent="0.25">
      <c r="A25" t="s">
        <v>474</v>
      </c>
      <c r="B25" s="50">
        <v>488</v>
      </c>
      <c r="D25">
        <v>109</v>
      </c>
      <c r="E25">
        <v>0</v>
      </c>
    </row>
    <row r="26" spans="1:5" x14ac:dyDescent="0.25">
      <c r="A26" t="s">
        <v>475</v>
      </c>
      <c r="B26" s="50">
        <v>487</v>
      </c>
      <c r="D26">
        <v>110</v>
      </c>
      <c r="E26">
        <v>0</v>
      </c>
    </row>
    <row r="27" spans="1:5" x14ac:dyDescent="0.25">
      <c r="A27" t="s">
        <v>476</v>
      </c>
      <c r="B27" s="50">
        <v>488</v>
      </c>
      <c r="D27">
        <v>111</v>
      </c>
      <c r="E27">
        <v>0</v>
      </c>
    </row>
    <row r="28" spans="1:5" x14ac:dyDescent="0.25">
      <c r="A28" t="s">
        <v>477</v>
      </c>
      <c r="B28" s="50">
        <v>491</v>
      </c>
      <c r="D28">
        <v>112</v>
      </c>
      <c r="E28">
        <v>0</v>
      </c>
    </row>
    <row r="29" spans="1:5" x14ac:dyDescent="0.25">
      <c r="A29" t="s">
        <v>478</v>
      </c>
      <c r="B29" s="50">
        <v>475</v>
      </c>
      <c r="D29">
        <v>113</v>
      </c>
      <c r="E29">
        <v>0</v>
      </c>
    </row>
    <row r="30" spans="1:5" x14ac:dyDescent="0.25">
      <c r="A30" t="s">
        <v>479</v>
      </c>
      <c r="B30" s="50">
        <v>486</v>
      </c>
      <c r="D30">
        <v>114</v>
      </c>
      <c r="E30">
        <v>0</v>
      </c>
    </row>
    <row r="31" spans="1:5" x14ac:dyDescent="0.25">
      <c r="A31" t="s">
        <v>480</v>
      </c>
      <c r="B31" s="50">
        <v>489</v>
      </c>
      <c r="D31">
        <v>115</v>
      </c>
      <c r="E31">
        <v>0</v>
      </c>
    </row>
    <row r="32" spans="1:5" x14ac:dyDescent="0.25">
      <c r="A32" t="s">
        <v>481</v>
      </c>
      <c r="B32" s="50">
        <v>488</v>
      </c>
      <c r="D32">
        <v>116</v>
      </c>
      <c r="E32">
        <v>0</v>
      </c>
    </row>
    <row r="33" spans="1:5" x14ac:dyDescent="0.25">
      <c r="A33" t="s">
        <v>482</v>
      </c>
      <c r="B33" s="50">
        <v>489</v>
      </c>
      <c r="D33">
        <v>117</v>
      </c>
      <c r="E33">
        <v>0</v>
      </c>
    </row>
    <row r="34" spans="1:5" x14ac:dyDescent="0.25">
      <c r="A34" t="s">
        <v>483</v>
      </c>
      <c r="B34" s="50">
        <v>477</v>
      </c>
      <c r="D34">
        <v>118</v>
      </c>
      <c r="E34">
        <v>0</v>
      </c>
    </row>
    <row r="35" spans="1:5" x14ac:dyDescent="0.25">
      <c r="A35" t="s">
        <v>484</v>
      </c>
      <c r="B35" s="50">
        <v>487</v>
      </c>
      <c r="D35">
        <v>119</v>
      </c>
      <c r="E35">
        <v>0</v>
      </c>
    </row>
    <row r="36" spans="1:5" x14ac:dyDescent="0.25">
      <c r="A36" t="s">
        <v>485</v>
      </c>
      <c r="B36" s="50">
        <v>487</v>
      </c>
      <c r="D36">
        <v>120</v>
      </c>
      <c r="E36">
        <v>0</v>
      </c>
    </row>
    <row r="37" spans="1:5" x14ac:dyDescent="0.25">
      <c r="A37" t="s">
        <v>486</v>
      </c>
      <c r="B37" s="50">
        <v>488</v>
      </c>
      <c r="D37">
        <v>121</v>
      </c>
      <c r="E37">
        <v>0</v>
      </c>
    </row>
    <row r="38" spans="1:5" x14ac:dyDescent="0.25">
      <c r="A38" t="s">
        <v>487</v>
      </c>
      <c r="B38" s="50">
        <v>488</v>
      </c>
      <c r="D38">
        <v>122</v>
      </c>
      <c r="E38">
        <v>0</v>
      </c>
    </row>
    <row r="39" spans="1:5" x14ac:dyDescent="0.25">
      <c r="A39" t="s">
        <v>488</v>
      </c>
      <c r="B39" s="50">
        <v>498</v>
      </c>
      <c r="D39">
        <v>123</v>
      </c>
      <c r="E39">
        <v>0</v>
      </c>
    </row>
    <row r="40" spans="1:5" x14ac:dyDescent="0.25">
      <c r="A40" t="s">
        <v>489</v>
      </c>
      <c r="B40" s="50">
        <v>486</v>
      </c>
      <c r="D40">
        <v>124</v>
      </c>
      <c r="E40">
        <v>0</v>
      </c>
    </row>
    <row r="41" spans="1:5" x14ac:dyDescent="0.25">
      <c r="A41" t="s">
        <v>490</v>
      </c>
      <c r="B41" s="50">
        <v>488</v>
      </c>
      <c r="D41">
        <v>125</v>
      </c>
      <c r="E41">
        <v>0</v>
      </c>
    </row>
    <row r="42" spans="1:5" x14ac:dyDescent="0.25">
      <c r="A42" t="s">
        <v>491</v>
      </c>
      <c r="B42" s="50">
        <v>490</v>
      </c>
      <c r="D42">
        <v>126</v>
      </c>
      <c r="E42">
        <v>0</v>
      </c>
    </row>
    <row r="43" spans="1:5" x14ac:dyDescent="0.25">
      <c r="A43" t="s">
        <v>492</v>
      </c>
      <c r="B43" s="50">
        <v>480</v>
      </c>
      <c r="D43">
        <v>127</v>
      </c>
      <c r="E43">
        <v>0</v>
      </c>
    </row>
    <row r="44" spans="1:5" x14ac:dyDescent="0.25">
      <c r="A44" t="s">
        <v>493</v>
      </c>
      <c r="B44" s="50">
        <v>487</v>
      </c>
      <c r="D44">
        <v>128</v>
      </c>
      <c r="E44">
        <v>0</v>
      </c>
    </row>
    <row r="45" spans="1:5" x14ac:dyDescent="0.25">
      <c r="A45" t="s">
        <v>494</v>
      </c>
      <c r="B45" s="50">
        <v>488</v>
      </c>
      <c r="D45">
        <v>129</v>
      </c>
      <c r="E45">
        <v>0</v>
      </c>
    </row>
    <row r="46" spans="1:5" x14ac:dyDescent="0.25">
      <c r="A46" t="s">
        <v>495</v>
      </c>
      <c r="B46" s="50">
        <v>446</v>
      </c>
      <c r="D46">
        <v>130</v>
      </c>
      <c r="E46">
        <v>0</v>
      </c>
    </row>
    <row r="47" spans="1:5" x14ac:dyDescent="0.25">
      <c r="A47" t="s">
        <v>496</v>
      </c>
      <c r="B47" s="50">
        <v>490</v>
      </c>
      <c r="D47">
        <v>131</v>
      </c>
      <c r="E47">
        <v>0</v>
      </c>
    </row>
    <row r="48" spans="1:5" x14ac:dyDescent="0.25">
      <c r="A48" t="s">
        <v>497</v>
      </c>
      <c r="B48" s="50">
        <v>493</v>
      </c>
      <c r="D48">
        <v>132</v>
      </c>
      <c r="E48">
        <v>0</v>
      </c>
    </row>
    <row r="49" spans="1:5" x14ac:dyDescent="0.25">
      <c r="A49" s="34" t="s">
        <v>238</v>
      </c>
      <c r="D49">
        <v>133</v>
      </c>
      <c r="E49">
        <v>0</v>
      </c>
    </row>
    <row r="50" spans="1:5" x14ac:dyDescent="0.25">
      <c r="A50" t="s">
        <v>451</v>
      </c>
      <c r="B50" s="50" t="s">
        <v>452</v>
      </c>
      <c r="D50">
        <v>134</v>
      </c>
      <c r="E50">
        <v>0</v>
      </c>
    </row>
    <row r="51" spans="1:5" x14ac:dyDescent="0.25">
      <c r="A51" t="s">
        <v>455</v>
      </c>
      <c r="B51" s="50">
        <v>487</v>
      </c>
      <c r="D51">
        <v>135</v>
      </c>
      <c r="E51">
        <v>0</v>
      </c>
    </row>
    <row r="52" spans="1:5" x14ac:dyDescent="0.25">
      <c r="A52" t="s">
        <v>456</v>
      </c>
      <c r="B52" s="50">
        <v>486</v>
      </c>
      <c r="D52">
        <v>136</v>
      </c>
      <c r="E52">
        <v>0</v>
      </c>
    </row>
    <row r="53" spans="1:5" x14ac:dyDescent="0.25">
      <c r="A53" t="s">
        <v>457</v>
      </c>
      <c r="B53" s="50">
        <v>487</v>
      </c>
      <c r="D53">
        <v>137</v>
      </c>
      <c r="E53">
        <v>0</v>
      </c>
    </row>
    <row r="54" spans="1:5" x14ac:dyDescent="0.25">
      <c r="A54" t="s">
        <v>458</v>
      </c>
      <c r="B54" s="50">
        <v>493</v>
      </c>
      <c r="D54">
        <v>138</v>
      </c>
      <c r="E54">
        <v>0</v>
      </c>
    </row>
    <row r="55" spans="1:5" x14ac:dyDescent="0.25">
      <c r="A55" t="s">
        <v>459</v>
      </c>
      <c r="B55" s="50">
        <v>490</v>
      </c>
      <c r="D55">
        <v>139</v>
      </c>
      <c r="E55">
        <v>0</v>
      </c>
    </row>
    <row r="56" spans="1:5" x14ac:dyDescent="0.25">
      <c r="A56" t="s">
        <v>460</v>
      </c>
      <c r="B56" s="50">
        <v>488</v>
      </c>
      <c r="D56">
        <v>140</v>
      </c>
      <c r="E56">
        <v>0</v>
      </c>
    </row>
    <row r="57" spans="1:5" x14ac:dyDescent="0.25">
      <c r="A57" t="s">
        <v>461</v>
      </c>
      <c r="B57" s="50">
        <v>488</v>
      </c>
      <c r="D57">
        <v>141</v>
      </c>
      <c r="E57">
        <v>0</v>
      </c>
    </row>
    <row r="58" spans="1:5" x14ac:dyDescent="0.25">
      <c r="A58" t="s">
        <v>462</v>
      </c>
      <c r="B58" s="50">
        <v>487</v>
      </c>
      <c r="D58">
        <v>142</v>
      </c>
      <c r="E58">
        <v>0</v>
      </c>
    </row>
    <row r="59" spans="1:5" x14ac:dyDescent="0.25">
      <c r="A59" t="s">
        <v>463</v>
      </c>
      <c r="B59" s="50">
        <v>487</v>
      </c>
      <c r="D59">
        <v>143</v>
      </c>
      <c r="E59">
        <v>0</v>
      </c>
    </row>
    <row r="60" spans="1:5" x14ac:dyDescent="0.25">
      <c r="A60" t="s">
        <v>464</v>
      </c>
      <c r="B60" s="50">
        <v>488</v>
      </c>
      <c r="D60">
        <v>144</v>
      </c>
      <c r="E60">
        <v>0</v>
      </c>
    </row>
    <row r="61" spans="1:5" x14ac:dyDescent="0.25">
      <c r="A61" t="s">
        <v>465</v>
      </c>
      <c r="B61" s="50">
        <v>487</v>
      </c>
      <c r="D61">
        <v>145</v>
      </c>
      <c r="E61">
        <v>0</v>
      </c>
    </row>
    <row r="62" spans="1:5" x14ac:dyDescent="0.25">
      <c r="A62" t="s">
        <v>466</v>
      </c>
      <c r="B62" s="50">
        <v>487</v>
      </c>
      <c r="D62">
        <v>146</v>
      </c>
      <c r="E62">
        <v>0</v>
      </c>
    </row>
    <row r="63" spans="1:5" x14ac:dyDescent="0.25">
      <c r="A63" t="s">
        <v>467</v>
      </c>
      <c r="B63" s="50">
        <v>485</v>
      </c>
      <c r="D63">
        <v>147</v>
      </c>
      <c r="E63">
        <v>0</v>
      </c>
    </row>
    <row r="64" spans="1:5" x14ac:dyDescent="0.25">
      <c r="A64" t="s">
        <v>468</v>
      </c>
      <c r="B64" s="50">
        <v>487</v>
      </c>
      <c r="D64">
        <v>148</v>
      </c>
      <c r="E64">
        <v>0</v>
      </c>
    </row>
    <row r="65" spans="1:5" x14ac:dyDescent="0.25">
      <c r="A65" t="s">
        <v>469</v>
      </c>
      <c r="B65" s="50">
        <v>488</v>
      </c>
      <c r="D65">
        <v>149</v>
      </c>
      <c r="E65">
        <v>0</v>
      </c>
    </row>
    <row r="66" spans="1:5" x14ac:dyDescent="0.25">
      <c r="A66" t="s">
        <v>470</v>
      </c>
      <c r="B66" s="50">
        <v>493</v>
      </c>
      <c r="D66">
        <v>150</v>
      </c>
      <c r="E66">
        <v>0</v>
      </c>
    </row>
    <row r="67" spans="1:5" x14ac:dyDescent="0.25">
      <c r="A67" t="s">
        <v>471</v>
      </c>
      <c r="B67" s="50">
        <v>488</v>
      </c>
      <c r="D67">
        <v>151</v>
      </c>
      <c r="E67">
        <v>0</v>
      </c>
    </row>
    <row r="68" spans="1:5" x14ac:dyDescent="0.25">
      <c r="A68" t="s">
        <v>472</v>
      </c>
      <c r="B68" s="50">
        <v>487</v>
      </c>
      <c r="D68">
        <v>152</v>
      </c>
      <c r="E68">
        <v>0</v>
      </c>
    </row>
    <row r="69" spans="1:5" x14ac:dyDescent="0.25">
      <c r="A69" t="s">
        <v>473</v>
      </c>
      <c r="B69" s="50">
        <v>490</v>
      </c>
      <c r="D69">
        <v>153</v>
      </c>
      <c r="E69">
        <v>0</v>
      </c>
    </row>
    <row r="70" spans="1:5" x14ac:dyDescent="0.25">
      <c r="A70" t="s">
        <v>474</v>
      </c>
      <c r="B70" s="50">
        <v>488</v>
      </c>
      <c r="D70">
        <v>154</v>
      </c>
      <c r="E70">
        <v>0</v>
      </c>
    </row>
    <row r="71" spans="1:5" x14ac:dyDescent="0.25">
      <c r="A71" t="s">
        <v>475</v>
      </c>
      <c r="B71" s="50">
        <v>487</v>
      </c>
      <c r="D71">
        <v>155</v>
      </c>
      <c r="E71">
        <v>0</v>
      </c>
    </row>
    <row r="72" spans="1:5" x14ac:dyDescent="0.25">
      <c r="A72" t="s">
        <v>476</v>
      </c>
      <c r="B72" s="50">
        <v>487</v>
      </c>
      <c r="D72">
        <v>156</v>
      </c>
      <c r="E72">
        <v>0</v>
      </c>
    </row>
    <row r="73" spans="1:5" x14ac:dyDescent="0.25">
      <c r="A73" t="s">
        <v>477</v>
      </c>
      <c r="B73" s="50">
        <v>487</v>
      </c>
      <c r="D73">
        <v>157</v>
      </c>
      <c r="E73">
        <v>0</v>
      </c>
    </row>
    <row r="74" spans="1:5" x14ac:dyDescent="0.25">
      <c r="A74" t="s">
        <v>478</v>
      </c>
      <c r="B74" s="50">
        <v>487</v>
      </c>
      <c r="D74">
        <v>158</v>
      </c>
      <c r="E74">
        <v>0</v>
      </c>
    </row>
    <row r="75" spans="1:5" x14ac:dyDescent="0.25">
      <c r="A75" t="s">
        <v>479</v>
      </c>
      <c r="B75" s="50">
        <v>494</v>
      </c>
      <c r="D75">
        <v>159</v>
      </c>
      <c r="E75">
        <v>0</v>
      </c>
    </row>
    <row r="76" spans="1:5" x14ac:dyDescent="0.25">
      <c r="A76" t="s">
        <v>480</v>
      </c>
      <c r="B76" s="50">
        <v>488</v>
      </c>
      <c r="D76">
        <v>160</v>
      </c>
      <c r="E76">
        <v>0</v>
      </c>
    </row>
    <row r="77" spans="1:5" x14ac:dyDescent="0.25">
      <c r="A77" t="s">
        <v>481</v>
      </c>
      <c r="B77" s="50">
        <v>487</v>
      </c>
      <c r="D77">
        <v>161</v>
      </c>
      <c r="E77">
        <v>0</v>
      </c>
    </row>
    <row r="78" spans="1:5" x14ac:dyDescent="0.25">
      <c r="A78" t="s">
        <v>482</v>
      </c>
      <c r="B78" s="50">
        <v>497</v>
      </c>
      <c r="D78">
        <v>162</v>
      </c>
      <c r="E78">
        <v>1</v>
      </c>
    </row>
    <row r="79" spans="1:5" x14ac:dyDescent="0.25">
      <c r="A79" t="s">
        <v>483</v>
      </c>
      <c r="B79" s="50">
        <v>487</v>
      </c>
      <c r="D79">
        <v>163</v>
      </c>
      <c r="E79">
        <v>0</v>
      </c>
    </row>
    <row r="80" spans="1:5" x14ac:dyDescent="0.25">
      <c r="A80" t="s">
        <v>484</v>
      </c>
      <c r="B80" s="50">
        <v>487</v>
      </c>
      <c r="D80">
        <v>164</v>
      </c>
      <c r="E80">
        <v>0</v>
      </c>
    </row>
    <row r="81" spans="1:5" x14ac:dyDescent="0.25">
      <c r="A81" t="s">
        <v>485</v>
      </c>
      <c r="B81" s="50">
        <v>487</v>
      </c>
      <c r="D81">
        <v>165</v>
      </c>
      <c r="E81">
        <v>0</v>
      </c>
    </row>
    <row r="82" spans="1:5" x14ac:dyDescent="0.25">
      <c r="A82" t="s">
        <v>486</v>
      </c>
      <c r="B82" s="50">
        <v>488</v>
      </c>
      <c r="D82">
        <v>166</v>
      </c>
      <c r="E82">
        <v>0</v>
      </c>
    </row>
    <row r="83" spans="1:5" x14ac:dyDescent="0.25">
      <c r="A83" t="s">
        <v>487</v>
      </c>
      <c r="B83" s="50">
        <v>488</v>
      </c>
      <c r="D83">
        <v>167</v>
      </c>
      <c r="E83">
        <v>0</v>
      </c>
    </row>
    <row r="84" spans="1:5" x14ac:dyDescent="0.25">
      <c r="A84" t="s">
        <v>488</v>
      </c>
      <c r="B84" s="50">
        <v>487</v>
      </c>
      <c r="D84">
        <v>168</v>
      </c>
      <c r="E84">
        <v>0</v>
      </c>
    </row>
    <row r="85" spans="1:5" x14ac:dyDescent="0.25">
      <c r="A85" t="s">
        <v>489</v>
      </c>
      <c r="B85" s="50">
        <v>487</v>
      </c>
      <c r="D85">
        <v>169</v>
      </c>
      <c r="E85">
        <v>0</v>
      </c>
    </row>
    <row r="86" spans="1:5" x14ac:dyDescent="0.25">
      <c r="A86" t="s">
        <v>490</v>
      </c>
      <c r="B86" s="50">
        <v>493</v>
      </c>
      <c r="D86">
        <v>170</v>
      </c>
      <c r="E86">
        <v>0</v>
      </c>
    </row>
    <row r="87" spans="1:5" x14ac:dyDescent="0.25">
      <c r="A87" t="s">
        <v>491</v>
      </c>
      <c r="B87" s="50">
        <v>493</v>
      </c>
      <c r="D87">
        <v>171</v>
      </c>
      <c r="E87">
        <v>0</v>
      </c>
    </row>
    <row r="88" spans="1:5" x14ac:dyDescent="0.25">
      <c r="A88" t="s">
        <v>492</v>
      </c>
      <c r="B88" s="50">
        <v>480</v>
      </c>
      <c r="D88">
        <v>172</v>
      </c>
      <c r="E88">
        <v>0</v>
      </c>
    </row>
    <row r="89" spans="1:5" x14ac:dyDescent="0.25">
      <c r="A89" t="s">
        <v>493</v>
      </c>
      <c r="B89" s="50">
        <v>487</v>
      </c>
      <c r="D89">
        <v>173</v>
      </c>
      <c r="E89">
        <v>0</v>
      </c>
    </row>
    <row r="90" spans="1:5" x14ac:dyDescent="0.25">
      <c r="A90" t="s">
        <v>494</v>
      </c>
      <c r="B90" s="50">
        <v>492</v>
      </c>
      <c r="D90">
        <v>174</v>
      </c>
      <c r="E90">
        <v>0</v>
      </c>
    </row>
    <row r="91" spans="1:5" x14ac:dyDescent="0.25">
      <c r="A91" t="s">
        <v>495</v>
      </c>
      <c r="B91" s="50">
        <v>489</v>
      </c>
      <c r="D91">
        <v>175</v>
      </c>
      <c r="E91">
        <v>0</v>
      </c>
    </row>
    <row r="92" spans="1:5" x14ac:dyDescent="0.25">
      <c r="A92" t="s">
        <v>496</v>
      </c>
      <c r="B92" s="50">
        <v>497</v>
      </c>
      <c r="D92">
        <v>176</v>
      </c>
      <c r="E92">
        <v>0</v>
      </c>
    </row>
    <row r="93" spans="1:5" x14ac:dyDescent="0.25">
      <c r="A93" t="s">
        <v>497</v>
      </c>
      <c r="B93" s="50">
        <v>487</v>
      </c>
      <c r="D93">
        <v>177</v>
      </c>
      <c r="E93">
        <v>0</v>
      </c>
    </row>
    <row r="94" spans="1:5" x14ac:dyDescent="0.25">
      <c r="A94" t="s">
        <v>498</v>
      </c>
      <c r="B94" s="50">
        <v>489</v>
      </c>
      <c r="D94">
        <v>178</v>
      </c>
      <c r="E94">
        <v>0</v>
      </c>
    </row>
    <row r="95" spans="1:5" x14ac:dyDescent="0.25">
      <c r="A95" t="s">
        <v>499</v>
      </c>
      <c r="B95" s="50">
        <v>487</v>
      </c>
      <c r="D95">
        <v>179</v>
      </c>
      <c r="E95">
        <v>0</v>
      </c>
    </row>
    <row r="96" spans="1:5" x14ac:dyDescent="0.25">
      <c r="A96" t="s">
        <v>500</v>
      </c>
      <c r="B96" s="50">
        <v>489</v>
      </c>
      <c r="D96">
        <v>180</v>
      </c>
      <c r="E96">
        <v>0</v>
      </c>
    </row>
    <row r="97" spans="1:5" x14ac:dyDescent="0.25">
      <c r="A97" t="s">
        <v>501</v>
      </c>
      <c r="B97" s="50">
        <v>489</v>
      </c>
      <c r="D97">
        <v>181</v>
      </c>
      <c r="E97">
        <v>0</v>
      </c>
    </row>
    <row r="98" spans="1:5" x14ac:dyDescent="0.25">
      <c r="A98" t="s">
        <v>502</v>
      </c>
      <c r="B98" s="50">
        <v>487</v>
      </c>
      <c r="D98">
        <v>182</v>
      </c>
      <c r="E98">
        <v>0</v>
      </c>
    </row>
    <row r="99" spans="1:5" x14ac:dyDescent="0.25">
      <c r="A99" t="s">
        <v>503</v>
      </c>
      <c r="B99" s="50">
        <v>488</v>
      </c>
      <c r="D99">
        <v>183</v>
      </c>
      <c r="E99">
        <v>0</v>
      </c>
    </row>
    <row r="100" spans="1:5" x14ac:dyDescent="0.25">
      <c r="A100" t="s">
        <v>504</v>
      </c>
      <c r="B100" s="50">
        <v>488</v>
      </c>
      <c r="D100">
        <v>184</v>
      </c>
      <c r="E100">
        <v>0</v>
      </c>
    </row>
    <row r="101" spans="1:5" x14ac:dyDescent="0.25">
      <c r="A101" t="s">
        <v>505</v>
      </c>
      <c r="B101" s="50">
        <v>488</v>
      </c>
      <c r="D101">
        <v>185</v>
      </c>
      <c r="E101">
        <v>0</v>
      </c>
    </row>
    <row r="102" spans="1:5" x14ac:dyDescent="0.25">
      <c r="A102" t="s">
        <v>506</v>
      </c>
      <c r="B102" s="50">
        <v>488</v>
      </c>
      <c r="D102">
        <v>186</v>
      </c>
      <c r="E102">
        <v>0</v>
      </c>
    </row>
    <row r="103" spans="1:5" x14ac:dyDescent="0.25">
      <c r="A103" t="s">
        <v>507</v>
      </c>
      <c r="B103" s="50">
        <v>488</v>
      </c>
      <c r="D103">
        <v>187</v>
      </c>
      <c r="E103">
        <v>0</v>
      </c>
    </row>
    <row r="104" spans="1:5" x14ac:dyDescent="0.25">
      <c r="A104" t="s">
        <v>508</v>
      </c>
      <c r="B104" s="50">
        <v>487</v>
      </c>
      <c r="D104">
        <v>188</v>
      </c>
      <c r="E104">
        <v>0</v>
      </c>
    </row>
    <row r="105" spans="1:5" x14ac:dyDescent="0.25">
      <c r="A105" t="s">
        <v>509</v>
      </c>
      <c r="B105" s="50">
        <v>497</v>
      </c>
      <c r="D105">
        <v>189</v>
      </c>
      <c r="E105">
        <v>0</v>
      </c>
    </row>
    <row r="106" spans="1:5" x14ac:dyDescent="0.25">
      <c r="A106" t="s">
        <v>510</v>
      </c>
      <c r="B106" s="50">
        <v>488</v>
      </c>
      <c r="D106">
        <v>190</v>
      </c>
      <c r="E106">
        <v>0</v>
      </c>
    </row>
    <row r="107" spans="1:5" x14ac:dyDescent="0.25">
      <c r="A107" t="s">
        <v>511</v>
      </c>
      <c r="B107" s="50">
        <v>484</v>
      </c>
      <c r="D107">
        <v>191</v>
      </c>
      <c r="E107">
        <v>0</v>
      </c>
    </row>
    <row r="108" spans="1:5" x14ac:dyDescent="0.25">
      <c r="A108" t="s">
        <v>512</v>
      </c>
      <c r="B108" s="50">
        <v>489</v>
      </c>
      <c r="D108">
        <v>192</v>
      </c>
      <c r="E108">
        <v>0</v>
      </c>
    </row>
    <row r="109" spans="1:5" x14ac:dyDescent="0.25">
      <c r="A109" t="s">
        <v>513</v>
      </c>
      <c r="B109" s="50">
        <v>478</v>
      </c>
      <c r="D109">
        <v>193</v>
      </c>
      <c r="E109">
        <v>0</v>
      </c>
    </row>
    <row r="110" spans="1:5" x14ac:dyDescent="0.25">
      <c r="A110" t="s">
        <v>514</v>
      </c>
      <c r="B110" s="50">
        <v>487</v>
      </c>
      <c r="D110">
        <v>194</v>
      </c>
      <c r="E110">
        <v>0</v>
      </c>
    </row>
    <row r="111" spans="1:5" x14ac:dyDescent="0.25">
      <c r="A111" t="s">
        <v>515</v>
      </c>
      <c r="B111" s="50">
        <v>479</v>
      </c>
      <c r="D111">
        <v>195</v>
      </c>
      <c r="E111">
        <v>0</v>
      </c>
    </row>
    <row r="112" spans="1:5" x14ac:dyDescent="0.25">
      <c r="A112" t="s">
        <v>516</v>
      </c>
      <c r="B112" s="50">
        <v>488</v>
      </c>
      <c r="D112">
        <v>196</v>
      </c>
      <c r="E112">
        <v>0</v>
      </c>
    </row>
    <row r="113" spans="1:5" x14ac:dyDescent="0.25">
      <c r="A113" t="s">
        <v>517</v>
      </c>
      <c r="B113" s="50">
        <v>466</v>
      </c>
      <c r="D113">
        <v>197</v>
      </c>
      <c r="E113">
        <v>0</v>
      </c>
    </row>
    <row r="114" spans="1:5" x14ac:dyDescent="0.25">
      <c r="A114" t="s">
        <v>518</v>
      </c>
      <c r="B114" s="50">
        <v>485</v>
      </c>
      <c r="D114">
        <v>198</v>
      </c>
      <c r="E114">
        <v>0</v>
      </c>
    </row>
    <row r="115" spans="1:5" x14ac:dyDescent="0.25">
      <c r="A115" t="s">
        <v>519</v>
      </c>
      <c r="B115" s="50">
        <v>495</v>
      </c>
      <c r="D115">
        <v>199</v>
      </c>
      <c r="E115">
        <v>0</v>
      </c>
    </row>
    <row r="116" spans="1:5" x14ac:dyDescent="0.25">
      <c r="A116" s="34" t="s">
        <v>239</v>
      </c>
      <c r="D116">
        <v>200</v>
      </c>
      <c r="E116">
        <v>0</v>
      </c>
    </row>
    <row r="117" spans="1:5" x14ac:dyDescent="0.25">
      <c r="A117" t="s">
        <v>451</v>
      </c>
      <c r="B117" s="50" t="s">
        <v>452</v>
      </c>
      <c r="D117">
        <v>201</v>
      </c>
      <c r="E117">
        <v>0</v>
      </c>
    </row>
    <row r="118" spans="1:5" x14ac:dyDescent="0.25">
      <c r="A118" t="s">
        <v>455</v>
      </c>
      <c r="B118" s="50">
        <v>488</v>
      </c>
      <c r="D118">
        <v>202</v>
      </c>
      <c r="E118">
        <v>0</v>
      </c>
    </row>
    <row r="119" spans="1:5" x14ac:dyDescent="0.25">
      <c r="A119" t="s">
        <v>456</v>
      </c>
      <c r="B119" s="50">
        <v>487</v>
      </c>
      <c r="D119">
        <v>203</v>
      </c>
      <c r="E119">
        <v>0</v>
      </c>
    </row>
    <row r="120" spans="1:5" x14ac:dyDescent="0.25">
      <c r="A120" t="s">
        <v>457</v>
      </c>
      <c r="B120" s="50">
        <v>486</v>
      </c>
      <c r="D120">
        <v>204</v>
      </c>
      <c r="E120">
        <v>0</v>
      </c>
    </row>
    <row r="121" spans="1:5" x14ac:dyDescent="0.25">
      <c r="A121" t="s">
        <v>458</v>
      </c>
      <c r="B121" s="50">
        <v>493</v>
      </c>
      <c r="D121">
        <v>205</v>
      </c>
      <c r="E121">
        <v>0</v>
      </c>
    </row>
    <row r="122" spans="1:5" x14ac:dyDescent="0.25">
      <c r="A122" t="s">
        <v>459</v>
      </c>
      <c r="B122" s="50">
        <v>488</v>
      </c>
      <c r="D122">
        <v>206</v>
      </c>
      <c r="E122">
        <v>0</v>
      </c>
    </row>
    <row r="123" spans="1:5" x14ac:dyDescent="0.25">
      <c r="A123" t="s">
        <v>460</v>
      </c>
      <c r="B123" s="50">
        <v>487</v>
      </c>
      <c r="D123">
        <v>207</v>
      </c>
      <c r="E123">
        <v>0</v>
      </c>
    </row>
    <row r="124" spans="1:5" x14ac:dyDescent="0.25">
      <c r="A124" t="s">
        <v>461</v>
      </c>
      <c r="B124" s="50">
        <v>488</v>
      </c>
      <c r="D124">
        <v>208</v>
      </c>
      <c r="E124">
        <v>0</v>
      </c>
    </row>
    <row r="125" spans="1:5" x14ac:dyDescent="0.25">
      <c r="A125" t="s">
        <v>462</v>
      </c>
      <c r="B125" s="50">
        <v>498</v>
      </c>
      <c r="D125">
        <v>209</v>
      </c>
      <c r="E125">
        <v>0</v>
      </c>
    </row>
    <row r="126" spans="1:5" x14ac:dyDescent="0.25">
      <c r="A126" t="s">
        <v>463</v>
      </c>
      <c r="B126" s="50">
        <v>505</v>
      </c>
      <c r="D126">
        <v>210</v>
      </c>
      <c r="E126">
        <v>0</v>
      </c>
    </row>
    <row r="127" spans="1:5" x14ac:dyDescent="0.25">
      <c r="A127" t="s">
        <v>464</v>
      </c>
      <c r="B127" s="50">
        <v>377</v>
      </c>
      <c r="D127">
        <v>211</v>
      </c>
      <c r="E127">
        <v>0</v>
      </c>
    </row>
    <row r="128" spans="1:5" x14ac:dyDescent="0.25">
      <c r="A128" s="34" t="s">
        <v>255</v>
      </c>
      <c r="D128">
        <v>212</v>
      </c>
      <c r="E128">
        <v>0</v>
      </c>
    </row>
    <row r="129" spans="1:5" x14ac:dyDescent="0.25">
      <c r="A129" t="s">
        <v>451</v>
      </c>
      <c r="B129" s="50" t="s">
        <v>452</v>
      </c>
      <c r="D129">
        <v>213</v>
      </c>
      <c r="E129">
        <v>0</v>
      </c>
    </row>
    <row r="130" spans="1:5" x14ac:dyDescent="0.25">
      <c r="A130" t="s">
        <v>455</v>
      </c>
      <c r="B130" s="50">
        <v>488</v>
      </c>
      <c r="D130">
        <v>214</v>
      </c>
      <c r="E130">
        <v>0</v>
      </c>
    </row>
    <row r="131" spans="1:5" x14ac:dyDescent="0.25">
      <c r="A131" t="s">
        <v>456</v>
      </c>
      <c r="B131" s="50">
        <v>487</v>
      </c>
      <c r="D131">
        <v>215</v>
      </c>
      <c r="E131">
        <v>0</v>
      </c>
    </row>
    <row r="132" spans="1:5" x14ac:dyDescent="0.25">
      <c r="A132" t="s">
        <v>457</v>
      </c>
      <c r="B132" s="50">
        <v>493</v>
      </c>
      <c r="D132">
        <v>216</v>
      </c>
      <c r="E132">
        <v>0</v>
      </c>
    </row>
    <row r="133" spans="1:5" x14ac:dyDescent="0.25">
      <c r="A133" t="s">
        <v>458</v>
      </c>
      <c r="B133" s="50">
        <v>488</v>
      </c>
      <c r="D133">
        <v>217</v>
      </c>
      <c r="E133">
        <v>0</v>
      </c>
    </row>
    <row r="134" spans="1:5" x14ac:dyDescent="0.25">
      <c r="A134" t="s">
        <v>459</v>
      </c>
      <c r="B134" s="50">
        <v>488</v>
      </c>
      <c r="D134">
        <v>218</v>
      </c>
      <c r="E134">
        <v>0</v>
      </c>
    </row>
    <row r="135" spans="1:5" x14ac:dyDescent="0.25">
      <c r="A135" t="s">
        <v>460</v>
      </c>
      <c r="B135" s="50">
        <v>487</v>
      </c>
      <c r="D135">
        <v>219</v>
      </c>
      <c r="E135">
        <v>0</v>
      </c>
    </row>
    <row r="136" spans="1:5" x14ac:dyDescent="0.25">
      <c r="A136" t="s">
        <v>461</v>
      </c>
      <c r="B136" s="50">
        <v>490</v>
      </c>
      <c r="D136">
        <v>220</v>
      </c>
      <c r="E136">
        <v>0</v>
      </c>
    </row>
    <row r="137" spans="1:5" x14ac:dyDescent="0.25">
      <c r="A137" t="s">
        <v>462</v>
      </c>
      <c r="B137" s="50">
        <v>488</v>
      </c>
      <c r="D137">
        <v>221</v>
      </c>
      <c r="E137">
        <v>0</v>
      </c>
    </row>
    <row r="138" spans="1:5" x14ac:dyDescent="0.25">
      <c r="A138" t="s">
        <v>463</v>
      </c>
      <c r="B138" s="50">
        <v>486</v>
      </c>
      <c r="D138">
        <v>222</v>
      </c>
      <c r="E138">
        <v>0</v>
      </c>
    </row>
    <row r="139" spans="1:5" x14ac:dyDescent="0.25">
      <c r="A139" t="s">
        <v>464</v>
      </c>
      <c r="B139" s="50">
        <v>489</v>
      </c>
      <c r="D139">
        <v>223</v>
      </c>
      <c r="E139">
        <v>0</v>
      </c>
    </row>
    <row r="140" spans="1:5" x14ac:dyDescent="0.25">
      <c r="A140" t="s">
        <v>465</v>
      </c>
      <c r="B140" s="50">
        <v>488</v>
      </c>
      <c r="D140">
        <v>224</v>
      </c>
      <c r="E140">
        <v>0</v>
      </c>
    </row>
    <row r="141" spans="1:5" x14ac:dyDescent="0.25">
      <c r="A141" t="s">
        <v>466</v>
      </c>
      <c r="B141" s="50">
        <v>497</v>
      </c>
      <c r="D141">
        <v>225</v>
      </c>
      <c r="E141">
        <v>0</v>
      </c>
    </row>
    <row r="142" spans="1:5" x14ac:dyDescent="0.25">
      <c r="A142" t="s">
        <v>467</v>
      </c>
      <c r="B142" s="50">
        <v>493</v>
      </c>
      <c r="D142">
        <v>226</v>
      </c>
      <c r="E142">
        <v>0</v>
      </c>
    </row>
    <row r="143" spans="1:5" x14ac:dyDescent="0.25">
      <c r="A143" t="s">
        <v>468</v>
      </c>
      <c r="B143" s="50">
        <v>492</v>
      </c>
      <c r="D143">
        <v>227</v>
      </c>
      <c r="E143">
        <v>0</v>
      </c>
    </row>
    <row r="144" spans="1:5" x14ac:dyDescent="0.25">
      <c r="A144" t="s">
        <v>469</v>
      </c>
      <c r="B144" s="50">
        <v>492</v>
      </c>
      <c r="D144">
        <v>228</v>
      </c>
      <c r="E144">
        <v>0</v>
      </c>
    </row>
    <row r="145" spans="1:5" x14ac:dyDescent="0.25">
      <c r="A145" t="s">
        <v>470</v>
      </c>
      <c r="B145" s="50">
        <v>486</v>
      </c>
      <c r="D145">
        <v>229</v>
      </c>
      <c r="E145">
        <v>0</v>
      </c>
    </row>
    <row r="146" spans="1:5" x14ac:dyDescent="0.25">
      <c r="A146" t="s">
        <v>471</v>
      </c>
      <c r="B146" s="50">
        <v>486</v>
      </c>
      <c r="D146">
        <v>230</v>
      </c>
      <c r="E146">
        <v>0</v>
      </c>
    </row>
    <row r="147" spans="1:5" x14ac:dyDescent="0.25">
      <c r="A147" s="34" t="s">
        <v>256</v>
      </c>
      <c r="D147">
        <v>231</v>
      </c>
      <c r="E147">
        <v>0</v>
      </c>
    </row>
    <row r="148" spans="1:5" x14ac:dyDescent="0.25">
      <c r="A148" t="s">
        <v>451</v>
      </c>
      <c r="B148" s="50" t="s">
        <v>452</v>
      </c>
      <c r="D148">
        <v>232</v>
      </c>
      <c r="E148">
        <v>0</v>
      </c>
    </row>
    <row r="149" spans="1:5" x14ac:dyDescent="0.25">
      <c r="A149" t="s">
        <v>455</v>
      </c>
      <c r="B149" s="50">
        <v>487</v>
      </c>
      <c r="D149">
        <v>233</v>
      </c>
      <c r="E149">
        <v>0</v>
      </c>
    </row>
    <row r="150" spans="1:5" x14ac:dyDescent="0.25">
      <c r="A150" t="s">
        <v>456</v>
      </c>
      <c r="B150" s="50">
        <v>486</v>
      </c>
      <c r="D150">
        <v>234</v>
      </c>
      <c r="E150">
        <v>0</v>
      </c>
    </row>
    <row r="151" spans="1:5" x14ac:dyDescent="0.25">
      <c r="A151" t="s">
        <v>457</v>
      </c>
      <c r="B151" s="50">
        <v>487</v>
      </c>
      <c r="D151">
        <v>235</v>
      </c>
      <c r="E151">
        <v>0</v>
      </c>
    </row>
    <row r="152" spans="1:5" x14ac:dyDescent="0.25">
      <c r="A152" t="s">
        <v>458</v>
      </c>
      <c r="B152" s="50">
        <v>493</v>
      </c>
      <c r="D152">
        <v>236</v>
      </c>
      <c r="E152">
        <v>0</v>
      </c>
    </row>
    <row r="153" spans="1:5" x14ac:dyDescent="0.25">
      <c r="A153" t="s">
        <v>459</v>
      </c>
      <c r="B153" s="50">
        <v>488</v>
      </c>
      <c r="D153">
        <v>237</v>
      </c>
      <c r="E153">
        <v>0</v>
      </c>
    </row>
    <row r="154" spans="1:5" x14ac:dyDescent="0.25">
      <c r="A154" t="s">
        <v>460</v>
      </c>
      <c r="B154" s="50">
        <v>490</v>
      </c>
      <c r="D154">
        <v>238</v>
      </c>
      <c r="E154">
        <v>0</v>
      </c>
    </row>
    <row r="155" spans="1:5" x14ac:dyDescent="0.25">
      <c r="A155" t="s">
        <v>461</v>
      </c>
      <c r="B155" s="50">
        <v>488</v>
      </c>
      <c r="D155">
        <v>239</v>
      </c>
      <c r="E155">
        <v>0</v>
      </c>
    </row>
    <row r="156" spans="1:5" x14ac:dyDescent="0.25">
      <c r="A156" t="s">
        <v>462</v>
      </c>
      <c r="B156" s="50">
        <v>487</v>
      </c>
      <c r="D156">
        <v>240</v>
      </c>
      <c r="E156">
        <v>0</v>
      </c>
    </row>
    <row r="157" spans="1:5" x14ac:dyDescent="0.25">
      <c r="A157" t="s">
        <v>463</v>
      </c>
      <c r="B157" s="50">
        <v>493</v>
      </c>
      <c r="D157">
        <v>241</v>
      </c>
      <c r="E157">
        <v>0</v>
      </c>
    </row>
    <row r="158" spans="1:5" x14ac:dyDescent="0.25">
      <c r="A158" t="s">
        <v>464</v>
      </c>
      <c r="B158" s="50">
        <v>488</v>
      </c>
      <c r="D158">
        <v>242</v>
      </c>
      <c r="E158">
        <v>0</v>
      </c>
    </row>
    <row r="159" spans="1:5" x14ac:dyDescent="0.25">
      <c r="A159" t="s">
        <v>465</v>
      </c>
      <c r="B159" s="50">
        <v>487</v>
      </c>
      <c r="D159">
        <v>243</v>
      </c>
      <c r="E159">
        <v>0</v>
      </c>
    </row>
    <row r="160" spans="1:5" x14ac:dyDescent="0.25">
      <c r="A160" t="s">
        <v>466</v>
      </c>
      <c r="B160" s="50">
        <v>488</v>
      </c>
      <c r="D160">
        <v>244</v>
      </c>
      <c r="E160">
        <v>0</v>
      </c>
    </row>
    <row r="161" spans="1:5" x14ac:dyDescent="0.25">
      <c r="A161" t="s">
        <v>467</v>
      </c>
      <c r="B161" s="50">
        <v>488</v>
      </c>
      <c r="D161">
        <v>245</v>
      </c>
      <c r="E161">
        <v>0</v>
      </c>
    </row>
    <row r="162" spans="1:5" x14ac:dyDescent="0.25">
      <c r="A162" t="s">
        <v>468</v>
      </c>
      <c r="B162" s="50">
        <v>494</v>
      </c>
      <c r="D162">
        <v>246</v>
      </c>
      <c r="E162">
        <v>0</v>
      </c>
    </row>
    <row r="163" spans="1:5" x14ac:dyDescent="0.25">
      <c r="A163" t="s">
        <v>469</v>
      </c>
      <c r="B163" s="50">
        <v>497</v>
      </c>
      <c r="D163">
        <v>247</v>
      </c>
      <c r="E163">
        <v>0</v>
      </c>
    </row>
    <row r="164" spans="1:5" x14ac:dyDescent="0.25">
      <c r="A164" t="s">
        <v>470</v>
      </c>
      <c r="B164" s="50">
        <v>488</v>
      </c>
      <c r="D164">
        <v>248</v>
      </c>
      <c r="E164">
        <v>0</v>
      </c>
    </row>
    <row r="165" spans="1:5" x14ac:dyDescent="0.25">
      <c r="A165" t="s">
        <v>471</v>
      </c>
      <c r="B165" s="50">
        <v>486</v>
      </c>
      <c r="D165">
        <v>249</v>
      </c>
      <c r="E165">
        <v>0</v>
      </c>
    </row>
    <row r="166" spans="1:5" x14ac:dyDescent="0.25">
      <c r="A166" t="s">
        <v>472</v>
      </c>
      <c r="B166" s="50">
        <v>488</v>
      </c>
      <c r="D166">
        <v>250</v>
      </c>
      <c r="E166">
        <v>0</v>
      </c>
    </row>
    <row r="167" spans="1:5" x14ac:dyDescent="0.25">
      <c r="A167" t="s">
        <v>473</v>
      </c>
      <c r="B167" s="50">
        <v>488</v>
      </c>
      <c r="D167">
        <v>251</v>
      </c>
      <c r="E167">
        <v>0</v>
      </c>
    </row>
    <row r="168" spans="1:5" x14ac:dyDescent="0.25">
      <c r="A168" t="s">
        <v>474</v>
      </c>
      <c r="B168" s="50">
        <v>487</v>
      </c>
      <c r="D168">
        <v>252</v>
      </c>
      <c r="E168">
        <v>0</v>
      </c>
    </row>
    <row r="169" spans="1:5" x14ac:dyDescent="0.25">
      <c r="A169" t="s">
        <v>475</v>
      </c>
      <c r="B169" s="50">
        <v>485</v>
      </c>
      <c r="D169">
        <v>253</v>
      </c>
      <c r="E169">
        <v>0</v>
      </c>
    </row>
    <row r="170" spans="1:5" x14ac:dyDescent="0.25">
      <c r="A170" t="s">
        <v>476</v>
      </c>
      <c r="B170" s="50">
        <v>488</v>
      </c>
      <c r="D170">
        <v>254</v>
      </c>
      <c r="E170">
        <v>0</v>
      </c>
    </row>
    <row r="171" spans="1:5" x14ac:dyDescent="0.25">
      <c r="A171" t="s">
        <v>477</v>
      </c>
      <c r="B171" s="50">
        <v>488</v>
      </c>
      <c r="D171">
        <v>255</v>
      </c>
      <c r="E171">
        <v>0</v>
      </c>
    </row>
    <row r="172" spans="1:5" x14ac:dyDescent="0.25">
      <c r="A172" t="s">
        <v>478</v>
      </c>
      <c r="B172" s="50">
        <v>497</v>
      </c>
      <c r="D172">
        <v>256</v>
      </c>
      <c r="E172">
        <v>0</v>
      </c>
    </row>
    <row r="173" spans="1:5" x14ac:dyDescent="0.25">
      <c r="A173" t="s">
        <v>479</v>
      </c>
      <c r="B173" s="50">
        <v>487</v>
      </c>
      <c r="D173">
        <v>257</v>
      </c>
      <c r="E173">
        <v>0</v>
      </c>
    </row>
    <row r="174" spans="1:5" x14ac:dyDescent="0.25">
      <c r="A174" t="s">
        <v>480</v>
      </c>
      <c r="B174" s="50">
        <v>486</v>
      </c>
      <c r="D174">
        <v>258</v>
      </c>
      <c r="E174">
        <v>0</v>
      </c>
    </row>
    <row r="175" spans="1:5" x14ac:dyDescent="0.25">
      <c r="A175" t="s">
        <v>481</v>
      </c>
      <c r="B175" s="50">
        <v>488</v>
      </c>
      <c r="D175">
        <v>259</v>
      </c>
      <c r="E175">
        <v>0</v>
      </c>
    </row>
    <row r="176" spans="1:5" x14ac:dyDescent="0.25">
      <c r="A176" t="s">
        <v>482</v>
      </c>
      <c r="B176" s="50">
        <v>488</v>
      </c>
      <c r="D176">
        <v>260</v>
      </c>
      <c r="E176">
        <v>0</v>
      </c>
    </row>
    <row r="177" spans="1:5" x14ac:dyDescent="0.25">
      <c r="A177" t="s">
        <v>483</v>
      </c>
      <c r="B177" s="50">
        <v>489</v>
      </c>
      <c r="D177">
        <v>261</v>
      </c>
      <c r="E177">
        <v>0</v>
      </c>
    </row>
    <row r="178" spans="1:5" x14ac:dyDescent="0.25">
      <c r="A178" t="s">
        <v>484</v>
      </c>
      <c r="B178" s="50">
        <v>488</v>
      </c>
      <c r="D178">
        <v>262</v>
      </c>
      <c r="E178">
        <v>0</v>
      </c>
    </row>
    <row r="179" spans="1:5" x14ac:dyDescent="0.25">
      <c r="A179" t="s">
        <v>485</v>
      </c>
      <c r="B179" s="50">
        <v>489</v>
      </c>
      <c r="D179">
        <v>263</v>
      </c>
      <c r="E179">
        <v>0</v>
      </c>
    </row>
    <row r="180" spans="1:5" x14ac:dyDescent="0.25">
      <c r="A180" t="s">
        <v>486</v>
      </c>
      <c r="B180" s="50">
        <v>484</v>
      </c>
      <c r="D180">
        <v>264</v>
      </c>
      <c r="E180">
        <v>0</v>
      </c>
    </row>
    <row r="181" spans="1:5" x14ac:dyDescent="0.25">
      <c r="A181" t="s">
        <v>487</v>
      </c>
      <c r="B181" s="50">
        <v>487</v>
      </c>
      <c r="D181">
        <v>265</v>
      </c>
      <c r="E181">
        <v>0</v>
      </c>
    </row>
    <row r="182" spans="1:5" x14ac:dyDescent="0.25">
      <c r="A182" t="s">
        <v>488</v>
      </c>
      <c r="B182" s="50">
        <v>487</v>
      </c>
      <c r="D182">
        <v>266</v>
      </c>
      <c r="E182">
        <v>0</v>
      </c>
    </row>
    <row r="183" spans="1:5" x14ac:dyDescent="0.25">
      <c r="A183" t="s">
        <v>489</v>
      </c>
      <c r="B183" s="50">
        <v>493</v>
      </c>
      <c r="D183">
        <v>267</v>
      </c>
      <c r="E183">
        <v>0</v>
      </c>
    </row>
    <row r="184" spans="1:5" x14ac:dyDescent="0.25">
      <c r="A184" t="s">
        <v>490</v>
      </c>
      <c r="B184" s="50">
        <v>488</v>
      </c>
      <c r="D184">
        <v>268</v>
      </c>
      <c r="E184">
        <v>0</v>
      </c>
    </row>
    <row r="185" spans="1:5" x14ac:dyDescent="0.25">
      <c r="A185" t="s">
        <v>491</v>
      </c>
      <c r="B185" s="50">
        <v>487</v>
      </c>
      <c r="D185">
        <v>269</v>
      </c>
      <c r="E185">
        <v>0</v>
      </c>
    </row>
    <row r="186" spans="1:5" x14ac:dyDescent="0.25">
      <c r="A186" t="s">
        <v>492</v>
      </c>
      <c r="B186" s="50">
        <v>487</v>
      </c>
      <c r="D186">
        <v>270</v>
      </c>
      <c r="E186">
        <v>0</v>
      </c>
    </row>
    <row r="187" spans="1:5" x14ac:dyDescent="0.25">
      <c r="A187" t="s">
        <v>493</v>
      </c>
      <c r="B187" s="50">
        <v>489</v>
      </c>
      <c r="D187">
        <v>271</v>
      </c>
      <c r="E187">
        <v>0</v>
      </c>
    </row>
    <row r="188" spans="1:5" x14ac:dyDescent="0.25">
      <c r="A188" t="s">
        <v>494</v>
      </c>
      <c r="B188" s="50">
        <v>487</v>
      </c>
      <c r="D188">
        <v>272</v>
      </c>
      <c r="E188">
        <v>0</v>
      </c>
    </row>
    <row r="189" spans="1:5" x14ac:dyDescent="0.25">
      <c r="A189" t="s">
        <v>495</v>
      </c>
      <c r="B189" s="50">
        <v>489</v>
      </c>
      <c r="D189">
        <v>273</v>
      </c>
      <c r="E189">
        <v>0</v>
      </c>
    </row>
    <row r="190" spans="1:5" x14ac:dyDescent="0.25">
      <c r="A190" t="s">
        <v>496</v>
      </c>
      <c r="B190" s="50">
        <v>488</v>
      </c>
      <c r="D190">
        <v>274</v>
      </c>
      <c r="E190">
        <v>0</v>
      </c>
    </row>
    <row r="191" spans="1:5" x14ac:dyDescent="0.25">
      <c r="A191" t="s">
        <v>497</v>
      </c>
      <c r="B191" s="50">
        <v>487</v>
      </c>
      <c r="D191">
        <v>275</v>
      </c>
      <c r="E191">
        <v>0</v>
      </c>
    </row>
    <row r="192" spans="1:5" x14ac:dyDescent="0.25">
      <c r="A192" t="s">
        <v>498</v>
      </c>
      <c r="B192" s="50">
        <v>487</v>
      </c>
      <c r="D192">
        <v>276</v>
      </c>
      <c r="E192">
        <v>0</v>
      </c>
    </row>
    <row r="193" spans="1:5" x14ac:dyDescent="0.25">
      <c r="A193" t="s">
        <v>499</v>
      </c>
      <c r="B193" s="50">
        <v>486</v>
      </c>
      <c r="D193">
        <v>277</v>
      </c>
      <c r="E193">
        <v>0</v>
      </c>
    </row>
    <row r="194" spans="1:5" x14ac:dyDescent="0.25">
      <c r="A194" t="s">
        <v>500</v>
      </c>
      <c r="B194" s="50">
        <v>488</v>
      </c>
      <c r="D194">
        <v>278</v>
      </c>
      <c r="E194">
        <v>0</v>
      </c>
    </row>
    <row r="195" spans="1:5" x14ac:dyDescent="0.25">
      <c r="A195" t="s">
        <v>501</v>
      </c>
      <c r="B195" s="50">
        <v>488</v>
      </c>
      <c r="D195">
        <v>279</v>
      </c>
      <c r="E195">
        <v>0</v>
      </c>
    </row>
    <row r="196" spans="1:5" x14ac:dyDescent="0.25">
      <c r="A196" t="s">
        <v>502</v>
      </c>
      <c r="B196" s="50">
        <v>497</v>
      </c>
      <c r="D196">
        <v>280</v>
      </c>
      <c r="E196">
        <v>0</v>
      </c>
    </row>
    <row r="197" spans="1:5" x14ac:dyDescent="0.25">
      <c r="A197" t="s">
        <v>503</v>
      </c>
      <c r="B197" s="50">
        <v>484</v>
      </c>
      <c r="D197">
        <v>281</v>
      </c>
      <c r="E197">
        <v>0</v>
      </c>
    </row>
    <row r="198" spans="1:5" x14ac:dyDescent="0.25">
      <c r="A198" t="s">
        <v>504</v>
      </c>
      <c r="B198" s="50">
        <v>488</v>
      </c>
      <c r="D198">
        <v>282</v>
      </c>
      <c r="E198">
        <v>0</v>
      </c>
    </row>
    <row r="199" spans="1:5" x14ac:dyDescent="0.25">
      <c r="A199" t="s">
        <v>505</v>
      </c>
      <c r="B199" s="50">
        <v>489</v>
      </c>
      <c r="D199">
        <v>283</v>
      </c>
      <c r="E199">
        <v>0</v>
      </c>
    </row>
    <row r="200" spans="1:5" x14ac:dyDescent="0.25">
      <c r="A200" t="s">
        <v>506</v>
      </c>
      <c r="B200" s="50">
        <v>488</v>
      </c>
      <c r="D200">
        <v>284</v>
      </c>
      <c r="E200">
        <v>0</v>
      </c>
    </row>
    <row r="201" spans="1:5" x14ac:dyDescent="0.25">
      <c r="A201" t="s">
        <v>507</v>
      </c>
      <c r="B201" s="50">
        <v>492</v>
      </c>
      <c r="D201">
        <v>285</v>
      </c>
      <c r="E201">
        <v>0</v>
      </c>
    </row>
    <row r="202" spans="1:5" x14ac:dyDescent="0.25">
      <c r="A202" t="s">
        <v>508</v>
      </c>
      <c r="B202" s="50">
        <v>492</v>
      </c>
      <c r="D202">
        <v>286</v>
      </c>
      <c r="E202">
        <v>0</v>
      </c>
    </row>
    <row r="203" spans="1:5" x14ac:dyDescent="0.25">
      <c r="A203" t="s">
        <v>509</v>
      </c>
      <c r="B203" s="50">
        <v>492</v>
      </c>
      <c r="D203">
        <v>287</v>
      </c>
      <c r="E203">
        <v>0</v>
      </c>
    </row>
    <row r="204" spans="1:5" x14ac:dyDescent="0.25">
      <c r="A204" t="s">
        <v>510</v>
      </c>
      <c r="B204" s="50">
        <v>490</v>
      </c>
      <c r="D204">
        <v>288</v>
      </c>
      <c r="E204">
        <v>1</v>
      </c>
    </row>
    <row r="205" spans="1:5" x14ac:dyDescent="0.25">
      <c r="A205" t="s">
        <v>511</v>
      </c>
      <c r="B205" s="50">
        <v>492</v>
      </c>
      <c r="D205">
        <v>289</v>
      </c>
      <c r="E205">
        <v>0</v>
      </c>
    </row>
    <row r="206" spans="1:5" x14ac:dyDescent="0.25">
      <c r="A206" t="s">
        <v>512</v>
      </c>
      <c r="B206" s="50">
        <v>490</v>
      </c>
      <c r="D206">
        <v>290</v>
      </c>
      <c r="E206">
        <v>0</v>
      </c>
    </row>
    <row r="207" spans="1:5" x14ac:dyDescent="0.25">
      <c r="A207" t="s">
        <v>513</v>
      </c>
      <c r="B207" s="50">
        <v>492</v>
      </c>
      <c r="D207">
        <v>291</v>
      </c>
      <c r="E207">
        <v>0</v>
      </c>
    </row>
    <row r="208" spans="1:5" x14ac:dyDescent="0.25">
      <c r="A208" t="s">
        <v>514</v>
      </c>
      <c r="B208" s="50">
        <v>404</v>
      </c>
      <c r="D208">
        <v>292</v>
      </c>
      <c r="E208">
        <v>0</v>
      </c>
    </row>
    <row r="209" spans="1:5" x14ac:dyDescent="0.25">
      <c r="A209" t="s">
        <v>515</v>
      </c>
      <c r="B209" s="50">
        <v>162</v>
      </c>
      <c r="D209">
        <v>293</v>
      </c>
      <c r="E209">
        <v>0</v>
      </c>
    </row>
    <row r="210" spans="1:5" x14ac:dyDescent="0.25">
      <c r="A210" t="s">
        <v>516</v>
      </c>
      <c r="B210" s="50">
        <v>92</v>
      </c>
      <c r="D210">
        <v>294</v>
      </c>
      <c r="E210">
        <v>0</v>
      </c>
    </row>
    <row r="211" spans="1:5" x14ac:dyDescent="0.25">
      <c r="A211" s="34" t="s">
        <v>247</v>
      </c>
      <c r="D211">
        <v>295</v>
      </c>
      <c r="E211">
        <v>0</v>
      </c>
    </row>
    <row r="212" spans="1:5" x14ac:dyDescent="0.25">
      <c r="A212" t="s">
        <v>451</v>
      </c>
      <c r="B212" s="50" t="s">
        <v>452</v>
      </c>
      <c r="D212">
        <v>296</v>
      </c>
      <c r="E212">
        <v>0</v>
      </c>
    </row>
    <row r="213" spans="1:5" x14ac:dyDescent="0.25">
      <c r="A213" t="s">
        <v>455</v>
      </c>
      <c r="B213" s="50">
        <v>488</v>
      </c>
      <c r="D213">
        <v>297</v>
      </c>
      <c r="E213">
        <v>0</v>
      </c>
    </row>
    <row r="214" spans="1:5" x14ac:dyDescent="0.25">
      <c r="A214" t="s">
        <v>456</v>
      </c>
      <c r="B214" s="50">
        <v>493</v>
      </c>
      <c r="D214">
        <v>298</v>
      </c>
      <c r="E214">
        <v>0</v>
      </c>
    </row>
    <row r="215" spans="1:5" x14ac:dyDescent="0.25">
      <c r="A215" t="s">
        <v>457</v>
      </c>
      <c r="B215" s="50">
        <v>490</v>
      </c>
      <c r="D215">
        <v>299</v>
      </c>
      <c r="E215">
        <v>0</v>
      </c>
    </row>
    <row r="216" spans="1:5" x14ac:dyDescent="0.25">
      <c r="A216" t="s">
        <v>458</v>
      </c>
      <c r="B216" s="50">
        <v>488</v>
      </c>
      <c r="D216">
        <v>300</v>
      </c>
      <c r="E216">
        <v>0</v>
      </c>
    </row>
    <row r="217" spans="1:5" x14ac:dyDescent="0.25">
      <c r="A217" t="s">
        <v>459</v>
      </c>
      <c r="B217" s="50">
        <v>488</v>
      </c>
      <c r="D217">
        <v>301</v>
      </c>
      <c r="E217">
        <v>0</v>
      </c>
    </row>
    <row r="218" spans="1:5" x14ac:dyDescent="0.25">
      <c r="A218" t="s">
        <v>460</v>
      </c>
      <c r="B218" s="50">
        <v>486</v>
      </c>
      <c r="D218">
        <v>302</v>
      </c>
      <c r="E218">
        <v>0</v>
      </c>
    </row>
    <row r="219" spans="1:5" x14ac:dyDescent="0.25">
      <c r="A219" t="s">
        <v>461</v>
      </c>
      <c r="B219" s="50">
        <v>488</v>
      </c>
      <c r="D219">
        <v>303</v>
      </c>
      <c r="E219">
        <v>0</v>
      </c>
    </row>
    <row r="220" spans="1:5" x14ac:dyDescent="0.25">
      <c r="A220" t="s">
        <v>462</v>
      </c>
      <c r="B220" s="50">
        <v>488</v>
      </c>
      <c r="D220">
        <v>304</v>
      </c>
      <c r="E220">
        <v>0</v>
      </c>
    </row>
    <row r="221" spans="1:5" x14ac:dyDescent="0.25">
      <c r="A221" t="s">
        <v>463</v>
      </c>
      <c r="B221" s="50">
        <v>487</v>
      </c>
      <c r="D221">
        <v>305</v>
      </c>
      <c r="E221">
        <v>0</v>
      </c>
    </row>
    <row r="222" spans="1:5" x14ac:dyDescent="0.25">
      <c r="A222" t="s">
        <v>464</v>
      </c>
      <c r="B222" s="50">
        <v>485</v>
      </c>
      <c r="D222">
        <v>306</v>
      </c>
      <c r="E222">
        <v>0</v>
      </c>
    </row>
    <row r="223" spans="1:5" x14ac:dyDescent="0.25">
      <c r="A223" t="s">
        <v>465</v>
      </c>
      <c r="B223" s="50">
        <v>487</v>
      </c>
      <c r="D223">
        <v>307</v>
      </c>
      <c r="E223">
        <v>0</v>
      </c>
    </row>
    <row r="224" spans="1:5" x14ac:dyDescent="0.25">
      <c r="A224" t="s">
        <v>466</v>
      </c>
      <c r="B224" s="50">
        <v>488</v>
      </c>
      <c r="D224">
        <v>308</v>
      </c>
      <c r="E224">
        <v>0</v>
      </c>
    </row>
    <row r="225" spans="1:5" x14ac:dyDescent="0.25">
      <c r="A225" t="s">
        <v>467</v>
      </c>
      <c r="B225" s="50">
        <v>487</v>
      </c>
      <c r="D225">
        <v>309</v>
      </c>
      <c r="E225">
        <v>0</v>
      </c>
    </row>
    <row r="226" spans="1:5" x14ac:dyDescent="0.25">
      <c r="A226" t="s">
        <v>468</v>
      </c>
      <c r="B226" s="50">
        <v>487</v>
      </c>
      <c r="D226">
        <v>310</v>
      </c>
      <c r="E226">
        <v>0</v>
      </c>
    </row>
    <row r="227" spans="1:5" x14ac:dyDescent="0.25">
      <c r="A227" t="s">
        <v>469</v>
      </c>
      <c r="B227" s="50">
        <v>487</v>
      </c>
      <c r="D227">
        <v>311</v>
      </c>
      <c r="E227">
        <v>0</v>
      </c>
    </row>
    <row r="228" spans="1:5" x14ac:dyDescent="0.25">
      <c r="A228" t="s">
        <v>470</v>
      </c>
      <c r="B228" s="50">
        <v>484</v>
      </c>
      <c r="D228">
        <v>312</v>
      </c>
      <c r="E228">
        <v>0</v>
      </c>
    </row>
    <row r="229" spans="1:5" x14ac:dyDescent="0.25">
      <c r="A229" t="s">
        <v>471</v>
      </c>
      <c r="B229" s="50">
        <v>488</v>
      </c>
      <c r="D229">
        <v>313</v>
      </c>
      <c r="E229">
        <v>0</v>
      </c>
    </row>
    <row r="230" spans="1:5" x14ac:dyDescent="0.25">
      <c r="A230" t="s">
        <v>472</v>
      </c>
      <c r="B230" s="50">
        <v>488</v>
      </c>
      <c r="D230">
        <v>314</v>
      </c>
      <c r="E230">
        <v>0</v>
      </c>
    </row>
    <row r="231" spans="1:5" x14ac:dyDescent="0.25">
      <c r="A231" t="s">
        <v>473</v>
      </c>
      <c r="B231" s="50">
        <v>487</v>
      </c>
      <c r="D231">
        <v>315</v>
      </c>
      <c r="E231">
        <v>0</v>
      </c>
    </row>
    <row r="232" spans="1:5" x14ac:dyDescent="0.25">
      <c r="A232" t="s">
        <v>474</v>
      </c>
      <c r="B232" s="50">
        <v>488</v>
      </c>
      <c r="D232">
        <v>316</v>
      </c>
      <c r="E232">
        <v>0</v>
      </c>
    </row>
    <row r="233" spans="1:5" x14ac:dyDescent="0.25">
      <c r="A233" t="s">
        <v>475</v>
      </c>
      <c r="B233" s="50">
        <v>488</v>
      </c>
      <c r="D233">
        <v>317</v>
      </c>
      <c r="E233">
        <v>0</v>
      </c>
    </row>
    <row r="234" spans="1:5" x14ac:dyDescent="0.25">
      <c r="A234" t="s">
        <v>476</v>
      </c>
      <c r="B234" s="50">
        <v>488</v>
      </c>
      <c r="D234">
        <v>318</v>
      </c>
      <c r="E234">
        <v>0</v>
      </c>
    </row>
    <row r="235" spans="1:5" x14ac:dyDescent="0.25">
      <c r="A235" t="s">
        <v>477</v>
      </c>
      <c r="B235" s="50">
        <v>488</v>
      </c>
      <c r="D235">
        <v>319</v>
      </c>
      <c r="E235">
        <v>0</v>
      </c>
    </row>
    <row r="236" spans="1:5" x14ac:dyDescent="0.25">
      <c r="A236" t="s">
        <v>478</v>
      </c>
      <c r="B236" s="50">
        <v>412</v>
      </c>
      <c r="D236">
        <v>320</v>
      </c>
      <c r="E236">
        <v>0</v>
      </c>
    </row>
    <row r="237" spans="1:5" x14ac:dyDescent="0.25">
      <c r="A237" t="s">
        <v>479</v>
      </c>
      <c r="B237" s="50">
        <v>489</v>
      </c>
      <c r="D237">
        <v>321</v>
      </c>
      <c r="E237">
        <v>0</v>
      </c>
    </row>
    <row r="238" spans="1:5" x14ac:dyDescent="0.25">
      <c r="A238" t="s">
        <v>480</v>
      </c>
      <c r="B238" s="50">
        <v>487</v>
      </c>
      <c r="D238">
        <v>322</v>
      </c>
      <c r="E238">
        <v>0</v>
      </c>
    </row>
    <row r="239" spans="1:5" x14ac:dyDescent="0.25">
      <c r="A239" t="s">
        <v>481</v>
      </c>
      <c r="B239" s="50">
        <v>487</v>
      </c>
      <c r="D239">
        <v>323</v>
      </c>
      <c r="E239">
        <v>0</v>
      </c>
    </row>
    <row r="240" spans="1:5" x14ac:dyDescent="0.25">
      <c r="A240" t="s">
        <v>482</v>
      </c>
      <c r="B240" s="50">
        <v>505</v>
      </c>
      <c r="D240">
        <v>324</v>
      </c>
      <c r="E240">
        <v>0</v>
      </c>
    </row>
    <row r="241" spans="1:5" x14ac:dyDescent="0.25">
      <c r="A241" t="s">
        <v>483</v>
      </c>
      <c r="B241" s="50">
        <v>489</v>
      </c>
      <c r="D241">
        <v>325</v>
      </c>
      <c r="E241">
        <v>0</v>
      </c>
    </row>
    <row r="242" spans="1:5" x14ac:dyDescent="0.25">
      <c r="A242" t="s">
        <v>484</v>
      </c>
      <c r="B242" s="50">
        <v>489</v>
      </c>
      <c r="D242">
        <v>326</v>
      </c>
      <c r="E242">
        <v>0</v>
      </c>
    </row>
    <row r="243" spans="1:5" x14ac:dyDescent="0.25">
      <c r="A243" s="34" t="s">
        <v>240</v>
      </c>
      <c r="D243">
        <v>327</v>
      </c>
      <c r="E243">
        <v>0</v>
      </c>
    </row>
    <row r="244" spans="1:5" x14ac:dyDescent="0.25">
      <c r="A244" t="s">
        <v>451</v>
      </c>
      <c r="B244" s="50" t="s">
        <v>452</v>
      </c>
      <c r="D244">
        <v>328</v>
      </c>
      <c r="E244">
        <v>0</v>
      </c>
    </row>
    <row r="245" spans="1:5" x14ac:dyDescent="0.25">
      <c r="A245" t="s">
        <v>455</v>
      </c>
      <c r="B245" s="50">
        <v>493</v>
      </c>
      <c r="D245">
        <v>329</v>
      </c>
      <c r="E245">
        <v>0</v>
      </c>
    </row>
    <row r="246" spans="1:5" x14ac:dyDescent="0.25">
      <c r="A246" t="s">
        <v>456</v>
      </c>
      <c r="B246" s="50">
        <v>490</v>
      </c>
      <c r="D246">
        <v>330</v>
      </c>
      <c r="E246">
        <v>0</v>
      </c>
    </row>
    <row r="247" spans="1:5" x14ac:dyDescent="0.25">
      <c r="A247" t="s">
        <v>457</v>
      </c>
      <c r="B247" s="50">
        <v>486</v>
      </c>
      <c r="D247">
        <v>331</v>
      </c>
      <c r="E247">
        <v>0</v>
      </c>
    </row>
    <row r="248" spans="1:5" x14ac:dyDescent="0.25">
      <c r="A248" t="s">
        <v>458</v>
      </c>
      <c r="B248" s="50">
        <v>488</v>
      </c>
      <c r="D248">
        <v>332</v>
      </c>
      <c r="E248">
        <v>0</v>
      </c>
    </row>
    <row r="249" spans="1:5" x14ac:dyDescent="0.25">
      <c r="A249" t="s">
        <v>459</v>
      </c>
      <c r="B249" s="50">
        <v>488</v>
      </c>
      <c r="D249">
        <v>333</v>
      </c>
      <c r="E249">
        <v>0</v>
      </c>
    </row>
    <row r="250" spans="1:5" x14ac:dyDescent="0.25">
      <c r="A250" t="s">
        <v>460</v>
      </c>
      <c r="B250" s="50">
        <v>488</v>
      </c>
      <c r="D250">
        <v>334</v>
      </c>
      <c r="E250">
        <v>0</v>
      </c>
    </row>
    <row r="251" spans="1:5" x14ac:dyDescent="0.25">
      <c r="A251" t="s">
        <v>461</v>
      </c>
      <c r="B251" s="50">
        <v>488</v>
      </c>
      <c r="D251">
        <v>335</v>
      </c>
      <c r="E251">
        <v>0</v>
      </c>
    </row>
    <row r="252" spans="1:5" x14ac:dyDescent="0.25">
      <c r="A252" t="s">
        <v>462</v>
      </c>
      <c r="B252" s="50">
        <v>487</v>
      </c>
      <c r="D252">
        <v>336</v>
      </c>
      <c r="E252">
        <v>0</v>
      </c>
    </row>
    <row r="253" spans="1:5" x14ac:dyDescent="0.25">
      <c r="A253" t="s">
        <v>463</v>
      </c>
      <c r="B253" s="50">
        <v>487</v>
      </c>
      <c r="D253">
        <v>337</v>
      </c>
      <c r="E253">
        <v>0</v>
      </c>
    </row>
    <row r="254" spans="1:5" x14ac:dyDescent="0.25">
      <c r="A254" t="s">
        <v>464</v>
      </c>
      <c r="B254" s="50">
        <v>487</v>
      </c>
      <c r="D254">
        <v>338</v>
      </c>
      <c r="E254">
        <v>0</v>
      </c>
    </row>
    <row r="255" spans="1:5" x14ac:dyDescent="0.25">
      <c r="A255" t="s">
        <v>465</v>
      </c>
      <c r="B255" s="50">
        <v>498</v>
      </c>
      <c r="D255">
        <v>339</v>
      </c>
      <c r="E255">
        <v>0</v>
      </c>
    </row>
    <row r="256" spans="1:5" x14ac:dyDescent="0.25">
      <c r="A256" t="s">
        <v>466</v>
      </c>
      <c r="B256" s="50">
        <v>488</v>
      </c>
      <c r="D256">
        <v>340</v>
      </c>
      <c r="E256">
        <v>0</v>
      </c>
    </row>
    <row r="257" spans="1:5" x14ac:dyDescent="0.25">
      <c r="A257" t="s">
        <v>467</v>
      </c>
      <c r="B257" s="50">
        <v>487</v>
      </c>
      <c r="D257">
        <v>341</v>
      </c>
      <c r="E257">
        <v>0</v>
      </c>
    </row>
    <row r="258" spans="1:5" x14ac:dyDescent="0.25">
      <c r="A258" t="s">
        <v>468</v>
      </c>
      <c r="B258" s="50">
        <v>487</v>
      </c>
      <c r="D258">
        <v>342</v>
      </c>
      <c r="E258">
        <v>0</v>
      </c>
    </row>
    <row r="259" spans="1:5" x14ac:dyDescent="0.25">
      <c r="A259" t="s">
        <v>469</v>
      </c>
      <c r="B259" s="50">
        <v>487</v>
      </c>
      <c r="D259">
        <v>343</v>
      </c>
      <c r="E259">
        <v>0</v>
      </c>
    </row>
    <row r="260" spans="1:5" x14ac:dyDescent="0.25">
      <c r="A260" t="s">
        <v>470</v>
      </c>
      <c r="B260" s="50">
        <v>487</v>
      </c>
      <c r="D260">
        <v>344</v>
      </c>
      <c r="E260">
        <v>0</v>
      </c>
    </row>
    <row r="261" spans="1:5" x14ac:dyDescent="0.25">
      <c r="A261" t="s">
        <v>471</v>
      </c>
      <c r="B261" s="50">
        <v>484</v>
      </c>
      <c r="D261">
        <v>345</v>
      </c>
      <c r="E261">
        <v>0</v>
      </c>
    </row>
    <row r="262" spans="1:5" x14ac:dyDescent="0.25">
      <c r="A262" t="s">
        <v>472</v>
      </c>
      <c r="B262" s="50">
        <v>493</v>
      </c>
      <c r="D262">
        <v>346</v>
      </c>
      <c r="E262">
        <v>0</v>
      </c>
    </row>
    <row r="263" spans="1:5" x14ac:dyDescent="0.25">
      <c r="A263" t="s">
        <v>473</v>
      </c>
      <c r="B263" s="50">
        <v>412</v>
      </c>
      <c r="D263">
        <v>347</v>
      </c>
      <c r="E263">
        <v>0</v>
      </c>
    </row>
    <row r="264" spans="1:5" x14ac:dyDescent="0.25">
      <c r="A264" t="s">
        <v>474</v>
      </c>
      <c r="B264" s="50">
        <v>487</v>
      </c>
      <c r="D264">
        <v>348</v>
      </c>
      <c r="E264">
        <v>0</v>
      </c>
    </row>
    <row r="265" spans="1:5" x14ac:dyDescent="0.25">
      <c r="A265" t="s">
        <v>475</v>
      </c>
      <c r="B265" s="50">
        <v>487</v>
      </c>
      <c r="D265">
        <v>349</v>
      </c>
      <c r="E265">
        <v>0</v>
      </c>
    </row>
    <row r="266" spans="1:5" x14ac:dyDescent="0.25">
      <c r="A266" t="s">
        <v>476</v>
      </c>
      <c r="B266" s="50">
        <v>488</v>
      </c>
      <c r="D266">
        <v>350</v>
      </c>
      <c r="E266">
        <v>0</v>
      </c>
    </row>
    <row r="267" spans="1:5" x14ac:dyDescent="0.25">
      <c r="A267" t="s">
        <v>477</v>
      </c>
      <c r="B267" s="50">
        <v>412</v>
      </c>
      <c r="D267">
        <v>351</v>
      </c>
      <c r="E267">
        <v>0</v>
      </c>
    </row>
    <row r="268" spans="1:5" x14ac:dyDescent="0.25">
      <c r="A268" t="s">
        <v>478</v>
      </c>
      <c r="B268" s="50">
        <v>485</v>
      </c>
      <c r="D268">
        <v>352</v>
      </c>
      <c r="E268">
        <v>0</v>
      </c>
    </row>
    <row r="269" spans="1:5" x14ac:dyDescent="0.25">
      <c r="A269" t="s">
        <v>479</v>
      </c>
      <c r="B269" s="50">
        <v>487</v>
      </c>
      <c r="D269">
        <v>353</v>
      </c>
      <c r="E269">
        <v>0</v>
      </c>
    </row>
    <row r="270" spans="1:5" x14ac:dyDescent="0.25">
      <c r="A270" t="s">
        <v>480</v>
      </c>
      <c r="B270" s="50">
        <v>487</v>
      </c>
      <c r="D270">
        <v>354</v>
      </c>
      <c r="E270">
        <v>0</v>
      </c>
    </row>
    <row r="271" spans="1:5" x14ac:dyDescent="0.25">
      <c r="A271" t="s">
        <v>481</v>
      </c>
      <c r="B271" s="50">
        <v>487</v>
      </c>
      <c r="D271">
        <v>355</v>
      </c>
      <c r="E271">
        <v>0</v>
      </c>
    </row>
    <row r="272" spans="1:5" x14ac:dyDescent="0.25">
      <c r="A272" t="s">
        <v>482</v>
      </c>
      <c r="B272" s="50">
        <v>489</v>
      </c>
      <c r="D272">
        <v>356</v>
      </c>
      <c r="E272">
        <v>0</v>
      </c>
    </row>
    <row r="273" spans="1:5" x14ac:dyDescent="0.25">
      <c r="A273" t="s">
        <v>483</v>
      </c>
      <c r="B273" s="50">
        <v>488</v>
      </c>
      <c r="D273">
        <v>357</v>
      </c>
      <c r="E273">
        <v>0</v>
      </c>
    </row>
    <row r="274" spans="1:5" x14ac:dyDescent="0.25">
      <c r="A274" t="s">
        <v>484</v>
      </c>
      <c r="B274" s="50">
        <v>488</v>
      </c>
      <c r="D274">
        <v>358</v>
      </c>
      <c r="E274">
        <v>0</v>
      </c>
    </row>
    <row r="275" spans="1:5" x14ac:dyDescent="0.25">
      <c r="A275" t="s">
        <v>485</v>
      </c>
      <c r="B275" s="50">
        <v>466</v>
      </c>
      <c r="D275">
        <v>359</v>
      </c>
      <c r="E275">
        <v>0</v>
      </c>
    </row>
    <row r="276" spans="1:5" x14ac:dyDescent="0.25">
      <c r="A276" t="s">
        <v>486</v>
      </c>
      <c r="B276" s="50">
        <v>488</v>
      </c>
      <c r="D276">
        <v>360</v>
      </c>
      <c r="E276">
        <v>0</v>
      </c>
    </row>
    <row r="277" spans="1:5" x14ac:dyDescent="0.25">
      <c r="A277" t="s">
        <v>487</v>
      </c>
      <c r="B277" s="50">
        <v>486</v>
      </c>
      <c r="D277">
        <v>361</v>
      </c>
      <c r="E277">
        <v>0</v>
      </c>
    </row>
    <row r="278" spans="1:5" x14ac:dyDescent="0.25">
      <c r="A278" t="s">
        <v>488</v>
      </c>
      <c r="B278" s="50">
        <v>488</v>
      </c>
      <c r="D278">
        <v>362</v>
      </c>
      <c r="E278">
        <v>0</v>
      </c>
    </row>
    <row r="279" spans="1:5" x14ac:dyDescent="0.25">
      <c r="A279" t="s">
        <v>489</v>
      </c>
      <c r="B279" s="50">
        <v>491</v>
      </c>
      <c r="D279">
        <v>363</v>
      </c>
      <c r="E279">
        <v>0</v>
      </c>
    </row>
    <row r="280" spans="1:5" x14ac:dyDescent="0.25">
      <c r="A280" s="34" t="s">
        <v>257</v>
      </c>
      <c r="D280">
        <v>364</v>
      </c>
      <c r="E280">
        <v>0</v>
      </c>
    </row>
    <row r="281" spans="1:5" x14ac:dyDescent="0.25">
      <c r="A281" t="s">
        <v>451</v>
      </c>
      <c r="B281" s="50" t="s">
        <v>452</v>
      </c>
      <c r="D281">
        <v>365</v>
      </c>
      <c r="E281">
        <v>0</v>
      </c>
    </row>
    <row r="282" spans="1:5" x14ac:dyDescent="0.25">
      <c r="A282" t="s">
        <v>455</v>
      </c>
      <c r="B282" s="50">
        <v>490</v>
      </c>
      <c r="D282">
        <v>366</v>
      </c>
      <c r="E282">
        <v>0</v>
      </c>
    </row>
    <row r="283" spans="1:5" x14ac:dyDescent="0.25">
      <c r="A283" t="s">
        <v>456</v>
      </c>
      <c r="B283" s="50">
        <v>488</v>
      </c>
      <c r="D283">
        <v>367</v>
      </c>
      <c r="E283">
        <v>0</v>
      </c>
    </row>
    <row r="284" spans="1:5" x14ac:dyDescent="0.25">
      <c r="A284" t="s">
        <v>457</v>
      </c>
      <c r="B284" s="50">
        <v>488</v>
      </c>
      <c r="D284">
        <v>368</v>
      </c>
      <c r="E284">
        <v>0</v>
      </c>
    </row>
    <row r="285" spans="1:5" x14ac:dyDescent="0.25">
      <c r="A285" t="s">
        <v>458</v>
      </c>
      <c r="B285" s="50">
        <v>487</v>
      </c>
      <c r="D285">
        <v>369</v>
      </c>
      <c r="E285">
        <v>0</v>
      </c>
    </row>
    <row r="286" spans="1:5" x14ac:dyDescent="0.25">
      <c r="A286" t="s">
        <v>459</v>
      </c>
      <c r="B286" s="50">
        <v>488</v>
      </c>
      <c r="D286">
        <v>370</v>
      </c>
      <c r="E286">
        <v>0</v>
      </c>
    </row>
    <row r="287" spans="1:5" x14ac:dyDescent="0.25">
      <c r="A287" t="s">
        <v>460</v>
      </c>
      <c r="B287" s="50">
        <v>488</v>
      </c>
      <c r="D287">
        <v>371</v>
      </c>
      <c r="E287">
        <v>0</v>
      </c>
    </row>
    <row r="288" spans="1:5" x14ac:dyDescent="0.25">
      <c r="A288" t="s">
        <v>461</v>
      </c>
      <c r="B288" s="50">
        <v>488</v>
      </c>
      <c r="D288">
        <v>372</v>
      </c>
      <c r="E288">
        <v>0</v>
      </c>
    </row>
    <row r="289" spans="1:5" x14ac:dyDescent="0.25">
      <c r="A289" t="s">
        <v>462</v>
      </c>
      <c r="B289" s="50">
        <v>487</v>
      </c>
      <c r="D289">
        <v>373</v>
      </c>
      <c r="E289">
        <v>0</v>
      </c>
    </row>
    <row r="290" spans="1:5" x14ac:dyDescent="0.25">
      <c r="A290" t="s">
        <v>463</v>
      </c>
      <c r="B290" s="50">
        <v>488</v>
      </c>
      <c r="D290">
        <v>374</v>
      </c>
      <c r="E290">
        <v>0</v>
      </c>
    </row>
    <row r="291" spans="1:5" x14ac:dyDescent="0.25">
      <c r="A291" t="s">
        <v>464</v>
      </c>
      <c r="B291" s="50">
        <v>488</v>
      </c>
      <c r="D291">
        <v>375</v>
      </c>
      <c r="E291">
        <v>0</v>
      </c>
    </row>
    <row r="292" spans="1:5" x14ac:dyDescent="0.25">
      <c r="A292" t="s">
        <v>465</v>
      </c>
      <c r="B292" s="50">
        <v>486</v>
      </c>
      <c r="D292">
        <v>376</v>
      </c>
      <c r="E292">
        <v>0</v>
      </c>
    </row>
    <row r="293" spans="1:5" x14ac:dyDescent="0.25">
      <c r="A293" t="s">
        <v>466</v>
      </c>
      <c r="B293" s="50">
        <v>487</v>
      </c>
      <c r="D293">
        <v>377</v>
      </c>
      <c r="E293">
        <v>1</v>
      </c>
    </row>
    <row r="294" spans="1:5" x14ac:dyDescent="0.25">
      <c r="A294" t="s">
        <v>467</v>
      </c>
      <c r="B294" s="50">
        <v>486</v>
      </c>
      <c r="D294">
        <v>378</v>
      </c>
      <c r="E294">
        <v>0</v>
      </c>
    </row>
    <row r="295" spans="1:5" x14ac:dyDescent="0.25">
      <c r="A295" t="s">
        <v>468</v>
      </c>
      <c r="B295" s="50">
        <v>488</v>
      </c>
      <c r="D295">
        <v>379</v>
      </c>
      <c r="E295">
        <v>0</v>
      </c>
    </row>
    <row r="296" spans="1:5" x14ac:dyDescent="0.25">
      <c r="A296" t="s">
        <v>469</v>
      </c>
      <c r="B296" s="50">
        <v>493</v>
      </c>
      <c r="D296">
        <v>380</v>
      </c>
      <c r="E296">
        <v>0</v>
      </c>
    </row>
    <row r="297" spans="1:5" x14ac:dyDescent="0.25">
      <c r="A297" t="s">
        <v>470</v>
      </c>
      <c r="B297" s="50">
        <v>488</v>
      </c>
      <c r="D297">
        <v>381</v>
      </c>
      <c r="E297">
        <v>0</v>
      </c>
    </row>
    <row r="298" spans="1:5" x14ac:dyDescent="0.25">
      <c r="A298" t="s">
        <v>471</v>
      </c>
      <c r="B298" s="50">
        <v>492</v>
      </c>
      <c r="D298">
        <v>382</v>
      </c>
      <c r="E298">
        <v>0</v>
      </c>
    </row>
    <row r="299" spans="1:5" x14ac:dyDescent="0.25">
      <c r="A299" t="s">
        <v>472</v>
      </c>
      <c r="B299" s="50">
        <v>497</v>
      </c>
      <c r="D299">
        <v>383</v>
      </c>
      <c r="E299">
        <v>0</v>
      </c>
    </row>
    <row r="300" spans="1:5" x14ac:dyDescent="0.25">
      <c r="A300" t="s">
        <v>473</v>
      </c>
      <c r="B300" s="50">
        <v>489</v>
      </c>
      <c r="D300">
        <v>384</v>
      </c>
      <c r="E300">
        <v>0</v>
      </c>
    </row>
    <row r="301" spans="1:5" x14ac:dyDescent="0.25">
      <c r="A301" t="s">
        <v>474</v>
      </c>
      <c r="B301" s="50">
        <v>487</v>
      </c>
      <c r="D301">
        <v>385</v>
      </c>
      <c r="E301">
        <v>0</v>
      </c>
    </row>
    <row r="302" spans="1:5" x14ac:dyDescent="0.25">
      <c r="A302" t="s">
        <v>475</v>
      </c>
      <c r="B302" s="50">
        <v>486</v>
      </c>
      <c r="D302">
        <v>386</v>
      </c>
      <c r="E302">
        <v>0</v>
      </c>
    </row>
    <row r="303" spans="1:5" x14ac:dyDescent="0.25">
      <c r="A303" t="s">
        <v>476</v>
      </c>
      <c r="B303" s="50">
        <v>487</v>
      </c>
      <c r="D303">
        <v>387</v>
      </c>
      <c r="E303">
        <v>0</v>
      </c>
    </row>
    <row r="304" spans="1:5" x14ac:dyDescent="0.25">
      <c r="A304" t="s">
        <v>477</v>
      </c>
      <c r="B304" s="50">
        <v>488</v>
      </c>
      <c r="D304">
        <v>388</v>
      </c>
      <c r="E304">
        <v>0</v>
      </c>
    </row>
    <row r="305" spans="1:5" x14ac:dyDescent="0.25">
      <c r="A305" t="s">
        <v>478</v>
      </c>
      <c r="B305" s="50">
        <v>492</v>
      </c>
      <c r="D305">
        <v>389</v>
      </c>
      <c r="E305">
        <v>0</v>
      </c>
    </row>
    <row r="306" spans="1:5" x14ac:dyDescent="0.25">
      <c r="A306" t="s">
        <v>479</v>
      </c>
      <c r="B306" s="50">
        <v>487</v>
      </c>
      <c r="D306">
        <v>390</v>
      </c>
      <c r="E306">
        <v>0</v>
      </c>
    </row>
    <row r="307" spans="1:5" x14ac:dyDescent="0.25">
      <c r="A307" t="s">
        <v>480</v>
      </c>
      <c r="B307" s="50">
        <v>489</v>
      </c>
      <c r="D307">
        <v>391</v>
      </c>
      <c r="E307">
        <v>0</v>
      </c>
    </row>
    <row r="308" spans="1:5" x14ac:dyDescent="0.25">
      <c r="A308" t="s">
        <v>481</v>
      </c>
      <c r="B308" s="50">
        <v>493</v>
      </c>
      <c r="D308">
        <v>392</v>
      </c>
      <c r="E308">
        <v>0</v>
      </c>
    </row>
    <row r="309" spans="1:5" x14ac:dyDescent="0.25">
      <c r="A309" t="s">
        <v>482</v>
      </c>
      <c r="B309" s="50">
        <v>488</v>
      </c>
      <c r="D309">
        <v>393</v>
      </c>
      <c r="E309">
        <v>0</v>
      </c>
    </row>
    <row r="310" spans="1:5" x14ac:dyDescent="0.25">
      <c r="A310" t="s">
        <v>483</v>
      </c>
      <c r="B310" s="50">
        <v>487</v>
      </c>
      <c r="D310">
        <v>394</v>
      </c>
      <c r="E310">
        <v>0</v>
      </c>
    </row>
    <row r="311" spans="1:5" x14ac:dyDescent="0.25">
      <c r="A311" t="s">
        <v>484</v>
      </c>
      <c r="B311" s="50">
        <v>488</v>
      </c>
      <c r="D311">
        <v>395</v>
      </c>
      <c r="E311">
        <v>0</v>
      </c>
    </row>
    <row r="312" spans="1:5" x14ac:dyDescent="0.25">
      <c r="A312" t="s">
        <v>485</v>
      </c>
      <c r="B312" s="50">
        <v>489</v>
      </c>
      <c r="D312">
        <v>396</v>
      </c>
      <c r="E312">
        <v>0</v>
      </c>
    </row>
    <row r="313" spans="1:5" x14ac:dyDescent="0.25">
      <c r="A313" t="s">
        <v>486</v>
      </c>
      <c r="B313" s="50">
        <v>497</v>
      </c>
      <c r="D313">
        <v>397</v>
      </c>
      <c r="E313">
        <v>0</v>
      </c>
    </row>
    <row r="314" spans="1:5" x14ac:dyDescent="0.25">
      <c r="A314" t="s">
        <v>487</v>
      </c>
      <c r="B314" s="50">
        <v>489</v>
      </c>
      <c r="D314">
        <v>398</v>
      </c>
      <c r="E314">
        <v>0</v>
      </c>
    </row>
    <row r="315" spans="1:5" x14ac:dyDescent="0.25">
      <c r="A315" t="s">
        <v>488</v>
      </c>
      <c r="B315" s="50">
        <v>487</v>
      </c>
      <c r="D315">
        <v>399</v>
      </c>
      <c r="E315">
        <v>0</v>
      </c>
    </row>
    <row r="316" spans="1:5" x14ac:dyDescent="0.25">
      <c r="A316" t="s">
        <v>489</v>
      </c>
      <c r="B316" s="50">
        <v>486</v>
      </c>
      <c r="D316">
        <v>400</v>
      </c>
      <c r="E316">
        <v>0</v>
      </c>
    </row>
    <row r="317" spans="1:5" x14ac:dyDescent="0.25">
      <c r="A317" t="s">
        <v>490</v>
      </c>
      <c r="B317" s="50">
        <v>489</v>
      </c>
      <c r="D317">
        <v>401</v>
      </c>
      <c r="E317">
        <v>0</v>
      </c>
    </row>
    <row r="318" spans="1:5" x14ac:dyDescent="0.25">
      <c r="A318" t="s">
        <v>491</v>
      </c>
      <c r="B318" s="50">
        <v>487</v>
      </c>
      <c r="D318">
        <v>402</v>
      </c>
      <c r="E318">
        <v>0</v>
      </c>
    </row>
    <row r="319" spans="1:5" x14ac:dyDescent="0.25">
      <c r="A319" t="s">
        <v>492</v>
      </c>
      <c r="B319" s="50">
        <v>487</v>
      </c>
      <c r="D319">
        <v>403</v>
      </c>
      <c r="E319">
        <v>0</v>
      </c>
    </row>
    <row r="320" spans="1:5" x14ac:dyDescent="0.25">
      <c r="A320" t="s">
        <v>493</v>
      </c>
      <c r="B320" s="50">
        <v>480</v>
      </c>
      <c r="D320">
        <v>404</v>
      </c>
      <c r="E320">
        <v>1</v>
      </c>
    </row>
    <row r="321" spans="1:5" x14ac:dyDescent="0.25">
      <c r="A321" t="s">
        <v>494</v>
      </c>
      <c r="B321" s="50">
        <v>494</v>
      </c>
      <c r="D321">
        <v>405</v>
      </c>
      <c r="E321">
        <v>0</v>
      </c>
    </row>
    <row r="322" spans="1:5" x14ac:dyDescent="0.25">
      <c r="A322" t="s">
        <v>495</v>
      </c>
      <c r="B322" s="50">
        <v>488</v>
      </c>
      <c r="D322">
        <v>406</v>
      </c>
      <c r="E322">
        <v>0</v>
      </c>
    </row>
    <row r="323" spans="1:5" x14ac:dyDescent="0.25">
      <c r="A323" t="s">
        <v>496</v>
      </c>
      <c r="B323" s="50">
        <v>479</v>
      </c>
      <c r="D323">
        <v>407</v>
      </c>
      <c r="E323">
        <v>0</v>
      </c>
    </row>
    <row r="324" spans="1:5" x14ac:dyDescent="0.25">
      <c r="A324" t="s">
        <v>497</v>
      </c>
      <c r="B324" s="50">
        <v>490</v>
      </c>
      <c r="D324">
        <v>408</v>
      </c>
      <c r="E324">
        <v>0</v>
      </c>
    </row>
    <row r="325" spans="1:5" x14ac:dyDescent="0.25">
      <c r="A325" t="s">
        <v>498</v>
      </c>
      <c r="B325" s="50">
        <v>486</v>
      </c>
      <c r="D325">
        <v>409</v>
      </c>
      <c r="E325">
        <v>0</v>
      </c>
    </row>
    <row r="326" spans="1:5" x14ac:dyDescent="0.25">
      <c r="A326" t="s">
        <v>499</v>
      </c>
      <c r="B326" s="50">
        <v>493</v>
      </c>
      <c r="D326">
        <v>410</v>
      </c>
      <c r="E326">
        <v>0</v>
      </c>
    </row>
    <row r="327" spans="1:5" x14ac:dyDescent="0.25">
      <c r="A327" t="s">
        <v>500</v>
      </c>
      <c r="B327" s="50">
        <v>487</v>
      </c>
      <c r="D327">
        <v>411</v>
      </c>
      <c r="E327">
        <v>1</v>
      </c>
    </row>
    <row r="328" spans="1:5" x14ac:dyDescent="0.25">
      <c r="A328" t="s">
        <v>501</v>
      </c>
      <c r="B328" s="50">
        <v>486</v>
      </c>
      <c r="D328">
        <v>412</v>
      </c>
      <c r="E328">
        <v>8</v>
      </c>
    </row>
    <row r="329" spans="1:5" x14ac:dyDescent="0.25">
      <c r="A329" t="s">
        <v>502</v>
      </c>
      <c r="B329" s="50">
        <v>493</v>
      </c>
      <c r="D329">
        <v>413</v>
      </c>
      <c r="E329">
        <v>0</v>
      </c>
    </row>
    <row r="330" spans="1:5" x14ac:dyDescent="0.25">
      <c r="A330" t="s">
        <v>503</v>
      </c>
      <c r="B330" s="50">
        <v>491</v>
      </c>
      <c r="D330">
        <v>414</v>
      </c>
      <c r="E330">
        <v>0</v>
      </c>
    </row>
    <row r="331" spans="1:5" x14ac:dyDescent="0.25">
      <c r="A331" t="s">
        <v>504</v>
      </c>
      <c r="B331" s="50">
        <v>487</v>
      </c>
      <c r="D331">
        <v>415</v>
      </c>
      <c r="E331">
        <v>0</v>
      </c>
    </row>
    <row r="332" spans="1:5" x14ac:dyDescent="0.25">
      <c r="A332" t="s">
        <v>505</v>
      </c>
      <c r="B332" s="50">
        <v>488</v>
      </c>
      <c r="D332">
        <v>416</v>
      </c>
      <c r="E332">
        <v>0</v>
      </c>
    </row>
    <row r="333" spans="1:5" x14ac:dyDescent="0.25">
      <c r="A333" t="s">
        <v>506</v>
      </c>
      <c r="B333" s="50">
        <v>486</v>
      </c>
      <c r="D333">
        <v>417</v>
      </c>
      <c r="E333">
        <v>0</v>
      </c>
    </row>
    <row r="334" spans="1:5" x14ac:dyDescent="0.25">
      <c r="A334" t="s">
        <v>507</v>
      </c>
      <c r="B334" s="50">
        <v>486</v>
      </c>
      <c r="D334">
        <v>418</v>
      </c>
      <c r="E334">
        <v>0</v>
      </c>
    </row>
    <row r="335" spans="1:5" x14ac:dyDescent="0.25">
      <c r="A335" t="s">
        <v>508</v>
      </c>
      <c r="B335" s="50">
        <v>488</v>
      </c>
      <c r="D335">
        <v>419</v>
      </c>
      <c r="E335">
        <v>0</v>
      </c>
    </row>
    <row r="336" spans="1:5" x14ac:dyDescent="0.25">
      <c r="A336" t="s">
        <v>509</v>
      </c>
      <c r="B336" s="50">
        <v>488</v>
      </c>
      <c r="D336">
        <v>420</v>
      </c>
      <c r="E336">
        <v>0</v>
      </c>
    </row>
    <row r="337" spans="1:5" x14ac:dyDescent="0.25">
      <c r="A337" t="s">
        <v>510</v>
      </c>
      <c r="B337" s="50">
        <v>492</v>
      </c>
      <c r="D337">
        <v>421</v>
      </c>
      <c r="E337">
        <v>0</v>
      </c>
    </row>
    <row r="338" spans="1:5" x14ac:dyDescent="0.25">
      <c r="A338" t="s">
        <v>511</v>
      </c>
      <c r="B338" s="50">
        <v>488</v>
      </c>
      <c r="D338">
        <v>422</v>
      </c>
      <c r="E338">
        <v>0</v>
      </c>
    </row>
    <row r="339" spans="1:5" x14ac:dyDescent="0.25">
      <c r="A339" t="s">
        <v>512</v>
      </c>
      <c r="B339" s="50">
        <v>489</v>
      </c>
      <c r="D339">
        <v>423</v>
      </c>
      <c r="E339">
        <v>0</v>
      </c>
    </row>
    <row r="340" spans="1:5" x14ac:dyDescent="0.25">
      <c r="A340" t="s">
        <v>513</v>
      </c>
      <c r="B340" s="50">
        <v>489</v>
      </c>
      <c r="D340">
        <v>424</v>
      </c>
      <c r="E340">
        <v>0</v>
      </c>
    </row>
    <row r="341" spans="1:5" x14ac:dyDescent="0.25">
      <c r="A341" t="s">
        <v>514</v>
      </c>
      <c r="B341" s="50">
        <v>490</v>
      </c>
      <c r="D341">
        <v>425</v>
      </c>
      <c r="E341">
        <v>0</v>
      </c>
    </row>
    <row r="342" spans="1:5" x14ac:dyDescent="0.25">
      <c r="A342" t="s">
        <v>515</v>
      </c>
      <c r="B342" s="50">
        <v>492</v>
      </c>
      <c r="D342">
        <v>426</v>
      </c>
      <c r="E342">
        <v>0</v>
      </c>
    </row>
    <row r="343" spans="1:5" x14ac:dyDescent="0.25">
      <c r="A343" t="s">
        <v>516</v>
      </c>
      <c r="B343" s="50">
        <v>489</v>
      </c>
      <c r="D343">
        <v>427</v>
      </c>
      <c r="E343">
        <v>0</v>
      </c>
    </row>
    <row r="344" spans="1:5" x14ac:dyDescent="0.25">
      <c r="A344" t="s">
        <v>517</v>
      </c>
      <c r="B344" s="50">
        <v>492</v>
      </c>
      <c r="D344">
        <v>428</v>
      </c>
      <c r="E344">
        <v>0</v>
      </c>
    </row>
    <row r="345" spans="1:5" x14ac:dyDescent="0.25">
      <c r="A345" t="s">
        <v>518</v>
      </c>
      <c r="B345" s="50">
        <v>492</v>
      </c>
      <c r="D345">
        <v>429</v>
      </c>
      <c r="E345">
        <v>0</v>
      </c>
    </row>
    <row r="346" spans="1:5" x14ac:dyDescent="0.25">
      <c r="A346" t="s">
        <v>519</v>
      </c>
      <c r="B346" s="50">
        <v>493</v>
      </c>
      <c r="D346">
        <v>430</v>
      </c>
      <c r="E346">
        <v>0</v>
      </c>
    </row>
    <row r="347" spans="1:5" x14ac:dyDescent="0.25">
      <c r="A347" t="s">
        <v>520</v>
      </c>
      <c r="B347" s="50">
        <v>489</v>
      </c>
      <c r="D347">
        <v>431</v>
      </c>
      <c r="E347">
        <v>0</v>
      </c>
    </row>
    <row r="348" spans="1:5" x14ac:dyDescent="0.25">
      <c r="A348" t="s">
        <v>521</v>
      </c>
      <c r="B348" s="50">
        <v>489</v>
      </c>
      <c r="D348">
        <v>432</v>
      </c>
      <c r="E348">
        <v>0</v>
      </c>
    </row>
    <row r="349" spans="1:5" x14ac:dyDescent="0.25">
      <c r="A349" t="s">
        <v>522</v>
      </c>
      <c r="B349" s="50">
        <v>492</v>
      </c>
      <c r="D349">
        <v>433</v>
      </c>
      <c r="E349">
        <v>0</v>
      </c>
    </row>
    <row r="350" spans="1:5" x14ac:dyDescent="0.25">
      <c r="A350" t="s">
        <v>523</v>
      </c>
      <c r="B350" s="50">
        <v>484</v>
      </c>
      <c r="D350">
        <v>434</v>
      </c>
      <c r="E350">
        <v>0</v>
      </c>
    </row>
    <row r="351" spans="1:5" x14ac:dyDescent="0.25">
      <c r="A351" t="s">
        <v>524</v>
      </c>
      <c r="B351" s="50">
        <v>485</v>
      </c>
      <c r="D351">
        <v>435</v>
      </c>
      <c r="E351">
        <v>0</v>
      </c>
    </row>
    <row r="352" spans="1:5" x14ac:dyDescent="0.25">
      <c r="A352" t="s">
        <v>525</v>
      </c>
      <c r="B352" s="50">
        <v>486</v>
      </c>
      <c r="D352">
        <v>436</v>
      </c>
      <c r="E352">
        <v>0</v>
      </c>
    </row>
    <row r="353" spans="1:5" x14ac:dyDescent="0.25">
      <c r="A353" t="s">
        <v>526</v>
      </c>
      <c r="B353" s="50">
        <v>491</v>
      </c>
      <c r="D353">
        <v>437</v>
      </c>
      <c r="E353">
        <v>0</v>
      </c>
    </row>
    <row r="354" spans="1:5" x14ac:dyDescent="0.25">
      <c r="A354" t="s">
        <v>527</v>
      </c>
      <c r="B354" s="50">
        <v>493</v>
      </c>
      <c r="D354">
        <v>438</v>
      </c>
      <c r="E354">
        <v>0</v>
      </c>
    </row>
    <row r="355" spans="1:5" x14ac:dyDescent="0.25">
      <c r="A355" t="s">
        <v>528</v>
      </c>
      <c r="B355" s="50">
        <v>488</v>
      </c>
      <c r="D355">
        <v>439</v>
      </c>
      <c r="E355">
        <v>0</v>
      </c>
    </row>
    <row r="356" spans="1:5" x14ac:dyDescent="0.25">
      <c r="A356" t="s">
        <v>529</v>
      </c>
      <c r="B356" s="50">
        <v>488</v>
      </c>
      <c r="D356">
        <v>440</v>
      </c>
      <c r="E356">
        <v>0</v>
      </c>
    </row>
    <row r="357" spans="1:5" x14ac:dyDescent="0.25">
      <c r="A357" t="s">
        <v>530</v>
      </c>
      <c r="B357" s="50">
        <v>487</v>
      </c>
      <c r="D357">
        <v>441</v>
      </c>
      <c r="E357">
        <v>1</v>
      </c>
    </row>
    <row r="358" spans="1:5" x14ac:dyDescent="0.25">
      <c r="A358" t="s">
        <v>531</v>
      </c>
      <c r="B358" s="50">
        <v>488</v>
      </c>
      <c r="D358">
        <v>442</v>
      </c>
      <c r="E358">
        <v>0</v>
      </c>
    </row>
    <row r="359" spans="1:5" x14ac:dyDescent="0.25">
      <c r="A359" t="s">
        <v>532</v>
      </c>
      <c r="B359" s="50">
        <v>489</v>
      </c>
      <c r="D359">
        <v>443</v>
      </c>
      <c r="E359">
        <v>0</v>
      </c>
    </row>
    <row r="360" spans="1:5" x14ac:dyDescent="0.25">
      <c r="A360" t="s">
        <v>533</v>
      </c>
      <c r="B360" s="50">
        <v>488</v>
      </c>
      <c r="D360">
        <v>444</v>
      </c>
      <c r="E360">
        <v>0</v>
      </c>
    </row>
    <row r="361" spans="1:5" x14ac:dyDescent="0.25">
      <c r="A361" t="s">
        <v>534</v>
      </c>
      <c r="B361" s="50">
        <v>490</v>
      </c>
      <c r="D361">
        <v>445</v>
      </c>
      <c r="E361">
        <v>0</v>
      </c>
    </row>
    <row r="362" spans="1:5" x14ac:dyDescent="0.25">
      <c r="A362" t="s">
        <v>535</v>
      </c>
      <c r="B362" s="50">
        <v>488</v>
      </c>
      <c r="D362">
        <v>446</v>
      </c>
      <c r="E362">
        <v>1</v>
      </c>
    </row>
    <row r="363" spans="1:5" x14ac:dyDescent="0.25">
      <c r="A363" t="s">
        <v>536</v>
      </c>
      <c r="B363" s="50">
        <v>489</v>
      </c>
      <c r="D363">
        <v>447</v>
      </c>
      <c r="E363">
        <v>0</v>
      </c>
    </row>
    <row r="364" spans="1:5" x14ac:dyDescent="0.25">
      <c r="A364" t="s">
        <v>537</v>
      </c>
      <c r="B364" s="50">
        <v>489</v>
      </c>
      <c r="D364">
        <v>448</v>
      </c>
      <c r="E364">
        <v>0</v>
      </c>
    </row>
    <row r="365" spans="1:5" x14ac:dyDescent="0.25">
      <c r="A365" t="s">
        <v>538</v>
      </c>
      <c r="B365" s="50">
        <v>494</v>
      </c>
      <c r="D365">
        <v>449</v>
      </c>
      <c r="E365">
        <v>0</v>
      </c>
    </row>
    <row r="366" spans="1:5" x14ac:dyDescent="0.25">
      <c r="A366" t="s">
        <v>539</v>
      </c>
      <c r="B366" s="50">
        <v>488</v>
      </c>
      <c r="D366">
        <v>450</v>
      </c>
      <c r="E366">
        <v>0</v>
      </c>
    </row>
    <row r="367" spans="1:5" x14ac:dyDescent="0.25">
      <c r="A367" t="s">
        <v>540</v>
      </c>
      <c r="B367" s="50">
        <v>488</v>
      </c>
      <c r="D367">
        <v>451</v>
      </c>
      <c r="E367">
        <v>0</v>
      </c>
    </row>
    <row r="368" spans="1:5" x14ac:dyDescent="0.25">
      <c r="A368" t="s">
        <v>541</v>
      </c>
      <c r="B368" s="50">
        <v>489</v>
      </c>
      <c r="D368">
        <v>452</v>
      </c>
      <c r="E368">
        <v>0</v>
      </c>
    </row>
    <row r="369" spans="1:5" x14ac:dyDescent="0.25">
      <c r="A369" t="s">
        <v>542</v>
      </c>
      <c r="B369" s="50">
        <v>489</v>
      </c>
      <c r="D369">
        <v>453</v>
      </c>
      <c r="E369">
        <v>0</v>
      </c>
    </row>
    <row r="370" spans="1:5" x14ac:dyDescent="0.25">
      <c r="A370" t="s">
        <v>543</v>
      </c>
      <c r="B370" s="50">
        <v>487</v>
      </c>
      <c r="D370">
        <v>454</v>
      </c>
      <c r="E370">
        <v>0</v>
      </c>
    </row>
    <row r="371" spans="1:5" x14ac:dyDescent="0.25">
      <c r="A371" t="s">
        <v>544</v>
      </c>
      <c r="B371" s="50">
        <v>488</v>
      </c>
      <c r="D371">
        <v>455</v>
      </c>
      <c r="E371">
        <v>0</v>
      </c>
    </row>
    <row r="372" spans="1:5" x14ac:dyDescent="0.25">
      <c r="A372" t="s">
        <v>545</v>
      </c>
      <c r="B372" s="50">
        <v>490</v>
      </c>
      <c r="D372">
        <v>456</v>
      </c>
      <c r="E372">
        <v>0</v>
      </c>
    </row>
    <row r="373" spans="1:5" x14ac:dyDescent="0.25">
      <c r="A373" t="s">
        <v>546</v>
      </c>
      <c r="B373" s="50">
        <v>488</v>
      </c>
      <c r="D373">
        <v>457</v>
      </c>
      <c r="E373">
        <v>0</v>
      </c>
    </row>
    <row r="374" spans="1:5" x14ac:dyDescent="0.25">
      <c r="A374" t="s">
        <v>547</v>
      </c>
      <c r="B374" s="50">
        <v>494</v>
      </c>
      <c r="D374">
        <v>458</v>
      </c>
      <c r="E374">
        <v>0</v>
      </c>
    </row>
    <row r="375" spans="1:5" x14ac:dyDescent="0.25">
      <c r="A375" t="s">
        <v>548</v>
      </c>
      <c r="B375" s="50">
        <v>484</v>
      </c>
      <c r="D375">
        <v>459</v>
      </c>
      <c r="E375">
        <v>0</v>
      </c>
    </row>
    <row r="376" spans="1:5" x14ac:dyDescent="0.25">
      <c r="A376" t="s">
        <v>549</v>
      </c>
      <c r="B376" s="50">
        <v>491</v>
      </c>
      <c r="D376">
        <v>460</v>
      </c>
      <c r="E376">
        <v>1</v>
      </c>
    </row>
    <row r="377" spans="1:5" x14ac:dyDescent="0.25">
      <c r="A377" t="s">
        <v>550</v>
      </c>
      <c r="B377" s="50">
        <v>486</v>
      </c>
      <c r="D377">
        <v>461</v>
      </c>
      <c r="E377">
        <v>0</v>
      </c>
    </row>
    <row r="378" spans="1:5" x14ac:dyDescent="0.25">
      <c r="A378" t="s">
        <v>551</v>
      </c>
      <c r="B378" s="50">
        <v>488</v>
      </c>
      <c r="D378">
        <v>462</v>
      </c>
      <c r="E378">
        <v>0</v>
      </c>
    </row>
    <row r="379" spans="1:5" x14ac:dyDescent="0.25">
      <c r="A379" t="s">
        <v>552</v>
      </c>
      <c r="B379" s="50">
        <v>485</v>
      </c>
      <c r="D379">
        <v>463</v>
      </c>
      <c r="E379">
        <v>0</v>
      </c>
    </row>
    <row r="380" spans="1:5" x14ac:dyDescent="0.25">
      <c r="A380" t="s">
        <v>553</v>
      </c>
      <c r="B380" s="50">
        <v>484</v>
      </c>
      <c r="D380">
        <v>464</v>
      </c>
      <c r="E380">
        <v>0</v>
      </c>
    </row>
    <row r="381" spans="1:5" x14ac:dyDescent="0.25">
      <c r="A381" t="s">
        <v>554</v>
      </c>
      <c r="B381" s="50">
        <v>489</v>
      </c>
      <c r="D381">
        <v>465</v>
      </c>
      <c r="E381">
        <v>1</v>
      </c>
    </row>
    <row r="382" spans="1:5" x14ac:dyDescent="0.25">
      <c r="A382" t="s">
        <v>555</v>
      </c>
      <c r="B382" s="50">
        <v>488</v>
      </c>
      <c r="D382">
        <v>466</v>
      </c>
      <c r="E382">
        <v>4</v>
      </c>
    </row>
    <row r="383" spans="1:5" x14ac:dyDescent="0.25">
      <c r="A383" t="s">
        <v>556</v>
      </c>
      <c r="B383" s="50">
        <v>489</v>
      </c>
      <c r="D383">
        <v>467</v>
      </c>
      <c r="E383">
        <v>0</v>
      </c>
    </row>
    <row r="384" spans="1:5" x14ac:dyDescent="0.25">
      <c r="A384" t="s">
        <v>557</v>
      </c>
      <c r="B384" s="50">
        <v>486</v>
      </c>
      <c r="D384">
        <v>468</v>
      </c>
      <c r="E384">
        <v>0</v>
      </c>
    </row>
    <row r="385" spans="1:6" x14ac:dyDescent="0.25">
      <c r="A385" t="s">
        <v>558</v>
      </c>
      <c r="B385" s="50">
        <v>487</v>
      </c>
      <c r="D385">
        <v>469</v>
      </c>
      <c r="E385">
        <v>0</v>
      </c>
    </row>
    <row r="386" spans="1:6" x14ac:dyDescent="0.25">
      <c r="A386" t="s">
        <v>559</v>
      </c>
      <c r="B386" s="50">
        <v>492</v>
      </c>
      <c r="D386">
        <v>470</v>
      </c>
      <c r="E386">
        <v>0</v>
      </c>
    </row>
    <row r="387" spans="1:6" x14ac:dyDescent="0.25">
      <c r="A387" t="s">
        <v>560</v>
      </c>
      <c r="B387" s="50">
        <v>490</v>
      </c>
      <c r="D387">
        <v>471</v>
      </c>
      <c r="E387">
        <v>0</v>
      </c>
    </row>
    <row r="388" spans="1:6" x14ac:dyDescent="0.25">
      <c r="A388" t="s">
        <v>561</v>
      </c>
      <c r="B388" s="50">
        <v>495</v>
      </c>
      <c r="D388">
        <v>472</v>
      </c>
      <c r="E388">
        <v>0</v>
      </c>
    </row>
    <row r="389" spans="1:6" x14ac:dyDescent="0.25">
      <c r="A389" t="s">
        <v>562</v>
      </c>
      <c r="B389" s="50">
        <v>487</v>
      </c>
      <c r="D389">
        <v>473</v>
      </c>
      <c r="E389">
        <v>1</v>
      </c>
    </row>
    <row r="390" spans="1:6" x14ac:dyDescent="0.25">
      <c r="A390" t="s">
        <v>563</v>
      </c>
      <c r="B390" s="50">
        <v>491</v>
      </c>
      <c r="D390">
        <v>474</v>
      </c>
      <c r="E390">
        <v>0</v>
      </c>
    </row>
    <row r="391" spans="1:6" x14ac:dyDescent="0.25">
      <c r="A391" t="s">
        <v>564</v>
      </c>
      <c r="B391" s="50">
        <v>480</v>
      </c>
      <c r="D391">
        <v>475</v>
      </c>
      <c r="E391">
        <v>2</v>
      </c>
    </row>
    <row r="392" spans="1:6" x14ac:dyDescent="0.25">
      <c r="A392" t="s">
        <v>565</v>
      </c>
      <c r="B392" s="50">
        <v>490</v>
      </c>
      <c r="D392">
        <v>476</v>
      </c>
      <c r="E392">
        <v>0</v>
      </c>
    </row>
    <row r="393" spans="1:6" x14ac:dyDescent="0.25">
      <c r="A393" t="s">
        <v>566</v>
      </c>
      <c r="B393" s="50">
        <v>487</v>
      </c>
      <c r="D393">
        <v>477</v>
      </c>
      <c r="E393">
        <v>1</v>
      </c>
    </row>
    <row r="394" spans="1:6" x14ac:dyDescent="0.25">
      <c r="A394" t="s">
        <v>567</v>
      </c>
      <c r="B394" s="50">
        <v>488</v>
      </c>
      <c r="D394">
        <v>478</v>
      </c>
      <c r="E394">
        <v>1</v>
      </c>
    </row>
    <row r="395" spans="1:6" x14ac:dyDescent="0.25">
      <c r="A395" t="s">
        <v>568</v>
      </c>
      <c r="B395" s="50">
        <v>487</v>
      </c>
      <c r="D395">
        <v>479</v>
      </c>
      <c r="E395">
        <v>3</v>
      </c>
    </row>
    <row r="396" spans="1:6" x14ac:dyDescent="0.25">
      <c r="A396" t="s">
        <v>569</v>
      </c>
      <c r="B396" s="50">
        <v>466</v>
      </c>
      <c r="D396">
        <v>480</v>
      </c>
      <c r="E396">
        <v>13</v>
      </c>
    </row>
    <row r="397" spans="1:6" x14ac:dyDescent="0.25">
      <c r="A397" t="s">
        <v>570</v>
      </c>
      <c r="B397" s="50">
        <v>491</v>
      </c>
      <c r="D397">
        <v>481</v>
      </c>
      <c r="E397">
        <v>0</v>
      </c>
    </row>
    <row r="398" spans="1:6" x14ac:dyDescent="0.25">
      <c r="A398" t="s">
        <v>571</v>
      </c>
      <c r="B398" s="50">
        <v>490</v>
      </c>
      <c r="D398">
        <v>482</v>
      </c>
      <c r="E398">
        <v>1</v>
      </c>
    </row>
    <row r="399" spans="1:6" x14ac:dyDescent="0.25">
      <c r="A399" t="s">
        <v>572</v>
      </c>
      <c r="B399" s="50">
        <v>487</v>
      </c>
      <c r="D399">
        <v>483</v>
      </c>
      <c r="E399">
        <v>1</v>
      </c>
    </row>
    <row r="400" spans="1:6" x14ac:dyDescent="0.25">
      <c r="A400" t="s">
        <v>573</v>
      </c>
      <c r="B400" s="50">
        <v>487</v>
      </c>
      <c r="D400">
        <v>484</v>
      </c>
      <c r="E400">
        <v>13</v>
      </c>
      <c r="F400">
        <v>13</v>
      </c>
    </row>
    <row r="401" spans="1:6" x14ac:dyDescent="0.25">
      <c r="A401" t="s">
        <v>574</v>
      </c>
      <c r="B401" s="50">
        <v>489</v>
      </c>
      <c r="D401">
        <v>485</v>
      </c>
      <c r="E401">
        <v>13</v>
      </c>
      <c r="F401">
        <v>13</v>
      </c>
    </row>
    <row r="402" spans="1:6" x14ac:dyDescent="0.25">
      <c r="A402" t="s">
        <v>575</v>
      </c>
      <c r="B402" s="50">
        <v>480</v>
      </c>
      <c r="D402">
        <v>486</v>
      </c>
      <c r="E402">
        <v>45</v>
      </c>
      <c r="F402">
        <v>45</v>
      </c>
    </row>
    <row r="403" spans="1:6" x14ac:dyDescent="0.25">
      <c r="A403" t="s">
        <v>576</v>
      </c>
      <c r="B403" s="50">
        <v>489</v>
      </c>
      <c r="D403">
        <v>487</v>
      </c>
      <c r="E403">
        <v>137</v>
      </c>
      <c r="F403">
        <v>137</v>
      </c>
    </row>
    <row r="404" spans="1:6" x14ac:dyDescent="0.25">
      <c r="A404" t="s">
        <v>577</v>
      </c>
      <c r="B404" s="50">
        <v>489</v>
      </c>
      <c r="D404">
        <v>488</v>
      </c>
      <c r="E404">
        <v>151</v>
      </c>
      <c r="F404">
        <v>151</v>
      </c>
    </row>
    <row r="405" spans="1:6" x14ac:dyDescent="0.25">
      <c r="A405" t="s">
        <v>578</v>
      </c>
      <c r="B405" s="50">
        <v>491</v>
      </c>
      <c r="D405">
        <v>489</v>
      </c>
      <c r="E405">
        <v>72</v>
      </c>
      <c r="F405">
        <v>72</v>
      </c>
    </row>
    <row r="406" spans="1:6" x14ac:dyDescent="0.25">
      <c r="A406" t="s">
        <v>579</v>
      </c>
      <c r="B406" s="50">
        <v>488</v>
      </c>
      <c r="D406">
        <v>490</v>
      </c>
      <c r="E406">
        <v>28</v>
      </c>
      <c r="F406">
        <v>28</v>
      </c>
    </row>
    <row r="407" spans="1:6" x14ac:dyDescent="0.25">
      <c r="A407" t="s">
        <v>580</v>
      </c>
      <c r="B407" s="50">
        <v>488</v>
      </c>
      <c r="D407">
        <v>491</v>
      </c>
      <c r="E407">
        <v>22</v>
      </c>
      <c r="F407">
        <v>22</v>
      </c>
    </row>
    <row r="408" spans="1:6" x14ac:dyDescent="0.25">
      <c r="A408" t="s">
        <v>581</v>
      </c>
      <c r="B408" s="50">
        <v>486</v>
      </c>
      <c r="D408">
        <v>492</v>
      </c>
      <c r="E408">
        <v>30</v>
      </c>
      <c r="F408">
        <v>30</v>
      </c>
    </row>
    <row r="409" spans="1:6" x14ac:dyDescent="0.25">
      <c r="A409" t="s">
        <v>582</v>
      </c>
      <c r="B409" s="50">
        <v>489</v>
      </c>
      <c r="D409">
        <v>493</v>
      </c>
      <c r="E409">
        <v>27</v>
      </c>
      <c r="F409">
        <v>27</v>
      </c>
    </row>
    <row r="410" spans="1:6" x14ac:dyDescent="0.25">
      <c r="A410" t="s">
        <v>583</v>
      </c>
      <c r="B410" s="50">
        <v>493</v>
      </c>
      <c r="D410">
        <v>494</v>
      </c>
      <c r="E410">
        <v>11</v>
      </c>
    </row>
    <row r="411" spans="1:6" x14ac:dyDescent="0.25">
      <c r="A411" t="s">
        <v>584</v>
      </c>
      <c r="B411" s="50">
        <v>497</v>
      </c>
      <c r="D411">
        <v>495</v>
      </c>
      <c r="E411">
        <v>3</v>
      </c>
    </row>
    <row r="412" spans="1:6" x14ac:dyDescent="0.25">
      <c r="A412" t="s">
        <v>585</v>
      </c>
      <c r="B412" s="50">
        <v>487</v>
      </c>
      <c r="D412">
        <v>496</v>
      </c>
      <c r="E412">
        <v>16</v>
      </c>
    </row>
    <row r="413" spans="1:6" x14ac:dyDescent="0.25">
      <c r="A413" t="s">
        <v>586</v>
      </c>
      <c r="B413" s="50">
        <v>480</v>
      </c>
      <c r="D413">
        <v>497</v>
      </c>
      <c r="E413">
        <v>0</v>
      </c>
    </row>
    <row r="414" spans="1:6" x14ac:dyDescent="0.25">
      <c r="A414" t="s">
        <v>587</v>
      </c>
      <c r="B414" s="50">
        <v>497</v>
      </c>
      <c r="D414">
        <v>498</v>
      </c>
      <c r="E414">
        <v>5</v>
      </c>
    </row>
    <row r="415" spans="1:6" x14ac:dyDescent="0.25">
      <c r="A415" t="s">
        <v>588</v>
      </c>
      <c r="B415" s="50">
        <v>489</v>
      </c>
      <c r="D415">
        <v>499</v>
      </c>
      <c r="E415">
        <v>0</v>
      </c>
    </row>
    <row r="416" spans="1:6" x14ac:dyDescent="0.25">
      <c r="A416" t="s">
        <v>589</v>
      </c>
      <c r="B416" s="50">
        <v>465</v>
      </c>
      <c r="D416">
        <v>500</v>
      </c>
      <c r="E416">
        <v>0</v>
      </c>
    </row>
    <row r="417" spans="1:6" x14ac:dyDescent="0.25">
      <c r="A417" t="s">
        <v>590</v>
      </c>
      <c r="B417" s="50">
        <v>489</v>
      </c>
      <c r="D417">
        <v>501</v>
      </c>
      <c r="E417">
        <v>2</v>
      </c>
    </row>
    <row r="418" spans="1:6" x14ac:dyDescent="0.25">
      <c r="A418" t="s">
        <v>591</v>
      </c>
      <c r="B418" s="50">
        <v>498</v>
      </c>
      <c r="D418">
        <v>502</v>
      </c>
      <c r="E418">
        <v>0</v>
      </c>
    </row>
    <row r="419" spans="1:6" x14ac:dyDescent="0.25">
      <c r="A419" t="s">
        <v>592</v>
      </c>
      <c r="B419" s="50">
        <v>485</v>
      </c>
      <c r="D419">
        <v>503</v>
      </c>
      <c r="E419">
        <v>0</v>
      </c>
    </row>
    <row r="420" spans="1:6" x14ac:dyDescent="0.25">
      <c r="A420" t="s">
        <v>593</v>
      </c>
      <c r="B420" s="50">
        <v>480</v>
      </c>
      <c r="D420">
        <v>504</v>
      </c>
      <c r="E420">
        <v>0</v>
      </c>
    </row>
    <row r="421" spans="1:6" x14ac:dyDescent="0.25">
      <c r="A421" t="s">
        <v>594</v>
      </c>
      <c r="B421" s="50">
        <v>487</v>
      </c>
      <c r="D421">
        <v>505</v>
      </c>
      <c r="E421">
        <v>2</v>
      </c>
    </row>
    <row r="422" spans="1:6" x14ac:dyDescent="0.25">
      <c r="A422" t="s">
        <v>595</v>
      </c>
      <c r="B422" s="50">
        <v>492</v>
      </c>
      <c r="D422">
        <v>506</v>
      </c>
      <c r="E422">
        <v>0</v>
      </c>
    </row>
    <row r="423" spans="1:6" x14ac:dyDescent="0.25">
      <c r="A423" t="s">
        <v>596</v>
      </c>
      <c r="B423" s="50">
        <v>487</v>
      </c>
      <c r="D423">
        <v>507</v>
      </c>
      <c r="E423">
        <v>1</v>
      </c>
    </row>
    <row r="424" spans="1:6" x14ac:dyDescent="0.25">
      <c r="A424" t="s">
        <v>597</v>
      </c>
      <c r="B424" s="50">
        <v>489</v>
      </c>
      <c r="D424">
        <v>508</v>
      </c>
      <c r="E424">
        <v>0</v>
      </c>
    </row>
    <row r="425" spans="1:6" x14ac:dyDescent="0.25">
      <c r="A425" t="s">
        <v>598</v>
      </c>
      <c r="B425" s="50">
        <v>487</v>
      </c>
      <c r="D425">
        <v>509</v>
      </c>
      <c r="E425">
        <v>0</v>
      </c>
    </row>
    <row r="426" spans="1:6" x14ac:dyDescent="0.25">
      <c r="A426" t="s">
        <v>599</v>
      </c>
      <c r="B426" s="50">
        <v>507</v>
      </c>
      <c r="D426">
        <v>510</v>
      </c>
      <c r="E426">
        <v>0</v>
      </c>
    </row>
    <row r="427" spans="1:6" x14ac:dyDescent="0.25">
      <c r="A427" t="s">
        <v>600</v>
      </c>
      <c r="B427" s="50">
        <v>487</v>
      </c>
      <c r="E427">
        <f>SUM(E6:E426)</f>
        <v>623</v>
      </c>
      <c r="F427">
        <f>SUM(F6:F426)</f>
        <v>538</v>
      </c>
    </row>
    <row r="428" spans="1:6" x14ac:dyDescent="0.25">
      <c r="A428" t="s">
        <v>601</v>
      </c>
      <c r="B428" s="50">
        <v>491</v>
      </c>
      <c r="F428">
        <f>(F427/E427*100)</f>
        <v>86.356340288924557</v>
      </c>
    </row>
    <row r="429" spans="1:6" x14ac:dyDescent="0.25">
      <c r="A429" t="s">
        <v>602</v>
      </c>
      <c r="B429" s="50">
        <v>491</v>
      </c>
    </row>
    <row r="430" spans="1:6" x14ac:dyDescent="0.25">
      <c r="A430" t="s">
        <v>603</v>
      </c>
      <c r="B430" s="50">
        <v>487</v>
      </c>
    </row>
    <row r="431" spans="1:6" x14ac:dyDescent="0.25">
      <c r="A431" t="s">
        <v>604</v>
      </c>
      <c r="B431" s="50">
        <v>491</v>
      </c>
    </row>
    <row r="432" spans="1:6" x14ac:dyDescent="0.25">
      <c r="A432" t="s">
        <v>605</v>
      </c>
      <c r="B432" s="50">
        <v>491</v>
      </c>
    </row>
    <row r="433" spans="1:2" x14ac:dyDescent="0.25">
      <c r="A433" t="s">
        <v>606</v>
      </c>
      <c r="B433" s="50">
        <v>412</v>
      </c>
    </row>
    <row r="434" spans="1:2" x14ac:dyDescent="0.25">
      <c r="A434" t="s">
        <v>607</v>
      </c>
      <c r="B434" s="50">
        <v>487</v>
      </c>
    </row>
    <row r="435" spans="1:2" x14ac:dyDescent="0.25">
      <c r="A435" t="s">
        <v>608</v>
      </c>
      <c r="B435" s="50">
        <v>485</v>
      </c>
    </row>
    <row r="436" spans="1:2" x14ac:dyDescent="0.25">
      <c r="A436" t="s">
        <v>609</v>
      </c>
      <c r="B436" s="50">
        <v>488</v>
      </c>
    </row>
    <row r="437" spans="1:2" x14ac:dyDescent="0.25">
      <c r="A437" t="s">
        <v>610</v>
      </c>
      <c r="B437" s="50">
        <v>488</v>
      </c>
    </row>
    <row r="438" spans="1:2" x14ac:dyDescent="0.25">
      <c r="A438" t="s">
        <v>611</v>
      </c>
      <c r="B438" s="50">
        <v>489</v>
      </c>
    </row>
    <row r="439" spans="1:2" x14ac:dyDescent="0.25">
      <c r="A439" t="s">
        <v>612</v>
      </c>
      <c r="B439" s="50">
        <v>486</v>
      </c>
    </row>
    <row r="440" spans="1:2" x14ac:dyDescent="0.25">
      <c r="A440" t="s">
        <v>613</v>
      </c>
      <c r="B440" s="50">
        <v>484</v>
      </c>
    </row>
    <row r="441" spans="1:2" x14ac:dyDescent="0.25">
      <c r="A441" t="s">
        <v>614</v>
      </c>
      <c r="B441" s="50">
        <v>501</v>
      </c>
    </row>
    <row r="442" spans="1:2" x14ac:dyDescent="0.25">
      <c r="A442" t="s">
        <v>615</v>
      </c>
      <c r="B442" s="50">
        <v>494</v>
      </c>
    </row>
    <row r="443" spans="1:2" x14ac:dyDescent="0.25">
      <c r="A443" t="s">
        <v>616</v>
      </c>
      <c r="B443" s="50">
        <v>412</v>
      </c>
    </row>
    <row r="444" spans="1:2" x14ac:dyDescent="0.25">
      <c r="A444" t="s">
        <v>617</v>
      </c>
      <c r="B444" s="50">
        <v>490</v>
      </c>
    </row>
    <row r="445" spans="1:2" x14ac:dyDescent="0.25">
      <c r="A445" s="34" t="s">
        <v>264</v>
      </c>
    </row>
    <row r="446" spans="1:2" x14ac:dyDescent="0.25">
      <c r="A446" t="s">
        <v>451</v>
      </c>
      <c r="B446" s="50" t="s">
        <v>452</v>
      </c>
    </row>
    <row r="447" spans="1:2" x14ac:dyDescent="0.25">
      <c r="A447" t="s">
        <v>455</v>
      </c>
      <c r="B447" s="50">
        <v>488</v>
      </c>
    </row>
    <row r="448" spans="1:2" x14ac:dyDescent="0.25">
      <c r="A448" t="s">
        <v>456</v>
      </c>
      <c r="B448" s="50">
        <v>487</v>
      </c>
    </row>
    <row r="449" spans="1:2" x14ac:dyDescent="0.25">
      <c r="A449" t="s">
        <v>457</v>
      </c>
      <c r="B449" s="50">
        <v>488</v>
      </c>
    </row>
    <row r="450" spans="1:2" x14ac:dyDescent="0.25">
      <c r="A450" t="s">
        <v>458</v>
      </c>
      <c r="B450" s="50">
        <v>488</v>
      </c>
    </row>
    <row r="451" spans="1:2" x14ac:dyDescent="0.25">
      <c r="A451" t="s">
        <v>459</v>
      </c>
      <c r="B451" s="50">
        <v>488</v>
      </c>
    </row>
    <row r="452" spans="1:2" x14ac:dyDescent="0.25">
      <c r="A452" t="s">
        <v>460</v>
      </c>
      <c r="B452" s="50">
        <v>488</v>
      </c>
    </row>
    <row r="453" spans="1:2" x14ac:dyDescent="0.25">
      <c r="A453" t="s">
        <v>461</v>
      </c>
      <c r="B453" s="50">
        <v>486</v>
      </c>
    </row>
    <row r="454" spans="1:2" x14ac:dyDescent="0.25">
      <c r="A454" t="s">
        <v>462</v>
      </c>
      <c r="B454" s="50">
        <v>488</v>
      </c>
    </row>
    <row r="455" spans="1:2" x14ac:dyDescent="0.25">
      <c r="A455" t="s">
        <v>463</v>
      </c>
      <c r="B455" s="50">
        <v>488</v>
      </c>
    </row>
    <row r="456" spans="1:2" x14ac:dyDescent="0.25">
      <c r="A456" t="s">
        <v>464</v>
      </c>
      <c r="B456" s="50">
        <v>488</v>
      </c>
    </row>
    <row r="457" spans="1:2" x14ac:dyDescent="0.25">
      <c r="A457" t="s">
        <v>465</v>
      </c>
      <c r="B457" s="50">
        <v>487</v>
      </c>
    </row>
    <row r="458" spans="1:2" x14ac:dyDescent="0.25">
      <c r="A458" t="s">
        <v>466</v>
      </c>
      <c r="B458" s="50">
        <v>487</v>
      </c>
    </row>
    <row r="459" spans="1:2" x14ac:dyDescent="0.25">
      <c r="A459" t="s">
        <v>467</v>
      </c>
      <c r="B459" s="50">
        <v>493</v>
      </c>
    </row>
    <row r="460" spans="1:2" x14ac:dyDescent="0.25">
      <c r="A460" t="s">
        <v>468</v>
      </c>
      <c r="B460" s="50">
        <v>491</v>
      </c>
    </row>
    <row r="461" spans="1:2" x14ac:dyDescent="0.25">
      <c r="A461" t="s">
        <v>469</v>
      </c>
      <c r="B461" s="50">
        <v>488</v>
      </c>
    </row>
    <row r="462" spans="1:2" x14ac:dyDescent="0.25">
      <c r="A462" t="s">
        <v>470</v>
      </c>
      <c r="B462" s="50">
        <v>486</v>
      </c>
    </row>
    <row r="463" spans="1:2" x14ac:dyDescent="0.25">
      <c r="A463" t="s">
        <v>471</v>
      </c>
      <c r="B463" s="50">
        <v>488</v>
      </c>
    </row>
    <row r="464" spans="1:2" x14ac:dyDescent="0.25">
      <c r="A464" t="s">
        <v>472</v>
      </c>
      <c r="B464" s="50">
        <v>490</v>
      </c>
    </row>
    <row r="465" spans="1:2" x14ac:dyDescent="0.25">
      <c r="A465" t="s">
        <v>473</v>
      </c>
      <c r="B465" s="50">
        <v>489</v>
      </c>
    </row>
    <row r="466" spans="1:2" x14ac:dyDescent="0.25">
      <c r="A466" t="s">
        <v>474</v>
      </c>
      <c r="B466" s="50">
        <v>486</v>
      </c>
    </row>
    <row r="467" spans="1:2" x14ac:dyDescent="0.25">
      <c r="A467" t="s">
        <v>475</v>
      </c>
      <c r="B467" s="50">
        <v>487</v>
      </c>
    </row>
    <row r="468" spans="1:2" x14ac:dyDescent="0.25">
      <c r="A468" t="s">
        <v>476</v>
      </c>
      <c r="B468" s="50">
        <v>487</v>
      </c>
    </row>
    <row r="469" spans="1:2" x14ac:dyDescent="0.25">
      <c r="A469" t="s">
        <v>477</v>
      </c>
      <c r="B469" s="50">
        <v>489</v>
      </c>
    </row>
    <row r="470" spans="1:2" x14ac:dyDescent="0.25">
      <c r="A470" t="s">
        <v>478</v>
      </c>
      <c r="B470" s="50">
        <v>497</v>
      </c>
    </row>
    <row r="471" spans="1:2" x14ac:dyDescent="0.25">
      <c r="A471" t="s">
        <v>479</v>
      </c>
      <c r="B471" s="50">
        <v>487</v>
      </c>
    </row>
    <row r="472" spans="1:2" x14ac:dyDescent="0.25">
      <c r="A472" t="s">
        <v>480</v>
      </c>
      <c r="B472" s="50">
        <v>466</v>
      </c>
    </row>
    <row r="473" spans="1:2" x14ac:dyDescent="0.25">
      <c r="A473" t="s">
        <v>481</v>
      </c>
      <c r="B473" s="50">
        <v>488</v>
      </c>
    </row>
    <row r="474" spans="1:2" x14ac:dyDescent="0.25">
      <c r="A474" t="s">
        <v>482</v>
      </c>
      <c r="B474" s="50">
        <v>488</v>
      </c>
    </row>
    <row r="475" spans="1:2" x14ac:dyDescent="0.25">
      <c r="A475" t="s">
        <v>483</v>
      </c>
      <c r="B475" s="50">
        <v>489</v>
      </c>
    </row>
    <row r="476" spans="1:2" x14ac:dyDescent="0.25">
      <c r="A476" t="s">
        <v>484</v>
      </c>
      <c r="B476" s="50">
        <v>487</v>
      </c>
    </row>
    <row r="477" spans="1:2" x14ac:dyDescent="0.25">
      <c r="A477" t="s">
        <v>485</v>
      </c>
      <c r="B477" s="50">
        <v>487</v>
      </c>
    </row>
    <row r="478" spans="1:2" x14ac:dyDescent="0.25">
      <c r="A478" t="s">
        <v>486</v>
      </c>
      <c r="B478" s="50">
        <v>489</v>
      </c>
    </row>
    <row r="479" spans="1:2" x14ac:dyDescent="0.25">
      <c r="A479" t="s">
        <v>487</v>
      </c>
      <c r="B479" s="50">
        <v>493</v>
      </c>
    </row>
    <row r="480" spans="1:2" x14ac:dyDescent="0.25">
      <c r="A480" t="s">
        <v>488</v>
      </c>
      <c r="B480" s="50">
        <v>486</v>
      </c>
    </row>
    <row r="481" spans="1:2" x14ac:dyDescent="0.25">
      <c r="A481" t="s">
        <v>489</v>
      </c>
      <c r="B481" s="50">
        <v>479</v>
      </c>
    </row>
    <row r="482" spans="1:2" x14ac:dyDescent="0.25">
      <c r="A482" t="s">
        <v>490</v>
      </c>
      <c r="B482" s="50">
        <v>480</v>
      </c>
    </row>
    <row r="483" spans="1:2" x14ac:dyDescent="0.25">
      <c r="A483" t="s">
        <v>491</v>
      </c>
      <c r="B483" s="50">
        <v>482</v>
      </c>
    </row>
    <row r="484" spans="1:2" x14ac:dyDescent="0.25">
      <c r="A484" t="s">
        <v>492</v>
      </c>
      <c r="B484" s="50">
        <v>487</v>
      </c>
    </row>
    <row r="485" spans="1:2" x14ac:dyDescent="0.25">
      <c r="A485" t="s">
        <v>493</v>
      </c>
      <c r="B485" s="50">
        <v>488</v>
      </c>
    </row>
    <row r="486" spans="1:2" x14ac:dyDescent="0.25">
      <c r="A486" t="s">
        <v>494</v>
      </c>
      <c r="B486" s="50">
        <v>489</v>
      </c>
    </row>
    <row r="487" spans="1:2" x14ac:dyDescent="0.25">
      <c r="A487" t="s">
        <v>495</v>
      </c>
      <c r="B487" s="50">
        <v>488</v>
      </c>
    </row>
    <row r="488" spans="1:2" x14ac:dyDescent="0.25">
      <c r="A488" t="s">
        <v>496</v>
      </c>
      <c r="B488" s="50">
        <v>486</v>
      </c>
    </row>
    <row r="489" spans="1:2" x14ac:dyDescent="0.25">
      <c r="A489" t="s">
        <v>497</v>
      </c>
      <c r="B489" s="50">
        <v>487</v>
      </c>
    </row>
    <row r="490" spans="1:2" x14ac:dyDescent="0.25">
      <c r="A490" t="s">
        <v>498</v>
      </c>
      <c r="B490" s="50">
        <v>489</v>
      </c>
    </row>
    <row r="491" spans="1:2" x14ac:dyDescent="0.25">
      <c r="A491" t="s">
        <v>499</v>
      </c>
      <c r="B491" s="50">
        <v>486</v>
      </c>
    </row>
    <row r="492" spans="1:2" x14ac:dyDescent="0.25">
      <c r="A492" t="s">
        <v>500</v>
      </c>
      <c r="B492" s="50">
        <v>489</v>
      </c>
    </row>
    <row r="493" spans="1:2" x14ac:dyDescent="0.25">
      <c r="A493" t="s">
        <v>501</v>
      </c>
      <c r="B493" s="50">
        <v>485</v>
      </c>
    </row>
    <row r="494" spans="1:2" x14ac:dyDescent="0.25">
      <c r="A494" t="s">
        <v>502</v>
      </c>
      <c r="B494" s="50">
        <v>494</v>
      </c>
    </row>
    <row r="495" spans="1:2" x14ac:dyDescent="0.25">
      <c r="A495" t="s">
        <v>503</v>
      </c>
      <c r="B495" s="50">
        <v>488</v>
      </c>
    </row>
    <row r="496" spans="1:2" x14ac:dyDescent="0.25">
      <c r="A496" t="s">
        <v>504</v>
      </c>
      <c r="B496" s="50">
        <v>490</v>
      </c>
    </row>
    <row r="497" spans="1:2" x14ac:dyDescent="0.25">
      <c r="A497" t="s">
        <v>505</v>
      </c>
      <c r="B497" s="50">
        <v>487</v>
      </c>
    </row>
    <row r="498" spans="1:2" x14ac:dyDescent="0.25">
      <c r="A498" t="s">
        <v>506</v>
      </c>
      <c r="B498" s="50">
        <v>487</v>
      </c>
    </row>
    <row r="499" spans="1:2" x14ac:dyDescent="0.25">
      <c r="A499" t="s">
        <v>507</v>
      </c>
      <c r="B499" s="50">
        <v>484</v>
      </c>
    </row>
    <row r="500" spans="1:2" x14ac:dyDescent="0.25">
      <c r="A500" t="s">
        <v>508</v>
      </c>
      <c r="B500" s="50">
        <v>490</v>
      </c>
    </row>
    <row r="501" spans="1:2" x14ac:dyDescent="0.25">
      <c r="A501" t="s">
        <v>509</v>
      </c>
      <c r="B501" s="50">
        <v>492</v>
      </c>
    </row>
    <row r="502" spans="1:2" x14ac:dyDescent="0.25">
      <c r="A502" t="s">
        <v>510</v>
      </c>
      <c r="B502" s="50">
        <v>493</v>
      </c>
    </row>
    <row r="503" spans="1:2" x14ac:dyDescent="0.25">
      <c r="A503" t="s">
        <v>511</v>
      </c>
      <c r="B503" s="50">
        <v>488</v>
      </c>
    </row>
    <row r="504" spans="1:2" x14ac:dyDescent="0.25">
      <c r="A504" t="s">
        <v>512</v>
      </c>
      <c r="B504" s="50">
        <v>488</v>
      </c>
    </row>
    <row r="505" spans="1:2" x14ac:dyDescent="0.25">
      <c r="A505" t="s">
        <v>513</v>
      </c>
      <c r="B505" s="50">
        <v>493</v>
      </c>
    </row>
    <row r="506" spans="1:2" x14ac:dyDescent="0.25">
      <c r="A506" t="s">
        <v>514</v>
      </c>
      <c r="B506" s="50">
        <v>488</v>
      </c>
    </row>
    <row r="507" spans="1:2" x14ac:dyDescent="0.25">
      <c r="A507" t="s">
        <v>515</v>
      </c>
      <c r="B507" s="50">
        <v>488</v>
      </c>
    </row>
    <row r="508" spans="1:2" x14ac:dyDescent="0.25">
      <c r="A508" t="s">
        <v>516</v>
      </c>
      <c r="B508" s="50">
        <v>489</v>
      </c>
    </row>
    <row r="509" spans="1:2" x14ac:dyDescent="0.25">
      <c r="A509" t="s">
        <v>517</v>
      </c>
      <c r="B509" s="50">
        <v>487</v>
      </c>
    </row>
    <row r="510" spans="1:2" x14ac:dyDescent="0.25">
      <c r="A510" t="s">
        <v>518</v>
      </c>
      <c r="B510" s="50">
        <v>487</v>
      </c>
    </row>
    <row r="511" spans="1:2" x14ac:dyDescent="0.25">
      <c r="A511" t="s">
        <v>519</v>
      </c>
      <c r="B511" s="50">
        <v>489</v>
      </c>
    </row>
    <row r="512" spans="1:2" x14ac:dyDescent="0.25">
      <c r="A512" t="s">
        <v>520</v>
      </c>
      <c r="B512" s="50">
        <v>489</v>
      </c>
    </row>
    <row r="513" spans="1:2" x14ac:dyDescent="0.25">
      <c r="A513" t="s">
        <v>521</v>
      </c>
      <c r="B513" s="50">
        <v>494</v>
      </c>
    </row>
    <row r="514" spans="1:2" x14ac:dyDescent="0.25">
      <c r="A514" t="s">
        <v>522</v>
      </c>
      <c r="B514" s="50">
        <v>489</v>
      </c>
    </row>
    <row r="515" spans="1:2" x14ac:dyDescent="0.25">
      <c r="A515" t="s">
        <v>523</v>
      </c>
      <c r="B515" s="50">
        <v>492</v>
      </c>
    </row>
    <row r="516" spans="1:2" x14ac:dyDescent="0.25">
      <c r="A516" t="s">
        <v>524</v>
      </c>
      <c r="B516" s="50">
        <v>489</v>
      </c>
    </row>
    <row r="517" spans="1:2" x14ac:dyDescent="0.25">
      <c r="A517" t="s">
        <v>525</v>
      </c>
      <c r="B517" s="50">
        <v>492</v>
      </c>
    </row>
    <row r="518" spans="1:2" x14ac:dyDescent="0.25">
      <c r="A518" t="s">
        <v>526</v>
      </c>
      <c r="B518" s="50">
        <v>489</v>
      </c>
    </row>
    <row r="519" spans="1:2" x14ac:dyDescent="0.25">
      <c r="A519" t="s">
        <v>527</v>
      </c>
      <c r="B519" s="50">
        <v>488</v>
      </c>
    </row>
    <row r="520" spans="1:2" x14ac:dyDescent="0.25">
      <c r="A520" t="s">
        <v>528</v>
      </c>
      <c r="B520" s="50">
        <v>489</v>
      </c>
    </row>
    <row r="521" spans="1:2" x14ac:dyDescent="0.25">
      <c r="A521" t="s">
        <v>529</v>
      </c>
      <c r="B521" s="50">
        <v>492</v>
      </c>
    </row>
    <row r="522" spans="1:2" x14ac:dyDescent="0.25">
      <c r="A522" t="s">
        <v>530</v>
      </c>
      <c r="B522" s="50">
        <v>488</v>
      </c>
    </row>
    <row r="523" spans="1:2" x14ac:dyDescent="0.25">
      <c r="A523" t="s">
        <v>531</v>
      </c>
      <c r="B523" s="50">
        <v>497</v>
      </c>
    </row>
    <row r="524" spans="1:2" x14ac:dyDescent="0.25">
      <c r="A524" t="s">
        <v>532</v>
      </c>
      <c r="B524" s="50">
        <v>487</v>
      </c>
    </row>
    <row r="525" spans="1:2" x14ac:dyDescent="0.25">
      <c r="A525" t="s">
        <v>533</v>
      </c>
      <c r="B525" s="50">
        <v>492</v>
      </c>
    </row>
    <row r="526" spans="1:2" x14ac:dyDescent="0.25">
      <c r="A526" t="s">
        <v>534</v>
      </c>
      <c r="B526" s="50">
        <v>492</v>
      </c>
    </row>
    <row r="527" spans="1:2" x14ac:dyDescent="0.25">
      <c r="A527" t="s">
        <v>535</v>
      </c>
      <c r="B527" s="50">
        <v>492</v>
      </c>
    </row>
    <row r="528" spans="1:2" x14ac:dyDescent="0.25">
      <c r="A528" t="s">
        <v>536</v>
      </c>
      <c r="B528" s="50">
        <v>493</v>
      </c>
    </row>
    <row r="529" spans="1:2" x14ac:dyDescent="0.25">
      <c r="A529" t="s">
        <v>537</v>
      </c>
      <c r="B529" s="50">
        <v>494</v>
      </c>
    </row>
    <row r="530" spans="1:2" x14ac:dyDescent="0.25">
      <c r="A530" t="s">
        <v>538</v>
      </c>
      <c r="B530" s="50">
        <v>488</v>
      </c>
    </row>
    <row r="531" spans="1:2" x14ac:dyDescent="0.25">
      <c r="A531" t="s">
        <v>539</v>
      </c>
      <c r="B531" s="50">
        <v>486</v>
      </c>
    </row>
    <row r="532" spans="1:2" x14ac:dyDescent="0.25">
      <c r="A532" t="s">
        <v>540</v>
      </c>
      <c r="B532" s="50">
        <v>488</v>
      </c>
    </row>
    <row r="533" spans="1:2" x14ac:dyDescent="0.25">
      <c r="A533" t="s">
        <v>541</v>
      </c>
      <c r="B533" s="50">
        <v>491</v>
      </c>
    </row>
    <row r="534" spans="1:2" x14ac:dyDescent="0.25">
      <c r="A534" t="s">
        <v>542</v>
      </c>
      <c r="B534" s="50">
        <v>491</v>
      </c>
    </row>
    <row r="535" spans="1:2" x14ac:dyDescent="0.25">
      <c r="A535" t="s">
        <v>543</v>
      </c>
      <c r="B535" s="50">
        <v>489</v>
      </c>
    </row>
    <row r="536" spans="1:2" x14ac:dyDescent="0.25">
      <c r="A536" t="s">
        <v>544</v>
      </c>
      <c r="B536" s="50">
        <v>487</v>
      </c>
    </row>
    <row r="537" spans="1:2" x14ac:dyDescent="0.25">
      <c r="A537" t="s">
        <v>545</v>
      </c>
      <c r="B537" s="50">
        <v>497</v>
      </c>
    </row>
    <row r="538" spans="1:2" x14ac:dyDescent="0.25">
      <c r="A538" t="s">
        <v>546</v>
      </c>
      <c r="B538" s="50">
        <v>494</v>
      </c>
    </row>
    <row r="539" spans="1:2" x14ac:dyDescent="0.25">
      <c r="A539" t="s">
        <v>547</v>
      </c>
      <c r="B539" s="50">
        <v>460</v>
      </c>
    </row>
    <row r="540" spans="1:2" x14ac:dyDescent="0.25">
      <c r="A540" t="s">
        <v>548</v>
      </c>
      <c r="B540" s="50">
        <v>492</v>
      </c>
    </row>
    <row r="541" spans="1:2" x14ac:dyDescent="0.25">
      <c r="A541" t="s">
        <v>549</v>
      </c>
      <c r="B541" s="50">
        <v>495</v>
      </c>
    </row>
    <row r="542" spans="1:2" x14ac:dyDescent="0.25">
      <c r="A542" t="s">
        <v>550</v>
      </c>
      <c r="B542" s="50">
        <v>488</v>
      </c>
    </row>
    <row r="543" spans="1:2" x14ac:dyDescent="0.25">
      <c r="A543" t="s">
        <v>551</v>
      </c>
      <c r="B543" s="50">
        <v>489</v>
      </c>
    </row>
    <row r="544" spans="1:2" x14ac:dyDescent="0.25">
      <c r="A544" t="s">
        <v>552</v>
      </c>
      <c r="B544" s="50">
        <v>489</v>
      </c>
    </row>
    <row r="545" spans="1:2" x14ac:dyDescent="0.25">
      <c r="A545" t="s">
        <v>553</v>
      </c>
      <c r="B545" s="50">
        <v>480</v>
      </c>
    </row>
    <row r="546" spans="1:2" x14ac:dyDescent="0.25">
      <c r="A546" t="s">
        <v>554</v>
      </c>
      <c r="B546" s="50">
        <v>487</v>
      </c>
    </row>
    <row r="547" spans="1:2" x14ac:dyDescent="0.25">
      <c r="A547" t="s">
        <v>555</v>
      </c>
      <c r="B547" s="50">
        <v>489</v>
      </c>
    </row>
    <row r="548" spans="1:2" x14ac:dyDescent="0.25">
      <c r="A548" t="s">
        <v>556</v>
      </c>
      <c r="B548" s="50">
        <v>480</v>
      </c>
    </row>
    <row r="549" spans="1:2" x14ac:dyDescent="0.25">
      <c r="A549" t="s">
        <v>557</v>
      </c>
      <c r="B549" s="50">
        <v>487</v>
      </c>
    </row>
    <row r="550" spans="1:2" x14ac:dyDescent="0.25">
      <c r="A550" t="s">
        <v>558</v>
      </c>
      <c r="B550" s="50">
        <v>288</v>
      </c>
    </row>
    <row r="551" spans="1:2" x14ac:dyDescent="0.25">
      <c r="A551" t="s">
        <v>559</v>
      </c>
      <c r="B551" s="50">
        <v>491</v>
      </c>
    </row>
    <row r="552" spans="1:2" x14ac:dyDescent="0.25">
      <c r="A552" t="s">
        <v>560</v>
      </c>
      <c r="B552" s="50">
        <v>489</v>
      </c>
    </row>
    <row r="553" spans="1:2" x14ac:dyDescent="0.25">
      <c r="A553" t="s">
        <v>561</v>
      </c>
      <c r="B553" s="50">
        <v>486</v>
      </c>
    </row>
    <row r="554" spans="1:2" x14ac:dyDescent="0.25">
      <c r="A554" t="s">
        <v>562</v>
      </c>
      <c r="B554" s="50">
        <v>488</v>
      </c>
    </row>
    <row r="555" spans="1:2" x14ac:dyDescent="0.25">
      <c r="A555" t="s">
        <v>563</v>
      </c>
      <c r="B555" s="50">
        <v>488</v>
      </c>
    </row>
    <row r="556" spans="1:2" x14ac:dyDescent="0.25">
      <c r="A556" t="s">
        <v>564</v>
      </c>
      <c r="B556" s="50">
        <v>480</v>
      </c>
    </row>
    <row r="557" spans="1:2" x14ac:dyDescent="0.25">
      <c r="A557" t="s">
        <v>565</v>
      </c>
      <c r="B557" s="50">
        <v>488</v>
      </c>
    </row>
    <row r="558" spans="1:2" x14ac:dyDescent="0.25">
      <c r="A558" t="s">
        <v>566</v>
      </c>
      <c r="B558" s="50">
        <v>489</v>
      </c>
    </row>
    <row r="559" spans="1:2" x14ac:dyDescent="0.25">
      <c r="A559" t="s">
        <v>567</v>
      </c>
      <c r="B559" s="50">
        <v>490</v>
      </c>
    </row>
    <row r="560" spans="1:2" x14ac:dyDescent="0.25">
      <c r="A560" t="s">
        <v>568</v>
      </c>
      <c r="B560" s="50">
        <v>494</v>
      </c>
    </row>
    <row r="561" spans="1:2" x14ac:dyDescent="0.25">
      <c r="A561" t="s">
        <v>569</v>
      </c>
      <c r="B561" s="50">
        <v>488</v>
      </c>
    </row>
    <row r="562" spans="1:2" x14ac:dyDescent="0.25">
      <c r="A562" t="s">
        <v>570</v>
      </c>
      <c r="B562" s="50">
        <v>486</v>
      </c>
    </row>
    <row r="563" spans="1:2" x14ac:dyDescent="0.25">
      <c r="A563" t="s">
        <v>571</v>
      </c>
      <c r="B563" s="50">
        <v>487</v>
      </c>
    </row>
    <row r="564" spans="1:2" x14ac:dyDescent="0.25">
      <c r="A564" t="s">
        <v>572</v>
      </c>
      <c r="B564" s="50">
        <v>487</v>
      </c>
    </row>
    <row r="565" spans="1:2" x14ac:dyDescent="0.25">
      <c r="A565" t="s">
        <v>573</v>
      </c>
      <c r="B565" s="50">
        <v>488</v>
      </c>
    </row>
    <row r="566" spans="1:2" x14ac:dyDescent="0.25">
      <c r="A566" t="s">
        <v>574</v>
      </c>
      <c r="B566" s="50">
        <v>490</v>
      </c>
    </row>
    <row r="567" spans="1:2" x14ac:dyDescent="0.25">
      <c r="A567" t="s">
        <v>575</v>
      </c>
      <c r="B567" s="50">
        <v>487</v>
      </c>
    </row>
    <row r="568" spans="1:2" x14ac:dyDescent="0.25">
      <c r="A568" t="s">
        <v>576</v>
      </c>
      <c r="B568" s="50">
        <v>480</v>
      </c>
    </row>
    <row r="569" spans="1:2" x14ac:dyDescent="0.25">
      <c r="A569" t="s">
        <v>577</v>
      </c>
      <c r="B569" s="50">
        <v>487</v>
      </c>
    </row>
    <row r="570" spans="1:2" x14ac:dyDescent="0.25">
      <c r="A570" t="s">
        <v>578</v>
      </c>
      <c r="B570" s="50">
        <v>491</v>
      </c>
    </row>
    <row r="571" spans="1:2" x14ac:dyDescent="0.25">
      <c r="A571" t="s">
        <v>579</v>
      </c>
      <c r="B571" s="50">
        <v>412</v>
      </c>
    </row>
    <row r="572" spans="1:2" x14ac:dyDescent="0.25">
      <c r="A572" t="s">
        <v>580</v>
      </c>
      <c r="B572" s="50">
        <v>487</v>
      </c>
    </row>
    <row r="573" spans="1:2" x14ac:dyDescent="0.25">
      <c r="A573" t="s">
        <v>581</v>
      </c>
      <c r="B573" s="50">
        <v>490</v>
      </c>
    </row>
    <row r="574" spans="1:2" x14ac:dyDescent="0.25">
      <c r="A574" t="s">
        <v>582</v>
      </c>
      <c r="B574" s="50">
        <v>489</v>
      </c>
    </row>
    <row r="575" spans="1:2" x14ac:dyDescent="0.25">
      <c r="A575" t="s">
        <v>583</v>
      </c>
      <c r="B575" s="50">
        <v>485</v>
      </c>
    </row>
    <row r="576" spans="1:2" x14ac:dyDescent="0.25">
      <c r="A576" t="s">
        <v>584</v>
      </c>
      <c r="B576" s="50">
        <v>488</v>
      </c>
    </row>
    <row r="577" spans="1:2" x14ac:dyDescent="0.25">
      <c r="A577" t="s">
        <v>585</v>
      </c>
      <c r="B577" s="50">
        <v>488</v>
      </c>
    </row>
    <row r="578" spans="1:2" x14ac:dyDescent="0.25">
      <c r="A578" t="s">
        <v>586</v>
      </c>
      <c r="B578" s="50">
        <v>489</v>
      </c>
    </row>
    <row r="579" spans="1:2" x14ac:dyDescent="0.25">
      <c r="A579" t="s">
        <v>587</v>
      </c>
      <c r="B579" s="50">
        <v>487</v>
      </c>
    </row>
    <row r="580" spans="1:2" x14ac:dyDescent="0.25">
      <c r="A580" t="s">
        <v>588</v>
      </c>
      <c r="B580" s="50">
        <v>489</v>
      </c>
    </row>
    <row r="581" spans="1:2" x14ac:dyDescent="0.25">
      <c r="A581" t="s">
        <v>589</v>
      </c>
      <c r="B581" s="50">
        <v>487</v>
      </c>
    </row>
    <row r="582" spans="1:2" x14ac:dyDescent="0.25">
      <c r="A582" t="s">
        <v>590</v>
      </c>
      <c r="B582" s="50">
        <v>487</v>
      </c>
    </row>
    <row r="583" spans="1:2" x14ac:dyDescent="0.25">
      <c r="A583" t="s">
        <v>591</v>
      </c>
      <c r="B583" s="50">
        <v>489</v>
      </c>
    </row>
    <row r="584" spans="1:2" x14ac:dyDescent="0.25">
      <c r="A584" t="s">
        <v>592</v>
      </c>
      <c r="B584" s="50">
        <v>487</v>
      </c>
    </row>
    <row r="585" spans="1:2" x14ac:dyDescent="0.25">
      <c r="A585" t="s">
        <v>593</v>
      </c>
      <c r="B585" s="50">
        <v>489</v>
      </c>
    </row>
    <row r="586" spans="1:2" x14ac:dyDescent="0.25">
      <c r="A586" t="s">
        <v>594</v>
      </c>
      <c r="B586" s="50">
        <v>486</v>
      </c>
    </row>
    <row r="587" spans="1:2" x14ac:dyDescent="0.25">
      <c r="A587" t="s">
        <v>595</v>
      </c>
      <c r="B587" s="50">
        <v>484</v>
      </c>
    </row>
    <row r="588" spans="1:2" x14ac:dyDescent="0.25">
      <c r="A588" t="s">
        <v>596</v>
      </c>
      <c r="B588" s="50">
        <v>487</v>
      </c>
    </row>
    <row r="589" spans="1:2" x14ac:dyDescent="0.25">
      <c r="A589" t="s">
        <v>597</v>
      </c>
      <c r="B589" s="50">
        <v>489</v>
      </c>
    </row>
    <row r="590" spans="1:2" x14ac:dyDescent="0.25">
      <c r="A590" t="s">
        <v>598</v>
      </c>
      <c r="B590" s="50">
        <v>259</v>
      </c>
    </row>
    <row r="591" spans="1:2" x14ac:dyDescent="0.25">
      <c r="A591" t="s">
        <v>599</v>
      </c>
      <c r="B591" s="50">
        <v>412</v>
      </c>
    </row>
    <row r="592" spans="1:2" x14ac:dyDescent="0.25">
      <c r="A592" t="s">
        <v>600</v>
      </c>
      <c r="B592" s="50">
        <v>491</v>
      </c>
    </row>
    <row r="593" spans="1:2" x14ac:dyDescent="0.25">
      <c r="A593" t="s">
        <v>601</v>
      </c>
      <c r="B593" s="50">
        <v>492</v>
      </c>
    </row>
    <row r="594" spans="1:2" x14ac:dyDescent="0.25">
      <c r="A594" t="s">
        <v>602</v>
      </c>
      <c r="B594" s="50">
        <v>492</v>
      </c>
    </row>
    <row r="595" spans="1:2" x14ac:dyDescent="0.25">
      <c r="A595" t="s">
        <v>603</v>
      </c>
      <c r="B595" s="50">
        <v>488</v>
      </c>
    </row>
    <row r="596" spans="1:2" x14ac:dyDescent="0.25">
      <c r="A596" t="s">
        <v>604</v>
      </c>
      <c r="B596" s="50">
        <v>487</v>
      </c>
    </row>
    <row r="597" spans="1:2" x14ac:dyDescent="0.25">
      <c r="A597" t="s">
        <v>605</v>
      </c>
      <c r="B597" s="50">
        <v>487</v>
      </c>
    </row>
    <row r="598" spans="1:2" x14ac:dyDescent="0.25">
      <c r="A598" t="s">
        <v>606</v>
      </c>
      <c r="B598" s="50">
        <v>487</v>
      </c>
    </row>
    <row r="599" spans="1:2" x14ac:dyDescent="0.25">
      <c r="A599" t="s">
        <v>607</v>
      </c>
      <c r="B599" s="50">
        <v>492</v>
      </c>
    </row>
    <row r="600" spans="1:2" x14ac:dyDescent="0.25">
      <c r="A600" t="s">
        <v>608</v>
      </c>
      <c r="B600" s="50">
        <v>491</v>
      </c>
    </row>
    <row r="601" spans="1:2" x14ac:dyDescent="0.25">
      <c r="A601" t="s">
        <v>609</v>
      </c>
      <c r="B601" s="50">
        <v>488</v>
      </c>
    </row>
    <row r="602" spans="1:2" x14ac:dyDescent="0.25">
      <c r="A602" t="s">
        <v>610</v>
      </c>
      <c r="B602" s="50">
        <v>493</v>
      </c>
    </row>
    <row r="603" spans="1:2" x14ac:dyDescent="0.25">
      <c r="A603" t="s">
        <v>611</v>
      </c>
      <c r="B603" s="50">
        <v>488</v>
      </c>
    </row>
    <row r="604" spans="1:2" x14ac:dyDescent="0.25">
      <c r="A604" t="s">
        <v>612</v>
      </c>
      <c r="B604" s="50">
        <v>486</v>
      </c>
    </row>
    <row r="605" spans="1:2" x14ac:dyDescent="0.25">
      <c r="A605" t="s">
        <v>613</v>
      </c>
      <c r="B605" s="50">
        <v>491</v>
      </c>
    </row>
    <row r="606" spans="1:2" x14ac:dyDescent="0.25">
      <c r="A606" t="s">
        <v>614</v>
      </c>
      <c r="B606" s="50">
        <v>487</v>
      </c>
    </row>
    <row r="607" spans="1:2" x14ac:dyDescent="0.25">
      <c r="A607" t="s">
        <v>615</v>
      </c>
      <c r="B607" s="50">
        <v>473</v>
      </c>
    </row>
    <row r="608" spans="1:2" x14ac:dyDescent="0.25">
      <c r="A608" t="s">
        <v>616</v>
      </c>
      <c r="B608" s="50">
        <v>487</v>
      </c>
    </row>
    <row r="609" spans="1:2" x14ac:dyDescent="0.25">
      <c r="A609" t="s">
        <v>617</v>
      </c>
      <c r="B609" s="50">
        <v>492</v>
      </c>
    </row>
    <row r="610" spans="1:2" x14ac:dyDescent="0.25">
      <c r="A610" t="s">
        <v>618</v>
      </c>
      <c r="B610" s="50">
        <v>485</v>
      </c>
    </row>
    <row r="611" spans="1:2" x14ac:dyDescent="0.25">
      <c r="A611" t="s">
        <v>619</v>
      </c>
      <c r="B611" s="50">
        <v>490</v>
      </c>
    </row>
    <row r="612" spans="1:2" x14ac:dyDescent="0.25">
      <c r="A612" t="s">
        <v>620</v>
      </c>
      <c r="B612" s="50">
        <v>488</v>
      </c>
    </row>
    <row r="613" spans="1:2" x14ac:dyDescent="0.25">
      <c r="A613" t="s">
        <v>621</v>
      </c>
      <c r="B613" s="50">
        <v>486</v>
      </c>
    </row>
    <row r="614" spans="1:2" x14ac:dyDescent="0.25">
      <c r="A614" t="s">
        <v>622</v>
      </c>
      <c r="B614" s="50">
        <v>497</v>
      </c>
    </row>
    <row r="615" spans="1:2" x14ac:dyDescent="0.25">
      <c r="A615" t="s">
        <v>623</v>
      </c>
      <c r="B615" s="50">
        <v>485</v>
      </c>
    </row>
    <row r="616" spans="1:2" x14ac:dyDescent="0.25">
      <c r="A616" t="s">
        <v>624</v>
      </c>
      <c r="B616" s="50">
        <v>489</v>
      </c>
    </row>
    <row r="617" spans="1:2" x14ac:dyDescent="0.25">
      <c r="A617" t="s">
        <v>625</v>
      </c>
      <c r="B617" s="50">
        <v>486</v>
      </c>
    </row>
    <row r="618" spans="1:2" x14ac:dyDescent="0.25">
      <c r="A618" t="s">
        <v>626</v>
      </c>
      <c r="B618" s="50">
        <v>489</v>
      </c>
    </row>
    <row r="619" spans="1:2" x14ac:dyDescent="0.25">
      <c r="A619" t="s">
        <v>627</v>
      </c>
      <c r="B619" s="50">
        <v>488</v>
      </c>
    </row>
    <row r="620" spans="1:2" x14ac:dyDescent="0.25">
      <c r="A620" t="s">
        <v>628</v>
      </c>
      <c r="B620" s="50">
        <v>491</v>
      </c>
    </row>
    <row r="621" spans="1:2" x14ac:dyDescent="0.25">
      <c r="A621" t="s">
        <v>629</v>
      </c>
      <c r="B621" s="50">
        <v>484</v>
      </c>
    </row>
    <row r="622" spans="1:2" x14ac:dyDescent="0.25">
      <c r="A622" t="s">
        <v>630</v>
      </c>
      <c r="B622" s="50">
        <v>488</v>
      </c>
    </row>
    <row r="623" spans="1:2" x14ac:dyDescent="0.25">
      <c r="A623" t="s">
        <v>631</v>
      </c>
      <c r="B623" s="50">
        <v>487</v>
      </c>
    </row>
    <row r="624" spans="1:2" x14ac:dyDescent="0.25">
      <c r="A624" t="s">
        <v>632</v>
      </c>
      <c r="B624" s="50">
        <v>411</v>
      </c>
    </row>
    <row r="625" spans="1:2" x14ac:dyDescent="0.25">
      <c r="A625" t="s">
        <v>633</v>
      </c>
      <c r="B625" s="50">
        <v>486</v>
      </c>
    </row>
    <row r="626" spans="1:2" x14ac:dyDescent="0.25">
      <c r="A626" t="s">
        <v>634</v>
      </c>
      <c r="B626" s="50">
        <v>412</v>
      </c>
    </row>
    <row r="627" spans="1:2" x14ac:dyDescent="0.25">
      <c r="A627" t="s">
        <v>635</v>
      </c>
      <c r="B627" s="50">
        <v>486</v>
      </c>
    </row>
    <row r="628" spans="1:2" x14ac:dyDescent="0.25">
      <c r="A628" t="s">
        <v>636</v>
      </c>
      <c r="B628" s="50">
        <v>488</v>
      </c>
    </row>
    <row r="629" spans="1:2" x14ac:dyDescent="0.25">
      <c r="A629" t="s">
        <v>637</v>
      </c>
      <c r="B629" s="50">
        <v>488</v>
      </c>
    </row>
    <row r="630" spans="1:2" x14ac:dyDescent="0.25">
      <c r="A630" t="s">
        <v>638</v>
      </c>
      <c r="B630" s="50">
        <v>487</v>
      </c>
    </row>
    <row r="631" spans="1:2" x14ac:dyDescent="0.25">
      <c r="A631" t="s">
        <v>639</v>
      </c>
      <c r="B631" s="50">
        <v>489</v>
      </c>
    </row>
    <row r="632" spans="1:2" x14ac:dyDescent="0.25">
      <c r="A632" t="s">
        <v>640</v>
      </c>
      <c r="B632" s="50">
        <v>501</v>
      </c>
    </row>
    <row r="633" spans="1:2" x14ac:dyDescent="0.25">
      <c r="A633" t="s">
        <v>641</v>
      </c>
      <c r="B633" s="50">
        <v>487</v>
      </c>
    </row>
    <row r="634" spans="1:2" x14ac:dyDescent="0.25">
      <c r="A634" t="s">
        <v>642</v>
      </c>
      <c r="B634" s="50">
        <v>487</v>
      </c>
    </row>
    <row r="635" spans="1:2" x14ac:dyDescent="0.25">
      <c r="A635" t="s">
        <v>643</v>
      </c>
      <c r="B635" s="50">
        <v>488</v>
      </c>
    </row>
    <row r="636" spans="1:2" x14ac:dyDescent="0.25">
      <c r="A636" t="s">
        <v>644</v>
      </c>
      <c r="B636" s="50">
        <v>483</v>
      </c>
    </row>
    <row r="637" spans="1:2" x14ac:dyDescent="0.25">
      <c r="A637" t="s">
        <v>645</v>
      </c>
      <c r="B637" s="50">
        <v>487</v>
      </c>
    </row>
    <row r="638" spans="1:2" x14ac:dyDescent="0.25">
      <c r="A638" t="s">
        <v>646</v>
      </c>
      <c r="B638" s="50">
        <v>487</v>
      </c>
    </row>
    <row r="639" spans="1:2" x14ac:dyDescent="0.25">
      <c r="A639" t="s">
        <v>647</v>
      </c>
      <c r="B639" s="50">
        <v>491</v>
      </c>
    </row>
    <row r="640" spans="1:2" x14ac:dyDescent="0.25">
      <c r="A640" t="s">
        <v>648</v>
      </c>
      <c r="B640" s="50">
        <v>441</v>
      </c>
    </row>
    <row r="641" spans="1:10" x14ac:dyDescent="0.25">
      <c r="A641" t="s">
        <v>649</v>
      </c>
      <c r="B641" s="50">
        <v>475</v>
      </c>
    </row>
    <row r="642" spans="1:10" x14ac:dyDescent="0.25">
      <c r="A642" t="s">
        <v>650</v>
      </c>
      <c r="B642" s="50">
        <v>487</v>
      </c>
    </row>
    <row r="643" spans="1:10" x14ac:dyDescent="0.25">
      <c r="A643" t="s">
        <v>651</v>
      </c>
      <c r="B643" s="50">
        <v>497</v>
      </c>
    </row>
    <row r="644" spans="1:10" x14ac:dyDescent="0.25">
      <c r="A644" t="s">
        <v>652</v>
      </c>
      <c r="B644" s="50">
        <v>492</v>
      </c>
    </row>
    <row r="645" spans="1:10" x14ac:dyDescent="0.25">
      <c r="A645" s="35"/>
      <c r="B645" s="108"/>
      <c r="C645" s="35"/>
      <c r="D645" s="35"/>
      <c r="E645" s="35"/>
      <c r="F645" s="35"/>
      <c r="G645" s="35"/>
      <c r="H645" s="35"/>
      <c r="I645" s="35"/>
      <c r="J645" s="35"/>
    </row>
    <row r="646" spans="1:10" x14ac:dyDescent="0.25">
      <c r="A646" s="33" t="s">
        <v>873</v>
      </c>
    </row>
    <row r="647" spans="1:10" x14ac:dyDescent="0.25">
      <c r="A647" s="34" t="s">
        <v>237</v>
      </c>
    </row>
    <row r="648" spans="1:10" x14ac:dyDescent="0.25">
      <c r="A648" t="s">
        <v>451</v>
      </c>
      <c r="B648" s="50" t="s">
        <v>452</v>
      </c>
      <c r="D648" t="s">
        <v>700</v>
      </c>
      <c r="E648" t="s">
        <v>454</v>
      </c>
    </row>
    <row r="649" spans="1:10" x14ac:dyDescent="0.25">
      <c r="A649" t="s">
        <v>455</v>
      </c>
      <c r="B649" s="50">
        <v>501</v>
      </c>
      <c r="D649">
        <v>220</v>
      </c>
      <c r="E649">
        <v>0</v>
      </c>
    </row>
    <row r="650" spans="1:10" x14ac:dyDescent="0.25">
      <c r="A650" t="s">
        <v>456</v>
      </c>
      <c r="B650" s="50">
        <v>513</v>
      </c>
      <c r="D650">
        <v>221</v>
      </c>
      <c r="E650">
        <v>0</v>
      </c>
    </row>
    <row r="651" spans="1:10" x14ac:dyDescent="0.25">
      <c r="A651" t="s">
        <v>457</v>
      </c>
      <c r="B651" s="50">
        <v>507</v>
      </c>
      <c r="D651">
        <v>222</v>
      </c>
      <c r="E651">
        <v>0</v>
      </c>
    </row>
    <row r="652" spans="1:10" x14ac:dyDescent="0.25">
      <c r="A652" t="s">
        <v>458</v>
      </c>
      <c r="B652" s="50">
        <v>484</v>
      </c>
      <c r="D652">
        <v>223</v>
      </c>
      <c r="E652">
        <v>1</v>
      </c>
    </row>
    <row r="653" spans="1:10" x14ac:dyDescent="0.25">
      <c r="A653" t="s">
        <v>459</v>
      </c>
      <c r="B653" s="50">
        <v>498</v>
      </c>
      <c r="D653">
        <v>224</v>
      </c>
      <c r="E653">
        <v>0</v>
      </c>
    </row>
    <row r="654" spans="1:10" x14ac:dyDescent="0.25">
      <c r="A654" t="s">
        <v>460</v>
      </c>
      <c r="B654" s="50">
        <v>512</v>
      </c>
      <c r="D654">
        <v>225</v>
      </c>
      <c r="E654">
        <v>0</v>
      </c>
    </row>
    <row r="655" spans="1:10" x14ac:dyDescent="0.25">
      <c r="A655" t="s">
        <v>461</v>
      </c>
      <c r="B655" s="50">
        <v>502</v>
      </c>
      <c r="D655">
        <v>226</v>
      </c>
      <c r="E655">
        <v>0</v>
      </c>
    </row>
    <row r="656" spans="1:10" x14ac:dyDescent="0.25">
      <c r="A656" t="s">
        <v>462</v>
      </c>
      <c r="B656" s="50">
        <v>509</v>
      </c>
      <c r="D656">
        <v>227</v>
      </c>
      <c r="E656">
        <v>0</v>
      </c>
    </row>
    <row r="657" spans="1:5" x14ac:dyDescent="0.25">
      <c r="A657" t="s">
        <v>463</v>
      </c>
      <c r="B657" s="50">
        <v>510</v>
      </c>
      <c r="D657">
        <v>228</v>
      </c>
      <c r="E657">
        <v>0</v>
      </c>
    </row>
    <row r="658" spans="1:5" x14ac:dyDescent="0.25">
      <c r="A658" t="s">
        <v>464</v>
      </c>
      <c r="B658" s="50">
        <v>515</v>
      </c>
      <c r="D658">
        <v>229</v>
      </c>
      <c r="E658">
        <v>0</v>
      </c>
    </row>
    <row r="659" spans="1:5" x14ac:dyDescent="0.25">
      <c r="A659" t="s">
        <v>465</v>
      </c>
      <c r="B659" s="50">
        <v>509</v>
      </c>
      <c r="D659">
        <v>230</v>
      </c>
      <c r="E659">
        <v>0</v>
      </c>
    </row>
    <row r="660" spans="1:5" x14ac:dyDescent="0.25">
      <c r="A660" t="s">
        <v>466</v>
      </c>
      <c r="B660" s="50">
        <v>513</v>
      </c>
      <c r="D660">
        <v>231</v>
      </c>
      <c r="E660">
        <v>0</v>
      </c>
    </row>
    <row r="661" spans="1:5" x14ac:dyDescent="0.25">
      <c r="A661" t="s">
        <v>467</v>
      </c>
      <c r="B661" s="50">
        <v>432</v>
      </c>
      <c r="D661">
        <v>232</v>
      </c>
      <c r="E661">
        <v>0</v>
      </c>
    </row>
    <row r="662" spans="1:5" x14ac:dyDescent="0.25">
      <c r="A662" t="s">
        <v>468</v>
      </c>
      <c r="B662" s="50">
        <v>510</v>
      </c>
      <c r="D662">
        <v>233</v>
      </c>
      <c r="E662">
        <v>0</v>
      </c>
    </row>
    <row r="663" spans="1:5" x14ac:dyDescent="0.25">
      <c r="A663" t="s">
        <v>469</v>
      </c>
      <c r="B663" s="50">
        <v>511</v>
      </c>
      <c r="D663">
        <v>234</v>
      </c>
      <c r="E663">
        <v>0</v>
      </c>
    </row>
    <row r="664" spans="1:5" x14ac:dyDescent="0.25">
      <c r="A664" t="s">
        <v>470</v>
      </c>
      <c r="B664" s="50">
        <v>507</v>
      </c>
      <c r="D664">
        <v>235</v>
      </c>
      <c r="E664">
        <v>0</v>
      </c>
    </row>
    <row r="665" spans="1:5" x14ac:dyDescent="0.25">
      <c r="A665" t="s">
        <v>471</v>
      </c>
      <c r="B665" s="50">
        <v>510</v>
      </c>
      <c r="D665">
        <v>236</v>
      </c>
      <c r="E665">
        <v>0</v>
      </c>
    </row>
    <row r="666" spans="1:5" x14ac:dyDescent="0.25">
      <c r="A666" t="s">
        <v>472</v>
      </c>
      <c r="B666" s="50">
        <v>518</v>
      </c>
      <c r="D666">
        <v>237</v>
      </c>
      <c r="E666">
        <v>0</v>
      </c>
    </row>
    <row r="667" spans="1:5" x14ac:dyDescent="0.25">
      <c r="A667" t="s">
        <v>473</v>
      </c>
      <c r="B667" s="50">
        <v>518</v>
      </c>
      <c r="D667">
        <v>238</v>
      </c>
      <c r="E667">
        <v>0</v>
      </c>
    </row>
    <row r="668" spans="1:5" x14ac:dyDescent="0.25">
      <c r="A668" t="s">
        <v>474</v>
      </c>
      <c r="B668" s="50">
        <v>512</v>
      </c>
      <c r="D668">
        <v>239</v>
      </c>
      <c r="E668">
        <v>0</v>
      </c>
    </row>
    <row r="669" spans="1:5" x14ac:dyDescent="0.25">
      <c r="A669" t="s">
        <v>475</v>
      </c>
      <c r="B669" s="50">
        <v>512</v>
      </c>
      <c r="D669">
        <v>240</v>
      </c>
      <c r="E669">
        <v>0</v>
      </c>
    </row>
    <row r="670" spans="1:5" x14ac:dyDescent="0.25">
      <c r="A670" t="s">
        <v>476</v>
      </c>
      <c r="B670" s="50">
        <v>505</v>
      </c>
      <c r="D670">
        <v>241</v>
      </c>
      <c r="E670">
        <v>0</v>
      </c>
    </row>
    <row r="671" spans="1:5" x14ac:dyDescent="0.25">
      <c r="A671" t="s">
        <v>477</v>
      </c>
      <c r="B671" s="50">
        <v>510</v>
      </c>
      <c r="D671">
        <v>242</v>
      </c>
      <c r="E671">
        <v>0</v>
      </c>
    </row>
    <row r="672" spans="1:5" x14ac:dyDescent="0.25">
      <c r="A672" t="s">
        <v>478</v>
      </c>
      <c r="B672" s="50">
        <v>511</v>
      </c>
      <c r="D672">
        <v>243</v>
      </c>
      <c r="E672">
        <v>0</v>
      </c>
    </row>
    <row r="673" spans="1:5" x14ac:dyDescent="0.25">
      <c r="A673" t="s">
        <v>479</v>
      </c>
      <c r="B673" s="50">
        <v>509</v>
      </c>
      <c r="D673">
        <v>244</v>
      </c>
      <c r="E673">
        <v>0</v>
      </c>
    </row>
    <row r="674" spans="1:5" x14ac:dyDescent="0.25">
      <c r="A674" t="s">
        <v>480</v>
      </c>
      <c r="B674" s="50">
        <v>515</v>
      </c>
      <c r="D674">
        <v>245</v>
      </c>
      <c r="E674">
        <v>0</v>
      </c>
    </row>
    <row r="675" spans="1:5" x14ac:dyDescent="0.25">
      <c r="A675" t="s">
        <v>481</v>
      </c>
      <c r="B675" s="50">
        <v>509</v>
      </c>
      <c r="D675">
        <v>246</v>
      </c>
      <c r="E675">
        <v>0</v>
      </c>
    </row>
    <row r="676" spans="1:5" x14ac:dyDescent="0.25">
      <c r="A676" t="s">
        <v>482</v>
      </c>
      <c r="B676" s="50">
        <v>509</v>
      </c>
      <c r="D676">
        <v>247</v>
      </c>
      <c r="E676">
        <v>0</v>
      </c>
    </row>
    <row r="677" spans="1:5" x14ac:dyDescent="0.25">
      <c r="A677" t="s">
        <v>483</v>
      </c>
      <c r="B677" s="50">
        <v>511</v>
      </c>
      <c r="D677">
        <v>248</v>
      </c>
      <c r="E677">
        <v>0</v>
      </c>
    </row>
    <row r="678" spans="1:5" x14ac:dyDescent="0.25">
      <c r="A678" t="s">
        <v>484</v>
      </c>
      <c r="B678" s="50">
        <v>510</v>
      </c>
      <c r="D678">
        <v>249</v>
      </c>
      <c r="E678">
        <v>0</v>
      </c>
    </row>
    <row r="679" spans="1:5" x14ac:dyDescent="0.25">
      <c r="A679" t="s">
        <v>485</v>
      </c>
      <c r="B679" s="50">
        <v>506</v>
      </c>
      <c r="D679">
        <v>250</v>
      </c>
      <c r="E679">
        <v>0</v>
      </c>
    </row>
    <row r="680" spans="1:5" x14ac:dyDescent="0.25">
      <c r="A680" t="s">
        <v>486</v>
      </c>
      <c r="B680" s="50">
        <v>512</v>
      </c>
      <c r="D680">
        <v>251</v>
      </c>
      <c r="E680">
        <v>0</v>
      </c>
    </row>
    <row r="681" spans="1:5" x14ac:dyDescent="0.25">
      <c r="A681" t="s">
        <v>487</v>
      </c>
      <c r="B681" s="50">
        <v>510</v>
      </c>
      <c r="D681">
        <v>252</v>
      </c>
      <c r="E681">
        <v>0</v>
      </c>
    </row>
    <row r="682" spans="1:5" x14ac:dyDescent="0.25">
      <c r="A682" t="s">
        <v>488</v>
      </c>
      <c r="B682" s="50">
        <v>509</v>
      </c>
      <c r="D682">
        <v>253</v>
      </c>
      <c r="E682">
        <v>0</v>
      </c>
    </row>
    <row r="683" spans="1:5" x14ac:dyDescent="0.25">
      <c r="A683" t="s">
        <v>489</v>
      </c>
      <c r="B683" s="50">
        <v>487</v>
      </c>
      <c r="D683">
        <v>254</v>
      </c>
      <c r="E683">
        <v>0</v>
      </c>
    </row>
    <row r="684" spans="1:5" x14ac:dyDescent="0.25">
      <c r="A684" s="34" t="s">
        <v>238</v>
      </c>
      <c r="D684">
        <v>255</v>
      </c>
      <c r="E684">
        <v>0</v>
      </c>
    </row>
    <row r="685" spans="1:5" x14ac:dyDescent="0.25">
      <c r="A685" t="s">
        <v>451</v>
      </c>
      <c r="B685" s="50" t="s">
        <v>452</v>
      </c>
      <c r="D685">
        <v>256</v>
      </c>
      <c r="E685">
        <v>0</v>
      </c>
    </row>
    <row r="686" spans="1:5" x14ac:dyDescent="0.25">
      <c r="A686" t="s">
        <v>455</v>
      </c>
      <c r="B686" s="50">
        <v>508</v>
      </c>
      <c r="D686">
        <v>257</v>
      </c>
      <c r="E686">
        <v>0</v>
      </c>
    </row>
    <row r="687" spans="1:5" x14ac:dyDescent="0.25">
      <c r="A687" t="s">
        <v>456</v>
      </c>
      <c r="B687" s="50">
        <v>512</v>
      </c>
      <c r="D687">
        <v>258</v>
      </c>
      <c r="E687">
        <v>0</v>
      </c>
    </row>
    <row r="688" spans="1:5" x14ac:dyDescent="0.25">
      <c r="A688" t="s">
        <v>457</v>
      </c>
      <c r="B688" s="50">
        <v>498</v>
      </c>
      <c r="D688">
        <v>259</v>
      </c>
      <c r="E688">
        <v>0</v>
      </c>
    </row>
    <row r="689" spans="1:5" x14ac:dyDescent="0.25">
      <c r="A689" t="s">
        <v>458</v>
      </c>
      <c r="B689" s="50">
        <v>513</v>
      </c>
      <c r="D689">
        <v>260</v>
      </c>
      <c r="E689">
        <v>0</v>
      </c>
    </row>
    <row r="690" spans="1:5" x14ac:dyDescent="0.25">
      <c r="A690" t="s">
        <v>459</v>
      </c>
      <c r="B690" s="50">
        <v>509</v>
      </c>
      <c r="D690">
        <v>261</v>
      </c>
      <c r="E690">
        <v>0</v>
      </c>
    </row>
    <row r="691" spans="1:5" x14ac:dyDescent="0.25">
      <c r="A691" t="s">
        <v>460</v>
      </c>
      <c r="B691" s="50">
        <v>509</v>
      </c>
      <c r="D691">
        <v>262</v>
      </c>
      <c r="E691">
        <v>0</v>
      </c>
    </row>
    <row r="692" spans="1:5" x14ac:dyDescent="0.25">
      <c r="A692" t="s">
        <v>461</v>
      </c>
      <c r="B692" s="50">
        <v>509</v>
      </c>
      <c r="D692">
        <v>263</v>
      </c>
      <c r="E692">
        <v>0</v>
      </c>
    </row>
    <row r="693" spans="1:5" x14ac:dyDescent="0.25">
      <c r="A693" t="s">
        <v>462</v>
      </c>
      <c r="B693" s="50">
        <v>508</v>
      </c>
      <c r="D693">
        <v>264</v>
      </c>
      <c r="E693">
        <v>0</v>
      </c>
    </row>
    <row r="694" spans="1:5" x14ac:dyDescent="0.25">
      <c r="A694" t="s">
        <v>463</v>
      </c>
      <c r="B694" s="50">
        <v>508</v>
      </c>
      <c r="D694">
        <v>265</v>
      </c>
      <c r="E694">
        <v>0</v>
      </c>
    </row>
    <row r="695" spans="1:5" x14ac:dyDescent="0.25">
      <c r="A695" t="s">
        <v>464</v>
      </c>
      <c r="B695" s="50">
        <v>509</v>
      </c>
      <c r="D695">
        <v>266</v>
      </c>
      <c r="E695">
        <v>0</v>
      </c>
    </row>
    <row r="696" spans="1:5" x14ac:dyDescent="0.25">
      <c r="A696" t="s">
        <v>465</v>
      </c>
      <c r="B696" s="50">
        <v>508</v>
      </c>
      <c r="D696">
        <v>267</v>
      </c>
      <c r="E696">
        <v>0</v>
      </c>
    </row>
    <row r="697" spans="1:5" x14ac:dyDescent="0.25">
      <c r="A697" t="s">
        <v>466</v>
      </c>
      <c r="B697" s="50">
        <v>501</v>
      </c>
      <c r="D697">
        <v>268</v>
      </c>
      <c r="E697">
        <v>0</v>
      </c>
    </row>
    <row r="698" spans="1:5" x14ac:dyDescent="0.25">
      <c r="A698" t="s">
        <v>467</v>
      </c>
      <c r="B698" s="50">
        <v>507</v>
      </c>
      <c r="D698">
        <v>269</v>
      </c>
      <c r="E698">
        <v>0</v>
      </c>
    </row>
    <row r="699" spans="1:5" x14ac:dyDescent="0.25">
      <c r="A699" t="s">
        <v>468</v>
      </c>
      <c r="B699" s="50">
        <v>507</v>
      </c>
      <c r="D699">
        <v>270</v>
      </c>
      <c r="E699">
        <v>0</v>
      </c>
    </row>
    <row r="700" spans="1:5" x14ac:dyDescent="0.25">
      <c r="A700" t="s">
        <v>469</v>
      </c>
      <c r="B700" s="50">
        <v>509</v>
      </c>
      <c r="D700">
        <v>271</v>
      </c>
      <c r="E700">
        <v>0</v>
      </c>
    </row>
    <row r="701" spans="1:5" x14ac:dyDescent="0.25">
      <c r="A701" t="s">
        <v>470</v>
      </c>
      <c r="B701" s="50">
        <v>497</v>
      </c>
      <c r="D701">
        <v>272</v>
      </c>
      <c r="E701">
        <v>0</v>
      </c>
    </row>
    <row r="702" spans="1:5" x14ac:dyDescent="0.25">
      <c r="A702" t="s">
        <v>471</v>
      </c>
      <c r="B702" s="50">
        <v>512</v>
      </c>
      <c r="D702">
        <v>273</v>
      </c>
      <c r="E702">
        <v>0</v>
      </c>
    </row>
    <row r="703" spans="1:5" x14ac:dyDescent="0.25">
      <c r="A703" t="s">
        <v>472</v>
      </c>
      <c r="B703" s="50">
        <v>509</v>
      </c>
      <c r="D703">
        <v>274</v>
      </c>
      <c r="E703">
        <v>0</v>
      </c>
    </row>
    <row r="704" spans="1:5" x14ac:dyDescent="0.25">
      <c r="A704" t="s">
        <v>473</v>
      </c>
      <c r="B704" s="50">
        <v>517</v>
      </c>
      <c r="D704">
        <v>275</v>
      </c>
      <c r="E704">
        <v>0</v>
      </c>
    </row>
    <row r="705" spans="1:5" x14ac:dyDescent="0.25">
      <c r="A705" t="s">
        <v>474</v>
      </c>
      <c r="B705" s="50">
        <v>509</v>
      </c>
      <c r="D705">
        <v>276</v>
      </c>
      <c r="E705">
        <v>0</v>
      </c>
    </row>
    <row r="706" spans="1:5" x14ac:dyDescent="0.25">
      <c r="A706" t="s">
        <v>475</v>
      </c>
      <c r="B706" s="50">
        <v>517</v>
      </c>
      <c r="D706">
        <v>277</v>
      </c>
      <c r="E706">
        <v>0</v>
      </c>
    </row>
    <row r="707" spans="1:5" x14ac:dyDescent="0.25">
      <c r="A707" t="s">
        <v>476</v>
      </c>
      <c r="B707" s="50">
        <v>513</v>
      </c>
      <c r="D707">
        <v>278</v>
      </c>
      <c r="E707">
        <v>0</v>
      </c>
    </row>
    <row r="708" spans="1:5" x14ac:dyDescent="0.25">
      <c r="A708" t="s">
        <v>477</v>
      </c>
      <c r="B708" s="50">
        <v>497</v>
      </c>
      <c r="D708">
        <v>279</v>
      </c>
      <c r="E708">
        <v>0</v>
      </c>
    </row>
    <row r="709" spans="1:5" x14ac:dyDescent="0.25">
      <c r="A709" t="s">
        <v>478</v>
      </c>
      <c r="B709" s="50">
        <v>517</v>
      </c>
      <c r="D709">
        <v>280</v>
      </c>
      <c r="E709">
        <v>0</v>
      </c>
    </row>
    <row r="710" spans="1:5" x14ac:dyDescent="0.25">
      <c r="A710" t="s">
        <v>479</v>
      </c>
      <c r="B710" s="50">
        <v>509</v>
      </c>
      <c r="D710">
        <v>281</v>
      </c>
      <c r="E710">
        <v>0</v>
      </c>
    </row>
    <row r="711" spans="1:5" x14ac:dyDescent="0.25">
      <c r="A711" t="s">
        <v>480</v>
      </c>
      <c r="B711" s="50">
        <v>505</v>
      </c>
      <c r="D711">
        <v>282</v>
      </c>
      <c r="E711">
        <v>0</v>
      </c>
    </row>
    <row r="712" spans="1:5" x14ac:dyDescent="0.25">
      <c r="A712" t="s">
        <v>481</v>
      </c>
      <c r="B712" s="50">
        <v>502</v>
      </c>
      <c r="D712">
        <v>283</v>
      </c>
      <c r="E712">
        <v>0</v>
      </c>
    </row>
    <row r="713" spans="1:5" x14ac:dyDescent="0.25">
      <c r="A713" t="s">
        <v>482</v>
      </c>
      <c r="B713" s="50">
        <v>484</v>
      </c>
      <c r="D713">
        <v>284</v>
      </c>
      <c r="E713">
        <v>0</v>
      </c>
    </row>
    <row r="714" spans="1:5" x14ac:dyDescent="0.25">
      <c r="A714" t="s">
        <v>483</v>
      </c>
      <c r="B714" s="50">
        <v>511</v>
      </c>
      <c r="D714">
        <v>285</v>
      </c>
      <c r="E714">
        <v>0</v>
      </c>
    </row>
    <row r="715" spans="1:5" x14ac:dyDescent="0.25">
      <c r="A715" t="s">
        <v>484</v>
      </c>
      <c r="B715" s="50">
        <v>510</v>
      </c>
      <c r="D715">
        <v>286</v>
      </c>
      <c r="E715">
        <v>0</v>
      </c>
    </row>
    <row r="716" spans="1:5" x14ac:dyDescent="0.25">
      <c r="A716" t="s">
        <v>485</v>
      </c>
      <c r="B716" s="50">
        <v>517</v>
      </c>
      <c r="D716">
        <v>287</v>
      </c>
      <c r="E716">
        <v>0</v>
      </c>
    </row>
    <row r="717" spans="1:5" x14ac:dyDescent="0.25">
      <c r="A717" t="s">
        <v>486</v>
      </c>
      <c r="B717" s="50">
        <v>517</v>
      </c>
      <c r="D717">
        <v>288</v>
      </c>
      <c r="E717">
        <v>0</v>
      </c>
    </row>
    <row r="718" spans="1:5" x14ac:dyDescent="0.25">
      <c r="A718" t="s">
        <v>487</v>
      </c>
      <c r="B718" s="50">
        <v>505</v>
      </c>
      <c r="D718">
        <v>289</v>
      </c>
      <c r="E718">
        <v>0</v>
      </c>
    </row>
    <row r="719" spans="1:5" x14ac:dyDescent="0.25">
      <c r="A719" t="s">
        <v>488</v>
      </c>
      <c r="B719" s="50">
        <v>517</v>
      </c>
      <c r="D719">
        <v>290</v>
      </c>
      <c r="E719">
        <v>0</v>
      </c>
    </row>
    <row r="720" spans="1:5" x14ac:dyDescent="0.25">
      <c r="A720" t="s">
        <v>489</v>
      </c>
      <c r="B720" s="50">
        <v>509</v>
      </c>
      <c r="D720">
        <v>291</v>
      </c>
      <c r="E720">
        <v>0</v>
      </c>
    </row>
    <row r="721" spans="1:5" x14ac:dyDescent="0.25">
      <c r="A721" t="s">
        <v>490</v>
      </c>
      <c r="B721" s="50">
        <v>530</v>
      </c>
      <c r="D721">
        <v>292</v>
      </c>
      <c r="E721">
        <v>0</v>
      </c>
    </row>
    <row r="722" spans="1:5" x14ac:dyDescent="0.25">
      <c r="A722" t="s">
        <v>491</v>
      </c>
      <c r="B722" s="50">
        <v>509</v>
      </c>
      <c r="D722">
        <v>293</v>
      </c>
      <c r="E722">
        <v>0</v>
      </c>
    </row>
    <row r="723" spans="1:5" x14ac:dyDescent="0.25">
      <c r="A723" t="s">
        <v>492</v>
      </c>
      <c r="B723" s="50">
        <v>511</v>
      </c>
      <c r="D723">
        <v>294</v>
      </c>
      <c r="E723">
        <v>0</v>
      </c>
    </row>
    <row r="724" spans="1:5" x14ac:dyDescent="0.25">
      <c r="A724" t="s">
        <v>493</v>
      </c>
      <c r="B724" s="50">
        <v>510</v>
      </c>
      <c r="D724">
        <v>295</v>
      </c>
      <c r="E724">
        <v>0</v>
      </c>
    </row>
    <row r="725" spans="1:5" x14ac:dyDescent="0.25">
      <c r="A725" t="s">
        <v>494</v>
      </c>
      <c r="B725" s="50">
        <v>517</v>
      </c>
      <c r="D725">
        <v>296</v>
      </c>
      <c r="E725">
        <v>0</v>
      </c>
    </row>
    <row r="726" spans="1:5" x14ac:dyDescent="0.25">
      <c r="A726" t="s">
        <v>495</v>
      </c>
      <c r="B726" s="50">
        <v>502</v>
      </c>
      <c r="D726">
        <v>297</v>
      </c>
      <c r="E726">
        <v>0</v>
      </c>
    </row>
    <row r="727" spans="1:5" x14ac:dyDescent="0.25">
      <c r="A727" t="s">
        <v>496</v>
      </c>
      <c r="B727" s="50">
        <v>502</v>
      </c>
      <c r="D727">
        <v>298</v>
      </c>
      <c r="E727">
        <v>0</v>
      </c>
    </row>
    <row r="728" spans="1:5" x14ac:dyDescent="0.25">
      <c r="A728" t="s">
        <v>497</v>
      </c>
      <c r="B728" s="50">
        <v>502</v>
      </c>
      <c r="D728">
        <v>299</v>
      </c>
      <c r="E728">
        <v>0</v>
      </c>
    </row>
    <row r="729" spans="1:5" x14ac:dyDescent="0.25">
      <c r="A729" t="s">
        <v>498</v>
      </c>
      <c r="B729" s="50">
        <v>502</v>
      </c>
      <c r="D729">
        <v>300</v>
      </c>
      <c r="E729">
        <v>0</v>
      </c>
    </row>
    <row r="730" spans="1:5" x14ac:dyDescent="0.25">
      <c r="A730" t="s">
        <v>499</v>
      </c>
      <c r="B730" s="50">
        <v>506</v>
      </c>
      <c r="D730">
        <v>301</v>
      </c>
      <c r="E730">
        <v>0</v>
      </c>
    </row>
    <row r="731" spans="1:5" x14ac:dyDescent="0.25">
      <c r="A731" t="s">
        <v>500</v>
      </c>
      <c r="B731" s="50">
        <v>513</v>
      </c>
      <c r="D731">
        <v>302</v>
      </c>
      <c r="E731">
        <v>0</v>
      </c>
    </row>
    <row r="732" spans="1:5" x14ac:dyDescent="0.25">
      <c r="A732" t="s">
        <v>501</v>
      </c>
      <c r="B732" s="50">
        <v>509</v>
      </c>
      <c r="D732">
        <v>303</v>
      </c>
      <c r="E732">
        <v>0</v>
      </c>
    </row>
    <row r="733" spans="1:5" x14ac:dyDescent="0.25">
      <c r="A733" t="s">
        <v>502</v>
      </c>
      <c r="B733" s="50">
        <v>517</v>
      </c>
      <c r="D733">
        <v>304</v>
      </c>
      <c r="E733">
        <v>0</v>
      </c>
    </row>
    <row r="734" spans="1:5" x14ac:dyDescent="0.25">
      <c r="A734" t="s">
        <v>503</v>
      </c>
      <c r="B734" s="50">
        <v>519</v>
      </c>
      <c r="D734">
        <v>305</v>
      </c>
      <c r="E734">
        <v>0</v>
      </c>
    </row>
    <row r="735" spans="1:5" x14ac:dyDescent="0.25">
      <c r="A735" t="s">
        <v>504</v>
      </c>
      <c r="B735" s="50">
        <v>517</v>
      </c>
      <c r="D735">
        <v>306</v>
      </c>
      <c r="E735">
        <v>0</v>
      </c>
    </row>
    <row r="736" spans="1:5" x14ac:dyDescent="0.25">
      <c r="A736" t="s">
        <v>505</v>
      </c>
      <c r="B736" s="50">
        <v>517</v>
      </c>
      <c r="D736">
        <v>307</v>
      </c>
      <c r="E736">
        <v>0</v>
      </c>
    </row>
    <row r="737" spans="1:5" x14ac:dyDescent="0.25">
      <c r="A737" t="s">
        <v>506</v>
      </c>
      <c r="B737" s="50">
        <v>517</v>
      </c>
      <c r="D737">
        <v>308</v>
      </c>
      <c r="E737">
        <v>0</v>
      </c>
    </row>
    <row r="738" spans="1:5" x14ac:dyDescent="0.25">
      <c r="A738" t="s">
        <v>507</v>
      </c>
      <c r="B738" s="50">
        <v>517</v>
      </c>
      <c r="D738">
        <v>309</v>
      </c>
      <c r="E738">
        <v>0</v>
      </c>
    </row>
    <row r="739" spans="1:5" x14ac:dyDescent="0.25">
      <c r="A739" t="s">
        <v>508</v>
      </c>
      <c r="B739" s="50">
        <v>509</v>
      </c>
      <c r="D739">
        <v>310</v>
      </c>
      <c r="E739">
        <v>0</v>
      </c>
    </row>
    <row r="740" spans="1:5" x14ac:dyDescent="0.25">
      <c r="A740" t="s">
        <v>509</v>
      </c>
      <c r="B740" s="50">
        <v>517</v>
      </c>
      <c r="D740">
        <v>311</v>
      </c>
      <c r="E740">
        <v>0</v>
      </c>
    </row>
    <row r="741" spans="1:5" x14ac:dyDescent="0.25">
      <c r="A741" t="s">
        <v>510</v>
      </c>
      <c r="B741" s="50">
        <v>512</v>
      </c>
      <c r="D741">
        <v>312</v>
      </c>
      <c r="E741">
        <v>0</v>
      </c>
    </row>
    <row r="742" spans="1:5" x14ac:dyDescent="0.25">
      <c r="A742" t="s">
        <v>511</v>
      </c>
      <c r="B742" s="50">
        <v>507</v>
      </c>
      <c r="D742">
        <v>313</v>
      </c>
      <c r="E742">
        <v>0</v>
      </c>
    </row>
    <row r="743" spans="1:5" x14ac:dyDescent="0.25">
      <c r="A743" s="34" t="s">
        <v>239</v>
      </c>
      <c r="D743">
        <v>314</v>
      </c>
      <c r="E743">
        <v>0</v>
      </c>
    </row>
    <row r="744" spans="1:5" x14ac:dyDescent="0.25">
      <c r="A744" t="s">
        <v>451</v>
      </c>
      <c r="B744" s="50" t="s">
        <v>452</v>
      </c>
      <c r="D744">
        <v>315</v>
      </c>
      <c r="E744">
        <v>0</v>
      </c>
    </row>
    <row r="745" spans="1:5" x14ac:dyDescent="0.25">
      <c r="A745" t="s">
        <v>455</v>
      </c>
      <c r="B745" s="50">
        <v>507</v>
      </c>
      <c r="D745">
        <v>316</v>
      </c>
      <c r="E745">
        <v>0</v>
      </c>
    </row>
    <row r="746" spans="1:5" x14ac:dyDescent="0.25">
      <c r="A746" t="s">
        <v>456</v>
      </c>
      <c r="B746" s="50">
        <v>507</v>
      </c>
      <c r="D746">
        <v>317</v>
      </c>
      <c r="E746">
        <v>0</v>
      </c>
    </row>
    <row r="747" spans="1:5" x14ac:dyDescent="0.25">
      <c r="A747" t="s">
        <v>457</v>
      </c>
      <c r="B747" s="50">
        <v>513</v>
      </c>
      <c r="D747">
        <v>318</v>
      </c>
      <c r="E747">
        <v>0</v>
      </c>
    </row>
    <row r="748" spans="1:5" x14ac:dyDescent="0.25">
      <c r="A748" t="s">
        <v>458</v>
      </c>
      <c r="B748" s="50">
        <v>509</v>
      </c>
      <c r="D748">
        <v>319</v>
      </c>
      <c r="E748">
        <v>0</v>
      </c>
    </row>
    <row r="749" spans="1:5" x14ac:dyDescent="0.25">
      <c r="A749" t="s">
        <v>459</v>
      </c>
      <c r="B749" s="50">
        <v>509</v>
      </c>
      <c r="D749">
        <v>320</v>
      </c>
      <c r="E749">
        <v>0</v>
      </c>
    </row>
    <row r="750" spans="1:5" x14ac:dyDescent="0.25">
      <c r="A750" t="s">
        <v>460</v>
      </c>
      <c r="B750" s="50">
        <v>507</v>
      </c>
      <c r="D750">
        <v>321</v>
      </c>
      <c r="E750">
        <v>0</v>
      </c>
    </row>
    <row r="751" spans="1:5" x14ac:dyDescent="0.25">
      <c r="A751" t="s">
        <v>461</v>
      </c>
      <c r="B751" s="50">
        <v>509</v>
      </c>
      <c r="D751">
        <v>322</v>
      </c>
      <c r="E751">
        <v>0</v>
      </c>
    </row>
    <row r="752" spans="1:5" x14ac:dyDescent="0.25">
      <c r="A752" t="s">
        <v>462</v>
      </c>
      <c r="B752" s="50">
        <v>509</v>
      </c>
      <c r="D752">
        <v>323</v>
      </c>
      <c r="E752">
        <v>0</v>
      </c>
    </row>
    <row r="753" spans="1:5" x14ac:dyDescent="0.25">
      <c r="A753" t="s">
        <v>463</v>
      </c>
      <c r="B753" s="50">
        <v>509</v>
      </c>
      <c r="D753">
        <v>324</v>
      </c>
      <c r="E753">
        <v>0</v>
      </c>
    </row>
    <row r="754" spans="1:5" x14ac:dyDescent="0.25">
      <c r="A754" t="s">
        <v>464</v>
      </c>
      <c r="B754" s="50">
        <v>503</v>
      </c>
      <c r="D754">
        <v>325</v>
      </c>
      <c r="E754">
        <v>0</v>
      </c>
    </row>
    <row r="755" spans="1:5" x14ac:dyDescent="0.25">
      <c r="A755" t="s">
        <v>465</v>
      </c>
      <c r="B755" s="50">
        <v>509</v>
      </c>
      <c r="D755">
        <v>326</v>
      </c>
      <c r="E755">
        <v>0</v>
      </c>
    </row>
    <row r="756" spans="1:5" x14ac:dyDescent="0.25">
      <c r="A756" t="s">
        <v>466</v>
      </c>
      <c r="B756" s="50">
        <v>509</v>
      </c>
      <c r="D756">
        <v>327</v>
      </c>
      <c r="E756">
        <v>0</v>
      </c>
    </row>
    <row r="757" spans="1:5" x14ac:dyDescent="0.25">
      <c r="A757" t="s">
        <v>467</v>
      </c>
      <c r="B757" s="50">
        <v>507</v>
      </c>
      <c r="D757">
        <v>328</v>
      </c>
      <c r="E757">
        <v>0</v>
      </c>
    </row>
    <row r="758" spans="1:5" x14ac:dyDescent="0.25">
      <c r="A758" t="s">
        <v>468</v>
      </c>
      <c r="B758" s="50">
        <v>509</v>
      </c>
      <c r="D758">
        <v>329</v>
      </c>
      <c r="E758">
        <v>0</v>
      </c>
    </row>
    <row r="759" spans="1:5" x14ac:dyDescent="0.25">
      <c r="A759" t="s">
        <v>469</v>
      </c>
      <c r="B759" s="50">
        <v>484</v>
      </c>
      <c r="D759">
        <v>330</v>
      </c>
      <c r="E759">
        <v>0</v>
      </c>
    </row>
    <row r="760" spans="1:5" x14ac:dyDescent="0.25">
      <c r="A760" t="s">
        <v>470</v>
      </c>
      <c r="B760" s="50">
        <v>432</v>
      </c>
      <c r="D760">
        <v>331</v>
      </c>
      <c r="E760">
        <v>0</v>
      </c>
    </row>
    <row r="761" spans="1:5" x14ac:dyDescent="0.25">
      <c r="A761" t="s">
        <v>471</v>
      </c>
      <c r="B761" s="50">
        <v>523</v>
      </c>
      <c r="D761">
        <v>332</v>
      </c>
      <c r="E761">
        <v>0</v>
      </c>
    </row>
    <row r="762" spans="1:5" x14ac:dyDescent="0.25">
      <c r="A762" t="s">
        <v>472</v>
      </c>
      <c r="B762" s="50">
        <v>514</v>
      </c>
      <c r="D762">
        <v>333</v>
      </c>
      <c r="E762">
        <v>0</v>
      </c>
    </row>
    <row r="763" spans="1:5" x14ac:dyDescent="0.25">
      <c r="A763" t="s">
        <v>473</v>
      </c>
      <c r="B763" s="50">
        <v>517</v>
      </c>
      <c r="D763">
        <v>334</v>
      </c>
      <c r="E763">
        <v>0</v>
      </c>
    </row>
    <row r="764" spans="1:5" x14ac:dyDescent="0.25">
      <c r="A764" t="s">
        <v>474</v>
      </c>
      <c r="B764" s="50">
        <v>518</v>
      </c>
      <c r="D764">
        <v>335</v>
      </c>
      <c r="E764">
        <v>0</v>
      </c>
    </row>
    <row r="765" spans="1:5" x14ac:dyDescent="0.25">
      <c r="A765" t="s">
        <v>475</v>
      </c>
      <c r="B765" s="50">
        <v>518</v>
      </c>
      <c r="D765">
        <v>336</v>
      </c>
      <c r="E765">
        <v>0</v>
      </c>
    </row>
    <row r="766" spans="1:5" x14ac:dyDescent="0.25">
      <c r="A766" t="s">
        <v>476</v>
      </c>
      <c r="B766" s="50">
        <v>517</v>
      </c>
      <c r="D766">
        <v>337</v>
      </c>
      <c r="E766">
        <v>0</v>
      </c>
    </row>
    <row r="767" spans="1:5" x14ac:dyDescent="0.25">
      <c r="A767" t="s">
        <v>477</v>
      </c>
      <c r="B767" s="50">
        <v>510</v>
      </c>
      <c r="D767">
        <v>338</v>
      </c>
      <c r="E767">
        <v>0</v>
      </c>
    </row>
    <row r="768" spans="1:5" x14ac:dyDescent="0.25">
      <c r="A768" t="s">
        <v>478</v>
      </c>
      <c r="B768" s="50">
        <v>523</v>
      </c>
      <c r="D768">
        <v>339</v>
      </c>
      <c r="E768">
        <v>0</v>
      </c>
    </row>
    <row r="769" spans="1:5" x14ac:dyDescent="0.25">
      <c r="A769" s="34" t="s">
        <v>255</v>
      </c>
      <c r="D769">
        <v>340</v>
      </c>
      <c r="E769">
        <v>0</v>
      </c>
    </row>
    <row r="770" spans="1:5" x14ac:dyDescent="0.25">
      <c r="A770" t="s">
        <v>451</v>
      </c>
      <c r="B770" s="50" t="s">
        <v>452</v>
      </c>
      <c r="D770">
        <v>341</v>
      </c>
      <c r="E770">
        <v>0</v>
      </c>
    </row>
    <row r="771" spans="1:5" x14ac:dyDescent="0.25">
      <c r="A771" t="s">
        <v>455</v>
      </c>
      <c r="B771" s="50">
        <v>509</v>
      </c>
      <c r="D771">
        <v>342</v>
      </c>
      <c r="E771">
        <v>0</v>
      </c>
    </row>
    <row r="772" spans="1:5" x14ac:dyDescent="0.25">
      <c r="A772" t="s">
        <v>456</v>
      </c>
      <c r="B772" s="50">
        <v>509</v>
      </c>
      <c r="D772">
        <v>343</v>
      </c>
      <c r="E772">
        <v>0</v>
      </c>
    </row>
    <row r="773" spans="1:5" x14ac:dyDescent="0.25">
      <c r="A773" t="s">
        <v>457</v>
      </c>
      <c r="B773" s="50">
        <v>509</v>
      </c>
      <c r="D773">
        <v>344</v>
      </c>
      <c r="E773">
        <v>0</v>
      </c>
    </row>
    <row r="774" spans="1:5" x14ac:dyDescent="0.25">
      <c r="A774" t="s">
        <v>458</v>
      </c>
      <c r="B774" s="50">
        <v>509</v>
      </c>
      <c r="D774">
        <v>345</v>
      </c>
      <c r="E774">
        <v>0</v>
      </c>
    </row>
    <row r="775" spans="1:5" x14ac:dyDescent="0.25">
      <c r="A775" t="s">
        <v>459</v>
      </c>
      <c r="B775" s="50">
        <v>509</v>
      </c>
      <c r="D775">
        <v>346</v>
      </c>
      <c r="E775">
        <v>0</v>
      </c>
    </row>
    <row r="776" spans="1:5" x14ac:dyDescent="0.25">
      <c r="A776" t="s">
        <v>460</v>
      </c>
      <c r="B776" s="50">
        <v>513</v>
      </c>
      <c r="D776">
        <v>347</v>
      </c>
      <c r="E776">
        <v>0</v>
      </c>
    </row>
    <row r="777" spans="1:5" x14ac:dyDescent="0.25">
      <c r="A777" t="s">
        <v>461</v>
      </c>
      <c r="B777" s="50">
        <v>510</v>
      </c>
      <c r="D777">
        <v>348</v>
      </c>
      <c r="E777">
        <v>0</v>
      </c>
    </row>
    <row r="778" spans="1:5" x14ac:dyDescent="0.25">
      <c r="A778" t="s">
        <v>462</v>
      </c>
      <c r="B778" s="50">
        <v>498</v>
      </c>
      <c r="D778">
        <v>349</v>
      </c>
      <c r="E778">
        <v>0</v>
      </c>
    </row>
    <row r="779" spans="1:5" x14ac:dyDescent="0.25">
      <c r="A779" t="s">
        <v>463</v>
      </c>
      <c r="B779" s="50">
        <v>512</v>
      </c>
      <c r="D779">
        <v>350</v>
      </c>
      <c r="E779">
        <v>0</v>
      </c>
    </row>
    <row r="780" spans="1:5" x14ac:dyDescent="0.25">
      <c r="A780" t="s">
        <v>464</v>
      </c>
      <c r="B780" s="50">
        <v>507</v>
      </c>
      <c r="D780">
        <v>351</v>
      </c>
      <c r="E780">
        <v>0</v>
      </c>
    </row>
    <row r="781" spans="1:5" x14ac:dyDescent="0.25">
      <c r="A781" t="s">
        <v>465</v>
      </c>
      <c r="B781" s="50">
        <v>497</v>
      </c>
      <c r="D781">
        <v>352</v>
      </c>
      <c r="E781">
        <v>0</v>
      </c>
    </row>
    <row r="782" spans="1:5" x14ac:dyDescent="0.25">
      <c r="A782" t="s">
        <v>466</v>
      </c>
      <c r="B782" s="50">
        <v>509</v>
      </c>
      <c r="D782">
        <v>353</v>
      </c>
      <c r="E782">
        <v>0</v>
      </c>
    </row>
    <row r="783" spans="1:5" x14ac:dyDescent="0.25">
      <c r="A783" t="s">
        <v>467</v>
      </c>
      <c r="B783" s="50">
        <v>509</v>
      </c>
      <c r="D783">
        <v>354</v>
      </c>
      <c r="E783">
        <v>0</v>
      </c>
    </row>
    <row r="784" spans="1:5" x14ac:dyDescent="0.25">
      <c r="A784" t="s">
        <v>468</v>
      </c>
      <c r="B784" s="50">
        <v>503</v>
      </c>
      <c r="D784">
        <v>355</v>
      </c>
      <c r="E784">
        <v>0</v>
      </c>
    </row>
    <row r="785" spans="1:5" x14ac:dyDescent="0.25">
      <c r="A785" t="s">
        <v>469</v>
      </c>
      <c r="B785" s="50">
        <v>432</v>
      </c>
      <c r="D785">
        <v>356</v>
      </c>
      <c r="E785">
        <v>0</v>
      </c>
    </row>
    <row r="786" spans="1:5" x14ac:dyDescent="0.25">
      <c r="A786" t="s">
        <v>470</v>
      </c>
      <c r="B786" s="50">
        <v>484</v>
      </c>
      <c r="D786">
        <v>357</v>
      </c>
      <c r="E786">
        <v>0</v>
      </c>
    </row>
    <row r="787" spans="1:5" x14ac:dyDescent="0.25">
      <c r="A787" t="s">
        <v>471</v>
      </c>
      <c r="B787" s="50">
        <v>507</v>
      </c>
      <c r="D787">
        <v>358</v>
      </c>
      <c r="E787">
        <v>0</v>
      </c>
    </row>
    <row r="788" spans="1:5" x14ac:dyDescent="0.25">
      <c r="A788" t="s">
        <v>472</v>
      </c>
      <c r="B788" s="50">
        <v>432</v>
      </c>
      <c r="D788">
        <v>359</v>
      </c>
      <c r="E788">
        <v>0</v>
      </c>
    </row>
    <row r="789" spans="1:5" x14ac:dyDescent="0.25">
      <c r="A789" t="s">
        <v>473</v>
      </c>
      <c r="B789" s="50">
        <v>512</v>
      </c>
      <c r="D789">
        <v>360</v>
      </c>
      <c r="E789">
        <v>0</v>
      </c>
    </row>
    <row r="790" spans="1:5" x14ac:dyDescent="0.25">
      <c r="A790" t="s">
        <v>474</v>
      </c>
      <c r="B790" s="50">
        <v>507</v>
      </c>
      <c r="D790">
        <v>361</v>
      </c>
      <c r="E790">
        <v>0</v>
      </c>
    </row>
    <row r="791" spans="1:5" x14ac:dyDescent="0.25">
      <c r="A791" t="s">
        <v>475</v>
      </c>
      <c r="B791" s="50">
        <v>511</v>
      </c>
      <c r="D791">
        <v>362</v>
      </c>
      <c r="E791">
        <v>0</v>
      </c>
    </row>
    <row r="792" spans="1:5" x14ac:dyDescent="0.25">
      <c r="A792" t="s">
        <v>476</v>
      </c>
      <c r="B792" s="50">
        <v>502</v>
      </c>
      <c r="D792">
        <v>363</v>
      </c>
      <c r="E792">
        <v>0</v>
      </c>
    </row>
    <row r="793" spans="1:5" x14ac:dyDescent="0.25">
      <c r="A793" t="s">
        <v>477</v>
      </c>
      <c r="B793" s="50">
        <v>521</v>
      </c>
      <c r="D793">
        <v>364</v>
      </c>
      <c r="E793">
        <v>0</v>
      </c>
    </row>
    <row r="794" spans="1:5" x14ac:dyDescent="0.25">
      <c r="A794" s="34" t="s">
        <v>256</v>
      </c>
      <c r="D794">
        <v>365</v>
      </c>
      <c r="E794">
        <v>0</v>
      </c>
    </row>
    <row r="795" spans="1:5" x14ac:dyDescent="0.25">
      <c r="A795" t="s">
        <v>451</v>
      </c>
      <c r="B795" s="50" t="s">
        <v>452</v>
      </c>
      <c r="D795">
        <v>366</v>
      </c>
      <c r="E795">
        <v>0</v>
      </c>
    </row>
    <row r="796" spans="1:5" x14ac:dyDescent="0.25">
      <c r="A796" t="s">
        <v>455</v>
      </c>
      <c r="B796" s="50">
        <v>507</v>
      </c>
      <c r="D796">
        <v>367</v>
      </c>
      <c r="E796">
        <v>0</v>
      </c>
    </row>
    <row r="797" spans="1:5" x14ac:dyDescent="0.25">
      <c r="A797" t="s">
        <v>456</v>
      </c>
      <c r="B797" s="50">
        <v>512</v>
      </c>
      <c r="D797">
        <v>368</v>
      </c>
      <c r="E797">
        <v>1</v>
      </c>
    </row>
    <row r="798" spans="1:5" x14ac:dyDescent="0.25">
      <c r="A798" t="s">
        <v>457</v>
      </c>
      <c r="B798" s="50">
        <v>509</v>
      </c>
      <c r="D798">
        <v>369</v>
      </c>
      <c r="E798">
        <v>0</v>
      </c>
    </row>
    <row r="799" spans="1:5" x14ac:dyDescent="0.25">
      <c r="A799" t="s">
        <v>458</v>
      </c>
      <c r="B799" s="50">
        <v>498</v>
      </c>
      <c r="D799">
        <v>370</v>
      </c>
      <c r="E799">
        <v>0</v>
      </c>
    </row>
    <row r="800" spans="1:5" x14ac:dyDescent="0.25">
      <c r="A800" t="s">
        <v>459</v>
      </c>
      <c r="B800" s="50">
        <v>513</v>
      </c>
      <c r="D800">
        <v>371</v>
      </c>
      <c r="E800">
        <v>0</v>
      </c>
    </row>
    <row r="801" spans="1:5" x14ac:dyDescent="0.25">
      <c r="A801" t="s">
        <v>460</v>
      </c>
      <c r="B801" s="50">
        <v>509</v>
      </c>
      <c r="D801">
        <v>372</v>
      </c>
      <c r="E801">
        <v>0</v>
      </c>
    </row>
    <row r="802" spans="1:5" x14ac:dyDescent="0.25">
      <c r="A802" t="s">
        <v>461</v>
      </c>
      <c r="B802" s="50">
        <v>507</v>
      </c>
      <c r="D802">
        <v>373</v>
      </c>
      <c r="E802">
        <v>0</v>
      </c>
    </row>
    <row r="803" spans="1:5" x14ac:dyDescent="0.25">
      <c r="A803" t="s">
        <v>462</v>
      </c>
      <c r="B803" s="50">
        <v>512</v>
      </c>
      <c r="D803">
        <v>374</v>
      </c>
      <c r="E803">
        <v>0</v>
      </c>
    </row>
    <row r="804" spans="1:5" x14ac:dyDescent="0.25">
      <c r="A804" t="s">
        <v>463</v>
      </c>
      <c r="B804" s="50">
        <v>509</v>
      </c>
      <c r="D804">
        <v>375</v>
      </c>
      <c r="E804">
        <v>0</v>
      </c>
    </row>
    <row r="805" spans="1:5" x14ac:dyDescent="0.25">
      <c r="A805" t="s">
        <v>464</v>
      </c>
      <c r="B805" s="50">
        <v>501</v>
      </c>
      <c r="D805">
        <v>376</v>
      </c>
      <c r="E805">
        <v>0</v>
      </c>
    </row>
    <row r="806" spans="1:5" x14ac:dyDescent="0.25">
      <c r="A806" t="s">
        <v>465</v>
      </c>
      <c r="B806" s="50">
        <v>509</v>
      </c>
      <c r="D806">
        <v>377</v>
      </c>
      <c r="E806">
        <v>0</v>
      </c>
    </row>
    <row r="807" spans="1:5" x14ac:dyDescent="0.25">
      <c r="A807" t="s">
        <v>466</v>
      </c>
      <c r="B807" s="50">
        <v>507</v>
      </c>
      <c r="D807">
        <v>378</v>
      </c>
      <c r="E807">
        <v>0</v>
      </c>
    </row>
    <row r="808" spans="1:5" x14ac:dyDescent="0.25">
      <c r="A808" t="s">
        <v>467</v>
      </c>
      <c r="B808" s="50">
        <v>509</v>
      </c>
      <c r="D808">
        <v>379</v>
      </c>
      <c r="E808">
        <v>0</v>
      </c>
    </row>
    <row r="809" spans="1:5" x14ac:dyDescent="0.25">
      <c r="A809" t="s">
        <v>468</v>
      </c>
      <c r="B809" s="50">
        <v>509</v>
      </c>
      <c r="D809">
        <v>380</v>
      </c>
      <c r="E809">
        <v>0</v>
      </c>
    </row>
    <row r="810" spans="1:5" x14ac:dyDescent="0.25">
      <c r="A810" t="s">
        <v>469</v>
      </c>
      <c r="B810" s="50">
        <v>517</v>
      </c>
      <c r="D810">
        <v>381</v>
      </c>
      <c r="E810">
        <v>0</v>
      </c>
    </row>
    <row r="811" spans="1:5" x14ac:dyDescent="0.25">
      <c r="A811" t="s">
        <v>470</v>
      </c>
      <c r="B811" s="50">
        <v>517</v>
      </c>
      <c r="D811">
        <v>382</v>
      </c>
      <c r="E811">
        <v>0</v>
      </c>
    </row>
    <row r="812" spans="1:5" x14ac:dyDescent="0.25">
      <c r="A812" t="s">
        <v>471</v>
      </c>
      <c r="B812" s="50">
        <v>517</v>
      </c>
      <c r="D812">
        <v>383</v>
      </c>
      <c r="E812">
        <v>0</v>
      </c>
    </row>
    <row r="813" spans="1:5" x14ac:dyDescent="0.25">
      <c r="A813" t="s">
        <v>472</v>
      </c>
      <c r="B813" s="50">
        <v>507</v>
      </c>
      <c r="D813">
        <v>384</v>
      </c>
      <c r="E813">
        <v>0</v>
      </c>
    </row>
    <row r="814" spans="1:5" x14ac:dyDescent="0.25">
      <c r="A814" t="s">
        <v>473</v>
      </c>
      <c r="B814" s="50">
        <v>516</v>
      </c>
      <c r="D814">
        <v>385</v>
      </c>
      <c r="E814">
        <v>0</v>
      </c>
    </row>
    <row r="815" spans="1:5" x14ac:dyDescent="0.25">
      <c r="A815" t="s">
        <v>474</v>
      </c>
      <c r="B815" s="50">
        <v>517</v>
      </c>
      <c r="D815">
        <v>386</v>
      </c>
      <c r="E815">
        <v>0</v>
      </c>
    </row>
    <row r="816" spans="1:5" x14ac:dyDescent="0.25">
      <c r="A816" t="s">
        <v>475</v>
      </c>
      <c r="B816" s="50">
        <v>517</v>
      </c>
      <c r="D816">
        <v>387</v>
      </c>
      <c r="E816">
        <v>0</v>
      </c>
    </row>
    <row r="817" spans="1:5" x14ac:dyDescent="0.25">
      <c r="A817" t="s">
        <v>476</v>
      </c>
      <c r="B817" s="50">
        <v>517</v>
      </c>
      <c r="D817">
        <v>388</v>
      </c>
      <c r="E817">
        <v>0</v>
      </c>
    </row>
    <row r="818" spans="1:5" x14ac:dyDescent="0.25">
      <c r="A818" t="s">
        <v>477</v>
      </c>
      <c r="B818" s="50">
        <v>509</v>
      </c>
      <c r="D818">
        <v>389</v>
      </c>
      <c r="E818">
        <v>0</v>
      </c>
    </row>
    <row r="819" spans="1:5" x14ac:dyDescent="0.25">
      <c r="A819" t="s">
        <v>478</v>
      </c>
      <c r="B819" s="50">
        <v>507</v>
      </c>
      <c r="D819">
        <v>390</v>
      </c>
      <c r="E819">
        <v>0</v>
      </c>
    </row>
    <row r="820" spans="1:5" x14ac:dyDescent="0.25">
      <c r="A820" t="s">
        <v>479</v>
      </c>
      <c r="B820" s="50">
        <v>507</v>
      </c>
      <c r="D820">
        <v>391</v>
      </c>
      <c r="E820">
        <v>0</v>
      </c>
    </row>
    <row r="821" spans="1:5" x14ac:dyDescent="0.25">
      <c r="A821" t="s">
        <v>480</v>
      </c>
      <c r="B821" s="50">
        <v>511</v>
      </c>
      <c r="D821">
        <v>392</v>
      </c>
      <c r="E821">
        <v>0</v>
      </c>
    </row>
    <row r="822" spans="1:5" x14ac:dyDescent="0.25">
      <c r="A822" t="s">
        <v>481</v>
      </c>
      <c r="B822" s="50">
        <v>497</v>
      </c>
      <c r="D822">
        <v>393</v>
      </c>
      <c r="E822">
        <v>0</v>
      </c>
    </row>
    <row r="823" spans="1:5" x14ac:dyDescent="0.25">
      <c r="A823" t="s">
        <v>482</v>
      </c>
      <c r="B823" s="50">
        <v>484</v>
      </c>
      <c r="D823">
        <v>394</v>
      </c>
      <c r="E823">
        <v>2</v>
      </c>
    </row>
    <row r="824" spans="1:5" x14ac:dyDescent="0.25">
      <c r="A824" t="s">
        <v>483</v>
      </c>
      <c r="B824" s="50">
        <v>509</v>
      </c>
      <c r="D824">
        <v>395</v>
      </c>
      <c r="E824">
        <v>0</v>
      </c>
    </row>
    <row r="825" spans="1:5" x14ac:dyDescent="0.25">
      <c r="A825" t="s">
        <v>484</v>
      </c>
      <c r="B825" s="50">
        <v>505</v>
      </c>
      <c r="D825">
        <v>396</v>
      </c>
      <c r="E825">
        <v>0</v>
      </c>
    </row>
    <row r="826" spans="1:5" x14ac:dyDescent="0.25">
      <c r="A826" t="s">
        <v>485</v>
      </c>
      <c r="B826" s="50">
        <v>511</v>
      </c>
      <c r="D826">
        <v>397</v>
      </c>
      <c r="E826">
        <v>0</v>
      </c>
    </row>
    <row r="827" spans="1:5" x14ac:dyDescent="0.25">
      <c r="A827" t="s">
        <v>486</v>
      </c>
      <c r="B827" s="50">
        <v>511</v>
      </c>
      <c r="D827">
        <v>398</v>
      </c>
      <c r="E827">
        <v>0</v>
      </c>
    </row>
    <row r="828" spans="1:5" x14ac:dyDescent="0.25">
      <c r="A828" t="s">
        <v>487</v>
      </c>
      <c r="B828" s="50">
        <v>509</v>
      </c>
      <c r="D828">
        <v>399</v>
      </c>
      <c r="E828">
        <v>0</v>
      </c>
    </row>
    <row r="829" spans="1:5" x14ac:dyDescent="0.25">
      <c r="A829" t="s">
        <v>488</v>
      </c>
      <c r="B829" s="50">
        <v>512</v>
      </c>
      <c r="D829">
        <v>400</v>
      </c>
      <c r="E829">
        <v>0</v>
      </c>
    </row>
    <row r="830" spans="1:5" x14ac:dyDescent="0.25">
      <c r="A830" t="s">
        <v>489</v>
      </c>
      <c r="B830" s="50">
        <v>517</v>
      </c>
      <c r="D830">
        <v>401</v>
      </c>
      <c r="E830">
        <v>0</v>
      </c>
    </row>
    <row r="831" spans="1:5" x14ac:dyDescent="0.25">
      <c r="A831" t="s">
        <v>490</v>
      </c>
      <c r="B831" s="50">
        <v>517</v>
      </c>
      <c r="D831">
        <v>402</v>
      </c>
      <c r="E831">
        <v>0</v>
      </c>
    </row>
    <row r="832" spans="1:5" x14ac:dyDescent="0.25">
      <c r="A832" t="s">
        <v>491</v>
      </c>
      <c r="B832" s="50">
        <v>509</v>
      </c>
      <c r="D832">
        <v>403</v>
      </c>
      <c r="E832">
        <v>0</v>
      </c>
    </row>
    <row r="833" spans="1:5" x14ac:dyDescent="0.25">
      <c r="A833" t="s">
        <v>492</v>
      </c>
      <c r="B833" s="50">
        <v>513</v>
      </c>
      <c r="D833">
        <v>404</v>
      </c>
      <c r="E833">
        <v>0</v>
      </c>
    </row>
    <row r="834" spans="1:5" x14ac:dyDescent="0.25">
      <c r="A834" t="s">
        <v>493</v>
      </c>
      <c r="B834" s="50">
        <v>513</v>
      </c>
      <c r="D834">
        <v>405</v>
      </c>
      <c r="E834">
        <v>0</v>
      </c>
    </row>
    <row r="835" spans="1:5" x14ac:dyDescent="0.25">
      <c r="A835" t="s">
        <v>494</v>
      </c>
      <c r="B835" s="50">
        <v>503</v>
      </c>
      <c r="D835">
        <v>406</v>
      </c>
      <c r="E835">
        <v>0</v>
      </c>
    </row>
    <row r="836" spans="1:5" x14ac:dyDescent="0.25">
      <c r="A836" t="s">
        <v>495</v>
      </c>
      <c r="B836" s="50">
        <v>517</v>
      </c>
      <c r="D836">
        <v>407</v>
      </c>
      <c r="E836">
        <v>0</v>
      </c>
    </row>
    <row r="837" spans="1:5" x14ac:dyDescent="0.25">
      <c r="A837" t="s">
        <v>496</v>
      </c>
      <c r="B837" s="50">
        <v>517</v>
      </c>
      <c r="D837">
        <v>408</v>
      </c>
      <c r="E837">
        <v>0</v>
      </c>
    </row>
    <row r="838" spans="1:5" x14ac:dyDescent="0.25">
      <c r="A838" t="s">
        <v>497</v>
      </c>
      <c r="B838" s="50">
        <v>432</v>
      </c>
      <c r="D838">
        <v>409</v>
      </c>
      <c r="E838">
        <v>0</v>
      </c>
    </row>
    <row r="839" spans="1:5" x14ac:dyDescent="0.25">
      <c r="A839" t="s">
        <v>498</v>
      </c>
      <c r="B839" s="50">
        <v>502</v>
      </c>
      <c r="D839">
        <v>410</v>
      </c>
      <c r="E839">
        <v>0</v>
      </c>
    </row>
    <row r="840" spans="1:5" x14ac:dyDescent="0.25">
      <c r="A840" t="s">
        <v>499</v>
      </c>
      <c r="B840" s="50">
        <v>517</v>
      </c>
      <c r="D840">
        <v>411</v>
      </c>
      <c r="E840">
        <v>0</v>
      </c>
    </row>
    <row r="841" spans="1:5" x14ac:dyDescent="0.25">
      <c r="A841" t="s">
        <v>500</v>
      </c>
      <c r="B841" s="50">
        <v>516</v>
      </c>
      <c r="D841">
        <v>412</v>
      </c>
      <c r="E841">
        <v>0</v>
      </c>
    </row>
    <row r="842" spans="1:5" x14ac:dyDescent="0.25">
      <c r="A842" t="s">
        <v>501</v>
      </c>
      <c r="B842" s="50">
        <v>517</v>
      </c>
      <c r="D842">
        <v>413</v>
      </c>
      <c r="E842">
        <v>2</v>
      </c>
    </row>
    <row r="843" spans="1:5" x14ac:dyDescent="0.25">
      <c r="A843" t="s">
        <v>502</v>
      </c>
      <c r="B843" s="50">
        <v>517</v>
      </c>
      <c r="D843">
        <v>414</v>
      </c>
      <c r="E843">
        <v>1</v>
      </c>
    </row>
    <row r="844" spans="1:5" x14ac:dyDescent="0.25">
      <c r="A844" t="s">
        <v>503</v>
      </c>
      <c r="B844" s="50">
        <v>498</v>
      </c>
      <c r="D844">
        <v>415</v>
      </c>
      <c r="E844">
        <v>1</v>
      </c>
    </row>
    <row r="845" spans="1:5" x14ac:dyDescent="0.25">
      <c r="A845" t="s">
        <v>504</v>
      </c>
      <c r="B845" s="50">
        <v>503</v>
      </c>
      <c r="D845">
        <v>416</v>
      </c>
      <c r="E845">
        <v>0</v>
      </c>
    </row>
    <row r="846" spans="1:5" x14ac:dyDescent="0.25">
      <c r="A846" t="s">
        <v>505</v>
      </c>
      <c r="B846" s="50">
        <v>511</v>
      </c>
      <c r="D846">
        <v>417</v>
      </c>
      <c r="E846">
        <v>1</v>
      </c>
    </row>
    <row r="847" spans="1:5" x14ac:dyDescent="0.25">
      <c r="A847" t="s">
        <v>506</v>
      </c>
      <c r="B847" s="50">
        <v>515</v>
      </c>
      <c r="D847">
        <v>418</v>
      </c>
      <c r="E847">
        <v>0</v>
      </c>
    </row>
    <row r="848" spans="1:5" x14ac:dyDescent="0.25">
      <c r="A848" t="s">
        <v>507</v>
      </c>
      <c r="B848" s="50">
        <v>517</v>
      </c>
      <c r="D848">
        <v>419</v>
      </c>
      <c r="E848">
        <v>0</v>
      </c>
    </row>
    <row r="849" spans="1:5" x14ac:dyDescent="0.25">
      <c r="A849" t="s">
        <v>508</v>
      </c>
      <c r="B849" s="50">
        <v>507</v>
      </c>
      <c r="D849">
        <v>420</v>
      </c>
      <c r="E849">
        <v>1</v>
      </c>
    </row>
    <row r="850" spans="1:5" x14ac:dyDescent="0.25">
      <c r="A850" t="s">
        <v>509</v>
      </c>
      <c r="B850" s="50">
        <v>512</v>
      </c>
      <c r="D850">
        <v>421</v>
      </c>
      <c r="E850">
        <v>0</v>
      </c>
    </row>
    <row r="851" spans="1:5" x14ac:dyDescent="0.25">
      <c r="A851" t="s">
        <v>510</v>
      </c>
      <c r="B851" s="50">
        <v>512</v>
      </c>
      <c r="D851">
        <v>422</v>
      </c>
      <c r="E851">
        <v>0</v>
      </c>
    </row>
    <row r="852" spans="1:5" x14ac:dyDescent="0.25">
      <c r="A852" t="s">
        <v>511</v>
      </c>
      <c r="B852" s="50">
        <v>484</v>
      </c>
      <c r="D852">
        <v>423</v>
      </c>
      <c r="E852">
        <v>0</v>
      </c>
    </row>
    <row r="853" spans="1:5" x14ac:dyDescent="0.25">
      <c r="A853" t="s">
        <v>512</v>
      </c>
      <c r="B853" s="50">
        <v>510</v>
      </c>
      <c r="D853">
        <v>424</v>
      </c>
      <c r="E853">
        <v>0</v>
      </c>
    </row>
    <row r="854" spans="1:5" x14ac:dyDescent="0.25">
      <c r="A854" t="s">
        <v>513</v>
      </c>
      <c r="B854" s="50">
        <v>528</v>
      </c>
      <c r="D854">
        <v>425</v>
      </c>
      <c r="E854">
        <v>0</v>
      </c>
    </row>
    <row r="855" spans="1:5" x14ac:dyDescent="0.25">
      <c r="A855" s="34" t="s">
        <v>247</v>
      </c>
      <c r="D855">
        <v>426</v>
      </c>
      <c r="E855">
        <v>0</v>
      </c>
    </row>
    <row r="856" spans="1:5" x14ac:dyDescent="0.25">
      <c r="A856" t="s">
        <v>451</v>
      </c>
      <c r="B856" s="50" t="s">
        <v>452</v>
      </c>
      <c r="D856">
        <v>427</v>
      </c>
      <c r="E856">
        <v>1</v>
      </c>
    </row>
    <row r="857" spans="1:5" x14ac:dyDescent="0.25">
      <c r="A857" t="s">
        <v>455</v>
      </c>
      <c r="B857" s="50">
        <v>512</v>
      </c>
      <c r="D857">
        <v>428</v>
      </c>
      <c r="E857">
        <v>0</v>
      </c>
    </row>
    <row r="858" spans="1:5" x14ac:dyDescent="0.25">
      <c r="A858" t="s">
        <v>456</v>
      </c>
      <c r="B858" s="50">
        <v>509</v>
      </c>
      <c r="D858">
        <v>429</v>
      </c>
      <c r="E858">
        <v>0</v>
      </c>
    </row>
    <row r="859" spans="1:5" x14ac:dyDescent="0.25">
      <c r="A859" t="s">
        <v>457</v>
      </c>
      <c r="B859" s="50">
        <v>498</v>
      </c>
      <c r="D859">
        <v>430</v>
      </c>
      <c r="E859">
        <v>1</v>
      </c>
    </row>
    <row r="860" spans="1:5" x14ac:dyDescent="0.25">
      <c r="A860" t="s">
        <v>458</v>
      </c>
      <c r="B860" s="50">
        <v>512</v>
      </c>
      <c r="D860">
        <v>431</v>
      </c>
      <c r="E860">
        <v>0</v>
      </c>
    </row>
    <row r="861" spans="1:5" x14ac:dyDescent="0.25">
      <c r="A861" t="s">
        <v>459</v>
      </c>
      <c r="B861" s="50">
        <v>507</v>
      </c>
      <c r="D861">
        <v>432</v>
      </c>
      <c r="E861">
        <v>6</v>
      </c>
    </row>
    <row r="862" spans="1:5" x14ac:dyDescent="0.25">
      <c r="A862" t="s">
        <v>460</v>
      </c>
      <c r="B862" s="50">
        <v>507</v>
      </c>
      <c r="D862">
        <v>433</v>
      </c>
      <c r="E862">
        <v>2</v>
      </c>
    </row>
    <row r="863" spans="1:5" x14ac:dyDescent="0.25">
      <c r="A863" t="s">
        <v>461</v>
      </c>
      <c r="B863" s="50">
        <v>509</v>
      </c>
      <c r="D863">
        <v>434</v>
      </c>
      <c r="E863">
        <v>1</v>
      </c>
    </row>
    <row r="864" spans="1:5" x14ac:dyDescent="0.25">
      <c r="A864" t="s">
        <v>462</v>
      </c>
      <c r="B864" s="50">
        <v>513</v>
      </c>
      <c r="D864">
        <v>435</v>
      </c>
      <c r="E864">
        <v>2</v>
      </c>
    </row>
    <row r="865" spans="1:5" x14ac:dyDescent="0.25">
      <c r="A865" t="s">
        <v>463</v>
      </c>
      <c r="B865" s="50">
        <v>512</v>
      </c>
      <c r="D865">
        <v>436</v>
      </c>
      <c r="E865">
        <v>0</v>
      </c>
    </row>
    <row r="866" spans="1:5" x14ac:dyDescent="0.25">
      <c r="A866" t="s">
        <v>464</v>
      </c>
      <c r="B866" s="50">
        <v>497</v>
      </c>
      <c r="D866">
        <v>437</v>
      </c>
      <c r="E866">
        <v>0</v>
      </c>
    </row>
    <row r="867" spans="1:5" x14ac:dyDescent="0.25">
      <c r="A867" t="s">
        <v>465</v>
      </c>
      <c r="B867" s="50">
        <v>512</v>
      </c>
      <c r="D867">
        <v>438</v>
      </c>
      <c r="E867">
        <v>0</v>
      </c>
    </row>
    <row r="868" spans="1:5" x14ac:dyDescent="0.25">
      <c r="A868" t="s">
        <v>466</v>
      </c>
      <c r="B868" s="50">
        <v>501</v>
      </c>
      <c r="D868">
        <v>439</v>
      </c>
      <c r="E868">
        <v>2</v>
      </c>
    </row>
    <row r="869" spans="1:5" x14ac:dyDescent="0.25">
      <c r="A869" t="s">
        <v>467</v>
      </c>
      <c r="B869" s="50">
        <v>507</v>
      </c>
      <c r="D869">
        <v>440</v>
      </c>
      <c r="E869">
        <v>0</v>
      </c>
    </row>
    <row r="870" spans="1:5" x14ac:dyDescent="0.25">
      <c r="A870" t="s">
        <v>468</v>
      </c>
      <c r="B870" s="50">
        <v>512</v>
      </c>
      <c r="D870">
        <v>441</v>
      </c>
      <c r="E870">
        <v>0</v>
      </c>
    </row>
    <row r="871" spans="1:5" x14ac:dyDescent="0.25">
      <c r="A871" t="s">
        <v>469</v>
      </c>
      <c r="B871" s="50">
        <v>512</v>
      </c>
      <c r="D871">
        <v>442</v>
      </c>
      <c r="E871">
        <v>0</v>
      </c>
    </row>
    <row r="872" spans="1:5" x14ac:dyDescent="0.25">
      <c r="A872" t="s">
        <v>470</v>
      </c>
      <c r="B872" s="50">
        <v>509</v>
      </c>
      <c r="D872">
        <v>443</v>
      </c>
      <c r="E872">
        <v>0</v>
      </c>
    </row>
    <row r="873" spans="1:5" x14ac:dyDescent="0.25">
      <c r="A873" t="s">
        <v>471</v>
      </c>
      <c r="B873" s="50">
        <v>512</v>
      </c>
      <c r="D873">
        <v>444</v>
      </c>
      <c r="E873">
        <v>0</v>
      </c>
    </row>
    <row r="874" spans="1:5" x14ac:dyDescent="0.25">
      <c r="A874" t="s">
        <v>472</v>
      </c>
      <c r="B874" s="50">
        <v>509</v>
      </c>
      <c r="D874">
        <v>445</v>
      </c>
      <c r="E874">
        <v>0</v>
      </c>
    </row>
    <row r="875" spans="1:5" x14ac:dyDescent="0.25">
      <c r="A875" t="s">
        <v>473</v>
      </c>
      <c r="B875" s="50">
        <v>509</v>
      </c>
      <c r="D875">
        <v>446</v>
      </c>
      <c r="E875">
        <v>1</v>
      </c>
    </row>
    <row r="876" spans="1:5" x14ac:dyDescent="0.25">
      <c r="A876" t="s">
        <v>474</v>
      </c>
      <c r="B876" s="50">
        <v>509</v>
      </c>
      <c r="D876">
        <v>447</v>
      </c>
      <c r="E876">
        <v>0</v>
      </c>
    </row>
    <row r="877" spans="1:5" x14ac:dyDescent="0.25">
      <c r="A877" t="s">
        <v>475</v>
      </c>
      <c r="B877" s="50">
        <v>512</v>
      </c>
      <c r="D877">
        <v>448</v>
      </c>
      <c r="E877">
        <v>0</v>
      </c>
    </row>
    <row r="878" spans="1:5" x14ac:dyDescent="0.25">
      <c r="A878" t="s">
        <v>476</v>
      </c>
      <c r="B878" s="50">
        <v>517</v>
      </c>
      <c r="D878">
        <v>449</v>
      </c>
      <c r="E878">
        <v>0</v>
      </c>
    </row>
    <row r="879" spans="1:5" x14ac:dyDescent="0.25">
      <c r="A879" t="s">
        <v>477</v>
      </c>
      <c r="B879" s="50">
        <v>487</v>
      </c>
      <c r="D879">
        <v>450</v>
      </c>
      <c r="E879">
        <v>0</v>
      </c>
    </row>
    <row r="880" spans="1:5" x14ac:dyDescent="0.25">
      <c r="A880" t="s">
        <v>478</v>
      </c>
      <c r="B880" s="50">
        <v>517</v>
      </c>
      <c r="D880">
        <v>451</v>
      </c>
      <c r="E880">
        <v>0</v>
      </c>
    </row>
    <row r="881" spans="1:5" x14ac:dyDescent="0.25">
      <c r="A881" t="s">
        <v>479</v>
      </c>
      <c r="B881" s="50">
        <v>517</v>
      </c>
      <c r="D881">
        <v>452</v>
      </c>
      <c r="E881">
        <v>0</v>
      </c>
    </row>
    <row r="882" spans="1:5" x14ac:dyDescent="0.25">
      <c r="A882" t="s">
        <v>480</v>
      </c>
      <c r="B882" s="50">
        <v>517</v>
      </c>
      <c r="D882">
        <v>453</v>
      </c>
      <c r="E882">
        <v>0</v>
      </c>
    </row>
    <row r="883" spans="1:5" x14ac:dyDescent="0.25">
      <c r="A883" t="s">
        <v>481</v>
      </c>
      <c r="B883" s="50">
        <v>512</v>
      </c>
      <c r="D883">
        <v>454</v>
      </c>
      <c r="E883">
        <v>0</v>
      </c>
    </row>
    <row r="884" spans="1:5" x14ac:dyDescent="0.25">
      <c r="A884" t="s">
        <v>482</v>
      </c>
      <c r="B884" s="50">
        <v>484</v>
      </c>
      <c r="D884">
        <v>455</v>
      </c>
      <c r="E884">
        <v>0</v>
      </c>
    </row>
    <row r="885" spans="1:5" x14ac:dyDescent="0.25">
      <c r="A885" t="s">
        <v>483</v>
      </c>
      <c r="B885" s="50">
        <v>517</v>
      </c>
      <c r="D885">
        <v>456</v>
      </c>
      <c r="E885">
        <v>0</v>
      </c>
    </row>
    <row r="886" spans="1:5" x14ac:dyDescent="0.25">
      <c r="A886" t="s">
        <v>484</v>
      </c>
      <c r="B886" s="50">
        <v>517</v>
      </c>
      <c r="D886">
        <v>457</v>
      </c>
      <c r="E886">
        <v>0</v>
      </c>
    </row>
    <row r="887" spans="1:5" x14ac:dyDescent="0.25">
      <c r="A887" t="s">
        <v>485</v>
      </c>
      <c r="B887" s="50">
        <v>517</v>
      </c>
      <c r="D887">
        <v>458</v>
      </c>
      <c r="E887">
        <v>0</v>
      </c>
    </row>
    <row r="888" spans="1:5" x14ac:dyDescent="0.25">
      <c r="A888" t="s">
        <v>486</v>
      </c>
      <c r="B888" s="50">
        <v>517</v>
      </c>
      <c r="D888">
        <v>459</v>
      </c>
      <c r="E888">
        <v>0</v>
      </c>
    </row>
    <row r="889" spans="1:5" x14ac:dyDescent="0.25">
      <c r="A889" t="s">
        <v>487</v>
      </c>
      <c r="B889" s="50">
        <v>487</v>
      </c>
      <c r="D889">
        <v>460</v>
      </c>
      <c r="E889">
        <v>0</v>
      </c>
    </row>
    <row r="890" spans="1:5" x14ac:dyDescent="0.25">
      <c r="A890" t="s">
        <v>488</v>
      </c>
      <c r="B890" s="50">
        <v>517</v>
      </c>
      <c r="D890">
        <v>461</v>
      </c>
      <c r="E890">
        <v>0</v>
      </c>
    </row>
    <row r="891" spans="1:5" x14ac:dyDescent="0.25">
      <c r="A891" t="s">
        <v>489</v>
      </c>
      <c r="B891" s="50">
        <v>509</v>
      </c>
      <c r="D891">
        <v>462</v>
      </c>
      <c r="E891">
        <v>0</v>
      </c>
    </row>
    <row r="892" spans="1:5" x14ac:dyDescent="0.25">
      <c r="A892" t="s">
        <v>490</v>
      </c>
      <c r="B892" s="50">
        <v>509</v>
      </c>
      <c r="D892">
        <v>463</v>
      </c>
      <c r="E892">
        <v>0</v>
      </c>
    </row>
    <row r="893" spans="1:5" x14ac:dyDescent="0.25">
      <c r="A893" t="s">
        <v>491</v>
      </c>
      <c r="B893" s="50">
        <v>511</v>
      </c>
      <c r="D893">
        <v>464</v>
      </c>
      <c r="E893">
        <v>0</v>
      </c>
    </row>
    <row r="894" spans="1:5" x14ac:dyDescent="0.25">
      <c r="A894" t="s">
        <v>492</v>
      </c>
      <c r="B894" s="50">
        <v>517</v>
      </c>
      <c r="D894">
        <v>465</v>
      </c>
      <c r="E894">
        <v>0</v>
      </c>
    </row>
    <row r="895" spans="1:5" x14ac:dyDescent="0.25">
      <c r="A895" t="s">
        <v>493</v>
      </c>
      <c r="B895" s="50">
        <v>507</v>
      </c>
      <c r="D895">
        <v>466</v>
      </c>
      <c r="E895">
        <v>0</v>
      </c>
    </row>
    <row r="896" spans="1:5" x14ac:dyDescent="0.25">
      <c r="A896" t="s">
        <v>494</v>
      </c>
      <c r="B896" s="50">
        <v>512</v>
      </c>
      <c r="D896">
        <v>467</v>
      </c>
      <c r="E896">
        <v>0</v>
      </c>
    </row>
    <row r="897" spans="1:5" x14ac:dyDescent="0.25">
      <c r="A897" t="s">
        <v>495</v>
      </c>
      <c r="B897" s="50">
        <v>507</v>
      </c>
      <c r="D897">
        <v>468</v>
      </c>
      <c r="E897">
        <v>0</v>
      </c>
    </row>
    <row r="898" spans="1:5" x14ac:dyDescent="0.25">
      <c r="A898" t="s">
        <v>496</v>
      </c>
      <c r="B898" s="50">
        <v>530</v>
      </c>
      <c r="D898">
        <v>469</v>
      </c>
      <c r="E898">
        <v>0</v>
      </c>
    </row>
    <row r="899" spans="1:5" x14ac:dyDescent="0.25">
      <c r="A899" t="s">
        <v>497</v>
      </c>
      <c r="B899" s="50">
        <v>517</v>
      </c>
      <c r="D899">
        <v>470</v>
      </c>
      <c r="E899">
        <v>0</v>
      </c>
    </row>
    <row r="900" spans="1:5" x14ac:dyDescent="0.25">
      <c r="A900" t="s">
        <v>498</v>
      </c>
      <c r="B900" s="50">
        <v>520</v>
      </c>
      <c r="D900">
        <v>471</v>
      </c>
      <c r="E900">
        <v>1</v>
      </c>
    </row>
    <row r="901" spans="1:5" x14ac:dyDescent="0.25">
      <c r="A901" s="34" t="s">
        <v>240</v>
      </c>
      <c r="D901">
        <v>472</v>
      </c>
      <c r="E901">
        <v>0</v>
      </c>
    </row>
    <row r="902" spans="1:5" x14ac:dyDescent="0.25">
      <c r="A902" t="s">
        <v>451</v>
      </c>
      <c r="B902" s="50" t="s">
        <v>452</v>
      </c>
      <c r="D902">
        <v>473</v>
      </c>
      <c r="E902">
        <v>1</v>
      </c>
    </row>
    <row r="903" spans="1:5" x14ac:dyDescent="0.25">
      <c r="A903" t="s">
        <v>455</v>
      </c>
      <c r="B903" s="50">
        <v>509</v>
      </c>
      <c r="D903">
        <v>474</v>
      </c>
      <c r="E903">
        <v>0</v>
      </c>
    </row>
    <row r="904" spans="1:5" x14ac:dyDescent="0.25">
      <c r="A904" t="s">
        <v>456</v>
      </c>
      <c r="B904" s="50">
        <v>498</v>
      </c>
      <c r="D904">
        <v>475</v>
      </c>
      <c r="E904">
        <v>0</v>
      </c>
    </row>
    <row r="905" spans="1:5" x14ac:dyDescent="0.25">
      <c r="A905" t="s">
        <v>457</v>
      </c>
      <c r="B905" s="50">
        <v>512</v>
      </c>
      <c r="D905">
        <v>476</v>
      </c>
      <c r="E905">
        <v>0</v>
      </c>
    </row>
    <row r="906" spans="1:5" x14ac:dyDescent="0.25">
      <c r="A906" t="s">
        <v>458</v>
      </c>
      <c r="B906" s="50">
        <v>507</v>
      </c>
      <c r="D906">
        <v>477</v>
      </c>
      <c r="E906">
        <v>0</v>
      </c>
    </row>
    <row r="907" spans="1:5" x14ac:dyDescent="0.25">
      <c r="A907" t="s">
        <v>459</v>
      </c>
      <c r="B907" s="50">
        <v>507</v>
      </c>
      <c r="D907">
        <v>478</v>
      </c>
      <c r="E907">
        <v>0</v>
      </c>
    </row>
    <row r="908" spans="1:5" x14ac:dyDescent="0.25">
      <c r="A908" t="s">
        <v>460</v>
      </c>
      <c r="B908" s="50">
        <v>498</v>
      </c>
      <c r="D908">
        <v>479</v>
      </c>
      <c r="E908">
        <v>0</v>
      </c>
    </row>
    <row r="909" spans="1:5" x14ac:dyDescent="0.25">
      <c r="A909" t="s">
        <v>461</v>
      </c>
      <c r="B909" s="50">
        <v>513</v>
      </c>
      <c r="D909">
        <v>480</v>
      </c>
      <c r="E909">
        <v>0</v>
      </c>
    </row>
    <row r="910" spans="1:5" x14ac:dyDescent="0.25">
      <c r="A910" t="s">
        <v>462</v>
      </c>
      <c r="B910" s="50">
        <v>509</v>
      </c>
      <c r="D910">
        <v>481</v>
      </c>
      <c r="E910">
        <v>0</v>
      </c>
    </row>
    <row r="911" spans="1:5" x14ac:dyDescent="0.25">
      <c r="A911" t="s">
        <v>463</v>
      </c>
      <c r="B911" s="50">
        <v>509</v>
      </c>
      <c r="D911">
        <v>482</v>
      </c>
      <c r="E911">
        <v>0</v>
      </c>
    </row>
    <row r="912" spans="1:5" x14ac:dyDescent="0.25">
      <c r="A912" t="s">
        <v>464</v>
      </c>
      <c r="B912" s="50">
        <v>516</v>
      </c>
      <c r="D912">
        <v>483</v>
      </c>
      <c r="E912">
        <v>0</v>
      </c>
    </row>
    <row r="913" spans="1:5" x14ac:dyDescent="0.25">
      <c r="A913" t="s">
        <v>465</v>
      </c>
      <c r="B913" s="50">
        <v>512</v>
      </c>
      <c r="D913">
        <v>484</v>
      </c>
      <c r="E913">
        <v>11</v>
      </c>
    </row>
    <row r="914" spans="1:5" x14ac:dyDescent="0.25">
      <c r="A914" t="s">
        <v>466</v>
      </c>
      <c r="B914" s="50">
        <v>507</v>
      </c>
      <c r="D914">
        <v>485</v>
      </c>
      <c r="E914">
        <v>1</v>
      </c>
    </row>
    <row r="915" spans="1:5" x14ac:dyDescent="0.25">
      <c r="A915" t="s">
        <v>467</v>
      </c>
      <c r="B915" s="50">
        <v>511</v>
      </c>
      <c r="D915">
        <v>486</v>
      </c>
      <c r="E915">
        <v>3</v>
      </c>
    </row>
    <row r="916" spans="1:5" x14ac:dyDescent="0.25">
      <c r="A916" t="s">
        <v>468</v>
      </c>
      <c r="B916" s="50">
        <v>509</v>
      </c>
      <c r="D916">
        <v>487</v>
      </c>
      <c r="E916">
        <v>3</v>
      </c>
    </row>
    <row r="917" spans="1:5" x14ac:dyDescent="0.25">
      <c r="A917" t="s">
        <v>469</v>
      </c>
      <c r="B917" s="50">
        <v>517</v>
      </c>
      <c r="D917">
        <v>488</v>
      </c>
      <c r="E917">
        <v>10</v>
      </c>
    </row>
    <row r="918" spans="1:5" x14ac:dyDescent="0.25">
      <c r="A918" t="s">
        <v>470</v>
      </c>
      <c r="B918" s="50">
        <v>516</v>
      </c>
      <c r="D918">
        <v>489</v>
      </c>
      <c r="E918">
        <v>0</v>
      </c>
    </row>
    <row r="919" spans="1:5" x14ac:dyDescent="0.25">
      <c r="A919" t="s">
        <v>471</v>
      </c>
      <c r="B919" s="50">
        <v>501</v>
      </c>
      <c r="D919">
        <v>490</v>
      </c>
      <c r="E919">
        <v>0</v>
      </c>
    </row>
    <row r="920" spans="1:5" x14ac:dyDescent="0.25">
      <c r="A920" t="s">
        <v>472</v>
      </c>
      <c r="B920" s="50">
        <v>509</v>
      </c>
      <c r="D920">
        <v>491</v>
      </c>
      <c r="E920">
        <v>0</v>
      </c>
    </row>
    <row r="921" spans="1:5" x14ac:dyDescent="0.25">
      <c r="A921" t="s">
        <v>473</v>
      </c>
      <c r="B921" s="50">
        <v>516</v>
      </c>
      <c r="D921">
        <v>492</v>
      </c>
      <c r="E921">
        <v>0</v>
      </c>
    </row>
    <row r="922" spans="1:5" x14ac:dyDescent="0.25">
      <c r="A922" t="s">
        <v>474</v>
      </c>
      <c r="B922" s="50">
        <v>516</v>
      </c>
      <c r="D922">
        <v>493</v>
      </c>
      <c r="E922">
        <v>3</v>
      </c>
    </row>
    <row r="923" spans="1:5" x14ac:dyDescent="0.25">
      <c r="A923" t="s">
        <v>475</v>
      </c>
      <c r="B923" s="50">
        <v>509</v>
      </c>
      <c r="D923">
        <v>494</v>
      </c>
      <c r="E923">
        <v>0</v>
      </c>
    </row>
    <row r="924" spans="1:5" x14ac:dyDescent="0.25">
      <c r="A924" t="s">
        <v>476</v>
      </c>
      <c r="B924" s="50">
        <v>509</v>
      </c>
      <c r="D924">
        <v>495</v>
      </c>
      <c r="E924">
        <v>0</v>
      </c>
    </row>
    <row r="925" spans="1:5" x14ac:dyDescent="0.25">
      <c r="A925" t="s">
        <v>477</v>
      </c>
      <c r="B925" s="50">
        <v>511</v>
      </c>
      <c r="D925">
        <v>496</v>
      </c>
      <c r="E925">
        <v>1</v>
      </c>
    </row>
    <row r="926" spans="1:5" x14ac:dyDescent="0.25">
      <c r="A926" t="s">
        <v>478</v>
      </c>
      <c r="B926" s="50">
        <v>502</v>
      </c>
      <c r="D926">
        <v>497</v>
      </c>
      <c r="E926">
        <v>7</v>
      </c>
    </row>
    <row r="927" spans="1:5" x14ac:dyDescent="0.25">
      <c r="A927" t="s">
        <v>479</v>
      </c>
      <c r="B927" s="50">
        <v>512</v>
      </c>
      <c r="D927">
        <v>498</v>
      </c>
      <c r="E927">
        <v>10</v>
      </c>
    </row>
    <row r="928" spans="1:5" x14ac:dyDescent="0.25">
      <c r="A928" t="s">
        <v>480</v>
      </c>
      <c r="B928" s="50">
        <v>509</v>
      </c>
      <c r="D928">
        <v>499</v>
      </c>
      <c r="E928">
        <v>0</v>
      </c>
    </row>
    <row r="929" spans="1:6" x14ac:dyDescent="0.25">
      <c r="A929" t="s">
        <v>481</v>
      </c>
      <c r="B929" s="50">
        <v>516</v>
      </c>
      <c r="D929">
        <v>500</v>
      </c>
      <c r="E929">
        <v>2</v>
      </c>
    </row>
    <row r="930" spans="1:6" x14ac:dyDescent="0.25">
      <c r="A930" t="s">
        <v>482</v>
      </c>
      <c r="B930" s="50">
        <v>516</v>
      </c>
      <c r="D930">
        <v>501</v>
      </c>
      <c r="E930">
        <v>10</v>
      </c>
      <c r="F930">
        <v>10</v>
      </c>
    </row>
    <row r="931" spans="1:6" x14ac:dyDescent="0.25">
      <c r="A931" t="s">
        <v>483</v>
      </c>
      <c r="B931" s="50">
        <v>507</v>
      </c>
      <c r="D931">
        <v>502</v>
      </c>
      <c r="E931">
        <v>14</v>
      </c>
      <c r="F931">
        <v>14</v>
      </c>
    </row>
    <row r="932" spans="1:6" x14ac:dyDescent="0.25">
      <c r="A932" t="s">
        <v>484</v>
      </c>
      <c r="B932" s="50">
        <v>509</v>
      </c>
      <c r="D932">
        <v>503</v>
      </c>
      <c r="E932">
        <v>8</v>
      </c>
      <c r="F932">
        <v>8</v>
      </c>
    </row>
    <row r="933" spans="1:6" x14ac:dyDescent="0.25">
      <c r="A933" t="s">
        <v>485</v>
      </c>
      <c r="B933" s="50">
        <v>508</v>
      </c>
      <c r="D933">
        <v>504</v>
      </c>
      <c r="E933">
        <v>3</v>
      </c>
      <c r="F933">
        <v>3</v>
      </c>
    </row>
    <row r="934" spans="1:6" x14ac:dyDescent="0.25">
      <c r="A934" t="s">
        <v>486</v>
      </c>
      <c r="B934" s="50">
        <v>516</v>
      </c>
      <c r="D934">
        <v>505</v>
      </c>
      <c r="E934">
        <v>14</v>
      </c>
      <c r="F934">
        <v>14</v>
      </c>
    </row>
    <row r="935" spans="1:6" x14ac:dyDescent="0.25">
      <c r="A935" t="s">
        <v>487</v>
      </c>
      <c r="B935" s="50">
        <v>509</v>
      </c>
      <c r="D935">
        <v>506</v>
      </c>
      <c r="E935">
        <v>9</v>
      </c>
      <c r="F935">
        <v>9</v>
      </c>
    </row>
    <row r="936" spans="1:6" x14ac:dyDescent="0.25">
      <c r="A936" t="s">
        <v>488</v>
      </c>
      <c r="B936" s="50">
        <v>509</v>
      </c>
      <c r="D936">
        <v>507</v>
      </c>
      <c r="E936">
        <v>55</v>
      </c>
      <c r="F936">
        <v>55</v>
      </c>
    </row>
    <row r="937" spans="1:6" x14ac:dyDescent="0.25">
      <c r="A937" t="s">
        <v>489</v>
      </c>
      <c r="B937" s="50">
        <v>497</v>
      </c>
      <c r="D937">
        <v>508</v>
      </c>
      <c r="E937">
        <v>10</v>
      </c>
      <c r="F937">
        <v>10</v>
      </c>
    </row>
    <row r="938" spans="1:6" x14ac:dyDescent="0.25">
      <c r="A938" t="s">
        <v>490</v>
      </c>
      <c r="B938" s="50">
        <v>509</v>
      </c>
      <c r="D938">
        <v>509</v>
      </c>
      <c r="E938">
        <v>104</v>
      </c>
      <c r="F938">
        <v>104</v>
      </c>
    </row>
    <row r="939" spans="1:6" x14ac:dyDescent="0.25">
      <c r="A939" t="s">
        <v>491</v>
      </c>
      <c r="B939" s="50">
        <v>511</v>
      </c>
      <c r="D939">
        <v>510</v>
      </c>
      <c r="E939">
        <v>48</v>
      </c>
      <c r="F939">
        <v>48</v>
      </c>
    </row>
    <row r="940" spans="1:6" x14ac:dyDescent="0.25">
      <c r="A940" t="s">
        <v>492</v>
      </c>
      <c r="B940" s="50">
        <v>517</v>
      </c>
      <c r="D940">
        <v>511</v>
      </c>
      <c r="E940">
        <v>54</v>
      </c>
      <c r="F940">
        <v>54</v>
      </c>
    </row>
    <row r="941" spans="1:6" x14ac:dyDescent="0.25">
      <c r="A941" t="s">
        <v>493</v>
      </c>
      <c r="B941" s="50">
        <v>509</v>
      </c>
      <c r="D941">
        <v>512</v>
      </c>
      <c r="E941">
        <v>91</v>
      </c>
      <c r="F941">
        <v>91</v>
      </c>
    </row>
    <row r="942" spans="1:6" x14ac:dyDescent="0.25">
      <c r="A942" t="s">
        <v>494</v>
      </c>
      <c r="B942" s="50">
        <v>496</v>
      </c>
      <c r="D942">
        <v>513</v>
      </c>
      <c r="E942">
        <v>25</v>
      </c>
      <c r="F942">
        <v>25</v>
      </c>
    </row>
    <row r="943" spans="1:6" x14ac:dyDescent="0.25">
      <c r="A943" t="s">
        <v>495</v>
      </c>
      <c r="B943" s="50">
        <v>516</v>
      </c>
      <c r="D943">
        <v>514</v>
      </c>
      <c r="E943">
        <v>12</v>
      </c>
      <c r="F943">
        <v>12</v>
      </c>
    </row>
    <row r="944" spans="1:6" x14ac:dyDescent="0.25">
      <c r="A944" t="s">
        <v>496</v>
      </c>
      <c r="B944" s="50">
        <v>517</v>
      </c>
      <c r="D944">
        <v>515</v>
      </c>
      <c r="E944">
        <v>6</v>
      </c>
      <c r="F944">
        <v>6</v>
      </c>
    </row>
    <row r="945" spans="1:6" x14ac:dyDescent="0.25">
      <c r="A945" t="s">
        <v>497</v>
      </c>
      <c r="B945" s="50">
        <v>507</v>
      </c>
      <c r="D945">
        <v>516</v>
      </c>
      <c r="E945">
        <v>27</v>
      </c>
      <c r="F945">
        <v>27</v>
      </c>
    </row>
    <row r="946" spans="1:6" x14ac:dyDescent="0.25">
      <c r="A946" t="s">
        <v>498</v>
      </c>
      <c r="B946" s="50">
        <v>509</v>
      </c>
      <c r="D946">
        <v>517</v>
      </c>
      <c r="E946">
        <v>57</v>
      </c>
      <c r="F946">
        <v>57</v>
      </c>
    </row>
    <row r="947" spans="1:6" x14ac:dyDescent="0.25">
      <c r="A947" t="s">
        <v>499</v>
      </c>
      <c r="B947" s="50">
        <v>516</v>
      </c>
      <c r="D947">
        <v>518</v>
      </c>
      <c r="E947">
        <v>5</v>
      </c>
      <c r="F947">
        <v>5</v>
      </c>
    </row>
    <row r="948" spans="1:6" x14ac:dyDescent="0.25">
      <c r="A948" t="s">
        <v>500</v>
      </c>
      <c r="B948" s="50">
        <v>516</v>
      </c>
      <c r="D948">
        <v>519</v>
      </c>
      <c r="E948">
        <v>2</v>
      </c>
    </row>
    <row r="949" spans="1:6" x14ac:dyDescent="0.25">
      <c r="A949" t="s">
        <v>501</v>
      </c>
      <c r="B949" s="50">
        <v>507</v>
      </c>
      <c r="D949">
        <v>520</v>
      </c>
      <c r="E949">
        <v>2</v>
      </c>
    </row>
    <row r="950" spans="1:6" x14ac:dyDescent="0.25">
      <c r="A950" t="s">
        <v>502</v>
      </c>
      <c r="B950" s="50">
        <v>517</v>
      </c>
      <c r="D950">
        <v>521</v>
      </c>
      <c r="E950">
        <v>4</v>
      </c>
    </row>
    <row r="951" spans="1:6" x14ac:dyDescent="0.25">
      <c r="A951" t="s">
        <v>503</v>
      </c>
      <c r="B951" s="50">
        <v>516</v>
      </c>
      <c r="D951">
        <v>522</v>
      </c>
      <c r="E951">
        <v>1</v>
      </c>
    </row>
    <row r="952" spans="1:6" x14ac:dyDescent="0.25">
      <c r="A952" t="s">
        <v>504</v>
      </c>
      <c r="B952" s="50">
        <v>368</v>
      </c>
      <c r="D952">
        <v>523</v>
      </c>
      <c r="E952">
        <v>2</v>
      </c>
    </row>
    <row r="953" spans="1:6" x14ac:dyDescent="0.25">
      <c r="A953" t="s">
        <v>505</v>
      </c>
      <c r="B953" s="50">
        <v>516</v>
      </c>
      <c r="D953">
        <v>524</v>
      </c>
      <c r="E953">
        <v>1</v>
      </c>
    </row>
    <row r="954" spans="1:6" x14ac:dyDescent="0.25">
      <c r="A954" t="s">
        <v>506</v>
      </c>
      <c r="B954" s="50">
        <v>516</v>
      </c>
      <c r="D954">
        <v>525</v>
      </c>
      <c r="E954">
        <v>0</v>
      </c>
    </row>
    <row r="955" spans="1:6" x14ac:dyDescent="0.25">
      <c r="A955" t="s">
        <v>507</v>
      </c>
      <c r="B955" s="50">
        <v>512</v>
      </c>
      <c r="D955">
        <v>526</v>
      </c>
      <c r="E955">
        <v>0</v>
      </c>
    </row>
    <row r="956" spans="1:6" x14ac:dyDescent="0.25">
      <c r="A956" s="34" t="s">
        <v>257</v>
      </c>
      <c r="D956">
        <v>527</v>
      </c>
      <c r="E956">
        <v>1</v>
      </c>
    </row>
    <row r="957" spans="1:6" x14ac:dyDescent="0.25">
      <c r="A957" t="s">
        <v>451</v>
      </c>
      <c r="B957" s="50" t="s">
        <v>452</v>
      </c>
      <c r="D957">
        <v>528</v>
      </c>
      <c r="E957">
        <v>1</v>
      </c>
    </row>
    <row r="958" spans="1:6" x14ac:dyDescent="0.25">
      <c r="A958" t="s">
        <v>455</v>
      </c>
      <c r="B958" s="50">
        <v>507</v>
      </c>
      <c r="D958">
        <v>529</v>
      </c>
      <c r="E958">
        <v>0</v>
      </c>
    </row>
    <row r="959" spans="1:6" x14ac:dyDescent="0.25">
      <c r="A959" t="s">
        <v>456</v>
      </c>
      <c r="B959" s="50">
        <v>511</v>
      </c>
      <c r="D959">
        <v>530</v>
      </c>
      <c r="E959">
        <v>4</v>
      </c>
    </row>
    <row r="960" spans="1:6" x14ac:dyDescent="0.25">
      <c r="A960" t="s">
        <v>457</v>
      </c>
      <c r="B960" s="50">
        <v>498</v>
      </c>
      <c r="D960">
        <v>531</v>
      </c>
      <c r="E960">
        <v>1</v>
      </c>
    </row>
    <row r="961" spans="1:6" x14ac:dyDescent="0.25">
      <c r="A961" t="s">
        <v>458</v>
      </c>
      <c r="B961" s="50">
        <v>510</v>
      </c>
      <c r="D961">
        <v>532</v>
      </c>
      <c r="E961">
        <v>0</v>
      </c>
    </row>
    <row r="962" spans="1:6" x14ac:dyDescent="0.25">
      <c r="A962" t="s">
        <v>459</v>
      </c>
      <c r="B962" s="50">
        <v>507</v>
      </c>
      <c r="D962">
        <v>533</v>
      </c>
      <c r="E962">
        <v>0</v>
      </c>
    </row>
    <row r="963" spans="1:6" x14ac:dyDescent="0.25">
      <c r="A963" t="s">
        <v>460</v>
      </c>
      <c r="B963" s="50">
        <v>507</v>
      </c>
      <c r="D963">
        <v>534</v>
      </c>
      <c r="E963">
        <v>0</v>
      </c>
    </row>
    <row r="964" spans="1:6" x14ac:dyDescent="0.25">
      <c r="A964" t="s">
        <v>461</v>
      </c>
      <c r="B964" s="50">
        <v>486</v>
      </c>
      <c r="D964">
        <v>535</v>
      </c>
      <c r="E964">
        <v>0</v>
      </c>
    </row>
    <row r="965" spans="1:6" x14ac:dyDescent="0.25">
      <c r="A965" t="s">
        <v>462</v>
      </c>
      <c r="B965" s="50">
        <v>530</v>
      </c>
      <c r="D965">
        <v>536</v>
      </c>
      <c r="E965">
        <v>1</v>
      </c>
    </row>
    <row r="966" spans="1:6" x14ac:dyDescent="0.25">
      <c r="A966" t="s">
        <v>463</v>
      </c>
      <c r="B966" s="50">
        <v>512</v>
      </c>
      <c r="D966">
        <v>537</v>
      </c>
      <c r="E966">
        <v>0</v>
      </c>
    </row>
    <row r="967" spans="1:6" x14ac:dyDescent="0.25">
      <c r="A967" t="s">
        <v>464</v>
      </c>
      <c r="B967" s="50">
        <v>512</v>
      </c>
      <c r="D967">
        <v>538</v>
      </c>
      <c r="E967">
        <v>0</v>
      </c>
    </row>
    <row r="968" spans="1:6" x14ac:dyDescent="0.25">
      <c r="A968" t="s">
        <v>465</v>
      </c>
      <c r="B968" s="50">
        <v>509</v>
      </c>
      <c r="D968">
        <v>539</v>
      </c>
      <c r="E968">
        <v>0</v>
      </c>
    </row>
    <row r="969" spans="1:6" x14ac:dyDescent="0.25">
      <c r="A969" t="s">
        <v>466</v>
      </c>
      <c r="B969" s="50">
        <v>505</v>
      </c>
      <c r="D969">
        <v>540</v>
      </c>
      <c r="E969">
        <v>0</v>
      </c>
    </row>
    <row r="970" spans="1:6" x14ac:dyDescent="0.25">
      <c r="A970" t="s">
        <v>467</v>
      </c>
      <c r="B970" s="50">
        <v>506</v>
      </c>
      <c r="E970">
        <f>SUM(E649:E969)</f>
        <v>651</v>
      </c>
      <c r="F970">
        <f>SUM(F649:F969)</f>
        <v>552</v>
      </c>
    </row>
    <row r="971" spans="1:6" x14ac:dyDescent="0.25">
      <c r="A971" t="s">
        <v>468</v>
      </c>
      <c r="B971" s="50">
        <v>505</v>
      </c>
      <c r="F971">
        <f>(F970/E970*100)</f>
        <v>84.792626728110605</v>
      </c>
    </row>
    <row r="972" spans="1:6" x14ac:dyDescent="0.25">
      <c r="A972" t="s">
        <v>469</v>
      </c>
      <c r="B972" s="50">
        <v>513</v>
      </c>
    </row>
    <row r="973" spans="1:6" x14ac:dyDescent="0.25">
      <c r="A973" t="s">
        <v>470</v>
      </c>
      <c r="B973" s="50">
        <v>505</v>
      </c>
    </row>
    <row r="974" spans="1:6" x14ac:dyDescent="0.25">
      <c r="A974" t="s">
        <v>471</v>
      </c>
      <c r="B974" s="50">
        <v>509</v>
      </c>
    </row>
    <row r="975" spans="1:6" x14ac:dyDescent="0.25">
      <c r="A975" t="s">
        <v>472</v>
      </c>
      <c r="B975" s="50">
        <v>505</v>
      </c>
    </row>
    <row r="976" spans="1:6" x14ac:dyDescent="0.25">
      <c r="A976" t="s">
        <v>473</v>
      </c>
      <c r="B976" s="50">
        <v>510</v>
      </c>
    </row>
    <row r="977" spans="1:2" x14ac:dyDescent="0.25">
      <c r="A977" t="s">
        <v>474</v>
      </c>
      <c r="B977" s="50">
        <v>501</v>
      </c>
    </row>
    <row r="978" spans="1:2" x14ac:dyDescent="0.25">
      <c r="A978" t="s">
        <v>475</v>
      </c>
      <c r="B978" s="50">
        <v>511</v>
      </c>
    </row>
    <row r="979" spans="1:2" x14ac:dyDescent="0.25">
      <c r="A979" t="s">
        <v>476</v>
      </c>
      <c r="B979" s="50">
        <v>511</v>
      </c>
    </row>
    <row r="980" spans="1:2" x14ac:dyDescent="0.25">
      <c r="A980" t="s">
        <v>477</v>
      </c>
      <c r="B980" s="50">
        <v>493</v>
      </c>
    </row>
    <row r="981" spans="1:2" x14ac:dyDescent="0.25">
      <c r="A981" t="s">
        <v>478</v>
      </c>
      <c r="B981" s="50">
        <v>509</v>
      </c>
    </row>
    <row r="982" spans="1:2" x14ac:dyDescent="0.25">
      <c r="A982" t="s">
        <v>479</v>
      </c>
      <c r="B982" s="50">
        <v>513</v>
      </c>
    </row>
    <row r="983" spans="1:2" x14ac:dyDescent="0.25">
      <c r="A983" t="s">
        <v>480</v>
      </c>
      <c r="B983" s="50">
        <v>511</v>
      </c>
    </row>
    <row r="984" spans="1:2" x14ac:dyDescent="0.25">
      <c r="A984" t="s">
        <v>481</v>
      </c>
      <c r="B984" s="50">
        <v>512</v>
      </c>
    </row>
    <row r="985" spans="1:2" x14ac:dyDescent="0.25">
      <c r="A985" t="s">
        <v>482</v>
      </c>
      <c r="B985" s="50">
        <v>512</v>
      </c>
    </row>
    <row r="986" spans="1:2" x14ac:dyDescent="0.25">
      <c r="A986" t="s">
        <v>483</v>
      </c>
      <c r="B986" s="50">
        <v>512</v>
      </c>
    </row>
    <row r="987" spans="1:2" x14ac:dyDescent="0.25">
      <c r="A987" t="s">
        <v>484</v>
      </c>
      <c r="B987" s="50">
        <v>512</v>
      </c>
    </row>
    <row r="988" spans="1:2" x14ac:dyDescent="0.25">
      <c r="A988" t="s">
        <v>485</v>
      </c>
      <c r="B988" s="50">
        <v>502</v>
      </c>
    </row>
    <row r="989" spans="1:2" x14ac:dyDescent="0.25">
      <c r="A989" t="s">
        <v>486</v>
      </c>
      <c r="B989" s="50">
        <v>509</v>
      </c>
    </row>
    <row r="990" spans="1:2" x14ac:dyDescent="0.25">
      <c r="A990" t="s">
        <v>487</v>
      </c>
      <c r="B990" s="50">
        <v>512</v>
      </c>
    </row>
    <row r="991" spans="1:2" x14ac:dyDescent="0.25">
      <c r="A991" t="s">
        <v>488</v>
      </c>
      <c r="B991" s="50">
        <v>512</v>
      </c>
    </row>
    <row r="992" spans="1:2" x14ac:dyDescent="0.25">
      <c r="A992" t="s">
        <v>489</v>
      </c>
      <c r="B992" s="50">
        <v>507</v>
      </c>
    </row>
    <row r="993" spans="1:2" x14ac:dyDescent="0.25">
      <c r="A993" t="s">
        <v>490</v>
      </c>
      <c r="B993" s="50">
        <v>511</v>
      </c>
    </row>
    <row r="994" spans="1:2" x14ac:dyDescent="0.25">
      <c r="A994" t="s">
        <v>491</v>
      </c>
      <c r="B994" s="50">
        <v>512</v>
      </c>
    </row>
    <row r="995" spans="1:2" x14ac:dyDescent="0.25">
      <c r="A995" t="s">
        <v>492</v>
      </c>
      <c r="B995" s="50">
        <v>511</v>
      </c>
    </row>
    <row r="996" spans="1:2" x14ac:dyDescent="0.25">
      <c r="A996" t="s">
        <v>493</v>
      </c>
      <c r="B996" s="50">
        <v>513</v>
      </c>
    </row>
    <row r="997" spans="1:2" x14ac:dyDescent="0.25">
      <c r="A997" t="s">
        <v>494</v>
      </c>
      <c r="B997" s="50">
        <v>509</v>
      </c>
    </row>
    <row r="998" spans="1:2" x14ac:dyDescent="0.25">
      <c r="A998" t="s">
        <v>495</v>
      </c>
      <c r="B998" s="50">
        <v>510</v>
      </c>
    </row>
    <row r="999" spans="1:2" x14ac:dyDescent="0.25">
      <c r="A999" t="s">
        <v>496</v>
      </c>
      <c r="B999" s="50">
        <v>509</v>
      </c>
    </row>
    <row r="1000" spans="1:2" x14ac:dyDescent="0.25">
      <c r="A1000" t="s">
        <v>497</v>
      </c>
      <c r="B1000" s="50">
        <v>507</v>
      </c>
    </row>
    <row r="1001" spans="1:2" x14ac:dyDescent="0.25">
      <c r="A1001" t="s">
        <v>498</v>
      </c>
      <c r="B1001" s="50">
        <v>512</v>
      </c>
    </row>
    <row r="1002" spans="1:2" x14ac:dyDescent="0.25">
      <c r="A1002" t="s">
        <v>499</v>
      </c>
      <c r="B1002" s="50">
        <v>502</v>
      </c>
    </row>
    <row r="1003" spans="1:2" x14ac:dyDescent="0.25">
      <c r="A1003" t="s">
        <v>500</v>
      </c>
      <c r="B1003" s="50">
        <v>512</v>
      </c>
    </row>
    <row r="1004" spans="1:2" x14ac:dyDescent="0.25">
      <c r="A1004" t="s">
        <v>501</v>
      </c>
      <c r="B1004" s="50">
        <v>516</v>
      </c>
    </row>
    <row r="1005" spans="1:2" x14ac:dyDescent="0.25">
      <c r="A1005" t="s">
        <v>502</v>
      </c>
      <c r="B1005" s="50">
        <v>512</v>
      </c>
    </row>
    <row r="1006" spans="1:2" x14ac:dyDescent="0.25">
      <c r="A1006" t="s">
        <v>503</v>
      </c>
      <c r="B1006" s="50">
        <v>507</v>
      </c>
    </row>
    <row r="1007" spans="1:2" x14ac:dyDescent="0.25">
      <c r="A1007" t="s">
        <v>504</v>
      </c>
      <c r="B1007" s="50">
        <v>512</v>
      </c>
    </row>
    <row r="1008" spans="1:2" x14ac:dyDescent="0.25">
      <c r="A1008" t="s">
        <v>505</v>
      </c>
      <c r="B1008" s="50">
        <v>501</v>
      </c>
    </row>
    <row r="1009" spans="1:2" x14ac:dyDescent="0.25">
      <c r="A1009" t="s">
        <v>506</v>
      </c>
      <c r="B1009" s="50">
        <v>507</v>
      </c>
    </row>
    <row r="1010" spans="1:2" x14ac:dyDescent="0.25">
      <c r="A1010" t="s">
        <v>507</v>
      </c>
      <c r="B1010" s="50">
        <v>509</v>
      </c>
    </row>
    <row r="1011" spans="1:2" x14ac:dyDescent="0.25">
      <c r="A1011" t="s">
        <v>508</v>
      </c>
      <c r="B1011" s="50">
        <v>517</v>
      </c>
    </row>
    <row r="1012" spans="1:2" x14ac:dyDescent="0.25">
      <c r="A1012" t="s">
        <v>509</v>
      </c>
      <c r="B1012" s="50">
        <v>504</v>
      </c>
    </row>
    <row r="1013" spans="1:2" x14ac:dyDescent="0.25">
      <c r="A1013" t="s">
        <v>510</v>
      </c>
      <c r="B1013" s="50">
        <v>510</v>
      </c>
    </row>
    <row r="1014" spans="1:2" x14ac:dyDescent="0.25">
      <c r="A1014" t="s">
        <v>511</v>
      </c>
      <c r="B1014" s="50">
        <v>512</v>
      </c>
    </row>
    <row r="1015" spans="1:2" x14ac:dyDescent="0.25">
      <c r="A1015" t="s">
        <v>512</v>
      </c>
      <c r="B1015" s="50">
        <v>505</v>
      </c>
    </row>
    <row r="1016" spans="1:2" x14ac:dyDescent="0.25">
      <c r="A1016" t="s">
        <v>513</v>
      </c>
      <c r="B1016" s="50">
        <v>512</v>
      </c>
    </row>
    <row r="1017" spans="1:2" x14ac:dyDescent="0.25">
      <c r="A1017" t="s">
        <v>514</v>
      </c>
      <c r="B1017" s="50">
        <v>512</v>
      </c>
    </row>
    <row r="1018" spans="1:2" x14ac:dyDescent="0.25">
      <c r="A1018" t="s">
        <v>515</v>
      </c>
      <c r="B1018" s="50">
        <v>513</v>
      </c>
    </row>
    <row r="1019" spans="1:2" x14ac:dyDescent="0.25">
      <c r="A1019" t="s">
        <v>516</v>
      </c>
      <c r="B1019" s="50">
        <v>507</v>
      </c>
    </row>
    <row r="1020" spans="1:2" x14ac:dyDescent="0.25">
      <c r="A1020" t="s">
        <v>517</v>
      </c>
      <c r="B1020" s="50">
        <v>503</v>
      </c>
    </row>
    <row r="1021" spans="1:2" x14ac:dyDescent="0.25">
      <c r="A1021" t="s">
        <v>518</v>
      </c>
      <c r="B1021" s="50">
        <v>512</v>
      </c>
    </row>
    <row r="1022" spans="1:2" x14ac:dyDescent="0.25">
      <c r="A1022" t="s">
        <v>519</v>
      </c>
      <c r="B1022" s="50">
        <v>510</v>
      </c>
    </row>
    <row r="1023" spans="1:2" x14ac:dyDescent="0.25">
      <c r="A1023" t="s">
        <v>520</v>
      </c>
      <c r="B1023" s="50">
        <v>511</v>
      </c>
    </row>
    <row r="1024" spans="1:2" x14ac:dyDescent="0.25">
      <c r="A1024" t="s">
        <v>521</v>
      </c>
      <c r="B1024" s="50">
        <v>512</v>
      </c>
    </row>
    <row r="1025" spans="1:2" x14ac:dyDescent="0.25">
      <c r="A1025" t="s">
        <v>522</v>
      </c>
      <c r="B1025" s="50">
        <v>510</v>
      </c>
    </row>
    <row r="1026" spans="1:2" x14ac:dyDescent="0.25">
      <c r="A1026" t="s">
        <v>523</v>
      </c>
      <c r="B1026" s="50">
        <v>509</v>
      </c>
    </row>
    <row r="1027" spans="1:2" x14ac:dyDescent="0.25">
      <c r="A1027" t="s">
        <v>524</v>
      </c>
      <c r="B1027" s="50">
        <v>510</v>
      </c>
    </row>
    <row r="1028" spans="1:2" x14ac:dyDescent="0.25">
      <c r="A1028" t="s">
        <v>525</v>
      </c>
      <c r="B1028" s="50">
        <v>506</v>
      </c>
    </row>
    <row r="1029" spans="1:2" x14ac:dyDescent="0.25">
      <c r="A1029" t="s">
        <v>526</v>
      </c>
      <c r="B1029" s="50">
        <v>512</v>
      </c>
    </row>
    <row r="1030" spans="1:2" x14ac:dyDescent="0.25">
      <c r="A1030" t="s">
        <v>527</v>
      </c>
      <c r="B1030" s="50">
        <v>509</v>
      </c>
    </row>
    <row r="1031" spans="1:2" x14ac:dyDescent="0.25">
      <c r="A1031" t="s">
        <v>528</v>
      </c>
      <c r="B1031" s="50">
        <v>516</v>
      </c>
    </row>
    <row r="1032" spans="1:2" x14ac:dyDescent="0.25">
      <c r="A1032" t="s">
        <v>529</v>
      </c>
      <c r="B1032" s="50">
        <v>509</v>
      </c>
    </row>
    <row r="1033" spans="1:2" x14ac:dyDescent="0.25">
      <c r="A1033" t="s">
        <v>530</v>
      </c>
      <c r="B1033" s="50">
        <v>511</v>
      </c>
    </row>
    <row r="1034" spans="1:2" x14ac:dyDescent="0.25">
      <c r="A1034" t="s">
        <v>531</v>
      </c>
      <c r="B1034" s="50">
        <v>511</v>
      </c>
    </row>
    <row r="1035" spans="1:2" x14ac:dyDescent="0.25">
      <c r="A1035" t="s">
        <v>532</v>
      </c>
      <c r="B1035" s="50">
        <v>522</v>
      </c>
    </row>
    <row r="1036" spans="1:2" x14ac:dyDescent="0.25">
      <c r="A1036" t="s">
        <v>533</v>
      </c>
      <c r="B1036" s="50">
        <v>507</v>
      </c>
    </row>
    <row r="1037" spans="1:2" x14ac:dyDescent="0.25">
      <c r="A1037" t="s">
        <v>534</v>
      </c>
      <c r="B1037" s="50">
        <v>512</v>
      </c>
    </row>
    <row r="1038" spans="1:2" x14ac:dyDescent="0.25">
      <c r="A1038" t="s">
        <v>535</v>
      </c>
      <c r="B1038" s="50">
        <v>509</v>
      </c>
    </row>
    <row r="1039" spans="1:2" x14ac:dyDescent="0.25">
      <c r="A1039" t="s">
        <v>536</v>
      </c>
      <c r="B1039" s="50">
        <v>509</v>
      </c>
    </row>
    <row r="1040" spans="1:2" x14ac:dyDescent="0.25">
      <c r="A1040" t="s">
        <v>537</v>
      </c>
      <c r="B1040" s="50">
        <v>516</v>
      </c>
    </row>
    <row r="1041" spans="1:2" x14ac:dyDescent="0.25">
      <c r="A1041" t="s">
        <v>538</v>
      </c>
      <c r="B1041" s="50">
        <v>513</v>
      </c>
    </row>
    <row r="1042" spans="1:2" x14ac:dyDescent="0.25">
      <c r="A1042" t="s">
        <v>539</v>
      </c>
      <c r="B1042" s="50">
        <v>506</v>
      </c>
    </row>
    <row r="1043" spans="1:2" x14ac:dyDescent="0.25">
      <c r="A1043" t="s">
        <v>540</v>
      </c>
      <c r="B1043" s="50">
        <v>509</v>
      </c>
    </row>
    <row r="1044" spans="1:2" x14ac:dyDescent="0.25">
      <c r="A1044" t="s">
        <v>541</v>
      </c>
      <c r="B1044" s="50">
        <v>509</v>
      </c>
    </row>
    <row r="1045" spans="1:2" x14ac:dyDescent="0.25">
      <c r="A1045" t="s">
        <v>542</v>
      </c>
      <c r="B1045" s="50">
        <v>510</v>
      </c>
    </row>
    <row r="1046" spans="1:2" x14ac:dyDescent="0.25">
      <c r="A1046" t="s">
        <v>543</v>
      </c>
      <c r="B1046" s="50">
        <v>512</v>
      </c>
    </row>
    <row r="1047" spans="1:2" x14ac:dyDescent="0.25">
      <c r="A1047" t="s">
        <v>544</v>
      </c>
      <c r="B1047" s="50">
        <v>508</v>
      </c>
    </row>
    <row r="1048" spans="1:2" x14ac:dyDescent="0.25">
      <c r="A1048" t="s">
        <v>545</v>
      </c>
      <c r="B1048" s="50">
        <v>516</v>
      </c>
    </row>
    <row r="1049" spans="1:2" x14ac:dyDescent="0.25">
      <c r="A1049" t="s">
        <v>546</v>
      </c>
      <c r="B1049" s="50">
        <v>509</v>
      </c>
    </row>
    <row r="1050" spans="1:2" x14ac:dyDescent="0.25">
      <c r="A1050" t="s">
        <v>547</v>
      </c>
      <c r="B1050" s="50">
        <v>512</v>
      </c>
    </row>
    <row r="1051" spans="1:2" x14ac:dyDescent="0.25">
      <c r="A1051" t="s">
        <v>548</v>
      </c>
      <c r="B1051" s="50">
        <v>504</v>
      </c>
    </row>
    <row r="1052" spans="1:2" x14ac:dyDescent="0.25">
      <c r="A1052" t="s">
        <v>549</v>
      </c>
      <c r="B1052" s="50">
        <v>506</v>
      </c>
    </row>
    <row r="1053" spans="1:2" x14ac:dyDescent="0.25">
      <c r="A1053" t="s">
        <v>550</v>
      </c>
      <c r="B1053" s="50">
        <v>507</v>
      </c>
    </row>
    <row r="1054" spans="1:2" x14ac:dyDescent="0.25">
      <c r="A1054" t="s">
        <v>551</v>
      </c>
      <c r="B1054" s="50">
        <v>488</v>
      </c>
    </row>
    <row r="1055" spans="1:2" x14ac:dyDescent="0.25">
      <c r="A1055" t="s">
        <v>552</v>
      </c>
      <c r="B1055" s="50">
        <v>515</v>
      </c>
    </row>
    <row r="1056" spans="1:2" x14ac:dyDescent="0.25">
      <c r="A1056" t="s">
        <v>553</v>
      </c>
      <c r="B1056" s="50">
        <v>516</v>
      </c>
    </row>
    <row r="1057" spans="1:2" x14ac:dyDescent="0.25">
      <c r="A1057" t="s">
        <v>554</v>
      </c>
      <c r="B1057" s="50">
        <v>510</v>
      </c>
    </row>
    <row r="1058" spans="1:2" x14ac:dyDescent="0.25">
      <c r="A1058" t="s">
        <v>555</v>
      </c>
      <c r="B1058" s="50">
        <v>518</v>
      </c>
    </row>
    <row r="1059" spans="1:2" x14ac:dyDescent="0.25">
      <c r="A1059" t="s">
        <v>556</v>
      </c>
      <c r="B1059" s="50">
        <v>524</v>
      </c>
    </row>
    <row r="1060" spans="1:2" x14ac:dyDescent="0.25">
      <c r="A1060" t="s">
        <v>557</v>
      </c>
      <c r="B1060" s="50">
        <v>435</v>
      </c>
    </row>
    <row r="1061" spans="1:2" x14ac:dyDescent="0.25">
      <c r="A1061" t="s">
        <v>558</v>
      </c>
      <c r="B1061" s="50">
        <v>516</v>
      </c>
    </row>
    <row r="1062" spans="1:2" x14ac:dyDescent="0.25">
      <c r="A1062" t="s">
        <v>559</v>
      </c>
      <c r="B1062" s="50">
        <v>512</v>
      </c>
    </row>
    <row r="1063" spans="1:2" x14ac:dyDescent="0.25">
      <c r="A1063" t="s">
        <v>560</v>
      </c>
      <c r="B1063" s="50">
        <v>527</v>
      </c>
    </row>
    <row r="1064" spans="1:2" x14ac:dyDescent="0.25">
      <c r="A1064" t="s">
        <v>561</v>
      </c>
      <c r="B1064" s="50">
        <v>508</v>
      </c>
    </row>
    <row r="1065" spans="1:2" x14ac:dyDescent="0.25">
      <c r="A1065" t="s">
        <v>562</v>
      </c>
      <c r="B1065" s="50">
        <v>510</v>
      </c>
    </row>
    <row r="1066" spans="1:2" x14ac:dyDescent="0.25">
      <c r="A1066" t="s">
        <v>563</v>
      </c>
      <c r="B1066" s="50">
        <v>488</v>
      </c>
    </row>
    <row r="1067" spans="1:2" x14ac:dyDescent="0.25">
      <c r="A1067" t="s">
        <v>564</v>
      </c>
      <c r="B1067" s="50">
        <v>511</v>
      </c>
    </row>
    <row r="1068" spans="1:2" x14ac:dyDescent="0.25">
      <c r="A1068" t="s">
        <v>565</v>
      </c>
      <c r="B1068" s="50">
        <v>510</v>
      </c>
    </row>
    <row r="1069" spans="1:2" x14ac:dyDescent="0.25">
      <c r="A1069" t="s">
        <v>566</v>
      </c>
      <c r="B1069" s="50">
        <v>511</v>
      </c>
    </row>
    <row r="1070" spans="1:2" x14ac:dyDescent="0.25">
      <c r="A1070" t="s">
        <v>567</v>
      </c>
      <c r="B1070" s="50">
        <v>510</v>
      </c>
    </row>
    <row r="1071" spans="1:2" x14ac:dyDescent="0.25">
      <c r="A1071" t="s">
        <v>568</v>
      </c>
      <c r="B1071" s="50">
        <v>512</v>
      </c>
    </row>
    <row r="1072" spans="1:2" x14ac:dyDescent="0.25">
      <c r="A1072" t="s">
        <v>569</v>
      </c>
      <c r="B1072" s="50">
        <v>512</v>
      </c>
    </row>
    <row r="1073" spans="1:2" x14ac:dyDescent="0.25">
      <c r="A1073" t="s">
        <v>570</v>
      </c>
      <c r="B1073" s="50">
        <v>413</v>
      </c>
    </row>
    <row r="1074" spans="1:2" x14ac:dyDescent="0.25">
      <c r="A1074" t="s">
        <v>571</v>
      </c>
      <c r="B1074" s="50">
        <v>511</v>
      </c>
    </row>
    <row r="1075" spans="1:2" x14ac:dyDescent="0.25">
      <c r="A1075" t="s">
        <v>572</v>
      </c>
      <c r="B1075" s="50">
        <v>515</v>
      </c>
    </row>
    <row r="1076" spans="1:2" x14ac:dyDescent="0.25">
      <c r="A1076" t="s">
        <v>573</v>
      </c>
      <c r="B1076" s="50">
        <v>514</v>
      </c>
    </row>
    <row r="1077" spans="1:2" x14ac:dyDescent="0.25">
      <c r="A1077" t="s">
        <v>574</v>
      </c>
      <c r="B1077" s="50">
        <v>510</v>
      </c>
    </row>
    <row r="1078" spans="1:2" x14ac:dyDescent="0.25">
      <c r="A1078" t="s">
        <v>575</v>
      </c>
      <c r="B1078" s="50">
        <v>510</v>
      </c>
    </row>
    <row r="1079" spans="1:2" x14ac:dyDescent="0.25">
      <c r="A1079" t="s">
        <v>576</v>
      </c>
      <c r="B1079" s="50">
        <v>512</v>
      </c>
    </row>
    <row r="1080" spans="1:2" x14ac:dyDescent="0.25">
      <c r="A1080" t="s">
        <v>577</v>
      </c>
      <c r="B1080" s="50">
        <v>511</v>
      </c>
    </row>
    <row r="1081" spans="1:2" x14ac:dyDescent="0.25">
      <c r="A1081" t="s">
        <v>578</v>
      </c>
      <c r="B1081" s="50">
        <v>434</v>
      </c>
    </row>
    <row r="1082" spans="1:2" x14ac:dyDescent="0.25">
      <c r="A1082" t="s">
        <v>579</v>
      </c>
      <c r="B1082" s="50">
        <v>516</v>
      </c>
    </row>
    <row r="1083" spans="1:2" x14ac:dyDescent="0.25">
      <c r="A1083" t="s">
        <v>580</v>
      </c>
      <c r="B1083" s="50">
        <v>511</v>
      </c>
    </row>
    <row r="1084" spans="1:2" x14ac:dyDescent="0.25">
      <c r="A1084" t="s">
        <v>581</v>
      </c>
      <c r="B1084" s="50">
        <v>506</v>
      </c>
    </row>
    <row r="1085" spans="1:2" x14ac:dyDescent="0.25">
      <c r="A1085" t="s">
        <v>582</v>
      </c>
      <c r="B1085" s="50">
        <v>512</v>
      </c>
    </row>
    <row r="1086" spans="1:2" x14ac:dyDescent="0.25">
      <c r="A1086" t="s">
        <v>583</v>
      </c>
      <c r="B1086" s="50">
        <v>512</v>
      </c>
    </row>
    <row r="1087" spans="1:2" x14ac:dyDescent="0.25">
      <c r="A1087" t="s">
        <v>584</v>
      </c>
      <c r="B1087" s="50">
        <v>514</v>
      </c>
    </row>
    <row r="1088" spans="1:2" x14ac:dyDescent="0.25">
      <c r="A1088" t="s">
        <v>585</v>
      </c>
      <c r="B1088" s="50">
        <v>488</v>
      </c>
    </row>
    <row r="1089" spans="1:2" x14ac:dyDescent="0.25">
      <c r="A1089" t="s">
        <v>586</v>
      </c>
      <c r="B1089" s="50">
        <v>414</v>
      </c>
    </row>
    <row r="1090" spans="1:2" x14ac:dyDescent="0.25">
      <c r="A1090" t="s">
        <v>587</v>
      </c>
      <c r="B1090" s="50">
        <v>516</v>
      </c>
    </row>
    <row r="1091" spans="1:2" x14ac:dyDescent="0.25">
      <c r="A1091" t="s">
        <v>588</v>
      </c>
      <c r="B1091" s="50">
        <v>517</v>
      </c>
    </row>
    <row r="1092" spans="1:2" x14ac:dyDescent="0.25">
      <c r="A1092" t="s">
        <v>589</v>
      </c>
      <c r="B1092" s="50">
        <v>509</v>
      </c>
    </row>
    <row r="1093" spans="1:2" x14ac:dyDescent="0.25">
      <c r="A1093" t="s">
        <v>590</v>
      </c>
      <c r="B1093" s="50">
        <v>512</v>
      </c>
    </row>
    <row r="1094" spans="1:2" x14ac:dyDescent="0.25">
      <c r="A1094" t="s">
        <v>591</v>
      </c>
      <c r="B1094" s="50">
        <v>512</v>
      </c>
    </row>
    <row r="1095" spans="1:2" x14ac:dyDescent="0.25">
      <c r="A1095" t="s">
        <v>592</v>
      </c>
      <c r="B1095" s="50">
        <v>510</v>
      </c>
    </row>
    <row r="1096" spans="1:2" x14ac:dyDescent="0.25">
      <c r="A1096" t="s">
        <v>593</v>
      </c>
      <c r="B1096" s="50">
        <v>507</v>
      </c>
    </row>
    <row r="1097" spans="1:2" x14ac:dyDescent="0.25">
      <c r="A1097" t="s">
        <v>594</v>
      </c>
      <c r="B1097" s="50">
        <v>510</v>
      </c>
    </row>
    <row r="1098" spans="1:2" x14ac:dyDescent="0.25">
      <c r="A1098" t="s">
        <v>595</v>
      </c>
      <c r="B1098" s="50">
        <v>501</v>
      </c>
    </row>
    <row r="1099" spans="1:2" x14ac:dyDescent="0.25">
      <c r="A1099" t="s">
        <v>596</v>
      </c>
      <c r="B1099" s="50">
        <v>503</v>
      </c>
    </row>
    <row r="1100" spans="1:2" x14ac:dyDescent="0.25">
      <c r="A1100" t="s">
        <v>597</v>
      </c>
      <c r="B1100" s="50">
        <v>432</v>
      </c>
    </row>
    <row r="1101" spans="1:2" x14ac:dyDescent="0.25">
      <c r="A1101" t="s">
        <v>598</v>
      </c>
      <c r="B1101" s="50">
        <v>512</v>
      </c>
    </row>
    <row r="1102" spans="1:2" x14ac:dyDescent="0.25">
      <c r="A1102" t="s">
        <v>599</v>
      </c>
      <c r="B1102" s="50">
        <v>484</v>
      </c>
    </row>
    <row r="1103" spans="1:2" x14ac:dyDescent="0.25">
      <c r="A1103" t="s">
        <v>600</v>
      </c>
      <c r="B1103" s="50">
        <v>517</v>
      </c>
    </row>
    <row r="1104" spans="1:2" x14ac:dyDescent="0.25">
      <c r="A1104" t="s">
        <v>601</v>
      </c>
      <c r="B1104" s="50">
        <v>511</v>
      </c>
    </row>
    <row r="1105" spans="1:2" x14ac:dyDescent="0.25">
      <c r="A1105" t="s">
        <v>602</v>
      </c>
      <c r="B1105" s="50">
        <v>517</v>
      </c>
    </row>
    <row r="1106" spans="1:2" x14ac:dyDescent="0.25">
      <c r="A1106" t="s">
        <v>603</v>
      </c>
      <c r="B1106" s="50">
        <v>512</v>
      </c>
    </row>
    <row r="1107" spans="1:2" x14ac:dyDescent="0.25">
      <c r="A1107" t="s">
        <v>604</v>
      </c>
      <c r="B1107" s="50">
        <v>488</v>
      </c>
    </row>
    <row r="1108" spans="1:2" x14ac:dyDescent="0.25">
      <c r="A1108" t="s">
        <v>605</v>
      </c>
      <c r="B1108" s="50">
        <v>488</v>
      </c>
    </row>
    <row r="1109" spans="1:2" x14ac:dyDescent="0.25">
      <c r="A1109" t="s">
        <v>606</v>
      </c>
      <c r="B1109" s="50">
        <v>427</v>
      </c>
    </row>
    <row r="1110" spans="1:2" x14ac:dyDescent="0.25">
      <c r="A1110" t="s">
        <v>607</v>
      </c>
      <c r="B1110" s="50">
        <v>512</v>
      </c>
    </row>
    <row r="1111" spans="1:2" x14ac:dyDescent="0.25">
      <c r="A1111" t="s">
        <v>608</v>
      </c>
      <c r="B1111" s="50">
        <v>521</v>
      </c>
    </row>
    <row r="1112" spans="1:2" x14ac:dyDescent="0.25">
      <c r="A1112" t="s">
        <v>609</v>
      </c>
      <c r="B1112" s="50">
        <v>509</v>
      </c>
    </row>
    <row r="1113" spans="1:2" x14ac:dyDescent="0.25">
      <c r="A1113" t="s">
        <v>610</v>
      </c>
      <c r="B1113" s="50">
        <v>500</v>
      </c>
    </row>
    <row r="1114" spans="1:2" x14ac:dyDescent="0.25">
      <c r="A1114" t="s">
        <v>611</v>
      </c>
      <c r="B1114" s="50">
        <v>510</v>
      </c>
    </row>
    <row r="1115" spans="1:2" x14ac:dyDescent="0.25">
      <c r="A1115" t="s">
        <v>612</v>
      </c>
      <c r="B1115" s="50">
        <v>512</v>
      </c>
    </row>
    <row r="1116" spans="1:2" x14ac:dyDescent="0.25">
      <c r="A1116" t="s">
        <v>613</v>
      </c>
      <c r="B1116" s="50">
        <v>512</v>
      </c>
    </row>
    <row r="1117" spans="1:2" x14ac:dyDescent="0.25">
      <c r="A1117" t="s">
        <v>614</v>
      </c>
      <c r="B1117" s="50">
        <v>509</v>
      </c>
    </row>
    <row r="1118" spans="1:2" x14ac:dyDescent="0.25">
      <c r="A1118" t="s">
        <v>615</v>
      </c>
      <c r="B1118" s="50">
        <v>510</v>
      </c>
    </row>
    <row r="1119" spans="1:2" x14ac:dyDescent="0.25">
      <c r="A1119" t="s">
        <v>616</v>
      </c>
      <c r="B1119" s="50">
        <v>488</v>
      </c>
    </row>
    <row r="1120" spans="1:2" x14ac:dyDescent="0.25">
      <c r="A1120" t="s">
        <v>617</v>
      </c>
      <c r="B1120" s="50">
        <v>433</v>
      </c>
    </row>
    <row r="1121" spans="1:2" x14ac:dyDescent="0.25">
      <c r="A1121" t="s">
        <v>618</v>
      </c>
      <c r="B1121" s="50">
        <v>510</v>
      </c>
    </row>
    <row r="1122" spans="1:2" x14ac:dyDescent="0.25">
      <c r="A1122" t="s">
        <v>619</v>
      </c>
      <c r="B1122" s="50">
        <v>511</v>
      </c>
    </row>
    <row r="1123" spans="1:2" x14ac:dyDescent="0.25">
      <c r="A1123" t="s">
        <v>620</v>
      </c>
      <c r="B1123" s="50">
        <v>509</v>
      </c>
    </row>
    <row r="1124" spans="1:2" x14ac:dyDescent="0.25">
      <c r="A1124" t="s">
        <v>621</v>
      </c>
      <c r="B1124" s="50">
        <v>512</v>
      </c>
    </row>
    <row r="1125" spans="1:2" x14ac:dyDescent="0.25">
      <c r="A1125" t="s">
        <v>622</v>
      </c>
      <c r="B1125" s="50">
        <v>413</v>
      </c>
    </row>
    <row r="1126" spans="1:2" x14ac:dyDescent="0.25">
      <c r="A1126" t="s">
        <v>623</v>
      </c>
      <c r="B1126" s="50">
        <v>511</v>
      </c>
    </row>
    <row r="1127" spans="1:2" x14ac:dyDescent="0.25">
      <c r="A1127" t="s">
        <v>624</v>
      </c>
      <c r="B1127" s="50">
        <v>514</v>
      </c>
    </row>
    <row r="1128" spans="1:2" x14ac:dyDescent="0.25">
      <c r="A1128" t="s">
        <v>625</v>
      </c>
      <c r="B1128" s="50">
        <v>536</v>
      </c>
    </row>
    <row r="1129" spans="1:2" x14ac:dyDescent="0.25">
      <c r="A1129" t="s">
        <v>626</v>
      </c>
      <c r="B1129" s="50">
        <v>509</v>
      </c>
    </row>
    <row r="1130" spans="1:2" x14ac:dyDescent="0.25">
      <c r="A1130" t="s">
        <v>627</v>
      </c>
      <c r="B1130" s="50">
        <v>512</v>
      </c>
    </row>
    <row r="1131" spans="1:2" x14ac:dyDescent="0.25">
      <c r="A1131" t="s">
        <v>628</v>
      </c>
      <c r="B1131" s="50">
        <v>521</v>
      </c>
    </row>
    <row r="1132" spans="1:2" x14ac:dyDescent="0.25">
      <c r="A1132" t="s">
        <v>629</v>
      </c>
      <c r="B1132" s="50">
        <v>512</v>
      </c>
    </row>
    <row r="1133" spans="1:2" x14ac:dyDescent="0.25">
      <c r="A1133" t="s">
        <v>630</v>
      </c>
      <c r="B1133" s="50">
        <v>430</v>
      </c>
    </row>
    <row r="1134" spans="1:2" x14ac:dyDescent="0.25">
      <c r="A1134" t="s">
        <v>631</v>
      </c>
      <c r="B1134" s="50">
        <v>507</v>
      </c>
    </row>
    <row r="1135" spans="1:2" x14ac:dyDescent="0.25">
      <c r="A1135" t="s">
        <v>632</v>
      </c>
      <c r="B1135" s="50">
        <v>509</v>
      </c>
    </row>
    <row r="1136" spans="1:2" x14ac:dyDescent="0.25">
      <c r="A1136" t="s">
        <v>633</v>
      </c>
      <c r="B1136" s="50">
        <v>486</v>
      </c>
    </row>
    <row r="1137" spans="1:2" x14ac:dyDescent="0.25">
      <c r="A1137" s="34" t="s">
        <v>264</v>
      </c>
    </row>
    <row r="1138" spans="1:2" x14ac:dyDescent="0.25">
      <c r="A1138" t="s">
        <v>451</v>
      </c>
      <c r="B1138" s="50" t="s">
        <v>452</v>
      </c>
    </row>
    <row r="1139" spans="1:2" x14ac:dyDescent="0.25">
      <c r="A1139" t="s">
        <v>455</v>
      </c>
      <c r="B1139" s="50">
        <v>498</v>
      </c>
    </row>
    <row r="1140" spans="1:2" x14ac:dyDescent="0.25">
      <c r="A1140" t="s">
        <v>456</v>
      </c>
      <c r="B1140" s="50">
        <v>507</v>
      </c>
    </row>
    <row r="1141" spans="1:2" x14ac:dyDescent="0.25">
      <c r="A1141" t="s">
        <v>457</v>
      </c>
      <c r="B1141" s="50">
        <v>510</v>
      </c>
    </row>
    <row r="1142" spans="1:2" x14ac:dyDescent="0.25">
      <c r="A1142" t="s">
        <v>458</v>
      </c>
      <c r="B1142" s="50">
        <v>507</v>
      </c>
    </row>
    <row r="1143" spans="1:2" x14ac:dyDescent="0.25">
      <c r="A1143" t="s">
        <v>459</v>
      </c>
      <c r="B1143" s="50">
        <v>507</v>
      </c>
    </row>
    <row r="1144" spans="1:2" x14ac:dyDescent="0.25">
      <c r="A1144" t="s">
        <v>460</v>
      </c>
      <c r="B1144" s="50">
        <v>512</v>
      </c>
    </row>
    <row r="1145" spans="1:2" x14ac:dyDescent="0.25">
      <c r="A1145" t="s">
        <v>461</v>
      </c>
      <c r="B1145" s="50">
        <v>505</v>
      </c>
    </row>
    <row r="1146" spans="1:2" x14ac:dyDescent="0.25">
      <c r="A1146" t="s">
        <v>462</v>
      </c>
      <c r="B1146" s="50">
        <v>509</v>
      </c>
    </row>
    <row r="1147" spans="1:2" x14ac:dyDescent="0.25">
      <c r="A1147" t="s">
        <v>463</v>
      </c>
      <c r="B1147" s="50">
        <v>507</v>
      </c>
    </row>
    <row r="1148" spans="1:2" x14ac:dyDescent="0.25">
      <c r="A1148" t="s">
        <v>464</v>
      </c>
      <c r="B1148" s="50">
        <v>488</v>
      </c>
    </row>
    <row r="1149" spans="1:2" x14ac:dyDescent="0.25">
      <c r="A1149" t="s">
        <v>465</v>
      </c>
      <c r="B1149" s="50">
        <v>530</v>
      </c>
    </row>
    <row r="1150" spans="1:2" x14ac:dyDescent="0.25">
      <c r="A1150" t="s">
        <v>466</v>
      </c>
      <c r="B1150" s="50">
        <v>509</v>
      </c>
    </row>
    <row r="1151" spans="1:2" x14ac:dyDescent="0.25">
      <c r="A1151" t="s">
        <v>467</v>
      </c>
      <c r="B1151" s="50">
        <v>512</v>
      </c>
    </row>
    <row r="1152" spans="1:2" x14ac:dyDescent="0.25">
      <c r="A1152" t="s">
        <v>468</v>
      </c>
      <c r="B1152" s="50">
        <v>512</v>
      </c>
    </row>
    <row r="1153" spans="1:2" x14ac:dyDescent="0.25">
      <c r="A1153" t="s">
        <v>469</v>
      </c>
      <c r="B1153" s="50">
        <v>509</v>
      </c>
    </row>
    <row r="1154" spans="1:2" x14ac:dyDescent="0.25">
      <c r="A1154" t="s">
        <v>470</v>
      </c>
      <c r="B1154" s="50">
        <v>509</v>
      </c>
    </row>
    <row r="1155" spans="1:2" x14ac:dyDescent="0.25">
      <c r="A1155" t="s">
        <v>471</v>
      </c>
      <c r="B1155" s="50">
        <v>512</v>
      </c>
    </row>
    <row r="1156" spans="1:2" x14ac:dyDescent="0.25">
      <c r="A1156" t="s">
        <v>472</v>
      </c>
      <c r="B1156" s="50">
        <v>513</v>
      </c>
    </row>
    <row r="1157" spans="1:2" x14ac:dyDescent="0.25">
      <c r="A1157" t="s">
        <v>473</v>
      </c>
      <c r="B1157" s="50">
        <v>512</v>
      </c>
    </row>
    <row r="1158" spans="1:2" x14ac:dyDescent="0.25">
      <c r="A1158" t="s">
        <v>474</v>
      </c>
      <c r="B1158" s="50">
        <v>511</v>
      </c>
    </row>
    <row r="1159" spans="1:2" x14ac:dyDescent="0.25">
      <c r="A1159" t="s">
        <v>475</v>
      </c>
      <c r="B1159" s="50">
        <v>505</v>
      </c>
    </row>
    <row r="1160" spans="1:2" x14ac:dyDescent="0.25">
      <c r="A1160" t="s">
        <v>476</v>
      </c>
      <c r="B1160" s="50">
        <v>511</v>
      </c>
    </row>
    <row r="1161" spans="1:2" x14ac:dyDescent="0.25">
      <c r="A1161" t="s">
        <v>477</v>
      </c>
      <c r="B1161" s="50">
        <v>511</v>
      </c>
    </row>
    <row r="1162" spans="1:2" x14ac:dyDescent="0.25">
      <c r="A1162" t="s">
        <v>478</v>
      </c>
      <c r="B1162" s="50">
        <v>511</v>
      </c>
    </row>
    <row r="1163" spans="1:2" x14ac:dyDescent="0.25">
      <c r="A1163" t="s">
        <v>479</v>
      </c>
      <c r="B1163" s="50">
        <v>507</v>
      </c>
    </row>
    <row r="1164" spans="1:2" x14ac:dyDescent="0.25">
      <c r="A1164" t="s">
        <v>480</v>
      </c>
      <c r="B1164" s="50">
        <v>511</v>
      </c>
    </row>
    <row r="1165" spans="1:2" x14ac:dyDescent="0.25">
      <c r="A1165" t="s">
        <v>481</v>
      </c>
      <c r="B1165" s="50">
        <v>507</v>
      </c>
    </row>
    <row r="1166" spans="1:2" x14ac:dyDescent="0.25">
      <c r="A1166" t="s">
        <v>482</v>
      </c>
      <c r="B1166" s="50">
        <v>509</v>
      </c>
    </row>
    <row r="1167" spans="1:2" x14ac:dyDescent="0.25">
      <c r="A1167" t="s">
        <v>483</v>
      </c>
      <c r="B1167" s="50">
        <v>503</v>
      </c>
    </row>
    <row r="1168" spans="1:2" x14ac:dyDescent="0.25">
      <c r="A1168" t="s">
        <v>484</v>
      </c>
      <c r="B1168" s="50">
        <v>510</v>
      </c>
    </row>
    <row r="1169" spans="1:2" x14ac:dyDescent="0.25">
      <c r="A1169" t="s">
        <v>485</v>
      </c>
      <c r="B1169" s="50">
        <v>505</v>
      </c>
    </row>
    <row r="1170" spans="1:2" x14ac:dyDescent="0.25">
      <c r="A1170" t="s">
        <v>486</v>
      </c>
      <c r="B1170" s="50">
        <v>511</v>
      </c>
    </row>
    <row r="1171" spans="1:2" x14ac:dyDescent="0.25">
      <c r="A1171" t="s">
        <v>487</v>
      </c>
      <c r="B1171" s="50">
        <v>511</v>
      </c>
    </row>
    <row r="1172" spans="1:2" x14ac:dyDescent="0.25">
      <c r="A1172" t="s">
        <v>488</v>
      </c>
      <c r="B1172" s="50">
        <v>512</v>
      </c>
    </row>
    <row r="1173" spans="1:2" x14ac:dyDescent="0.25">
      <c r="A1173" t="s">
        <v>489</v>
      </c>
      <c r="B1173" s="50">
        <v>509</v>
      </c>
    </row>
    <row r="1174" spans="1:2" x14ac:dyDescent="0.25">
      <c r="A1174" t="s">
        <v>490</v>
      </c>
      <c r="B1174" s="50">
        <v>509</v>
      </c>
    </row>
    <row r="1175" spans="1:2" x14ac:dyDescent="0.25">
      <c r="A1175" t="s">
        <v>491</v>
      </c>
      <c r="B1175" s="50">
        <v>511</v>
      </c>
    </row>
    <row r="1176" spans="1:2" x14ac:dyDescent="0.25">
      <c r="A1176" t="s">
        <v>492</v>
      </c>
      <c r="B1176" s="50">
        <v>511</v>
      </c>
    </row>
    <row r="1177" spans="1:2" x14ac:dyDescent="0.25">
      <c r="A1177" t="s">
        <v>493</v>
      </c>
      <c r="B1177" s="50">
        <v>513</v>
      </c>
    </row>
    <row r="1178" spans="1:2" x14ac:dyDescent="0.25">
      <c r="A1178" t="s">
        <v>494</v>
      </c>
      <c r="B1178" s="50">
        <v>508</v>
      </c>
    </row>
    <row r="1179" spans="1:2" x14ac:dyDescent="0.25">
      <c r="A1179" t="s">
        <v>495</v>
      </c>
      <c r="B1179" s="50">
        <v>505</v>
      </c>
    </row>
    <row r="1180" spans="1:2" x14ac:dyDescent="0.25">
      <c r="A1180" t="s">
        <v>496</v>
      </c>
      <c r="B1180" s="50">
        <v>517</v>
      </c>
    </row>
    <row r="1181" spans="1:2" x14ac:dyDescent="0.25">
      <c r="A1181" t="s">
        <v>497</v>
      </c>
      <c r="B1181" s="50">
        <v>503</v>
      </c>
    </row>
    <row r="1182" spans="1:2" x14ac:dyDescent="0.25">
      <c r="A1182" t="s">
        <v>498</v>
      </c>
      <c r="B1182" s="50">
        <v>439</v>
      </c>
    </row>
    <row r="1183" spans="1:2" x14ac:dyDescent="0.25">
      <c r="A1183" t="s">
        <v>499</v>
      </c>
      <c r="B1183" s="50">
        <v>514</v>
      </c>
    </row>
    <row r="1184" spans="1:2" x14ac:dyDescent="0.25">
      <c r="A1184" t="s">
        <v>500</v>
      </c>
      <c r="B1184" s="50">
        <v>505</v>
      </c>
    </row>
    <row r="1185" spans="1:2" x14ac:dyDescent="0.25">
      <c r="A1185" t="s">
        <v>501</v>
      </c>
      <c r="B1185" s="50">
        <v>511</v>
      </c>
    </row>
    <row r="1186" spans="1:2" x14ac:dyDescent="0.25">
      <c r="A1186" t="s">
        <v>502</v>
      </c>
      <c r="B1186" s="50">
        <v>511</v>
      </c>
    </row>
    <row r="1187" spans="1:2" x14ac:dyDescent="0.25">
      <c r="A1187" t="s">
        <v>503</v>
      </c>
      <c r="B1187" s="50">
        <v>512</v>
      </c>
    </row>
    <row r="1188" spans="1:2" x14ac:dyDescent="0.25">
      <c r="A1188" t="s">
        <v>504</v>
      </c>
      <c r="B1188" s="50">
        <v>510</v>
      </c>
    </row>
    <row r="1189" spans="1:2" x14ac:dyDescent="0.25">
      <c r="A1189" t="s">
        <v>505</v>
      </c>
      <c r="B1189" s="50">
        <v>507</v>
      </c>
    </row>
    <row r="1190" spans="1:2" x14ac:dyDescent="0.25">
      <c r="A1190" t="s">
        <v>506</v>
      </c>
      <c r="B1190" s="50">
        <v>509</v>
      </c>
    </row>
    <row r="1191" spans="1:2" x14ac:dyDescent="0.25">
      <c r="A1191" t="s">
        <v>507</v>
      </c>
      <c r="B1191" s="50">
        <v>509</v>
      </c>
    </row>
    <row r="1192" spans="1:2" x14ac:dyDescent="0.25">
      <c r="A1192" t="s">
        <v>508</v>
      </c>
      <c r="B1192" s="50">
        <v>501</v>
      </c>
    </row>
    <row r="1193" spans="1:2" x14ac:dyDescent="0.25">
      <c r="A1193" t="s">
        <v>509</v>
      </c>
      <c r="B1193" s="50">
        <v>517</v>
      </c>
    </row>
    <row r="1194" spans="1:2" x14ac:dyDescent="0.25">
      <c r="A1194" t="s">
        <v>510</v>
      </c>
      <c r="B1194" s="50">
        <v>512</v>
      </c>
    </row>
    <row r="1195" spans="1:2" x14ac:dyDescent="0.25">
      <c r="A1195" t="s">
        <v>511</v>
      </c>
      <c r="B1195" s="50">
        <v>509</v>
      </c>
    </row>
    <row r="1196" spans="1:2" x14ac:dyDescent="0.25">
      <c r="A1196" t="s">
        <v>512</v>
      </c>
      <c r="B1196" s="50">
        <v>507</v>
      </c>
    </row>
    <row r="1197" spans="1:2" x14ac:dyDescent="0.25">
      <c r="A1197" t="s">
        <v>513</v>
      </c>
      <c r="B1197" s="50">
        <v>506</v>
      </c>
    </row>
    <row r="1198" spans="1:2" x14ac:dyDescent="0.25">
      <c r="A1198" t="s">
        <v>514</v>
      </c>
      <c r="B1198" s="50">
        <v>507</v>
      </c>
    </row>
    <row r="1199" spans="1:2" x14ac:dyDescent="0.25">
      <c r="A1199" t="s">
        <v>515</v>
      </c>
      <c r="B1199" s="50">
        <v>510</v>
      </c>
    </row>
    <row r="1200" spans="1:2" x14ac:dyDescent="0.25">
      <c r="A1200" t="s">
        <v>516</v>
      </c>
      <c r="B1200" s="50">
        <v>502</v>
      </c>
    </row>
    <row r="1201" spans="1:2" x14ac:dyDescent="0.25">
      <c r="A1201" t="s">
        <v>517</v>
      </c>
      <c r="B1201" s="50">
        <v>510</v>
      </c>
    </row>
    <row r="1202" spans="1:2" x14ac:dyDescent="0.25">
      <c r="A1202" t="s">
        <v>518</v>
      </c>
      <c r="B1202" s="50">
        <v>507</v>
      </c>
    </row>
    <row r="1203" spans="1:2" x14ac:dyDescent="0.25">
      <c r="A1203" t="s">
        <v>519</v>
      </c>
      <c r="B1203" s="50">
        <v>512</v>
      </c>
    </row>
    <row r="1204" spans="1:2" x14ac:dyDescent="0.25">
      <c r="A1204" t="s">
        <v>520</v>
      </c>
      <c r="B1204" s="50">
        <v>512</v>
      </c>
    </row>
    <row r="1205" spans="1:2" x14ac:dyDescent="0.25">
      <c r="A1205" t="s">
        <v>521</v>
      </c>
      <c r="B1205" s="50">
        <v>486</v>
      </c>
    </row>
    <row r="1206" spans="1:2" x14ac:dyDescent="0.25">
      <c r="A1206" t="s">
        <v>522</v>
      </c>
      <c r="B1206" s="50">
        <v>513</v>
      </c>
    </row>
    <row r="1207" spans="1:2" x14ac:dyDescent="0.25">
      <c r="A1207" t="s">
        <v>523</v>
      </c>
      <c r="B1207" s="50">
        <v>512</v>
      </c>
    </row>
    <row r="1208" spans="1:2" x14ac:dyDescent="0.25">
      <c r="A1208" t="s">
        <v>524</v>
      </c>
      <c r="B1208" s="50">
        <v>510</v>
      </c>
    </row>
    <row r="1209" spans="1:2" x14ac:dyDescent="0.25">
      <c r="A1209" t="s">
        <v>525</v>
      </c>
      <c r="B1209" s="50">
        <v>513</v>
      </c>
    </row>
    <row r="1210" spans="1:2" x14ac:dyDescent="0.25">
      <c r="A1210" t="s">
        <v>526</v>
      </c>
      <c r="B1210" s="50">
        <v>394</v>
      </c>
    </row>
    <row r="1211" spans="1:2" x14ac:dyDescent="0.25">
      <c r="A1211" t="s">
        <v>527</v>
      </c>
      <c r="B1211" s="50">
        <v>516</v>
      </c>
    </row>
    <row r="1212" spans="1:2" x14ac:dyDescent="0.25">
      <c r="A1212" t="s">
        <v>528</v>
      </c>
      <c r="B1212" s="50">
        <v>509</v>
      </c>
    </row>
    <row r="1213" spans="1:2" x14ac:dyDescent="0.25">
      <c r="A1213" t="s">
        <v>529</v>
      </c>
      <c r="B1213" s="50">
        <v>512</v>
      </c>
    </row>
    <row r="1214" spans="1:2" x14ac:dyDescent="0.25">
      <c r="A1214" t="s">
        <v>530</v>
      </c>
      <c r="B1214" s="50">
        <v>508</v>
      </c>
    </row>
    <row r="1215" spans="1:2" x14ac:dyDescent="0.25">
      <c r="A1215" t="s">
        <v>531</v>
      </c>
      <c r="B1215" s="50">
        <v>513</v>
      </c>
    </row>
    <row r="1216" spans="1:2" x14ac:dyDescent="0.25">
      <c r="A1216" t="s">
        <v>532</v>
      </c>
      <c r="B1216" s="50">
        <v>493</v>
      </c>
    </row>
    <row r="1217" spans="1:2" x14ac:dyDescent="0.25">
      <c r="A1217" t="s">
        <v>533</v>
      </c>
      <c r="B1217" s="50">
        <v>512</v>
      </c>
    </row>
    <row r="1218" spans="1:2" x14ac:dyDescent="0.25">
      <c r="A1218" t="s">
        <v>534</v>
      </c>
      <c r="B1218" s="50">
        <v>488</v>
      </c>
    </row>
    <row r="1219" spans="1:2" x14ac:dyDescent="0.25">
      <c r="A1219" t="s">
        <v>535</v>
      </c>
      <c r="B1219" s="50">
        <v>512</v>
      </c>
    </row>
    <row r="1220" spans="1:2" x14ac:dyDescent="0.25">
      <c r="A1220" t="s">
        <v>536</v>
      </c>
      <c r="B1220" s="50">
        <v>511</v>
      </c>
    </row>
    <row r="1221" spans="1:2" x14ac:dyDescent="0.25">
      <c r="A1221" t="s">
        <v>537</v>
      </c>
      <c r="B1221" s="50">
        <v>509</v>
      </c>
    </row>
    <row r="1222" spans="1:2" x14ac:dyDescent="0.25">
      <c r="A1222" t="s">
        <v>538</v>
      </c>
      <c r="B1222" s="50">
        <v>507</v>
      </c>
    </row>
    <row r="1223" spans="1:2" x14ac:dyDescent="0.25">
      <c r="A1223" t="s">
        <v>539</v>
      </c>
      <c r="B1223" s="50">
        <v>510</v>
      </c>
    </row>
    <row r="1224" spans="1:2" x14ac:dyDescent="0.25">
      <c r="A1224" t="s">
        <v>540</v>
      </c>
      <c r="B1224" s="50">
        <v>512</v>
      </c>
    </row>
    <row r="1225" spans="1:2" x14ac:dyDescent="0.25">
      <c r="A1225" t="s">
        <v>541</v>
      </c>
      <c r="B1225" s="50">
        <v>502</v>
      </c>
    </row>
    <row r="1226" spans="1:2" x14ac:dyDescent="0.25">
      <c r="A1226" t="s">
        <v>542</v>
      </c>
      <c r="B1226" s="50">
        <v>517</v>
      </c>
    </row>
    <row r="1227" spans="1:2" x14ac:dyDescent="0.25">
      <c r="A1227" t="s">
        <v>543</v>
      </c>
      <c r="B1227" s="50">
        <v>509</v>
      </c>
    </row>
    <row r="1228" spans="1:2" x14ac:dyDescent="0.25">
      <c r="A1228" t="s">
        <v>544</v>
      </c>
      <c r="B1228" s="50">
        <v>512</v>
      </c>
    </row>
    <row r="1229" spans="1:2" x14ac:dyDescent="0.25">
      <c r="A1229" t="s">
        <v>545</v>
      </c>
      <c r="B1229" s="50">
        <v>517</v>
      </c>
    </row>
    <row r="1230" spans="1:2" x14ac:dyDescent="0.25">
      <c r="A1230" t="s">
        <v>546</v>
      </c>
      <c r="B1230" s="50">
        <v>509</v>
      </c>
    </row>
    <row r="1231" spans="1:2" x14ac:dyDescent="0.25">
      <c r="A1231" t="s">
        <v>547</v>
      </c>
      <c r="B1231" s="50">
        <v>511</v>
      </c>
    </row>
    <row r="1232" spans="1:2" x14ac:dyDescent="0.25">
      <c r="A1232" t="s">
        <v>548</v>
      </c>
      <c r="B1232" s="50">
        <v>493</v>
      </c>
    </row>
    <row r="1233" spans="1:2" x14ac:dyDescent="0.25">
      <c r="A1233" t="s">
        <v>549</v>
      </c>
      <c r="B1233" s="50">
        <v>473</v>
      </c>
    </row>
    <row r="1234" spans="1:2" x14ac:dyDescent="0.25">
      <c r="A1234" t="s">
        <v>550</v>
      </c>
      <c r="B1234" s="50">
        <v>511</v>
      </c>
    </row>
    <row r="1235" spans="1:2" x14ac:dyDescent="0.25">
      <c r="A1235" t="s">
        <v>551</v>
      </c>
      <c r="B1235" s="50">
        <v>509</v>
      </c>
    </row>
    <row r="1236" spans="1:2" x14ac:dyDescent="0.25">
      <c r="A1236" t="s">
        <v>552</v>
      </c>
      <c r="B1236" s="50">
        <v>509</v>
      </c>
    </row>
    <row r="1237" spans="1:2" x14ac:dyDescent="0.25">
      <c r="A1237" t="s">
        <v>553</v>
      </c>
      <c r="B1237" s="50">
        <v>513</v>
      </c>
    </row>
    <row r="1238" spans="1:2" x14ac:dyDescent="0.25">
      <c r="A1238" t="s">
        <v>554</v>
      </c>
      <c r="B1238" s="50">
        <v>510</v>
      </c>
    </row>
    <row r="1239" spans="1:2" x14ac:dyDescent="0.25">
      <c r="A1239" t="s">
        <v>555</v>
      </c>
      <c r="B1239" s="50">
        <v>509</v>
      </c>
    </row>
    <row r="1240" spans="1:2" x14ac:dyDescent="0.25">
      <c r="A1240" t="s">
        <v>556</v>
      </c>
      <c r="B1240" s="50">
        <v>517</v>
      </c>
    </row>
    <row r="1241" spans="1:2" x14ac:dyDescent="0.25">
      <c r="A1241" t="s">
        <v>557</v>
      </c>
      <c r="B1241" s="50">
        <v>511</v>
      </c>
    </row>
    <row r="1242" spans="1:2" x14ac:dyDescent="0.25">
      <c r="A1242" t="s">
        <v>558</v>
      </c>
      <c r="B1242" s="50">
        <v>512</v>
      </c>
    </row>
    <row r="1243" spans="1:2" x14ac:dyDescent="0.25">
      <c r="A1243" t="s">
        <v>559</v>
      </c>
      <c r="B1243" s="50">
        <v>504</v>
      </c>
    </row>
    <row r="1244" spans="1:2" x14ac:dyDescent="0.25">
      <c r="A1244" t="s">
        <v>560</v>
      </c>
      <c r="B1244" s="50">
        <v>511</v>
      </c>
    </row>
    <row r="1245" spans="1:2" x14ac:dyDescent="0.25">
      <c r="A1245" t="s">
        <v>561</v>
      </c>
      <c r="B1245" s="50">
        <v>497</v>
      </c>
    </row>
    <row r="1246" spans="1:2" x14ac:dyDescent="0.25">
      <c r="A1246" t="s">
        <v>562</v>
      </c>
      <c r="B1246" s="50">
        <v>500</v>
      </c>
    </row>
    <row r="1247" spans="1:2" x14ac:dyDescent="0.25">
      <c r="A1247" t="s">
        <v>563</v>
      </c>
      <c r="B1247" s="50">
        <v>511</v>
      </c>
    </row>
    <row r="1248" spans="1:2" x14ac:dyDescent="0.25">
      <c r="A1248" t="s">
        <v>564</v>
      </c>
      <c r="B1248" s="50">
        <v>512</v>
      </c>
    </row>
    <row r="1249" spans="1:2" x14ac:dyDescent="0.25">
      <c r="A1249" t="s">
        <v>565</v>
      </c>
      <c r="B1249" s="50">
        <v>531</v>
      </c>
    </row>
    <row r="1250" spans="1:2" x14ac:dyDescent="0.25">
      <c r="A1250" t="s">
        <v>566</v>
      </c>
      <c r="B1250" s="50">
        <v>501</v>
      </c>
    </row>
    <row r="1251" spans="1:2" x14ac:dyDescent="0.25">
      <c r="A1251" t="s">
        <v>567</v>
      </c>
      <c r="B1251" s="50">
        <v>510</v>
      </c>
    </row>
    <row r="1252" spans="1:2" x14ac:dyDescent="0.25">
      <c r="A1252" t="s">
        <v>568</v>
      </c>
      <c r="B1252" s="50">
        <v>513</v>
      </c>
    </row>
    <row r="1253" spans="1:2" x14ac:dyDescent="0.25">
      <c r="A1253" t="s">
        <v>569</v>
      </c>
      <c r="B1253" s="50">
        <v>506</v>
      </c>
    </row>
    <row r="1254" spans="1:2" x14ac:dyDescent="0.25">
      <c r="A1254" t="s">
        <v>570</v>
      </c>
      <c r="B1254" s="50">
        <v>512</v>
      </c>
    </row>
    <row r="1255" spans="1:2" x14ac:dyDescent="0.25">
      <c r="A1255" t="s">
        <v>571</v>
      </c>
      <c r="B1255" s="50">
        <v>512</v>
      </c>
    </row>
    <row r="1256" spans="1:2" x14ac:dyDescent="0.25">
      <c r="A1256" t="s">
        <v>572</v>
      </c>
      <c r="B1256" s="50">
        <v>484</v>
      </c>
    </row>
    <row r="1257" spans="1:2" x14ac:dyDescent="0.25">
      <c r="A1257" t="s">
        <v>573</v>
      </c>
      <c r="B1257" s="50">
        <v>488</v>
      </c>
    </row>
    <row r="1258" spans="1:2" x14ac:dyDescent="0.25">
      <c r="A1258" t="s">
        <v>574</v>
      </c>
      <c r="B1258" s="50">
        <v>417</v>
      </c>
    </row>
    <row r="1259" spans="1:2" x14ac:dyDescent="0.25">
      <c r="A1259" t="s">
        <v>575</v>
      </c>
      <c r="B1259" s="50">
        <v>439</v>
      </c>
    </row>
    <row r="1260" spans="1:2" x14ac:dyDescent="0.25">
      <c r="A1260" t="s">
        <v>576</v>
      </c>
      <c r="B1260" s="50">
        <v>517</v>
      </c>
    </row>
    <row r="1261" spans="1:2" x14ac:dyDescent="0.25">
      <c r="A1261" t="s">
        <v>577</v>
      </c>
      <c r="B1261" s="50">
        <v>515</v>
      </c>
    </row>
    <row r="1262" spans="1:2" x14ac:dyDescent="0.25">
      <c r="A1262" t="s">
        <v>578</v>
      </c>
      <c r="B1262" s="50">
        <v>514</v>
      </c>
    </row>
    <row r="1263" spans="1:2" x14ac:dyDescent="0.25">
      <c r="A1263" t="s">
        <v>579</v>
      </c>
      <c r="B1263" s="50">
        <v>435</v>
      </c>
    </row>
    <row r="1264" spans="1:2" x14ac:dyDescent="0.25">
      <c r="A1264" t="s">
        <v>580</v>
      </c>
      <c r="B1264" s="50">
        <v>512</v>
      </c>
    </row>
    <row r="1265" spans="1:2" x14ac:dyDescent="0.25">
      <c r="A1265" t="s">
        <v>581</v>
      </c>
      <c r="B1265" s="50">
        <v>510</v>
      </c>
    </row>
    <row r="1266" spans="1:2" x14ac:dyDescent="0.25">
      <c r="A1266" t="s">
        <v>582</v>
      </c>
      <c r="B1266" s="50">
        <v>510</v>
      </c>
    </row>
    <row r="1267" spans="1:2" x14ac:dyDescent="0.25">
      <c r="A1267" t="s">
        <v>583</v>
      </c>
      <c r="B1267" s="50">
        <v>514</v>
      </c>
    </row>
    <row r="1268" spans="1:2" x14ac:dyDescent="0.25">
      <c r="A1268" t="s">
        <v>584</v>
      </c>
      <c r="B1268" s="50">
        <v>484</v>
      </c>
    </row>
    <row r="1269" spans="1:2" x14ac:dyDescent="0.25">
      <c r="A1269" t="s">
        <v>585</v>
      </c>
      <c r="B1269" s="50">
        <v>517</v>
      </c>
    </row>
    <row r="1270" spans="1:2" x14ac:dyDescent="0.25">
      <c r="A1270" t="s">
        <v>586</v>
      </c>
      <c r="B1270" s="50">
        <v>512</v>
      </c>
    </row>
    <row r="1271" spans="1:2" x14ac:dyDescent="0.25">
      <c r="A1271" t="s">
        <v>587</v>
      </c>
      <c r="B1271" s="50">
        <v>394</v>
      </c>
    </row>
    <row r="1272" spans="1:2" x14ac:dyDescent="0.25">
      <c r="A1272" t="s">
        <v>588</v>
      </c>
      <c r="B1272" s="50">
        <v>507</v>
      </c>
    </row>
    <row r="1273" spans="1:2" x14ac:dyDescent="0.25">
      <c r="A1273" t="s">
        <v>589</v>
      </c>
      <c r="B1273" s="50">
        <v>508</v>
      </c>
    </row>
    <row r="1274" spans="1:2" x14ac:dyDescent="0.25">
      <c r="A1274" t="s">
        <v>590</v>
      </c>
      <c r="B1274" s="50">
        <v>521</v>
      </c>
    </row>
    <row r="1275" spans="1:2" x14ac:dyDescent="0.25">
      <c r="A1275" t="s">
        <v>591</v>
      </c>
      <c r="B1275" s="50">
        <v>516</v>
      </c>
    </row>
    <row r="1276" spans="1:2" x14ac:dyDescent="0.25">
      <c r="A1276" t="s">
        <v>592</v>
      </c>
      <c r="B1276" s="50">
        <v>514</v>
      </c>
    </row>
    <row r="1277" spans="1:2" x14ac:dyDescent="0.25">
      <c r="A1277" t="s">
        <v>593</v>
      </c>
      <c r="B1277" s="50">
        <v>507</v>
      </c>
    </row>
    <row r="1278" spans="1:2" x14ac:dyDescent="0.25">
      <c r="A1278" t="s">
        <v>594</v>
      </c>
      <c r="B1278" s="50">
        <v>509</v>
      </c>
    </row>
    <row r="1279" spans="1:2" x14ac:dyDescent="0.25">
      <c r="A1279" t="s">
        <v>595</v>
      </c>
      <c r="B1279" s="50">
        <v>511</v>
      </c>
    </row>
    <row r="1280" spans="1:2" x14ac:dyDescent="0.25">
      <c r="A1280" t="s">
        <v>596</v>
      </c>
      <c r="B1280" s="50">
        <v>502</v>
      </c>
    </row>
    <row r="1281" spans="1:2" x14ac:dyDescent="0.25">
      <c r="A1281" t="s">
        <v>597</v>
      </c>
      <c r="B1281" s="50">
        <v>510</v>
      </c>
    </row>
    <row r="1282" spans="1:2" x14ac:dyDescent="0.25">
      <c r="A1282" t="s">
        <v>598</v>
      </c>
      <c r="B1282" s="50">
        <v>516</v>
      </c>
    </row>
    <row r="1283" spans="1:2" x14ac:dyDescent="0.25">
      <c r="A1283" t="s">
        <v>599</v>
      </c>
      <c r="B1283" s="50">
        <v>513</v>
      </c>
    </row>
    <row r="1284" spans="1:2" x14ac:dyDescent="0.25">
      <c r="A1284" t="s">
        <v>600</v>
      </c>
      <c r="B1284" s="50">
        <v>517</v>
      </c>
    </row>
    <row r="1285" spans="1:2" x14ac:dyDescent="0.25">
      <c r="A1285" t="s">
        <v>601</v>
      </c>
      <c r="B1285" s="50">
        <v>510</v>
      </c>
    </row>
    <row r="1286" spans="1:2" x14ac:dyDescent="0.25">
      <c r="A1286" t="s">
        <v>602</v>
      </c>
      <c r="B1286" s="50">
        <v>446</v>
      </c>
    </row>
    <row r="1287" spans="1:2" x14ac:dyDescent="0.25">
      <c r="A1287" t="s">
        <v>603</v>
      </c>
      <c r="B1287" s="50">
        <v>223</v>
      </c>
    </row>
    <row r="1288" spans="1:2" x14ac:dyDescent="0.25">
      <c r="A1288" t="s">
        <v>604</v>
      </c>
      <c r="B1288" s="50">
        <v>512</v>
      </c>
    </row>
    <row r="1289" spans="1:2" x14ac:dyDescent="0.25">
      <c r="A1289" t="s">
        <v>605</v>
      </c>
      <c r="B1289" s="50">
        <v>471</v>
      </c>
    </row>
    <row r="1290" spans="1:2" x14ac:dyDescent="0.25">
      <c r="A1290" t="s">
        <v>606</v>
      </c>
      <c r="B1290" s="50">
        <v>519</v>
      </c>
    </row>
    <row r="1291" spans="1:2" x14ac:dyDescent="0.25">
      <c r="A1291" t="s">
        <v>607</v>
      </c>
      <c r="B1291" s="50">
        <v>415</v>
      </c>
    </row>
    <row r="1292" spans="1:2" x14ac:dyDescent="0.25">
      <c r="A1292" t="s">
        <v>608</v>
      </c>
      <c r="B1292" s="50">
        <v>514</v>
      </c>
    </row>
    <row r="1293" spans="1:2" x14ac:dyDescent="0.25">
      <c r="A1293" t="s">
        <v>609</v>
      </c>
      <c r="B1293" s="50">
        <v>511</v>
      </c>
    </row>
    <row r="1294" spans="1:2" x14ac:dyDescent="0.25">
      <c r="A1294" t="s">
        <v>610</v>
      </c>
      <c r="B1294" s="50">
        <v>511</v>
      </c>
    </row>
    <row r="1295" spans="1:2" x14ac:dyDescent="0.25">
      <c r="A1295" t="s">
        <v>611</v>
      </c>
      <c r="B1295" s="50">
        <v>510</v>
      </c>
    </row>
    <row r="1296" spans="1:2" x14ac:dyDescent="0.25">
      <c r="A1296" t="s">
        <v>612</v>
      </c>
      <c r="B1296" s="50">
        <v>433</v>
      </c>
    </row>
    <row r="1297" spans="1:2" x14ac:dyDescent="0.25">
      <c r="A1297" t="s">
        <v>613</v>
      </c>
      <c r="B1297" s="50">
        <v>510</v>
      </c>
    </row>
    <row r="1298" spans="1:2" x14ac:dyDescent="0.25">
      <c r="A1298" t="s">
        <v>614</v>
      </c>
      <c r="B1298" s="50">
        <v>485</v>
      </c>
    </row>
    <row r="1299" spans="1:2" x14ac:dyDescent="0.25">
      <c r="A1299" t="s">
        <v>615</v>
      </c>
      <c r="B1299" s="50">
        <v>420</v>
      </c>
    </row>
    <row r="1300" spans="1:2" x14ac:dyDescent="0.25">
      <c r="A1300" t="s">
        <v>616</v>
      </c>
      <c r="B1300" s="50">
        <v>510</v>
      </c>
    </row>
    <row r="1301" spans="1:2" x14ac:dyDescent="0.25">
      <c r="A1301" t="s">
        <v>617</v>
      </c>
      <c r="B1301" s="50">
        <v>484</v>
      </c>
    </row>
    <row r="1302" spans="1:2" x14ac:dyDescent="0.25">
      <c r="A1302" t="s">
        <v>618</v>
      </c>
      <c r="B1302" s="50">
        <v>511</v>
      </c>
    </row>
    <row r="1303" spans="1:2" x14ac:dyDescent="0.25">
      <c r="A1303" t="s">
        <v>619</v>
      </c>
      <c r="B1303" s="50">
        <v>514</v>
      </c>
    </row>
    <row r="1304" spans="1:2" x14ac:dyDescent="0.25">
      <c r="A1304" t="s">
        <v>620</v>
      </c>
      <c r="B1304" s="50">
        <v>510</v>
      </c>
    </row>
    <row r="1305" spans="1:2" x14ac:dyDescent="0.25">
      <c r="A1305" t="s">
        <v>621</v>
      </c>
      <c r="B1305" s="50">
        <v>514</v>
      </c>
    </row>
    <row r="1306" spans="1:2" x14ac:dyDescent="0.25">
      <c r="A1306" t="s">
        <v>622</v>
      </c>
      <c r="B1306" s="50">
        <v>512</v>
      </c>
    </row>
    <row r="1307" spans="1:2" x14ac:dyDescent="0.25">
      <c r="A1307" t="s">
        <v>623</v>
      </c>
      <c r="B1307" s="50">
        <v>517</v>
      </c>
    </row>
    <row r="1308" spans="1:2" x14ac:dyDescent="0.25">
      <c r="A1308" t="s">
        <v>624</v>
      </c>
      <c r="B1308" s="50">
        <v>520</v>
      </c>
    </row>
    <row r="1309" spans="1:2" x14ac:dyDescent="0.25">
      <c r="A1309" t="s">
        <v>625</v>
      </c>
      <c r="B1309" s="50">
        <v>511</v>
      </c>
    </row>
    <row r="1310" spans="1:2" x14ac:dyDescent="0.25">
      <c r="A1310" t="s">
        <v>626</v>
      </c>
      <c r="B1310" s="50">
        <v>514</v>
      </c>
    </row>
    <row r="1311" spans="1:2" x14ac:dyDescent="0.25">
      <c r="A1311" t="s">
        <v>627</v>
      </c>
      <c r="B1311" s="50">
        <v>516</v>
      </c>
    </row>
    <row r="1312" spans="1:2" x14ac:dyDescent="0.25">
      <c r="A1312" t="s">
        <v>628</v>
      </c>
      <c r="B1312" s="50">
        <v>488</v>
      </c>
    </row>
    <row r="1313" spans="1:10" x14ac:dyDescent="0.25">
      <c r="A1313" t="s">
        <v>629</v>
      </c>
      <c r="B1313" s="50">
        <v>512</v>
      </c>
    </row>
    <row r="1314" spans="1:10" x14ac:dyDescent="0.25">
      <c r="A1314" t="s">
        <v>630</v>
      </c>
      <c r="B1314" s="50">
        <v>511</v>
      </c>
    </row>
    <row r="1315" spans="1:10" x14ac:dyDescent="0.25">
      <c r="A1315" t="s">
        <v>631</v>
      </c>
      <c r="B1315" s="50">
        <v>510</v>
      </c>
    </row>
    <row r="1316" spans="1:10" x14ac:dyDescent="0.25">
      <c r="A1316" s="35"/>
      <c r="B1316" s="108"/>
      <c r="C1316" s="35"/>
      <c r="D1316" s="35"/>
      <c r="E1316" s="35"/>
      <c r="F1316" s="35"/>
      <c r="G1316" s="35"/>
      <c r="H1316" s="35"/>
      <c r="I1316" s="35"/>
      <c r="J1316" s="35"/>
    </row>
    <row r="1318" spans="1:10" x14ac:dyDescent="0.25">
      <c r="D1318" t="s">
        <v>700</v>
      </c>
      <c r="E1318" t="s">
        <v>453</v>
      </c>
      <c r="F1318" t="s">
        <v>454</v>
      </c>
    </row>
    <row r="1319" spans="1:10" x14ac:dyDescent="0.25">
      <c r="D1319">
        <v>90</v>
      </c>
      <c r="E1319">
        <v>0</v>
      </c>
      <c r="F1319">
        <v>0</v>
      </c>
    </row>
    <row r="1320" spans="1:10" x14ac:dyDescent="0.25">
      <c r="D1320">
        <v>91</v>
      </c>
      <c r="E1320">
        <v>0</v>
      </c>
      <c r="F1320">
        <v>0</v>
      </c>
    </row>
    <row r="1321" spans="1:10" x14ac:dyDescent="0.25">
      <c r="D1321">
        <v>92</v>
      </c>
      <c r="E1321">
        <v>1</v>
      </c>
      <c r="F1321">
        <v>0</v>
      </c>
    </row>
    <row r="1322" spans="1:10" x14ac:dyDescent="0.25">
      <c r="D1322">
        <v>93</v>
      </c>
      <c r="E1322">
        <v>0</v>
      </c>
      <c r="F1322">
        <v>0</v>
      </c>
    </row>
    <row r="1323" spans="1:10" x14ac:dyDescent="0.25">
      <c r="D1323">
        <v>94</v>
      </c>
      <c r="E1323">
        <v>0</v>
      </c>
      <c r="F1323">
        <v>0</v>
      </c>
    </row>
    <row r="1324" spans="1:10" x14ac:dyDescent="0.25">
      <c r="D1324">
        <v>95</v>
      </c>
      <c r="E1324">
        <v>0</v>
      </c>
      <c r="F1324">
        <v>0</v>
      </c>
    </row>
    <row r="1325" spans="1:10" x14ac:dyDescent="0.25">
      <c r="D1325">
        <v>96</v>
      </c>
      <c r="E1325">
        <v>0</v>
      </c>
      <c r="F1325">
        <v>0</v>
      </c>
    </row>
    <row r="1326" spans="1:10" x14ac:dyDescent="0.25">
      <c r="D1326">
        <v>97</v>
      </c>
      <c r="E1326">
        <v>0</v>
      </c>
      <c r="F1326">
        <v>0</v>
      </c>
    </row>
    <row r="1327" spans="1:10" x14ac:dyDescent="0.25">
      <c r="D1327">
        <v>98</v>
      </c>
      <c r="E1327">
        <v>0</v>
      </c>
      <c r="F1327">
        <v>0</v>
      </c>
    </row>
    <row r="1328" spans="1:10" x14ac:dyDescent="0.25">
      <c r="D1328">
        <v>99</v>
      </c>
      <c r="E1328">
        <v>0</v>
      </c>
      <c r="F1328">
        <v>0</v>
      </c>
    </row>
    <row r="1329" spans="4:6" x14ac:dyDescent="0.25">
      <c r="D1329">
        <v>100</v>
      </c>
      <c r="E1329">
        <v>0</v>
      </c>
      <c r="F1329">
        <v>0</v>
      </c>
    </row>
    <row r="1330" spans="4:6" x14ac:dyDescent="0.25">
      <c r="D1330">
        <v>101</v>
      </c>
      <c r="E1330">
        <v>0</v>
      </c>
      <c r="F1330">
        <v>0</v>
      </c>
    </row>
    <row r="1331" spans="4:6" x14ac:dyDescent="0.25">
      <c r="D1331">
        <v>102</v>
      </c>
      <c r="E1331">
        <v>0</v>
      </c>
      <c r="F1331">
        <v>0</v>
      </c>
    </row>
    <row r="1332" spans="4:6" x14ac:dyDescent="0.25">
      <c r="D1332">
        <v>103</v>
      </c>
      <c r="E1332">
        <v>0</v>
      </c>
      <c r="F1332">
        <v>0</v>
      </c>
    </row>
    <row r="1333" spans="4:6" x14ac:dyDescent="0.25">
      <c r="D1333">
        <v>104</v>
      </c>
      <c r="E1333">
        <v>0</v>
      </c>
      <c r="F1333">
        <v>0</v>
      </c>
    </row>
    <row r="1334" spans="4:6" x14ac:dyDescent="0.25">
      <c r="D1334">
        <v>105</v>
      </c>
      <c r="E1334">
        <v>0</v>
      </c>
      <c r="F1334">
        <v>0</v>
      </c>
    </row>
    <row r="1335" spans="4:6" x14ac:dyDescent="0.25">
      <c r="D1335">
        <v>106</v>
      </c>
      <c r="E1335">
        <v>0</v>
      </c>
      <c r="F1335">
        <v>0</v>
      </c>
    </row>
    <row r="1336" spans="4:6" x14ac:dyDescent="0.25">
      <c r="D1336">
        <v>107</v>
      </c>
      <c r="E1336">
        <v>0</v>
      </c>
      <c r="F1336">
        <v>0</v>
      </c>
    </row>
    <row r="1337" spans="4:6" x14ac:dyDescent="0.25">
      <c r="D1337">
        <v>108</v>
      </c>
      <c r="E1337">
        <v>0</v>
      </c>
      <c r="F1337">
        <v>0</v>
      </c>
    </row>
    <row r="1338" spans="4:6" x14ac:dyDescent="0.25">
      <c r="D1338">
        <v>109</v>
      </c>
      <c r="E1338">
        <v>0</v>
      </c>
      <c r="F1338">
        <v>0</v>
      </c>
    </row>
    <row r="1339" spans="4:6" x14ac:dyDescent="0.25">
      <c r="D1339">
        <v>110</v>
      </c>
      <c r="E1339">
        <v>0</v>
      </c>
      <c r="F1339">
        <v>0</v>
      </c>
    </row>
    <row r="1340" spans="4:6" x14ac:dyDescent="0.25">
      <c r="D1340">
        <v>111</v>
      </c>
      <c r="E1340">
        <v>0</v>
      </c>
      <c r="F1340">
        <v>0</v>
      </c>
    </row>
    <row r="1341" spans="4:6" x14ac:dyDescent="0.25">
      <c r="D1341">
        <v>112</v>
      </c>
      <c r="E1341">
        <v>0</v>
      </c>
      <c r="F1341">
        <v>0</v>
      </c>
    </row>
    <row r="1342" spans="4:6" x14ac:dyDescent="0.25">
      <c r="D1342">
        <v>113</v>
      </c>
      <c r="E1342">
        <v>0</v>
      </c>
      <c r="F1342">
        <v>0</v>
      </c>
    </row>
    <row r="1343" spans="4:6" x14ac:dyDescent="0.25">
      <c r="D1343">
        <v>114</v>
      </c>
      <c r="E1343">
        <v>0</v>
      </c>
      <c r="F1343">
        <v>0</v>
      </c>
    </row>
    <row r="1344" spans="4:6" x14ac:dyDescent="0.25">
      <c r="D1344">
        <v>115</v>
      </c>
      <c r="E1344">
        <v>0</v>
      </c>
      <c r="F1344">
        <v>0</v>
      </c>
    </row>
    <row r="1345" spans="4:6" x14ac:dyDescent="0.25">
      <c r="D1345">
        <v>116</v>
      </c>
      <c r="E1345">
        <v>0</v>
      </c>
      <c r="F1345">
        <v>0</v>
      </c>
    </row>
    <row r="1346" spans="4:6" x14ac:dyDescent="0.25">
      <c r="D1346">
        <v>117</v>
      </c>
      <c r="E1346">
        <v>0</v>
      </c>
      <c r="F1346">
        <v>0</v>
      </c>
    </row>
    <row r="1347" spans="4:6" x14ac:dyDescent="0.25">
      <c r="D1347">
        <v>118</v>
      </c>
      <c r="E1347">
        <v>0</v>
      </c>
      <c r="F1347">
        <v>0</v>
      </c>
    </row>
    <row r="1348" spans="4:6" x14ac:dyDescent="0.25">
      <c r="D1348">
        <v>119</v>
      </c>
      <c r="E1348">
        <v>0</v>
      </c>
      <c r="F1348">
        <v>0</v>
      </c>
    </row>
    <row r="1349" spans="4:6" x14ac:dyDescent="0.25">
      <c r="D1349">
        <v>120</v>
      </c>
      <c r="E1349">
        <v>0</v>
      </c>
      <c r="F1349">
        <v>0</v>
      </c>
    </row>
    <row r="1350" spans="4:6" x14ac:dyDescent="0.25">
      <c r="D1350">
        <v>121</v>
      </c>
      <c r="E1350">
        <v>0</v>
      </c>
      <c r="F1350">
        <v>0</v>
      </c>
    </row>
    <row r="1351" spans="4:6" x14ac:dyDescent="0.25">
      <c r="D1351">
        <v>122</v>
      </c>
      <c r="E1351">
        <v>0</v>
      </c>
      <c r="F1351">
        <v>0</v>
      </c>
    </row>
    <row r="1352" spans="4:6" x14ac:dyDescent="0.25">
      <c r="D1352">
        <v>123</v>
      </c>
      <c r="E1352">
        <v>0</v>
      </c>
      <c r="F1352">
        <v>0</v>
      </c>
    </row>
    <row r="1353" spans="4:6" x14ac:dyDescent="0.25">
      <c r="D1353">
        <v>124</v>
      </c>
      <c r="E1353">
        <v>0</v>
      </c>
      <c r="F1353">
        <v>0</v>
      </c>
    </row>
    <row r="1354" spans="4:6" x14ac:dyDescent="0.25">
      <c r="D1354">
        <v>125</v>
      </c>
      <c r="E1354">
        <v>0</v>
      </c>
      <c r="F1354">
        <v>0</v>
      </c>
    </row>
    <row r="1355" spans="4:6" x14ac:dyDescent="0.25">
      <c r="D1355">
        <v>126</v>
      </c>
      <c r="E1355">
        <v>0</v>
      </c>
      <c r="F1355">
        <v>0</v>
      </c>
    </row>
    <row r="1356" spans="4:6" x14ac:dyDescent="0.25">
      <c r="D1356">
        <v>127</v>
      </c>
      <c r="E1356">
        <v>0</v>
      </c>
      <c r="F1356">
        <v>0</v>
      </c>
    </row>
    <row r="1357" spans="4:6" x14ac:dyDescent="0.25">
      <c r="D1357">
        <v>128</v>
      </c>
      <c r="E1357">
        <v>0</v>
      </c>
      <c r="F1357">
        <v>0</v>
      </c>
    </row>
    <row r="1358" spans="4:6" x14ac:dyDescent="0.25">
      <c r="D1358">
        <v>129</v>
      </c>
      <c r="E1358">
        <v>0</v>
      </c>
      <c r="F1358">
        <v>0</v>
      </c>
    </row>
    <row r="1359" spans="4:6" x14ac:dyDescent="0.25">
      <c r="D1359">
        <v>130</v>
      </c>
      <c r="E1359">
        <v>0</v>
      </c>
      <c r="F1359">
        <v>0</v>
      </c>
    </row>
    <row r="1360" spans="4:6" x14ac:dyDescent="0.25">
      <c r="D1360">
        <v>131</v>
      </c>
      <c r="E1360">
        <v>0</v>
      </c>
      <c r="F1360">
        <v>0</v>
      </c>
    </row>
    <row r="1361" spans="4:6" x14ac:dyDescent="0.25">
      <c r="D1361">
        <v>132</v>
      </c>
      <c r="E1361">
        <v>0</v>
      </c>
      <c r="F1361">
        <v>0</v>
      </c>
    </row>
    <row r="1362" spans="4:6" x14ac:dyDescent="0.25">
      <c r="D1362">
        <v>133</v>
      </c>
      <c r="E1362">
        <v>0</v>
      </c>
      <c r="F1362">
        <v>0</v>
      </c>
    </row>
    <row r="1363" spans="4:6" x14ac:dyDescent="0.25">
      <c r="D1363">
        <v>134</v>
      </c>
      <c r="E1363">
        <v>0</v>
      </c>
      <c r="F1363">
        <v>0</v>
      </c>
    </row>
    <row r="1364" spans="4:6" x14ac:dyDescent="0.25">
      <c r="D1364">
        <v>135</v>
      </c>
      <c r="E1364">
        <v>0</v>
      </c>
      <c r="F1364">
        <v>0</v>
      </c>
    </row>
    <row r="1365" spans="4:6" x14ac:dyDescent="0.25">
      <c r="D1365">
        <v>136</v>
      </c>
      <c r="E1365">
        <v>0</v>
      </c>
      <c r="F1365">
        <v>0</v>
      </c>
    </row>
    <row r="1366" spans="4:6" x14ac:dyDescent="0.25">
      <c r="D1366">
        <v>137</v>
      </c>
      <c r="E1366">
        <v>0</v>
      </c>
      <c r="F1366">
        <v>0</v>
      </c>
    </row>
    <row r="1367" spans="4:6" x14ac:dyDescent="0.25">
      <c r="D1367">
        <v>138</v>
      </c>
      <c r="E1367">
        <v>0</v>
      </c>
      <c r="F1367">
        <v>0</v>
      </c>
    </row>
    <row r="1368" spans="4:6" x14ac:dyDescent="0.25">
      <c r="D1368">
        <v>139</v>
      </c>
      <c r="E1368">
        <v>0</v>
      </c>
      <c r="F1368">
        <v>0</v>
      </c>
    </row>
    <row r="1369" spans="4:6" x14ac:dyDescent="0.25">
      <c r="D1369">
        <v>140</v>
      </c>
      <c r="E1369">
        <v>0</v>
      </c>
      <c r="F1369">
        <v>0</v>
      </c>
    </row>
    <row r="1370" spans="4:6" x14ac:dyDescent="0.25">
      <c r="D1370">
        <v>141</v>
      </c>
      <c r="E1370">
        <v>0</v>
      </c>
      <c r="F1370">
        <v>0</v>
      </c>
    </row>
    <row r="1371" spans="4:6" x14ac:dyDescent="0.25">
      <c r="D1371">
        <v>142</v>
      </c>
      <c r="E1371">
        <v>0</v>
      </c>
      <c r="F1371">
        <v>0</v>
      </c>
    </row>
    <row r="1372" spans="4:6" x14ac:dyDescent="0.25">
      <c r="D1372">
        <v>143</v>
      </c>
      <c r="E1372">
        <v>0</v>
      </c>
      <c r="F1372">
        <v>0</v>
      </c>
    </row>
    <row r="1373" spans="4:6" x14ac:dyDescent="0.25">
      <c r="D1373">
        <v>144</v>
      </c>
      <c r="E1373">
        <v>0</v>
      </c>
      <c r="F1373">
        <v>0</v>
      </c>
    </row>
    <row r="1374" spans="4:6" x14ac:dyDescent="0.25">
      <c r="D1374">
        <v>145</v>
      </c>
      <c r="E1374">
        <v>0</v>
      </c>
      <c r="F1374">
        <v>0</v>
      </c>
    </row>
    <row r="1375" spans="4:6" x14ac:dyDescent="0.25">
      <c r="D1375">
        <v>146</v>
      </c>
      <c r="E1375">
        <v>0</v>
      </c>
      <c r="F1375">
        <v>0</v>
      </c>
    </row>
    <row r="1376" spans="4:6" x14ac:dyDescent="0.25">
      <c r="D1376">
        <v>147</v>
      </c>
      <c r="E1376">
        <v>0</v>
      </c>
      <c r="F1376">
        <v>0</v>
      </c>
    </row>
    <row r="1377" spans="4:6" x14ac:dyDescent="0.25">
      <c r="D1377">
        <v>148</v>
      </c>
      <c r="E1377">
        <v>0</v>
      </c>
      <c r="F1377">
        <v>0</v>
      </c>
    </row>
    <row r="1378" spans="4:6" x14ac:dyDescent="0.25">
      <c r="D1378">
        <v>149</v>
      </c>
      <c r="E1378">
        <v>0</v>
      </c>
      <c r="F1378">
        <v>0</v>
      </c>
    </row>
    <row r="1379" spans="4:6" x14ac:dyDescent="0.25">
      <c r="D1379">
        <v>150</v>
      </c>
      <c r="E1379">
        <v>0</v>
      </c>
      <c r="F1379">
        <v>0</v>
      </c>
    </row>
    <row r="1380" spans="4:6" x14ac:dyDescent="0.25">
      <c r="D1380">
        <v>151</v>
      </c>
      <c r="E1380">
        <v>0</v>
      </c>
      <c r="F1380">
        <v>0</v>
      </c>
    </row>
    <row r="1381" spans="4:6" x14ac:dyDescent="0.25">
      <c r="D1381">
        <v>152</v>
      </c>
      <c r="E1381">
        <v>0</v>
      </c>
      <c r="F1381">
        <v>0</v>
      </c>
    </row>
    <row r="1382" spans="4:6" x14ac:dyDescent="0.25">
      <c r="D1382">
        <v>153</v>
      </c>
      <c r="E1382">
        <v>0</v>
      </c>
      <c r="F1382">
        <v>0</v>
      </c>
    </row>
    <row r="1383" spans="4:6" x14ac:dyDescent="0.25">
      <c r="D1383">
        <v>154</v>
      </c>
      <c r="E1383">
        <v>0</v>
      </c>
      <c r="F1383">
        <v>0</v>
      </c>
    </row>
    <row r="1384" spans="4:6" x14ac:dyDescent="0.25">
      <c r="D1384">
        <v>155</v>
      </c>
      <c r="E1384">
        <v>0</v>
      </c>
      <c r="F1384">
        <v>0</v>
      </c>
    </row>
    <row r="1385" spans="4:6" x14ac:dyDescent="0.25">
      <c r="D1385">
        <v>156</v>
      </c>
      <c r="E1385">
        <v>0</v>
      </c>
      <c r="F1385">
        <v>0</v>
      </c>
    </row>
    <row r="1386" spans="4:6" x14ac:dyDescent="0.25">
      <c r="D1386">
        <v>157</v>
      </c>
      <c r="E1386">
        <v>0</v>
      </c>
      <c r="F1386">
        <v>0</v>
      </c>
    </row>
    <row r="1387" spans="4:6" x14ac:dyDescent="0.25">
      <c r="D1387">
        <v>158</v>
      </c>
      <c r="E1387">
        <v>0</v>
      </c>
      <c r="F1387">
        <v>0</v>
      </c>
    </row>
    <row r="1388" spans="4:6" x14ac:dyDescent="0.25">
      <c r="D1388">
        <v>159</v>
      </c>
      <c r="E1388">
        <v>0</v>
      </c>
      <c r="F1388">
        <v>0</v>
      </c>
    </row>
    <row r="1389" spans="4:6" x14ac:dyDescent="0.25">
      <c r="D1389">
        <v>160</v>
      </c>
      <c r="E1389">
        <v>0</v>
      </c>
      <c r="F1389">
        <v>0</v>
      </c>
    </row>
    <row r="1390" spans="4:6" x14ac:dyDescent="0.25">
      <c r="D1390">
        <v>161</v>
      </c>
      <c r="E1390">
        <v>0</v>
      </c>
      <c r="F1390">
        <v>0</v>
      </c>
    </row>
    <row r="1391" spans="4:6" x14ac:dyDescent="0.25">
      <c r="D1391">
        <v>162</v>
      </c>
      <c r="E1391">
        <v>1</v>
      </c>
      <c r="F1391">
        <v>0</v>
      </c>
    </row>
    <row r="1392" spans="4:6" x14ac:dyDescent="0.25">
      <c r="D1392">
        <v>163</v>
      </c>
      <c r="E1392">
        <v>0</v>
      </c>
      <c r="F1392">
        <v>0</v>
      </c>
    </row>
    <row r="1393" spans="4:6" x14ac:dyDescent="0.25">
      <c r="D1393">
        <v>164</v>
      </c>
      <c r="E1393">
        <v>0</v>
      </c>
      <c r="F1393">
        <v>0</v>
      </c>
    </row>
    <row r="1394" spans="4:6" x14ac:dyDescent="0.25">
      <c r="D1394">
        <v>165</v>
      </c>
      <c r="E1394">
        <v>0</v>
      </c>
      <c r="F1394">
        <v>0</v>
      </c>
    </row>
    <row r="1395" spans="4:6" x14ac:dyDescent="0.25">
      <c r="D1395">
        <v>166</v>
      </c>
      <c r="E1395">
        <v>0</v>
      </c>
      <c r="F1395">
        <v>0</v>
      </c>
    </row>
    <row r="1396" spans="4:6" x14ac:dyDescent="0.25">
      <c r="D1396">
        <v>167</v>
      </c>
      <c r="E1396">
        <v>0</v>
      </c>
      <c r="F1396">
        <v>0</v>
      </c>
    </row>
    <row r="1397" spans="4:6" x14ac:dyDescent="0.25">
      <c r="D1397">
        <v>168</v>
      </c>
      <c r="E1397">
        <v>0</v>
      </c>
      <c r="F1397">
        <v>0</v>
      </c>
    </row>
    <row r="1398" spans="4:6" x14ac:dyDescent="0.25">
      <c r="D1398">
        <v>169</v>
      </c>
      <c r="E1398">
        <v>0</v>
      </c>
      <c r="F1398">
        <v>0</v>
      </c>
    </row>
    <row r="1399" spans="4:6" x14ac:dyDescent="0.25">
      <c r="D1399">
        <v>170</v>
      </c>
      <c r="E1399">
        <v>0</v>
      </c>
      <c r="F1399">
        <v>0</v>
      </c>
    </row>
    <row r="1400" spans="4:6" x14ac:dyDescent="0.25">
      <c r="D1400">
        <v>171</v>
      </c>
      <c r="E1400">
        <v>0</v>
      </c>
      <c r="F1400">
        <v>0</v>
      </c>
    </row>
    <row r="1401" spans="4:6" x14ac:dyDescent="0.25">
      <c r="D1401">
        <v>172</v>
      </c>
      <c r="E1401">
        <v>0</v>
      </c>
      <c r="F1401">
        <v>0</v>
      </c>
    </row>
    <row r="1402" spans="4:6" x14ac:dyDescent="0.25">
      <c r="D1402">
        <v>173</v>
      </c>
      <c r="E1402">
        <v>0</v>
      </c>
      <c r="F1402">
        <v>0</v>
      </c>
    </row>
    <row r="1403" spans="4:6" x14ac:dyDescent="0.25">
      <c r="D1403">
        <v>174</v>
      </c>
      <c r="E1403">
        <v>0</v>
      </c>
      <c r="F1403">
        <v>0</v>
      </c>
    </row>
    <row r="1404" spans="4:6" x14ac:dyDescent="0.25">
      <c r="D1404">
        <v>175</v>
      </c>
      <c r="E1404">
        <v>0</v>
      </c>
      <c r="F1404">
        <v>0</v>
      </c>
    </row>
    <row r="1405" spans="4:6" x14ac:dyDescent="0.25">
      <c r="D1405">
        <v>176</v>
      </c>
      <c r="E1405">
        <v>0</v>
      </c>
      <c r="F1405">
        <v>0</v>
      </c>
    </row>
    <row r="1406" spans="4:6" x14ac:dyDescent="0.25">
      <c r="D1406">
        <v>177</v>
      </c>
      <c r="E1406">
        <v>0</v>
      </c>
      <c r="F1406">
        <v>0</v>
      </c>
    </row>
    <row r="1407" spans="4:6" x14ac:dyDescent="0.25">
      <c r="D1407">
        <v>178</v>
      </c>
      <c r="E1407">
        <v>0</v>
      </c>
      <c r="F1407">
        <v>0</v>
      </c>
    </row>
    <row r="1408" spans="4:6" x14ac:dyDescent="0.25">
      <c r="D1408">
        <v>179</v>
      </c>
      <c r="E1408">
        <v>0</v>
      </c>
      <c r="F1408">
        <v>0</v>
      </c>
    </row>
    <row r="1409" spans="4:6" x14ac:dyDescent="0.25">
      <c r="D1409">
        <v>180</v>
      </c>
      <c r="E1409">
        <v>0</v>
      </c>
      <c r="F1409">
        <v>0</v>
      </c>
    </row>
    <row r="1410" spans="4:6" x14ac:dyDescent="0.25">
      <c r="D1410">
        <v>181</v>
      </c>
      <c r="E1410">
        <v>0</v>
      </c>
      <c r="F1410">
        <v>0</v>
      </c>
    </row>
    <row r="1411" spans="4:6" x14ac:dyDescent="0.25">
      <c r="D1411">
        <v>182</v>
      </c>
      <c r="E1411">
        <v>0</v>
      </c>
      <c r="F1411">
        <v>0</v>
      </c>
    </row>
    <row r="1412" spans="4:6" x14ac:dyDescent="0.25">
      <c r="D1412">
        <v>183</v>
      </c>
      <c r="E1412">
        <v>0</v>
      </c>
      <c r="F1412">
        <v>0</v>
      </c>
    </row>
    <row r="1413" spans="4:6" x14ac:dyDescent="0.25">
      <c r="D1413">
        <v>184</v>
      </c>
      <c r="E1413">
        <v>0</v>
      </c>
      <c r="F1413">
        <v>0</v>
      </c>
    </row>
    <row r="1414" spans="4:6" x14ac:dyDescent="0.25">
      <c r="D1414">
        <v>185</v>
      </c>
      <c r="E1414">
        <v>0</v>
      </c>
      <c r="F1414">
        <v>0</v>
      </c>
    </row>
    <row r="1415" spans="4:6" x14ac:dyDescent="0.25">
      <c r="D1415">
        <v>186</v>
      </c>
      <c r="E1415">
        <v>0</v>
      </c>
      <c r="F1415">
        <v>0</v>
      </c>
    </row>
    <row r="1416" spans="4:6" x14ac:dyDescent="0.25">
      <c r="D1416">
        <v>187</v>
      </c>
      <c r="E1416">
        <v>0</v>
      </c>
      <c r="F1416">
        <v>0</v>
      </c>
    </row>
    <row r="1417" spans="4:6" x14ac:dyDescent="0.25">
      <c r="D1417">
        <v>188</v>
      </c>
      <c r="E1417">
        <v>0</v>
      </c>
      <c r="F1417">
        <v>0</v>
      </c>
    </row>
    <row r="1418" spans="4:6" x14ac:dyDescent="0.25">
      <c r="D1418">
        <v>189</v>
      </c>
      <c r="E1418">
        <v>0</v>
      </c>
      <c r="F1418">
        <v>0</v>
      </c>
    </row>
    <row r="1419" spans="4:6" x14ac:dyDescent="0.25">
      <c r="D1419">
        <v>190</v>
      </c>
      <c r="E1419">
        <v>0</v>
      </c>
      <c r="F1419">
        <v>0</v>
      </c>
    </row>
    <row r="1420" spans="4:6" x14ac:dyDescent="0.25">
      <c r="D1420">
        <v>191</v>
      </c>
      <c r="E1420">
        <v>0</v>
      </c>
      <c r="F1420">
        <v>0</v>
      </c>
    </row>
    <row r="1421" spans="4:6" x14ac:dyDescent="0.25">
      <c r="D1421">
        <v>192</v>
      </c>
      <c r="E1421">
        <v>0</v>
      </c>
      <c r="F1421">
        <v>0</v>
      </c>
    </row>
    <row r="1422" spans="4:6" x14ac:dyDescent="0.25">
      <c r="D1422">
        <v>193</v>
      </c>
      <c r="E1422">
        <v>0</v>
      </c>
      <c r="F1422">
        <v>0</v>
      </c>
    </row>
    <row r="1423" spans="4:6" x14ac:dyDescent="0.25">
      <c r="D1423">
        <v>194</v>
      </c>
      <c r="E1423">
        <v>0</v>
      </c>
      <c r="F1423">
        <v>0</v>
      </c>
    </row>
    <row r="1424" spans="4:6" x14ac:dyDescent="0.25">
      <c r="D1424">
        <v>195</v>
      </c>
      <c r="E1424">
        <v>0</v>
      </c>
      <c r="F1424">
        <v>0</v>
      </c>
    </row>
    <row r="1425" spans="4:6" x14ac:dyDescent="0.25">
      <c r="D1425">
        <v>196</v>
      </c>
      <c r="E1425">
        <v>0</v>
      </c>
      <c r="F1425">
        <v>0</v>
      </c>
    </row>
    <row r="1426" spans="4:6" x14ac:dyDescent="0.25">
      <c r="D1426">
        <v>197</v>
      </c>
      <c r="E1426">
        <v>0</v>
      </c>
      <c r="F1426">
        <v>0</v>
      </c>
    </row>
    <row r="1427" spans="4:6" x14ac:dyDescent="0.25">
      <c r="D1427">
        <v>198</v>
      </c>
      <c r="E1427">
        <v>0</v>
      </c>
      <c r="F1427">
        <v>0</v>
      </c>
    </row>
    <row r="1428" spans="4:6" x14ac:dyDescent="0.25">
      <c r="D1428">
        <v>199</v>
      </c>
      <c r="E1428">
        <v>0</v>
      </c>
      <c r="F1428">
        <v>0</v>
      </c>
    </row>
    <row r="1429" spans="4:6" x14ac:dyDescent="0.25">
      <c r="D1429">
        <v>200</v>
      </c>
      <c r="E1429">
        <v>0</v>
      </c>
      <c r="F1429">
        <v>0</v>
      </c>
    </row>
    <row r="1430" spans="4:6" x14ac:dyDescent="0.25">
      <c r="D1430">
        <v>201</v>
      </c>
      <c r="E1430">
        <v>0</v>
      </c>
      <c r="F1430">
        <v>0</v>
      </c>
    </row>
    <row r="1431" spans="4:6" x14ac:dyDescent="0.25">
      <c r="D1431">
        <v>202</v>
      </c>
      <c r="E1431">
        <v>0</v>
      </c>
      <c r="F1431">
        <v>0</v>
      </c>
    </row>
    <row r="1432" spans="4:6" x14ac:dyDescent="0.25">
      <c r="D1432">
        <v>203</v>
      </c>
      <c r="E1432">
        <v>0</v>
      </c>
      <c r="F1432">
        <v>0</v>
      </c>
    </row>
    <row r="1433" spans="4:6" x14ac:dyDescent="0.25">
      <c r="D1433">
        <v>204</v>
      </c>
      <c r="E1433">
        <v>0</v>
      </c>
      <c r="F1433">
        <v>0</v>
      </c>
    </row>
    <row r="1434" spans="4:6" x14ac:dyDescent="0.25">
      <c r="D1434">
        <v>205</v>
      </c>
      <c r="E1434">
        <v>0</v>
      </c>
      <c r="F1434">
        <v>0</v>
      </c>
    </row>
    <row r="1435" spans="4:6" x14ac:dyDescent="0.25">
      <c r="D1435">
        <v>206</v>
      </c>
      <c r="E1435">
        <v>0</v>
      </c>
      <c r="F1435">
        <v>0</v>
      </c>
    </row>
    <row r="1436" spans="4:6" x14ac:dyDescent="0.25">
      <c r="D1436">
        <v>207</v>
      </c>
      <c r="E1436">
        <v>0</v>
      </c>
      <c r="F1436">
        <v>0</v>
      </c>
    </row>
    <row r="1437" spans="4:6" x14ac:dyDescent="0.25">
      <c r="D1437">
        <v>208</v>
      </c>
      <c r="E1437">
        <v>0</v>
      </c>
      <c r="F1437">
        <v>0</v>
      </c>
    </row>
    <row r="1438" spans="4:6" x14ac:dyDescent="0.25">
      <c r="D1438">
        <v>209</v>
      </c>
      <c r="E1438">
        <v>0</v>
      </c>
      <c r="F1438">
        <v>0</v>
      </c>
    </row>
    <row r="1439" spans="4:6" x14ac:dyDescent="0.25">
      <c r="D1439">
        <v>210</v>
      </c>
      <c r="E1439">
        <v>0</v>
      </c>
      <c r="F1439">
        <v>0</v>
      </c>
    </row>
    <row r="1440" spans="4:6" x14ac:dyDescent="0.25">
      <c r="D1440">
        <v>211</v>
      </c>
      <c r="E1440">
        <v>0</v>
      </c>
      <c r="F1440">
        <v>0</v>
      </c>
    </row>
    <row r="1441" spans="4:6" x14ac:dyDescent="0.25">
      <c r="D1441">
        <v>212</v>
      </c>
      <c r="E1441">
        <v>0</v>
      </c>
      <c r="F1441">
        <v>0</v>
      </c>
    </row>
    <row r="1442" spans="4:6" x14ac:dyDescent="0.25">
      <c r="D1442">
        <v>213</v>
      </c>
      <c r="E1442">
        <v>0</v>
      </c>
      <c r="F1442">
        <v>0</v>
      </c>
    </row>
    <row r="1443" spans="4:6" x14ac:dyDescent="0.25">
      <c r="D1443">
        <v>214</v>
      </c>
      <c r="E1443">
        <v>0</v>
      </c>
      <c r="F1443">
        <v>0</v>
      </c>
    </row>
    <row r="1444" spans="4:6" x14ac:dyDescent="0.25">
      <c r="D1444">
        <v>215</v>
      </c>
      <c r="E1444">
        <v>0</v>
      </c>
      <c r="F1444">
        <v>0</v>
      </c>
    </row>
    <row r="1445" spans="4:6" x14ac:dyDescent="0.25">
      <c r="D1445">
        <v>216</v>
      </c>
      <c r="E1445">
        <v>0</v>
      </c>
      <c r="F1445">
        <v>0</v>
      </c>
    </row>
    <row r="1446" spans="4:6" x14ac:dyDescent="0.25">
      <c r="D1446">
        <v>217</v>
      </c>
      <c r="E1446">
        <v>0</v>
      </c>
      <c r="F1446">
        <v>0</v>
      </c>
    </row>
    <row r="1447" spans="4:6" x14ac:dyDescent="0.25">
      <c r="D1447">
        <v>218</v>
      </c>
      <c r="E1447">
        <v>0</v>
      </c>
      <c r="F1447">
        <v>0</v>
      </c>
    </row>
    <row r="1448" spans="4:6" x14ac:dyDescent="0.25">
      <c r="D1448">
        <v>219</v>
      </c>
      <c r="E1448">
        <v>0</v>
      </c>
      <c r="F1448">
        <v>0</v>
      </c>
    </row>
    <row r="1449" spans="4:6" x14ac:dyDescent="0.25">
      <c r="D1449">
        <v>220</v>
      </c>
      <c r="E1449">
        <v>0</v>
      </c>
      <c r="F1449">
        <v>0</v>
      </c>
    </row>
    <row r="1450" spans="4:6" x14ac:dyDescent="0.25">
      <c r="D1450">
        <v>221</v>
      </c>
      <c r="E1450">
        <v>0</v>
      </c>
      <c r="F1450">
        <v>0</v>
      </c>
    </row>
    <row r="1451" spans="4:6" x14ac:dyDescent="0.25">
      <c r="D1451">
        <v>222</v>
      </c>
      <c r="E1451">
        <v>0</v>
      </c>
      <c r="F1451">
        <v>0</v>
      </c>
    </row>
    <row r="1452" spans="4:6" x14ac:dyDescent="0.25">
      <c r="D1452">
        <v>223</v>
      </c>
      <c r="E1452">
        <v>0</v>
      </c>
      <c r="F1452">
        <v>1</v>
      </c>
    </row>
    <row r="1453" spans="4:6" x14ac:dyDescent="0.25">
      <c r="D1453">
        <v>224</v>
      </c>
      <c r="E1453">
        <v>0</v>
      </c>
      <c r="F1453">
        <v>0</v>
      </c>
    </row>
    <row r="1454" spans="4:6" x14ac:dyDescent="0.25">
      <c r="D1454">
        <v>225</v>
      </c>
      <c r="E1454">
        <v>0</v>
      </c>
      <c r="F1454">
        <v>0</v>
      </c>
    </row>
    <row r="1455" spans="4:6" x14ac:dyDescent="0.25">
      <c r="D1455">
        <v>226</v>
      </c>
      <c r="E1455">
        <v>0</v>
      </c>
      <c r="F1455">
        <v>0</v>
      </c>
    </row>
    <row r="1456" spans="4:6" x14ac:dyDescent="0.25">
      <c r="D1456">
        <v>227</v>
      </c>
      <c r="E1456">
        <v>0</v>
      </c>
      <c r="F1456">
        <v>0</v>
      </c>
    </row>
    <row r="1457" spans="4:6" x14ac:dyDescent="0.25">
      <c r="D1457">
        <v>228</v>
      </c>
      <c r="E1457">
        <v>0</v>
      </c>
      <c r="F1457">
        <v>0</v>
      </c>
    </row>
    <row r="1458" spans="4:6" x14ac:dyDescent="0.25">
      <c r="D1458">
        <v>229</v>
      </c>
      <c r="E1458">
        <v>0</v>
      </c>
      <c r="F1458">
        <v>0</v>
      </c>
    </row>
    <row r="1459" spans="4:6" x14ac:dyDescent="0.25">
      <c r="D1459">
        <v>230</v>
      </c>
      <c r="E1459">
        <v>0</v>
      </c>
      <c r="F1459">
        <v>0</v>
      </c>
    </row>
    <row r="1460" spans="4:6" x14ac:dyDescent="0.25">
      <c r="D1460">
        <v>231</v>
      </c>
      <c r="E1460">
        <v>0</v>
      </c>
      <c r="F1460">
        <v>0</v>
      </c>
    </row>
    <row r="1461" spans="4:6" x14ac:dyDescent="0.25">
      <c r="D1461">
        <v>232</v>
      </c>
      <c r="E1461">
        <v>0</v>
      </c>
      <c r="F1461">
        <v>0</v>
      </c>
    </row>
    <row r="1462" spans="4:6" x14ac:dyDescent="0.25">
      <c r="D1462">
        <v>233</v>
      </c>
      <c r="E1462">
        <v>0</v>
      </c>
      <c r="F1462">
        <v>0</v>
      </c>
    </row>
    <row r="1463" spans="4:6" x14ac:dyDescent="0.25">
      <c r="D1463">
        <v>234</v>
      </c>
      <c r="E1463">
        <v>0</v>
      </c>
      <c r="F1463">
        <v>0</v>
      </c>
    </row>
    <row r="1464" spans="4:6" x14ac:dyDescent="0.25">
      <c r="D1464">
        <v>235</v>
      </c>
      <c r="E1464">
        <v>0</v>
      </c>
      <c r="F1464">
        <v>0</v>
      </c>
    </row>
    <row r="1465" spans="4:6" x14ac:dyDescent="0.25">
      <c r="D1465">
        <v>236</v>
      </c>
      <c r="E1465">
        <v>0</v>
      </c>
      <c r="F1465">
        <v>0</v>
      </c>
    </row>
    <row r="1466" spans="4:6" x14ac:dyDescent="0.25">
      <c r="D1466">
        <v>237</v>
      </c>
      <c r="E1466">
        <v>0</v>
      </c>
      <c r="F1466">
        <v>0</v>
      </c>
    </row>
    <row r="1467" spans="4:6" x14ac:dyDescent="0.25">
      <c r="D1467">
        <v>238</v>
      </c>
      <c r="E1467">
        <v>0</v>
      </c>
      <c r="F1467">
        <v>0</v>
      </c>
    </row>
    <row r="1468" spans="4:6" x14ac:dyDescent="0.25">
      <c r="D1468">
        <v>239</v>
      </c>
      <c r="E1468">
        <v>0</v>
      </c>
      <c r="F1468">
        <v>0</v>
      </c>
    </row>
    <row r="1469" spans="4:6" x14ac:dyDescent="0.25">
      <c r="D1469">
        <v>240</v>
      </c>
      <c r="E1469">
        <v>0</v>
      </c>
      <c r="F1469">
        <v>0</v>
      </c>
    </row>
    <row r="1470" spans="4:6" x14ac:dyDescent="0.25">
      <c r="D1470">
        <v>241</v>
      </c>
      <c r="E1470">
        <v>0</v>
      </c>
      <c r="F1470">
        <v>0</v>
      </c>
    </row>
    <row r="1471" spans="4:6" x14ac:dyDescent="0.25">
      <c r="D1471">
        <v>242</v>
      </c>
      <c r="E1471">
        <v>0</v>
      </c>
      <c r="F1471">
        <v>0</v>
      </c>
    </row>
    <row r="1472" spans="4:6" x14ac:dyDescent="0.25">
      <c r="D1472">
        <v>243</v>
      </c>
      <c r="E1472">
        <v>0</v>
      </c>
      <c r="F1472">
        <v>0</v>
      </c>
    </row>
    <row r="1473" spans="4:6" x14ac:dyDescent="0.25">
      <c r="D1473">
        <v>244</v>
      </c>
      <c r="E1473">
        <v>0</v>
      </c>
      <c r="F1473">
        <v>0</v>
      </c>
    </row>
    <row r="1474" spans="4:6" x14ac:dyDescent="0.25">
      <c r="D1474">
        <v>245</v>
      </c>
      <c r="E1474">
        <v>0</v>
      </c>
      <c r="F1474">
        <v>0</v>
      </c>
    </row>
    <row r="1475" spans="4:6" x14ac:dyDescent="0.25">
      <c r="D1475">
        <v>246</v>
      </c>
      <c r="E1475">
        <v>0</v>
      </c>
      <c r="F1475">
        <v>0</v>
      </c>
    </row>
    <row r="1476" spans="4:6" x14ac:dyDescent="0.25">
      <c r="D1476">
        <v>247</v>
      </c>
      <c r="E1476">
        <v>0</v>
      </c>
      <c r="F1476">
        <v>0</v>
      </c>
    </row>
    <row r="1477" spans="4:6" x14ac:dyDescent="0.25">
      <c r="D1477">
        <v>248</v>
      </c>
      <c r="E1477">
        <v>0</v>
      </c>
      <c r="F1477">
        <v>0</v>
      </c>
    </row>
    <row r="1478" spans="4:6" x14ac:dyDescent="0.25">
      <c r="D1478">
        <v>249</v>
      </c>
      <c r="E1478">
        <v>0</v>
      </c>
      <c r="F1478">
        <v>0</v>
      </c>
    </row>
    <row r="1479" spans="4:6" x14ac:dyDescent="0.25">
      <c r="D1479">
        <v>250</v>
      </c>
      <c r="E1479">
        <v>0</v>
      </c>
      <c r="F1479">
        <v>0</v>
      </c>
    </row>
    <row r="1480" spans="4:6" x14ac:dyDescent="0.25">
      <c r="D1480">
        <v>251</v>
      </c>
      <c r="E1480">
        <v>0</v>
      </c>
      <c r="F1480">
        <v>0</v>
      </c>
    </row>
    <row r="1481" spans="4:6" x14ac:dyDescent="0.25">
      <c r="D1481">
        <v>252</v>
      </c>
      <c r="E1481">
        <v>0</v>
      </c>
      <c r="F1481">
        <v>0</v>
      </c>
    </row>
    <row r="1482" spans="4:6" x14ac:dyDescent="0.25">
      <c r="D1482">
        <v>253</v>
      </c>
      <c r="E1482">
        <v>0</v>
      </c>
      <c r="F1482">
        <v>0</v>
      </c>
    </row>
    <row r="1483" spans="4:6" x14ac:dyDescent="0.25">
      <c r="D1483">
        <v>254</v>
      </c>
      <c r="E1483">
        <v>0</v>
      </c>
      <c r="F1483">
        <v>0</v>
      </c>
    </row>
    <row r="1484" spans="4:6" x14ac:dyDescent="0.25">
      <c r="D1484">
        <v>255</v>
      </c>
      <c r="E1484">
        <v>0</v>
      </c>
      <c r="F1484">
        <v>0</v>
      </c>
    </row>
    <row r="1485" spans="4:6" x14ac:dyDescent="0.25">
      <c r="D1485">
        <v>256</v>
      </c>
      <c r="E1485">
        <v>0</v>
      </c>
      <c r="F1485">
        <v>0</v>
      </c>
    </row>
    <row r="1486" spans="4:6" x14ac:dyDescent="0.25">
      <c r="D1486">
        <v>257</v>
      </c>
      <c r="E1486">
        <v>0</v>
      </c>
      <c r="F1486">
        <v>0</v>
      </c>
    </row>
    <row r="1487" spans="4:6" x14ac:dyDescent="0.25">
      <c r="D1487">
        <v>258</v>
      </c>
      <c r="E1487">
        <v>0</v>
      </c>
      <c r="F1487">
        <v>0</v>
      </c>
    </row>
    <row r="1488" spans="4:6" x14ac:dyDescent="0.25">
      <c r="D1488">
        <v>259</v>
      </c>
      <c r="E1488">
        <v>0</v>
      </c>
      <c r="F1488">
        <v>0</v>
      </c>
    </row>
    <row r="1489" spans="4:6" x14ac:dyDescent="0.25">
      <c r="D1489">
        <v>260</v>
      </c>
      <c r="E1489">
        <v>0</v>
      </c>
      <c r="F1489">
        <v>0</v>
      </c>
    </row>
    <row r="1490" spans="4:6" x14ac:dyDescent="0.25">
      <c r="D1490">
        <v>261</v>
      </c>
      <c r="E1490">
        <v>0</v>
      </c>
      <c r="F1490">
        <v>0</v>
      </c>
    </row>
    <row r="1491" spans="4:6" x14ac:dyDescent="0.25">
      <c r="D1491">
        <v>262</v>
      </c>
      <c r="E1491">
        <v>0</v>
      </c>
      <c r="F1491">
        <v>0</v>
      </c>
    </row>
    <row r="1492" spans="4:6" x14ac:dyDescent="0.25">
      <c r="D1492">
        <v>263</v>
      </c>
      <c r="E1492">
        <v>0</v>
      </c>
      <c r="F1492">
        <v>0</v>
      </c>
    </row>
    <row r="1493" spans="4:6" x14ac:dyDescent="0.25">
      <c r="D1493">
        <v>264</v>
      </c>
      <c r="E1493">
        <v>0</v>
      </c>
      <c r="F1493">
        <v>0</v>
      </c>
    </row>
    <row r="1494" spans="4:6" x14ac:dyDescent="0.25">
      <c r="D1494">
        <v>265</v>
      </c>
      <c r="E1494">
        <v>0</v>
      </c>
      <c r="F1494">
        <v>0</v>
      </c>
    </row>
    <row r="1495" spans="4:6" x14ac:dyDescent="0.25">
      <c r="D1495">
        <v>266</v>
      </c>
      <c r="E1495">
        <v>0</v>
      </c>
      <c r="F1495">
        <v>0</v>
      </c>
    </row>
    <row r="1496" spans="4:6" x14ac:dyDescent="0.25">
      <c r="D1496">
        <v>267</v>
      </c>
      <c r="E1496">
        <v>0</v>
      </c>
      <c r="F1496">
        <v>0</v>
      </c>
    </row>
    <row r="1497" spans="4:6" x14ac:dyDescent="0.25">
      <c r="D1497">
        <v>268</v>
      </c>
      <c r="E1497">
        <v>0</v>
      </c>
      <c r="F1497">
        <v>0</v>
      </c>
    </row>
    <row r="1498" spans="4:6" x14ac:dyDescent="0.25">
      <c r="D1498">
        <v>269</v>
      </c>
      <c r="E1498">
        <v>0</v>
      </c>
      <c r="F1498">
        <v>0</v>
      </c>
    </row>
    <row r="1499" spans="4:6" x14ac:dyDescent="0.25">
      <c r="D1499">
        <v>270</v>
      </c>
      <c r="E1499">
        <v>0</v>
      </c>
      <c r="F1499">
        <v>0</v>
      </c>
    </row>
    <row r="1500" spans="4:6" x14ac:dyDescent="0.25">
      <c r="D1500">
        <v>271</v>
      </c>
      <c r="E1500">
        <v>0</v>
      </c>
      <c r="F1500">
        <v>0</v>
      </c>
    </row>
    <row r="1501" spans="4:6" x14ac:dyDescent="0.25">
      <c r="D1501">
        <v>272</v>
      </c>
      <c r="E1501">
        <v>0</v>
      </c>
      <c r="F1501">
        <v>0</v>
      </c>
    </row>
    <row r="1502" spans="4:6" x14ac:dyDescent="0.25">
      <c r="D1502">
        <v>273</v>
      </c>
      <c r="E1502">
        <v>0</v>
      </c>
      <c r="F1502">
        <v>0</v>
      </c>
    </row>
    <row r="1503" spans="4:6" x14ac:dyDescent="0.25">
      <c r="D1503">
        <v>274</v>
      </c>
      <c r="E1503">
        <v>0</v>
      </c>
      <c r="F1503">
        <v>0</v>
      </c>
    </row>
    <row r="1504" spans="4:6" x14ac:dyDescent="0.25">
      <c r="D1504">
        <v>275</v>
      </c>
      <c r="E1504">
        <v>0</v>
      </c>
      <c r="F1504">
        <v>0</v>
      </c>
    </row>
    <row r="1505" spans="4:6" x14ac:dyDescent="0.25">
      <c r="D1505">
        <v>276</v>
      </c>
      <c r="E1505">
        <v>0</v>
      </c>
      <c r="F1505">
        <v>0</v>
      </c>
    </row>
    <row r="1506" spans="4:6" x14ac:dyDescent="0.25">
      <c r="D1506">
        <v>277</v>
      </c>
      <c r="E1506">
        <v>0</v>
      </c>
      <c r="F1506">
        <v>0</v>
      </c>
    </row>
    <row r="1507" spans="4:6" x14ac:dyDescent="0.25">
      <c r="D1507">
        <v>278</v>
      </c>
      <c r="E1507">
        <v>0</v>
      </c>
      <c r="F1507">
        <v>0</v>
      </c>
    </row>
    <row r="1508" spans="4:6" x14ac:dyDescent="0.25">
      <c r="D1508">
        <v>279</v>
      </c>
      <c r="E1508">
        <v>0</v>
      </c>
      <c r="F1508">
        <v>0</v>
      </c>
    </row>
    <row r="1509" spans="4:6" x14ac:dyDescent="0.25">
      <c r="D1509">
        <v>280</v>
      </c>
      <c r="E1509">
        <v>0</v>
      </c>
      <c r="F1509">
        <v>0</v>
      </c>
    </row>
    <row r="1510" spans="4:6" x14ac:dyDescent="0.25">
      <c r="D1510">
        <v>281</v>
      </c>
      <c r="E1510">
        <v>0</v>
      </c>
      <c r="F1510">
        <v>0</v>
      </c>
    </row>
    <row r="1511" spans="4:6" x14ac:dyDescent="0.25">
      <c r="D1511">
        <v>282</v>
      </c>
      <c r="E1511">
        <v>0</v>
      </c>
      <c r="F1511">
        <v>0</v>
      </c>
    </row>
    <row r="1512" spans="4:6" x14ac:dyDescent="0.25">
      <c r="D1512">
        <v>283</v>
      </c>
      <c r="E1512">
        <v>0</v>
      </c>
      <c r="F1512">
        <v>0</v>
      </c>
    </row>
    <row r="1513" spans="4:6" x14ac:dyDescent="0.25">
      <c r="D1513">
        <v>284</v>
      </c>
      <c r="E1513">
        <v>0</v>
      </c>
      <c r="F1513">
        <v>0</v>
      </c>
    </row>
    <row r="1514" spans="4:6" x14ac:dyDescent="0.25">
      <c r="D1514">
        <v>285</v>
      </c>
      <c r="E1514">
        <v>0</v>
      </c>
      <c r="F1514">
        <v>0</v>
      </c>
    </row>
    <row r="1515" spans="4:6" x14ac:dyDescent="0.25">
      <c r="D1515">
        <v>286</v>
      </c>
      <c r="E1515">
        <v>0</v>
      </c>
      <c r="F1515">
        <v>0</v>
      </c>
    </row>
    <row r="1516" spans="4:6" x14ac:dyDescent="0.25">
      <c r="D1516">
        <v>287</v>
      </c>
      <c r="E1516">
        <v>0</v>
      </c>
      <c r="F1516">
        <v>0</v>
      </c>
    </row>
    <row r="1517" spans="4:6" x14ac:dyDescent="0.25">
      <c r="D1517">
        <v>288</v>
      </c>
      <c r="E1517">
        <v>1</v>
      </c>
      <c r="F1517">
        <v>0</v>
      </c>
    </row>
    <row r="1518" spans="4:6" x14ac:dyDescent="0.25">
      <c r="D1518">
        <v>289</v>
      </c>
      <c r="E1518">
        <v>0</v>
      </c>
      <c r="F1518">
        <v>0</v>
      </c>
    </row>
    <row r="1519" spans="4:6" x14ac:dyDescent="0.25">
      <c r="D1519">
        <v>290</v>
      </c>
      <c r="E1519">
        <v>0</v>
      </c>
      <c r="F1519">
        <v>0</v>
      </c>
    </row>
    <row r="1520" spans="4:6" x14ac:dyDescent="0.25">
      <c r="D1520">
        <v>291</v>
      </c>
      <c r="E1520">
        <v>0</v>
      </c>
      <c r="F1520">
        <v>0</v>
      </c>
    </row>
    <row r="1521" spans="4:6" x14ac:dyDescent="0.25">
      <c r="D1521">
        <v>292</v>
      </c>
      <c r="E1521">
        <v>0</v>
      </c>
      <c r="F1521">
        <v>0</v>
      </c>
    </row>
    <row r="1522" spans="4:6" x14ac:dyDescent="0.25">
      <c r="D1522">
        <v>293</v>
      </c>
      <c r="E1522">
        <v>0</v>
      </c>
      <c r="F1522">
        <v>0</v>
      </c>
    </row>
    <row r="1523" spans="4:6" x14ac:dyDescent="0.25">
      <c r="D1523">
        <v>294</v>
      </c>
      <c r="E1523">
        <v>0</v>
      </c>
      <c r="F1523">
        <v>0</v>
      </c>
    </row>
    <row r="1524" spans="4:6" x14ac:dyDescent="0.25">
      <c r="D1524">
        <v>295</v>
      </c>
      <c r="E1524">
        <v>0</v>
      </c>
      <c r="F1524">
        <v>0</v>
      </c>
    </row>
    <row r="1525" spans="4:6" x14ac:dyDescent="0.25">
      <c r="D1525">
        <v>296</v>
      </c>
      <c r="E1525">
        <v>0</v>
      </c>
      <c r="F1525">
        <v>0</v>
      </c>
    </row>
    <row r="1526" spans="4:6" x14ac:dyDescent="0.25">
      <c r="D1526">
        <v>297</v>
      </c>
      <c r="E1526">
        <v>0</v>
      </c>
      <c r="F1526">
        <v>0</v>
      </c>
    </row>
    <row r="1527" spans="4:6" x14ac:dyDescent="0.25">
      <c r="D1527">
        <v>298</v>
      </c>
      <c r="E1527">
        <v>0</v>
      </c>
      <c r="F1527">
        <v>0</v>
      </c>
    </row>
    <row r="1528" spans="4:6" x14ac:dyDescent="0.25">
      <c r="D1528">
        <v>299</v>
      </c>
      <c r="E1528">
        <v>0</v>
      </c>
      <c r="F1528">
        <v>0</v>
      </c>
    </row>
    <row r="1529" spans="4:6" x14ac:dyDescent="0.25">
      <c r="D1529">
        <v>300</v>
      </c>
      <c r="E1529">
        <v>0</v>
      </c>
      <c r="F1529">
        <v>0</v>
      </c>
    </row>
    <row r="1530" spans="4:6" x14ac:dyDescent="0.25">
      <c r="D1530">
        <v>301</v>
      </c>
      <c r="E1530">
        <v>0</v>
      </c>
      <c r="F1530">
        <v>0</v>
      </c>
    </row>
    <row r="1531" spans="4:6" x14ac:dyDescent="0.25">
      <c r="D1531">
        <v>302</v>
      </c>
      <c r="E1531">
        <v>0</v>
      </c>
      <c r="F1531">
        <v>0</v>
      </c>
    </row>
    <row r="1532" spans="4:6" x14ac:dyDescent="0.25">
      <c r="D1532">
        <v>303</v>
      </c>
      <c r="E1532">
        <v>0</v>
      </c>
      <c r="F1532">
        <v>0</v>
      </c>
    </row>
    <row r="1533" spans="4:6" x14ac:dyDescent="0.25">
      <c r="D1533">
        <v>304</v>
      </c>
      <c r="E1533">
        <v>0</v>
      </c>
      <c r="F1533">
        <v>0</v>
      </c>
    </row>
    <row r="1534" spans="4:6" x14ac:dyDescent="0.25">
      <c r="D1534">
        <v>305</v>
      </c>
      <c r="E1534">
        <v>0</v>
      </c>
      <c r="F1534">
        <v>0</v>
      </c>
    </row>
    <row r="1535" spans="4:6" x14ac:dyDescent="0.25">
      <c r="D1535">
        <v>306</v>
      </c>
      <c r="E1535">
        <v>0</v>
      </c>
      <c r="F1535">
        <v>0</v>
      </c>
    </row>
    <row r="1536" spans="4:6" x14ac:dyDescent="0.25">
      <c r="D1536">
        <v>307</v>
      </c>
      <c r="E1536">
        <v>0</v>
      </c>
      <c r="F1536">
        <v>0</v>
      </c>
    </row>
    <row r="1537" spans="4:6" x14ac:dyDescent="0.25">
      <c r="D1537">
        <v>308</v>
      </c>
      <c r="E1537">
        <v>0</v>
      </c>
      <c r="F1537">
        <v>0</v>
      </c>
    </row>
    <row r="1538" spans="4:6" x14ac:dyDescent="0.25">
      <c r="D1538">
        <v>309</v>
      </c>
      <c r="E1538">
        <v>0</v>
      </c>
      <c r="F1538">
        <v>0</v>
      </c>
    </row>
    <row r="1539" spans="4:6" x14ac:dyDescent="0.25">
      <c r="D1539">
        <v>310</v>
      </c>
      <c r="E1539">
        <v>0</v>
      </c>
      <c r="F1539">
        <v>0</v>
      </c>
    </row>
    <row r="1540" spans="4:6" x14ac:dyDescent="0.25">
      <c r="D1540">
        <v>311</v>
      </c>
      <c r="E1540">
        <v>0</v>
      </c>
      <c r="F1540">
        <v>0</v>
      </c>
    </row>
    <row r="1541" spans="4:6" x14ac:dyDescent="0.25">
      <c r="D1541">
        <v>312</v>
      </c>
      <c r="E1541">
        <v>0</v>
      </c>
      <c r="F1541">
        <v>0</v>
      </c>
    </row>
    <row r="1542" spans="4:6" x14ac:dyDescent="0.25">
      <c r="D1542">
        <v>313</v>
      </c>
      <c r="E1542">
        <v>0</v>
      </c>
      <c r="F1542">
        <v>0</v>
      </c>
    </row>
    <row r="1543" spans="4:6" x14ac:dyDescent="0.25">
      <c r="D1543">
        <v>314</v>
      </c>
      <c r="E1543">
        <v>0</v>
      </c>
      <c r="F1543">
        <v>0</v>
      </c>
    </row>
    <row r="1544" spans="4:6" x14ac:dyDescent="0.25">
      <c r="D1544">
        <v>315</v>
      </c>
      <c r="E1544">
        <v>0</v>
      </c>
      <c r="F1544">
        <v>0</v>
      </c>
    </row>
    <row r="1545" spans="4:6" x14ac:dyDescent="0.25">
      <c r="D1545">
        <v>316</v>
      </c>
      <c r="E1545">
        <v>0</v>
      </c>
      <c r="F1545">
        <v>0</v>
      </c>
    </row>
    <row r="1546" spans="4:6" x14ac:dyDescent="0.25">
      <c r="D1546">
        <v>317</v>
      </c>
      <c r="E1546">
        <v>0</v>
      </c>
      <c r="F1546">
        <v>0</v>
      </c>
    </row>
    <row r="1547" spans="4:6" x14ac:dyDescent="0.25">
      <c r="D1547">
        <v>318</v>
      </c>
      <c r="E1547">
        <v>0</v>
      </c>
      <c r="F1547">
        <v>0</v>
      </c>
    </row>
    <row r="1548" spans="4:6" x14ac:dyDescent="0.25">
      <c r="D1548">
        <v>319</v>
      </c>
      <c r="E1548">
        <v>0</v>
      </c>
      <c r="F1548">
        <v>0</v>
      </c>
    </row>
    <row r="1549" spans="4:6" x14ac:dyDescent="0.25">
      <c r="D1549">
        <v>320</v>
      </c>
      <c r="E1549">
        <v>0</v>
      </c>
      <c r="F1549">
        <v>0</v>
      </c>
    </row>
    <row r="1550" spans="4:6" x14ac:dyDescent="0.25">
      <c r="D1550">
        <v>321</v>
      </c>
      <c r="E1550">
        <v>0</v>
      </c>
      <c r="F1550">
        <v>0</v>
      </c>
    </row>
    <row r="1551" spans="4:6" x14ac:dyDescent="0.25">
      <c r="D1551">
        <v>322</v>
      </c>
      <c r="E1551">
        <v>0</v>
      </c>
      <c r="F1551">
        <v>0</v>
      </c>
    </row>
    <row r="1552" spans="4:6" x14ac:dyDescent="0.25">
      <c r="D1552">
        <v>323</v>
      </c>
      <c r="E1552">
        <v>0</v>
      </c>
      <c r="F1552">
        <v>0</v>
      </c>
    </row>
    <row r="1553" spans="4:6" x14ac:dyDescent="0.25">
      <c r="D1553">
        <v>324</v>
      </c>
      <c r="E1553">
        <v>0</v>
      </c>
      <c r="F1553">
        <v>0</v>
      </c>
    </row>
    <row r="1554" spans="4:6" x14ac:dyDescent="0.25">
      <c r="D1554">
        <v>325</v>
      </c>
      <c r="E1554">
        <v>0</v>
      </c>
      <c r="F1554">
        <v>0</v>
      </c>
    </row>
    <row r="1555" spans="4:6" x14ac:dyDescent="0.25">
      <c r="D1555">
        <v>326</v>
      </c>
      <c r="E1555">
        <v>0</v>
      </c>
      <c r="F1555">
        <v>0</v>
      </c>
    </row>
    <row r="1556" spans="4:6" x14ac:dyDescent="0.25">
      <c r="D1556">
        <v>327</v>
      </c>
      <c r="E1556">
        <v>0</v>
      </c>
      <c r="F1556">
        <v>0</v>
      </c>
    </row>
    <row r="1557" spans="4:6" x14ac:dyDescent="0.25">
      <c r="D1557">
        <v>328</v>
      </c>
      <c r="E1557">
        <v>0</v>
      </c>
      <c r="F1557">
        <v>0</v>
      </c>
    </row>
    <row r="1558" spans="4:6" x14ac:dyDescent="0.25">
      <c r="D1558">
        <v>329</v>
      </c>
      <c r="E1558">
        <v>0</v>
      </c>
      <c r="F1558">
        <v>0</v>
      </c>
    </row>
    <row r="1559" spans="4:6" x14ac:dyDescent="0.25">
      <c r="D1559">
        <v>330</v>
      </c>
      <c r="E1559">
        <v>0</v>
      </c>
      <c r="F1559">
        <v>0</v>
      </c>
    </row>
    <row r="1560" spans="4:6" x14ac:dyDescent="0.25">
      <c r="D1560">
        <v>331</v>
      </c>
      <c r="E1560">
        <v>0</v>
      </c>
      <c r="F1560">
        <v>0</v>
      </c>
    </row>
    <row r="1561" spans="4:6" x14ac:dyDescent="0.25">
      <c r="D1561">
        <v>332</v>
      </c>
      <c r="E1561">
        <v>0</v>
      </c>
      <c r="F1561">
        <v>0</v>
      </c>
    </row>
    <row r="1562" spans="4:6" x14ac:dyDescent="0.25">
      <c r="D1562">
        <v>333</v>
      </c>
      <c r="E1562">
        <v>0</v>
      </c>
      <c r="F1562">
        <v>0</v>
      </c>
    </row>
    <row r="1563" spans="4:6" x14ac:dyDescent="0.25">
      <c r="D1563">
        <v>334</v>
      </c>
      <c r="E1563">
        <v>0</v>
      </c>
      <c r="F1563">
        <v>0</v>
      </c>
    </row>
    <row r="1564" spans="4:6" x14ac:dyDescent="0.25">
      <c r="D1564">
        <v>335</v>
      </c>
      <c r="E1564">
        <v>0</v>
      </c>
      <c r="F1564">
        <v>0</v>
      </c>
    </row>
    <row r="1565" spans="4:6" x14ac:dyDescent="0.25">
      <c r="D1565">
        <v>336</v>
      </c>
      <c r="E1565">
        <v>0</v>
      </c>
      <c r="F1565">
        <v>0</v>
      </c>
    </row>
    <row r="1566" spans="4:6" x14ac:dyDescent="0.25">
      <c r="D1566">
        <v>337</v>
      </c>
      <c r="E1566">
        <v>0</v>
      </c>
      <c r="F1566">
        <v>0</v>
      </c>
    </row>
    <row r="1567" spans="4:6" x14ac:dyDescent="0.25">
      <c r="D1567">
        <v>338</v>
      </c>
      <c r="E1567">
        <v>0</v>
      </c>
      <c r="F1567">
        <v>0</v>
      </c>
    </row>
    <row r="1568" spans="4:6" x14ac:dyDescent="0.25">
      <c r="D1568">
        <v>339</v>
      </c>
      <c r="E1568">
        <v>0</v>
      </c>
      <c r="F1568">
        <v>0</v>
      </c>
    </row>
    <row r="1569" spans="4:6" x14ac:dyDescent="0.25">
      <c r="D1569">
        <v>340</v>
      </c>
      <c r="E1569">
        <v>0</v>
      </c>
      <c r="F1569">
        <v>0</v>
      </c>
    </row>
    <row r="1570" spans="4:6" x14ac:dyDescent="0.25">
      <c r="D1570">
        <v>341</v>
      </c>
      <c r="E1570">
        <v>0</v>
      </c>
      <c r="F1570">
        <v>0</v>
      </c>
    </row>
    <row r="1571" spans="4:6" x14ac:dyDescent="0.25">
      <c r="D1571">
        <v>342</v>
      </c>
      <c r="E1571">
        <v>0</v>
      </c>
      <c r="F1571">
        <v>0</v>
      </c>
    </row>
    <row r="1572" spans="4:6" x14ac:dyDescent="0.25">
      <c r="D1572">
        <v>343</v>
      </c>
      <c r="E1572">
        <v>0</v>
      </c>
      <c r="F1572">
        <v>0</v>
      </c>
    </row>
    <row r="1573" spans="4:6" x14ac:dyDescent="0.25">
      <c r="D1573">
        <v>344</v>
      </c>
      <c r="E1573">
        <v>0</v>
      </c>
      <c r="F1573">
        <v>0</v>
      </c>
    </row>
    <row r="1574" spans="4:6" x14ac:dyDescent="0.25">
      <c r="D1574">
        <v>345</v>
      </c>
      <c r="E1574">
        <v>0</v>
      </c>
      <c r="F1574">
        <v>0</v>
      </c>
    </row>
    <row r="1575" spans="4:6" x14ac:dyDescent="0.25">
      <c r="D1575">
        <v>346</v>
      </c>
      <c r="E1575">
        <v>0</v>
      </c>
      <c r="F1575">
        <v>0</v>
      </c>
    </row>
    <row r="1576" spans="4:6" x14ac:dyDescent="0.25">
      <c r="D1576">
        <v>347</v>
      </c>
      <c r="E1576">
        <v>0</v>
      </c>
      <c r="F1576">
        <v>0</v>
      </c>
    </row>
    <row r="1577" spans="4:6" x14ac:dyDescent="0.25">
      <c r="D1577">
        <v>348</v>
      </c>
      <c r="E1577">
        <v>0</v>
      </c>
      <c r="F1577">
        <v>0</v>
      </c>
    </row>
    <row r="1578" spans="4:6" x14ac:dyDescent="0.25">
      <c r="D1578">
        <v>349</v>
      </c>
      <c r="E1578">
        <v>0</v>
      </c>
      <c r="F1578">
        <v>0</v>
      </c>
    </row>
    <row r="1579" spans="4:6" x14ac:dyDescent="0.25">
      <c r="D1579">
        <v>350</v>
      </c>
      <c r="E1579">
        <v>0</v>
      </c>
      <c r="F1579">
        <v>0</v>
      </c>
    </row>
    <row r="1580" spans="4:6" x14ac:dyDescent="0.25">
      <c r="D1580">
        <v>351</v>
      </c>
      <c r="E1580">
        <v>0</v>
      </c>
      <c r="F1580">
        <v>0</v>
      </c>
    </row>
    <row r="1581" spans="4:6" x14ac:dyDescent="0.25">
      <c r="D1581">
        <v>352</v>
      </c>
      <c r="E1581">
        <v>0</v>
      </c>
      <c r="F1581">
        <v>0</v>
      </c>
    </row>
    <row r="1582" spans="4:6" x14ac:dyDescent="0.25">
      <c r="D1582">
        <v>353</v>
      </c>
      <c r="E1582">
        <v>0</v>
      </c>
      <c r="F1582">
        <v>0</v>
      </c>
    </row>
    <row r="1583" spans="4:6" x14ac:dyDescent="0.25">
      <c r="D1583">
        <v>354</v>
      </c>
      <c r="E1583">
        <v>0</v>
      </c>
      <c r="F1583">
        <v>0</v>
      </c>
    </row>
    <row r="1584" spans="4:6" x14ac:dyDescent="0.25">
      <c r="D1584">
        <v>355</v>
      </c>
      <c r="E1584">
        <v>0</v>
      </c>
      <c r="F1584">
        <v>0</v>
      </c>
    </row>
    <row r="1585" spans="4:6" x14ac:dyDescent="0.25">
      <c r="D1585">
        <v>356</v>
      </c>
      <c r="E1585">
        <v>0</v>
      </c>
      <c r="F1585">
        <v>0</v>
      </c>
    </row>
    <row r="1586" spans="4:6" x14ac:dyDescent="0.25">
      <c r="D1586">
        <v>357</v>
      </c>
      <c r="E1586">
        <v>0</v>
      </c>
      <c r="F1586">
        <v>0</v>
      </c>
    </row>
    <row r="1587" spans="4:6" x14ac:dyDescent="0.25">
      <c r="D1587">
        <v>358</v>
      </c>
      <c r="E1587">
        <v>0</v>
      </c>
      <c r="F1587">
        <v>0</v>
      </c>
    </row>
    <row r="1588" spans="4:6" x14ac:dyDescent="0.25">
      <c r="D1588">
        <v>359</v>
      </c>
      <c r="E1588">
        <v>0</v>
      </c>
      <c r="F1588">
        <v>0</v>
      </c>
    </row>
    <row r="1589" spans="4:6" x14ac:dyDescent="0.25">
      <c r="D1589">
        <v>360</v>
      </c>
      <c r="E1589">
        <v>0</v>
      </c>
      <c r="F1589">
        <v>0</v>
      </c>
    </row>
    <row r="1590" spans="4:6" x14ac:dyDescent="0.25">
      <c r="D1590">
        <v>361</v>
      </c>
      <c r="E1590">
        <v>0</v>
      </c>
      <c r="F1590">
        <v>0</v>
      </c>
    </row>
    <row r="1591" spans="4:6" x14ac:dyDescent="0.25">
      <c r="D1591">
        <v>362</v>
      </c>
      <c r="E1591">
        <v>0</v>
      </c>
      <c r="F1591">
        <v>0</v>
      </c>
    </row>
    <row r="1592" spans="4:6" x14ac:dyDescent="0.25">
      <c r="D1592">
        <v>363</v>
      </c>
      <c r="E1592">
        <v>0</v>
      </c>
      <c r="F1592">
        <v>0</v>
      </c>
    </row>
    <row r="1593" spans="4:6" x14ac:dyDescent="0.25">
      <c r="D1593">
        <v>364</v>
      </c>
      <c r="E1593">
        <v>0</v>
      </c>
      <c r="F1593">
        <v>0</v>
      </c>
    </row>
    <row r="1594" spans="4:6" x14ac:dyDescent="0.25">
      <c r="D1594">
        <v>365</v>
      </c>
      <c r="E1594">
        <v>0</v>
      </c>
      <c r="F1594">
        <v>0</v>
      </c>
    </row>
    <row r="1595" spans="4:6" x14ac:dyDescent="0.25">
      <c r="D1595">
        <v>366</v>
      </c>
      <c r="E1595">
        <v>0</v>
      </c>
      <c r="F1595">
        <v>0</v>
      </c>
    </row>
    <row r="1596" spans="4:6" x14ac:dyDescent="0.25">
      <c r="D1596">
        <v>367</v>
      </c>
      <c r="E1596">
        <v>0</v>
      </c>
      <c r="F1596">
        <v>0</v>
      </c>
    </row>
    <row r="1597" spans="4:6" x14ac:dyDescent="0.25">
      <c r="D1597">
        <v>368</v>
      </c>
      <c r="E1597">
        <v>0</v>
      </c>
      <c r="F1597">
        <v>1</v>
      </c>
    </row>
    <row r="1598" spans="4:6" x14ac:dyDescent="0.25">
      <c r="D1598">
        <v>369</v>
      </c>
      <c r="E1598">
        <v>0</v>
      </c>
      <c r="F1598">
        <v>0</v>
      </c>
    </row>
    <row r="1599" spans="4:6" x14ac:dyDescent="0.25">
      <c r="D1599">
        <v>370</v>
      </c>
      <c r="E1599">
        <v>0</v>
      </c>
      <c r="F1599">
        <v>0</v>
      </c>
    </row>
    <row r="1600" spans="4:6" x14ac:dyDescent="0.25">
      <c r="D1600">
        <v>371</v>
      </c>
      <c r="E1600">
        <v>0</v>
      </c>
      <c r="F1600">
        <v>0</v>
      </c>
    </row>
    <row r="1601" spans="4:6" x14ac:dyDescent="0.25">
      <c r="D1601">
        <v>372</v>
      </c>
      <c r="E1601">
        <v>0</v>
      </c>
      <c r="F1601">
        <v>0</v>
      </c>
    </row>
    <row r="1602" spans="4:6" x14ac:dyDescent="0.25">
      <c r="D1602">
        <v>373</v>
      </c>
      <c r="E1602">
        <v>0</v>
      </c>
      <c r="F1602">
        <v>0</v>
      </c>
    </row>
    <row r="1603" spans="4:6" x14ac:dyDescent="0.25">
      <c r="D1603">
        <v>374</v>
      </c>
      <c r="E1603">
        <v>0</v>
      </c>
      <c r="F1603">
        <v>0</v>
      </c>
    </row>
    <row r="1604" spans="4:6" x14ac:dyDescent="0.25">
      <c r="D1604">
        <v>375</v>
      </c>
      <c r="E1604">
        <v>0</v>
      </c>
      <c r="F1604">
        <v>0</v>
      </c>
    </row>
    <row r="1605" spans="4:6" x14ac:dyDescent="0.25">
      <c r="D1605">
        <v>376</v>
      </c>
      <c r="E1605">
        <v>0</v>
      </c>
      <c r="F1605">
        <v>0</v>
      </c>
    </row>
    <row r="1606" spans="4:6" x14ac:dyDescent="0.25">
      <c r="D1606">
        <v>377</v>
      </c>
      <c r="E1606">
        <v>1</v>
      </c>
      <c r="F1606">
        <v>0</v>
      </c>
    </row>
    <row r="1607" spans="4:6" x14ac:dyDescent="0.25">
      <c r="D1607">
        <v>378</v>
      </c>
      <c r="E1607">
        <v>0</v>
      </c>
      <c r="F1607">
        <v>0</v>
      </c>
    </row>
    <row r="1608" spans="4:6" x14ac:dyDescent="0.25">
      <c r="D1608">
        <v>379</v>
      </c>
      <c r="E1608">
        <v>0</v>
      </c>
      <c r="F1608">
        <v>0</v>
      </c>
    </row>
    <row r="1609" spans="4:6" x14ac:dyDescent="0.25">
      <c r="D1609">
        <v>380</v>
      </c>
      <c r="E1609">
        <v>0</v>
      </c>
      <c r="F1609">
        <v>0</v>
      </c>
    </row>
    <row r="1610" spans="4:6" x14ac:dyDescent="0.25">
      <c r="D1610">
        <v>381</v>
      </c>
      <c r="E1610">
        <v>0</v>
      </c>
      <c r="F1610">
        <v>0</v>
      </c>
    </row>
    <row r="1611" spans="4:6" x14ac:dyDescent="0.25">
      <c r="D1611">
        <v>382</v>
      </c>
      <c r="E1611">
        <v>0</v>
      </c>
      <c r="F1611">
        <v>0</v>
      </c>
    </row>
    <row r="1612" spans="4:6" x14ac:dyDescent="0.25">
      <c r="D1612">
        <v>383</v>
      </c>
      <c r="E1612">
        <v>0</v>
      </c>
      <c r="F1612">
        <v>0</v>
      </c>
    </row>
    <row r="1613" spans="4:6" x14ac:dyDescent="0.25">
      <c r="D1613">
        <v>384</v>
      </c>
      <c r="E1613">
        <v>0</v>
      </c>
      <c r="F1613">
        <v>0</v>
      </c>
    </row>
    <row r="1614" spans="4:6" x14ac:dyDescent="0.25">
      <c r="D1614">
        <v>385</v>
      </c>
      <c r="E1614">
        <v>0</v>
      </c>
      <c r="F1614">
        <v>0</v>
      </c>
    </row>
    <row r="1615" spans="4:6" x14ac:dyDescent="0.25">
      <c r="D1615">
        <v>386</v>
      </c>
      <c r="E1615">
        <v>0</v>
      </c>
      <c r="F1615">
        <v>0</v>
      </c>
    </row>
    <row r="1616" spans="4:6" x14ac:dyDescent="0.25">
      <c r="D1616">
        <v>387</v>
      </c>
      <c r="E1616">
        <v>0</v>
      </c>
      <c r="F1616">
        <v>0</v>
      </c>
    </row>
    <row r="1617" spans="4:6" x14ac:dyDescent="0.25">
      <c r="D1617">
        <v>388</v>
      </c>
      <c r="E1617">
        <v>0</v>
      </c>
      <c r="F1617">
        <v>0</v>
      </c>
    </row>
    <row r="1618" spans="4:6" x14ac:dyDescent="0.25">
      <c r="D1618">
        <v>389</v>
      </c>
      <c r="E1618">
        <v>0</v>
      </c>
      <c r="F1618">
        <v>0</v>
      </c>
    </row>
    <row r="1619" spans="4:6" x14ac:dyDescent="0.25">
      <c r="D1619">
        <v>390</v>
      </c>
      <c r="E1619">
        <v>0</v>
      </c>
      <c r="F1619">
        <v>0</v>
      </c>
    </row>
    <row r="1620" spans="4:6" x14ac:dyDescent="0.25">
      <c r="D1620">
        <v>391</v>
      </c>
      <c r="E1620">
        <v>0</v>
      </c>
      <c r="F1620">
        <v>0</v>
      </c>
    </row>
    <row r="1621" spans="4:6" x14ac:dyDescent="0.25">
      <c r="D1621">
        <v>392</v>
      </c>
      <c r="E1621">
        <v>0</v>
      </c>
      <c r="F1621">
        <v>0</v>
      </c>
    </row>
    <row r="1622" spans="4:6" x14ac:dyDescent="0.25">
      <c r="D1622">
        <v>393</v>
      </c>
      <c r="E1622">
        <v>0</v>
      </c>
      <c r="F1622">
        <v>0</v>
      </c>
    </row>
    <row r="1623" spans="4:6" x14ac:dyDescent="0.25">
      <c r="D1623">
        <v>394</v>
      </c>
      <c r="E1623">
        <v>0</v>
      </c>
      <c r="F1623">
        <v>2</v>
      </c>
    </row>
    <row r="1624" spans="4:6" x14ac:dyDescent="0.25">
      <c r="D1624">
        <v>395</v>
      </c>
      <c r="E1624">
        <v>0</v>
      </c>
      <c r="F1624">
        <v>0</v>
      </c>
    </row>
    <row r="1625" spans="4:6" x14ac:dyDescent="0.25">
      <c r="D1625">
        <v>396</v>
      </c>
      <c r="E1625">
        <v>0</v>
      </c>
      <c r="F1625">
        <v>0</v>
      </c>
    </row>
    <row r="1626" spans="4:6" x14ac:dyDescent="0.25">
      <c r="D1626">
        <v>397</v>
      </c>
      <c r="E1626">
        <v>0</v>
      </c>
      <c r="F1626">
        <v>0</v>
      </c>
    </row>
    <row r="1627" spans="4:6" x14ac:dyDescent="0.25">
      <c r="D1627">
        <v>398</v>
      </c>
      <c r="E1627">
        <v>0</v>
      </c>
      <c r="F1627">
        <v>0</v>
      </c>
    </row>
    <row r="1628" spans="4:6" x14ac:dyDescent="0.25">
      <c r="D1628">
        <v>399</v>
      </c>
      <c r="E1628">
        <v>0</v>
      </c>
      <c r="F1628">
        <v>0</v>
      </c>
    </row>
    <row r="1629" spans="4:6" x14ac:dyDescent="0.25">
      <c r="D1629">
        <v>400</v>
      </c>
      <c r="E1629">
        <v>0</v>
      </c>
      <c r="F1629">
        <v>0</v>
      </c>
    </row>
    <row r="1630" spans="4:6" x14ac:dyDescent="0.25">
      <c r="D1630">
        <v>401</v>
      </c>
      <c r="E1630">
        <v>0</v>
      </c>
      <c r="F1630">
        <v>0</v>
      </c>
    </row>
    <row r="1631" spans="4:6" x14ac:dyDescent="0.25">
      <c r="D1631">
        <v>402</v>
      </c>
      <c r="E1631">
        <v>0</v>
      </c>
      <c r="F1631">
        <v>0</v>
      </c>
    </row>
    <row r="1632" spans="4:6" x14ac:dyDescent="0.25">
      <c r="D1632">
        <v>403</v>
      </c>
      <c r="E1632">
        <v>0</v>
      </c>
      <c r="F1632">
        <v>0</v>
      </c>
    </row>
    <row r="1633" spans="4:6" x14ac:dyDescent="0.25">
      <c r="D1633">
        <v>404</v>
      </c>
      <c r="E1633">
        <v>1</v>
      </c>
      <c r="F1633">
        <v>0</v>
      </c>
    </row>
    <row r="1634" spans="4:6" x14ac:dyDescent="0.25">
      <c r="D1634">
        <v>405</v>
      </c>
      <c r="E1634">
        <v>0</v>
      </c>
      <c r="F1634">
        <v>0</v>
      </c>
    </row>
    <row r="1635" spans="4:6" x14ac:dyDescent="0.25">
      <c r="D1635">
        <v>406</v>
      </c>
      <c r="E1635">
        <v>0</v>
      </c>
      <c r="F1635">
        <v>0</v>
      </c>
    </row>
    <row r="1636" spans="4:6" x14ac:dyDescent="0.25">
      <c r="D1636">
        <v>407</v>
      </c>
      <c r="E1636">
        <v>0</v>
      </c>
      <c r="F1636">
        <v>0</v>
      </c>
    </row>
    <row r="1637" spans="4:6" x14ac:dyDescent="0.25">
      <c r="D1637">
        <v>408</v>
      </c>
      <c r="E1637">
        <v>0</v>
      </c>
      <c r="F1637">
        <v>0</v>
      </c>
    </row>
    <row r="1638" spans="4:6" x14ac:dyDescent="0.25">
      <c r="D1638">
        <v>409</v>
      </c>
      <c r="E1638">
        <v>0</v>
      </c>
      <c r="F1638">
        <v>0</v>
      </c>
    </row>
    <row r="1639" spans="4:6" x14ac:dyDescent="0.25">
      <c r="D1639">
        <v>410</v>
      </c>
      <c r="E1639">
        <v>0</v>
      </c>
      <c r="F1639">
        <v>0</v>
      </c>
    </row>
    <row r="1640" spans="4:6" x14ac:dyDescent="0.25">
      <c r="D1640">
        <v>411</v>
      </c>
      <c r="E1640">
        <v>1</v>
      </c>
      <c r="F1640">
        <v>0</v>
      </c>
    </row>
    <row r="1641" spans="4:6" x14ac:dyDescent="0.25">
      <c r="D1641">
        <v>412</v>
      </c>
      <c r="E1641">
        <v>8</v>
      </c>
      <c r="F1641">
        <v>0</v>
      </c>
    </row>
    <row r="1642" spans="4:6" x14ac:dyDescent="0.25">
      <c r="D1642">
        <v>413</v>
      </c>
      <c r="E1642">
        <v>0</v>
      </c>
      <c r="F1642">
        <v>2</v>
      </c>
    </row>
    <row r="1643" spans="4:6" x14ac:dyDescent="0.25">
      <c r="D1643">
        <v>414</v>
      </c>
      <c r="E1643">
        <v>0</v>
      </c>
      <c r="F1643">
        <v>1</v>
      </c>
    </row>
    <row r="1644" spans="4:6" x14ac:dyDescent="0.25">
      <c r="D1644">
        <v>415</v>
      </c>
      <c r="E1644">
        <v>0</v>
      </c>
      <c r="F1644">
        <v>1</v>
      </c>
    </row>
    <row r="1645" spans="4:6" x14ac:dyDescent="0.25">
      <c r="D1645">
        <v>416</v>
      </c>
      <c r="E1645">
        <v>0</v>
      </c>
      <c r="F1645">
        <v>0</v>
      </c>
    </row>
    <row r="1646" spans="4:6" x14ac:dyDescent="0.25">
      <c r="D1646">
        <v>417</v>
      </c>
      <c r="E1646">
        <v>0</v>
      </c>
      <c r="F1646">
        <v>1</v>
      </c>
    </row>
    <row r="1647" spans="4:6" x14ac:dyDescent="0.25">
      <c r="D1647">
        <v>418</v>
      </c>
      <c r="E1647">
        <v>0</v>
      </c>
      <c r="F1647">
        <v>0</v>
      </c>
    </row>
    <row r="1648" spans="4:6" x14ac:dyDescent="0.25">
      <c r="D1648">
        <v>419</v>
      </c>
      <c r="E1648">
        <v>0</v>
      </c>
      <c r="F1648">
        <v>0</v>
      </c>
    </row>
    <row r="1649" spans="4:6" x14ac:dyDescent="0.25">
      <c r="D1649">
        <v>420</v>
      </c>
      <c r="E1649">
        <v>0</v>
      </c>
      <c r="F1649">
        <v>1</v>
      </c>
    </row>
    <row r="1650" spans="4:6" x14ac:dyDescent="0.25">
      <c r="D1650">
        <v>421</v>
      </c>
      <c r="E1650">
        <v>0</v>
      </c>
      <c r="F1650">
        <v>0</v>
      </c>
    </row>
    <row r="1651" spans="4:6" x14ac:dyDescent="0.25">
      <c r="D1651">
        <v>422</v>
      </c>
      <c r="E1651">
        <v>0</v>
      </c>
      <c r="F1651">
        <v>0</v>
      </c>
    </row>
    <row r="1652" spans="4:6" x14ac:dyDescent="0.25">
      <c r="D1652">
        <v>423</v>
      </c>
      <c r="E1652">
        <v>0</v>
      </c>
      <c r="F1652">
        <v>0</v>
      </c>
    </row>
    <row r="1653" spans="4:6" x14ac:dyDescent="0.25">
      <c r="D1653">
        <v>424</v>
      </c>
      <c r="E1653">
        <v>0</v>
      </c>
      <c r="F1653">
        <v>0</v>
      </c>
    </row>
    <row r="1654" spans="4:6" x14ac:dyDescent="0.25">
      <c r="D1654">
        <v>425</v>
      </c>
      <c r="E1654">
        <v>0</v>
      </c>
      <c r="F1654">
        <v>0</v>
      </c>
    </row>
    <row r="1655" spans="4:6" x14ac:dyDescent="0.25">
      <c r="D1655">
        <v>426</v>
      </c>
      <c r="E1655">
        <v>0</v>
      </c>
      <c r="F1655">
        <v>0</v>
      </c>
    </row>
    <row r="1656" spans="4:6" x14ac:dyDescent="0.25">
      <c r="D1656">
        <v>427</v>
      </c>
      <c r="E1656">
        <v>0</v>
      </c>
      <c r="F1656">
        <v>1</v>
      </c>
    </row>
    <row r="1657" spans="4:6" x14ac:dyDescent="0.25">
      <c r="D1657">
        <v>428</v>
      </c>
      <c r="E1657">
        <v>0</v>
      </c>
      <c r="F1657">
        <v>0</v>
      </c>
    </row>
    <row r="1658" spans="4:6" x14ac:dyDescent="0.25">
      <c r="D1658">
        <v>429</v>
      </c>
      <c r="E1658">
        <v>0</v>
      </c>
      <c r="F1658">
        <v>0</v>
      </c>
    </row>
    <row r="1659" spans="4:6" x14ac:dyDescent="0.25">
      <c r="D1659">
        <v>430</v>
      </c>
      <c r="E1659">
        <v>0</v>
      </c>
      <c r="F1659">
        <v>1</v>
      </c>
    </row>
    <row r="1660" spans="4:6" x14ac:dyDescent="0.25">
      <c r="D1660">
        <v>431</v>
      </c>
      <c r="E1660">
        <v>0</v>
      </c>
      <c r="F1660">
        <v>0</v>
      </c>
    </row>
    <row r="1661" spans="4:6" x14ac:dyDescent="0.25">
      <c r="D1661">
        <v>432</v>
      </c>
      <c r="E1661">
        <v>0</v>
      </c>
      <c r="F1661">
        <v>6</v>
      </c>
    </row>
    <row r="1662" spans="4:6" x14ac:dyDescent="0.25">
      <c r="D1662">
        <v>433</v>
      </c>
      <c r="E1662">
        <v>0</v>
      </c>
      <c r="F1662">
        <v>2</v>
      </c>
    </row>
    <row r="1663" spans="4:6" x14ac:dyDescent="0.25">
      <c r="D1663">
        <v>434</v>
      </c>
      <c r="E1663">
        <v>0</v>
      </c>
      <c r="F1663">
        <v>1</v>
      </c>
    </row>
    <row r="1664" spans="4:6" x14ac:dyDescent="0.25">
      <c r="D1664">
        <v>435</v>
      </c>
      <c r="E1664">
        <v>0</v>
      </c>
      <c r="F1664">
        <v>2</v>
      </c>
    </row>
    <row r="1665" spans="4:6" x14ac:dyDescent="0.25">
      <c r="D1665">
        <v>436</v>
      </c>
      <c r="E1665">
        <v>0</v>
      </c>
      <c r="F1665">
        <v>0</v>
      </c>
    </row>
    <row r="1666" spans="4:6" x14ac:dyDescent="0.25">
      <c r="D1666">
        <v>437</v>
      </c>
      <c r="E1666">
        <v>0</v>
      </c>
      <c r="F1666">
        <v>0</v>
      </c>
    </row>
    <row r="1667" spans="4:6" x14ac:dyDescent="0.25">
      <c r="D1667">
        <v>438</v>
      </c>
      <c r="E1667">
        <v>0</v>
      </c>
      <c r="F1667">
        <v>0</v>
      </c>
    </row>
    <row r="1668" spans="4:6" x14ac:dyDescent="0.25">
      <c r="D1668">
        <v>439</v>
      </c>
      <c r="E1668">
        <v>0</v>
      </c>
      <c r="F1668">
        <v>2</v>
      </c>
    </row>
    <row r="1669" spans="4:6" x14ac:dyDescent="0.25">
      <c r="D1669">
        <v>440</v>
      </c>
      <c r="E1669">
        <v>0</v>
      </c>
      <c r="F1669">
        <v>0</v>
      </c>
    </row>
    <row r="1670" spans="4:6" x14ac:dyDescent="0.25">
      <c r="D1670">
        <v>441</v>
      </c>
      <c r="E1670">
        <v>1</v>
      </c>
      <c r="F1670">
        <v>0</v>
      </c>
    </row>
    <row r="1671" spans="4:6" x14ac:dyDescent="0.25">
      <c r="D1671">
        <v>442</v>
      </c>
      <c r="E1671">
        <v>0</v>
      </c>
      <c r="F1671">
        <v>0</v>
      </c>
    </row>
    <row r="1672" spans="4:6" x14ac:dyDescent="0.25">
      <c r="D1672">
        <v>443</v>
      </c>
      <c r="E1672">
        <v>0</v>
      </c>
      <c r="F1672">
        <v>0</v>
      </c>
    </row>
    <row r="1673" spans="4:6" x14ac:dyDescent="0.25">
      <c r="D1673">
        <v>444</v>
      </c>
      <c r="E1673">
        <v>0</v>
      </c>
      <c r="F1673">
        <v>0</v>
      </c>
    </row>
    <row r="1674" spans="4:6" x14ac:dyDescent="0.25">
      <c r="D1674">
        <v>445</v>
      </c>
      <c r="E1674">
        <v>0</v>
      </c>
      <c r="F1674">
        <v>0</v>
      </c>
    </row>
    <row r="1675" spans="4:6" x14ac:dyDescent="0.25">
      <c r="D1675">
        <v>446</v>
      </c>
      <c r="E1675">
        <v>1</v>
      </c>
      <c r="F1675">
        <v>1</v>
      </c>
    </row>
    <row r="1676" spans="4:6" x14ac:dyDescent="0.25">
      <c r="D1676">
        <v>447</v>
      </c>
      <c r="E1676">
        <v>0</v>
      </c>
      <c r="F1676">
        <v>0</v>
      </c>
    </row>
    <row r="1677" spans="4:6" x14ac:dyDescent="0.25">
      <c r="D1677">
        <v>448</v>
      </c>
      <c r="E1677">
        <v>0</v>
      </c>
      <c r="F1677">
        <v>0</v>
      </c>
    </row>
    <row r="1678" spans="4:6" x14ac:dyDescent="0.25">
      <c r="D1678">
        <v>449</v>
      </c>
      <c r="E1678">
        <v>0</v>
      </c>
      <c r="F1678">
        <v>0</v>
      </c>
    </row>
    <row r="1679" spans="4:6" x14ac:dyDescent="0.25">
      <c r="D1679">
        <v>450</v>
      </c>
      <c r="E1679">
        <v>0</v>
      </c>
      <c r="F1679">
        <v>0</v>
      </c>
    </row>
    <row r="1680" spans="4:6" x14ac:dyDescent="0.25">
      <c r="D1680">
        <v>451</v>
      </c>
      <c r="E1680">
        <v>0</v>
      </c>
      <c r="F1680">
        <v>0</v>
      </c>
    </row>
    <row r="1681" spans="4:6" x14ac:dyDescent="0.25">
      <c r="D1681">
        <v>452</v>
      </c>
      <c r="E1681">
        <v>0</v>
      </c>
      <c r="F1681">
        <v>0</v>
      </c>
    </row>
    <row r="1682" spans="4:6" x14ac:dyDescent="0.25">
      <c r="D1682">
        <v>453</v>
      </c>
      <c r="E1682">
        <v>0</v>
      </c>
      <c r="F1682">
        <v>0</v>
      </c>
    </row>
    <row r="1683" spans="4:6" x14ac:dyDescent="0.25">
      <c r="D1683">
        <v>454</v>
      </c>
      <c r="E1683">
        <v>0</v>
      </c>
      <c r="F1683">
        <v>0</v>
      </c>
    </row>
    <row r="1684" spans="4:6" x14ac:dyDescent="0.25">
      <c r="D1684">
        <v>455</v>
      </c>
      <c r="E1684">
        <v>0</v>
      </c>
      <c r="F1684">
        <v>0</v>
      </c>
    </row>
    <row r="1685" spans="4:6" x14ac:dyDescent="0.25">
      <c r="D1685">
        <v>456</v>
      </c>
      <c r="E1685">
        <v>0</v>
      </c>
      <c r="F1685">
        <v>0</v>
      </c>
    </row>
    <row r="1686" spans="4:6" x14ac:dyDescent="0.25">
      <c r="D1686">
        <v>457</v>
      </c>
      <c r="E1686">
        <v>0</v>
      </c>
      <c r="F1686">
        <v>0</v>
      </c>
    </row>
    <row r="1687" spans="4:6" x14ac:dyDescent="0.25">
      <c r="D1687">
        <v>458</v>
      </c>
      <c r="E1687">
        <v>0</v>
      </c>
      <c r="F1687">
        <v>0</v>
      </c>
    </row>
    <row r="1688" spans="4:6" x14ac:dyDescent="0.25">
      <c r="D1688">
        <v>459</v>
      </c>
      <c r="E1688">
        <v>0</v>
      </c>
      <c r="F1688">
        <v>0</v>
      </c>
    </row>
    <row r="1689" spans="4:6" x14ac:dyDescent="0.25">
      <c r="D1689">
        <v>460</v>
      </c>
      <c r="E1689">
        <v>1</v>
      </c>
      <c r="F1689">
        <v>0</v>
      </c>
    </row>
    <row r="1690" spans="4:6" x14ac:dyDescent="0.25">
      <c r="D1690">
        <v>461</v>
      </c>
      <c r="E1690">
        <v>0</v>
      </c>
      <c r="F1690">
        <v>0</v>
      </c>
    </row>
    <row r="1691" spans="4:6" x14ac:dyDescent="0.25">
      <c r="D1691">
        <v>462</v>
      </c>
      <c r="E1691">
        <v>0</v>
      </c>
      <c r="F1691">
        <v>0</v>
      </c>
    </row>
    <row r="1692" spans="4:6" x14ac:dyDescent="0.25">
      <c r="D1692">
        <v>463</v>
      </c>
      <c r="E1692">
        <v>0</v>
      </c>
      <c r="F1692">
        <v>0</v>
      </c>
    </row>
    <row r="1693" spans="4:6" x14ac:dyDescent="0.25">
      <c r="D1693">
        <v>464</v>
      </c>
      <c r="E1693">
        <v>0</v>
      </c>
      <c r="F1693">
        <v>0</v>
      </c>
    </row>
    <row r="1694" spans="4:6" x14ac:dyDescent="0.25">
      <c r="D1694">
        <v>465</v>
      </c>
      <c r="E1694">
        <v>1</v>
      </c>
      <c r="F1694">
        <v>0</v>
      </c>
    </row>
    <row r="1695" spans="4:6" x14ac:dyDescent="0.25">
      <c r="D1695">
        <v>466</v>
      </c>
      <c r="E1695">
        <v>4</v>
      </c>
      <c r="F1695">
        <v>0</v>
      </c>
    </row>
    <row r="1696" spans="4:6" x14ac:dyDescent="0.25">
      <c r="D1696">
        <v>467</v>
      </c>
      <c r="E1696">
        <v>0</v>
      </c>
      <c r="F1696">
        <v>0</v>
      </c>
    </row>
    <row r="1697" spans="4:6" x14ac:dyDescent="0.25">
      <c r="D1697">
        <v>468</v>
      </c>
      <c r="E1697">
        <v>0</v>
      </c>
      <c r="F1697">
        <v>0</v>
      </c>
    </row>
    <row r="1698" spans="4:6" x14ac:dyDescent="0.25">
      <c r="D1698">
        <v>469</v>
      </c>
      <c r="E1698">
        <v>0</v>
      </c>
      <c r="F1698">
        <v>0</v>
      </c>
    </row>
    <row r="1699" spans="4:6" x14ac:dyDescent="0.25">
      <c r="D1699">
        <v>470</v>
      </c>
      <c r="E1699">
        <v>0</v>
      </c>
      <c r="F1699">
        <v>0</v>
      </c>
    </row>
    <row r="1700" spans="4:6" x14ac:dyDescent="0.25">
      <c r="D1700">
        <v>471</v>
      </c>
      <c r="E1700">
        <v>0</v>
      </c>
      <c r="F1700">
        <v>1</v>
      </c>
    </row>
    <row r="1701" spans="4:6" x14ac:dyDescent="0.25">
      <c r="D1701">
        <v>472</v>
      </c>
      <c r="E1701">
        <v>0</v>
      </c>
      <c r="F1701">
        <v>0</v>
      </c>
    </row>
    <row r="1702" spans="4:6" x14ac:dyDescent="0.25">
      <c r="D1702">
        <v>473</v>
      </c>
      <c r="E1702">
        <v>1</v>
      </c>
      <c r="F1702">
        <v>1</v>
      </c>
    </row>
    <row r="1703" spans="4:6" x14ac:dyDescent="0.25">
      <c r="D1703">
        <v>474</v>
      </c>
      <c r="E1703">
        <v>0</v>
      </c>
      <c r="F1703">
        <v>0</v>
      </c>
    </row>
    <row r="1704" spans="4:6" x14ac:dyDescent="0.25">
      <c r="D1704">
        <v>475</v>
      </c>
      <c r="E1704">
        <v>2</v>
      </c>
      <c r="F1704">
        <v>0</v>
      </c>
    </row>
    <row r="1705" spans="4:6" x14ac:dyDescent="0.25">
      <c r="D1705">
        <v>476</v>
      </c>
      <c r="E1705">
        <v>0</v>
      </c>
      <c r="F1705">
        <v>0</v>
      </c>
    </row>
    <row r="1706" spans="4:6" x14ac:dyDescent="0.25">
      <c r="D1706">
        <v>477</v>
      </c>
      <c r="E1706">
        <v>1</v>
      </c>
      <c r="F1706">
        <v>0</v>
      </c>
    </row>
    <row r="1707" spans="4:6" x14ac:dyDescent="0.25">
      <c r="D1707">
        <v>478</v>
      </c>
      <c r="E1707">
        <v>1</v>
      </c>
      <c r="F1707">
        <v>0</v>
      </c>
    </row>
    <row r="1708" spans="4:6" x14ac:dyDescent="0.25">
      <c r="D1708">
        <v>479</v>
      </c>
      <c r="E1708">
        <v>3</v>
      </c>
      <c r="F1708">
        <v>0</v>
      </c>
    </row>
    <row r="1709" spans="4:6" x14ac:dyDescent="0.25">
      <c r="D1709">
        <v>480</v>
      </c>
      <c r="E1709">
        <v>13</v>
      </c>
      <c r="F1709">
        <v>0</v>
      </c>
    </row>
    <row r="1710" spans="4:6" x14ac:dyDescent="0.25">
      <c r="D1710">
        <v>481</v>
      </c>
      <c r="E1710">
        <v>0</v>
      </c>
      <c r="F1710">
        <v>0</v>
      </c>
    </row>
    <row r="1711" spans="4:6" x14ac:dyDescent="0.25">
      <c r="D1711">
        <v>482</v>
      </c>
      <c r="E1711">
        <v>1</v>
      </c>
      <c r="F1711">
        <v>0</v>
      </c>
    </row>
    <row r="1712" spans="4:6" x14ac:dyDescent="0.25">
      <c r="D1712">
        <v>483</v>
      </c>
      <c r="E1712">
        <v>1</v>
      </c>
      <c r="F1712">
        <v>0</v>
      </c>
    </row>
    <row r="1713" spans="4:6" x14ac:dyDescent="0.25">
      <c r="D1713">
        <v>484</v>
      </c>
      <c r="E1713">
        <v>13</v>
      </c>
      <c r="F1713">
        <v>11</v>
      </c>
    </row>
    <row r="1714" spans="4:6" x14ac:dyDescent="0.25">
      <c r="D1714">
        <v>485</v>
      </c>
      <c r="E1714">
        <v>13</v>
      </c>
      <c r="F1714">
        <v>1</v>
      </c>
    </row>
    <row r="1715" spans="4:6" x14ac:dyDescent="0.25">
      <c r="D1715">
        <v>486</v>
      </c>
      <c r="E1715">
        <v>45</v>
      </c>
      <c r="F1715">
        <v>3</v>
      </c>
    </row>
    <row r="1716" spans="4:6" x14ac:dyDescent="0.25">
      <c r="D1716">
        <v>487</v>
      </c>
      <c r="E1716">
        <v>137</v>
      </c>
      <c r="F1716">
        <v>3</v>
      </c>
    </row>
    <row r="1717" spans="4:6" x14ac:dyDescent="0.25">
      <c r="D1717">
        <v>488</v>
      </c>
      <c r="E1717">
        <v>151</v>
      </c>
      <c r="F1717">
        <v>10</v>
      </c>
    </row>
    <row r="1718" spans="4:6" x14ac:dyDescent="0.25">
      <c r="D1718">
        <v>489</v>
      </c>
      <c r="E1718">
        <v>72</v>
      </c>
      <c r="F1718">
        <v>0</v>
      </c>
    </row>
    <row r="1719" spans="4:6" x14ac:dyDescent="0.25">
      <c r="D1719">
        <v>490</v>
      </c>
      <c r="E1719">
        <v>28</v>
      </c>
      <c r="F1719">
        <v>0</v>
      </c>
    </row>
    <row r="1720" spans="4:6" x14ac:dyDescent="0.25">
      <c r="D1720">
        <v>491</v>
      </c>
      <c r="E1720">
        <v>22</v>
      </c>
      <c r="F1720">
        <v>0</v>
      </c>
    </row>
    <row r="1721" spans="4:6" x14ac:dyDescent="0.25">
      <c r="D1721">
        <v>492</v>
      </c>
      <c r="E1721">
        <v>30</v>
      </c>
      <c r="F1721">
        <v>0</v>
      </c>
    </row>
    <row r="1722" spans="4:6" x14ac:dyDescent="0.25">
      <c r="D1722">
        <v>493</v>
      </c>
      <c r="E1722">
        <v>27</v>
      </c>
      <c r="F1722">
        <v>3</v>
      </c>
    </row>
    <row r="1723" spans="4:6" x14ac:dyDescent="0.25">
      <c r="D1723">
        <v>494</v>
      </c>
      <c r="E1723">
        <v>11</v>
      </c>
      <c r="F1723">
        <v>0</v>
      </c>
    </row>
    <row r="1724" spans="4:6" x14ac:dyDescent="0.25">
      <c r="D1724">
        <v>495</v>
      </c>
      <c r="E1724">
        <v>3</v>
      </c>
      <c r="F1724">
        <v>0</v>
      </c>
    </row>
    <row r="1725" spans="4:6" x14ac:dyDescent="0.25">
      <c r="D1725">
        <v>496</v>
      </c>
      <c r="E1725">
        <v>16</v>
      </c>
      <c r="F1725">
        <v>1</v>
      </c>
    </row>
    <row r="1726" spans="4:6" x14ac:dyDescent="0.25">
      <c r="D1726">
        <v>497</v>
      </c>
      <c r="E1726">
        <v>0</v>
      </c>
      <c r="F1726">
        <v>7</v>
      </c>
    </row>
    <row r="1727" spans="4:6" x14ac:dyDescent="0.25">
      <c r="D1727">
        <v>498</v>
      </c>
      <c r="E1727">
        <v>5</v>
      </c>
      <c r="F1727">
        <v>10</v>
      </c>
    </row>
    <row r="1728" spans="4:6" x14ac:dyDescent="0.25">
      <c r="D1728">
        <v>499</v>
      </c>
      <c r="E1728">
        <v>0</v>
      </c>
      <c r="F1728">
        <v>0</v>
      </c>
    </row>
    <row r="1729" spans="4:6" x14ac:dyDescent="0.25">
      <c r="D1729">
        <v>500</v>
      </c>
      <c r="E1729">
        <v>0</v>
      </c>
      <c r="F1729">
        <v>2</v>
      </c>
    </row>
    <row r="1730" spans="4:6" x14ac:dyDescent="0.25">
      <c r="D1730">
        <v>501</v>
      </c>
      <c r="E1730">
        <v>2</v>
      </c>
      <c r="F1730">
        <v>10</v>
      </c>
    </row>
    <row r="1731" spans="4:6" x14ac:dyDescent="0.25">
      <c r="D1731">
        <v>502</v>
      </c>
      <c r="E1731">
        <v>0</v>
      </c>
      <c r="F1731">
        <v>14</v>
      </c>
    </row>
    <row r="1732" spans="4:6" x14ac:dyDescent="0.25">
      <c r="D1732">
        <v>503</v>
      </c>
      <c r="E1732">
        <v>0</v>
      </c>
      <c r="F1732">
        <v>8</v>
      </c>
    </row>
    <row r="1733" spans="4:6" x14ac:dyDescent="0.25">
      <c r="D1733">
        <v>504</v>
      </c>
      <c r="E1733">
        <v>0</v>
      </c>
      <c r="F1733">
        <v>3</v>
      </c>
    </row>
    <row r="1734" spans="4:6" x14ac:dyDescent="0.25">
      <c r="D1734">
        <v>505</v>
      </c>
      <c r="E1734">
        <v>2</v>
      </c>
      <c r="F1734">
        <v>14</v>
      </c>
    </row>
    <row r="1735" spans="4:6" x14ac:dyDescent="0.25">
      <c r="D1735">
        <v>506</v>
      </c>
      <c r="E1735">
        <v>0</v>
      </c>
      <c r="F1735">
        <v>9</v>
      </c>
    </row>
    <row r="1736" spans="4:6" x14ac:dyDescent="0.25">
      <c r="D1736">
        <v>507</v>
      </c>
      <c r="E1736">
        <v>1</v>
      </c>
      <c r="F1736">
        <v>55</v>
      </c>
    </row>
    <row r="1737" spans="4:6" x14ac:dyDescent="0.25">
      <c r="D1737">
        <v>508</v>
      </c>
      <c r="E1737">
        <v>0</v>
      </c>
      <c r="F1737">
        <v>10</v>
      </c>
    </row>
    <row r="1738" spans="4:6" x14ac:dyDescent="0.25">
      <c r="D1738">
        <v>509</v>
      </c>
      <c r="E1738">
        <v>0</v>
      </c>
      <c r="F1738">
        <v>104</v>
      </c>
    </row>
    <row r="1739" spans="4:6" x14ac:dyDescent="0.25">
      <c r="D1739">
        <v>510</v>
      </c>
      <c r="E1739">
        <v>0</v>
      </c>
      <c r="F1739">
        <v>48</v>
      </c>
    </row>
    <row r="1740" spans="4:6" x14ac:dyDescent="0.25">
      <c r="D1740">
        <v>511</v>
      </c>
      <c r="E1740">
        <v>0</v>
      </c>
      <c r="F1740">
        <v>54</v>
      </c>
    </row>
    <row r="1741" spans="4:6" x14ac:dyDescent="0.25">
      <c r="D1741">
        <v>512</v>
      </c>
      <c r="E1741">
        <v>0</v>
      </c>
      <c r="F1741">
        <v>91</v>
      </c>
    </row>
    <row r="1742" spans="4:6" x14ac:dyDescent="0.25">
      <c r="D1742">
        <v>513</v>
      </c>
      <c r="E1742">
        <v>0</v>
      </c>
      <c r="F1742">
        <v>25</v>
      </c>
    </row>
    <row r="1743" spans="4:6" x14ac:dyDescent="0.25">
      <c r="D1743">
        <v>514</v>
      </c>
      <c r="E1743">
        <v>0</v>
      </c>
      <c r="F1743">
        <v>12</v>
      </c>
    </row>
    <row r="1744" spans="4:6" x14ac:dyDescent="0.25">
      <c r="D1744">
        <v>515</v>
      </c>
      <c r="E1744">
        <v>0</v>
      </c>
      <c r="F1744">
        <v>6</v>
      </c>
    </row>
    <row r="1745" spans="4:6" x14ac:dyDescent="0.25">
      <c r="D1745">
        <v>516</v>
      </c>
      <c r="E1745">
        <v>0</v>
      </c>
      <c r="F1745">
        <v>27</v>
      </c>
    </row>
    <row r="1746" spans="4:6" x14ac:dyDescent="0.25">
      <c r="D1746">
        <v>517</v>
      </c>
      <c r="E1746">
        <v>0</v>
      </c>
      <c r="F1746">
        <v>57</v>
      </c>
    </row>
    <row r="1747" spans="4:6" x14ac:dyDescent="0.25">
      <c r="D1747">
        <v>518</v>
      </c>
      <c r="E1747">
        <v>0</v>
      </c>
      <c r="F1747">
        <v>5</v>
      </c>
    </row>
    <row r="1748" spans="4:6" x14ac:dyDescent="0.25">
      <c r="D1748">
        <v>519</v>
      </c>
      <c r="E1748">
        <v>0</v>
      </c>
      <c r="F1748">
        <v>2</v>
      </c>
    </row>
    <row r="1749" spans="4:6" x14ac:dyDescent="0.25">
      <c r="D1749">
        <v>520</v>
      </c>
      <c r="E1749">
        <v>0</v>
      </c>
      <c r="F1749">
        <v>2</v>
      </c>
    </row>
    <row r="1750" spans="4:6" x14ac:dyDescent="0.25">
      <c r="D1750">
        <v>521</v>
      </c>
      <c r="E1750">
        <v>0</v>
      </c>
      <c r="F1750">
        <v>4</v>
      </c>
    </row>
    <row r="1751" spans="4:6" x14ac:dyDescent="0.25">
      <c r="D1751">
        <v>522</v>
      </c>
      <c r="E1751">
        <v>0</v>
      </c>
      <c r="F1751">
        <v>1</v>
      </c>
    </row>
    <row r="1752" spans="4:6" x14ac:dyDescent="0.25">
      <c r="D1752">
        <v>523</v>
      </c>
      <c r="E1752">
        <v>0</v>
      </c>
      <c r="F1752">
        <v>2</v>
      </c>
    </row>
    <row r="1753" spans="4:6" x14ac:dyDescent="0.25">
      <c r="D1753">
        <v>524</v>
      </c>
      <c r="E1753">
        <v>0</v>
      </c>
      <c r="F1753">
        <v>1</v>
      </c>
    </row>
    <row r="1754" spans="4:6" x14ac:dyDescent="0.25">
      <c r="D1754">
        <v>525</v>
      </c>
      <c r="E1754">
        <v>0</v>
      </c>
      <c r="F1754">
        <v>0</v>
      </c>
    </row>
    <row r="1755" spans="4:6" x14ac:dyDescent="0.25">
      <c r="D1755">
        <v>526</v>
      </c>
      <c r="E1755">
        <v>0</v>
      </c>
      <c r="F1755">
        <v>0</v>
      </c>
    </row>
    <row r="1756" spans="4:6" x14ac:dyDescent="0.25">
      <c r="D1756">
        <v>527</v>
      </c>
      <c r="E1756">
        <v>0</v>
      </c>
      <c r="F1756">
        <v>1</v>
      </c>
    </row>
    <row r="1757" spans="4:6" x14ac:dyDescent="0.25">
      <c r="D1757">
        <v>528</v>
      </c>
      <c r="E1757">
        <v>0</v>
      </c>
      <c r="F1757">
        <v>1</v>
      </c>
    </row>
    <row r="1758" spans="4:6" x14ac:dyDescent="0.25">
      <c r="D1758">
        <v>529</v>
      </c>
      <c r="E1758">
        <v>0</v>
      </c>
      <c r="F1758">
        <v>0</v>
      </c>
    </row>
    <row r="1759" spans="4:6" x14ac:dyDescent="0.25">
      <c r="D1759">
        <v>530</v>
      </c>
      <c r="E1759">
        <v>0</v>
      </c>
      <c r="F1759">
        <v>4</v>
      </c>
    </row>
    <row r="1760" spans="4:6" x14ac:dyDescent="0.25">
      <c r="D1760">
        <v>531</v>
      </c>
      <c r="E1760">
        <v>0</v>
      </c>
      <c r="F1760">
        <v>1</v>
      </c>
    </row>
    <row r="1761" spans="4:6" x14ac:dyDescent="0.25">
      <c r="D1761">
        <v>532</v>
      </c>
      <c r="E1761">
        <v>0</v>
      </c>
      <c r="F1761">
        <v>0</v>
      </c>
    </row>
    <row r="1762" spans="4:6" x14ac:dyDescent="0.25">
      <c r="D1762">
        <v>533</v>
      </c>
      <c r="E1762">
        <v>0</v>
      </c>
      <c r="F1762">
        <v>0</v>
      </c>
    </row>
    <row r="1763" spans="4:6" x14ac:dyDescent="0.25">
      <c r="D1763">
        <v>534</v>
      </c>
      <c r="E1763">
        <v>0</v>
      </c>
      <c r="F1763">
        <v>0</v>
      </c>
    </row>
    <row r="1764" spans="4:6" x14ac:dyDescent="0.25">
      <c r="D1764">
        <v>535</v>
      </c>
      <c r="E1764">
        <v>0</v>
      </c>
      <c r="F1764">
        <v>0</v>
      </c>
    </row>
    <row r="1765" spans="4:6" x14ac:dyDescent="0.25">
      <c r="D1765">
        <v>536</v>
      </c>
      <c r="E1765">
        <v>0</v>
      </c>
      <c r="F1765">
        <v>1</v>
      </c>
    </row>
    <row r="1766" spans="4:6" x14ac:dyDescent="0.25">
      <c r="D1766">
        <v>537</v>
      </c>
      <c r="E1766">
        <v>0</v>
      </c>
      <c r="F1766">
        <v>0</v>
      </c>
    </row>
    <row r="1767" spans="4:6" x14ac:dyDescent="0.25">
      <c r="D1767">
        <v>538</v>
      </c>
      <c r="E1767">
        <v>0</v>
      </c>
      <c r="F1767">
        <v>0</v>
      </c>
    </row>
    <row r="1768" spans="4:6" x14ac:dyDescent="0.25">
      <c r="D1768">
        <v>539</v>
      </c>
      <c r="E1768">
        <v>0</v>
      </c>
      <c r="F1768">
        <v>0</v>
      </c>
    </row>
    <row r="1769" spans="4:6" x14ac:dyDescent="0.25">
      <c r="D1769">
        <v>540</v>
      </c>
      <c r="E1769">
        <v>0</v>
      </c>
      <c r="F176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73"/>
  <sheetViews>
    <sheetView topLeftCell="A97" zoomScale="85" zoomScaleNormal="85" workbookViewId="0">
      <selection activeCell="G2" sqref="G2"/>
    </sheetView>
  </sheetViews>
  <sheetFormatPr defaultRowHeight="15" x14ac:dyDescent="0.25"/>
  <cols>
    <col min="1" max="1" width="4.140625" customWidth="1"/>
    <col min="2" max="2" width="16.28515625" bestFit="1" customWidth="1"/>
    <col min="3" max="3" width="7" bestFit="1" customWidth="1"/>
    <col min="4" max="4" width="9.42578125" customWidth="1"/>
    <col min="5" max="5" width="14.28515625" customWidth="1"/>
    <col min="6" max="6" width="12.28515625" style="14" customWidth="1"/>
    <col min="7" max="7" width="13" customWidth="1"/>
    <col min="8" max="8" width="10.28515625" customWidth="1"/>
    <col min="9" max="9" width="7.85546875" bestFit="1" customWidth="1"/>
    <col min="10" max="10" width="8.28515625" customWidth="1"/>
    <col min="11" max="11" width="8.7109375" bestFit="1" customWidth="1"/>
    <col min="14" max="14" width="12.7109375" bestFit="1" customWidth="1"/>
    <col min="17" max="17" width="12" customWidth="1"/>
    <col min="18" max="18" width="11.42578125" customWidth="1"/>
    <col min="19" max="19" width="13" customWidth="1"/>
  </cols>
  <sheetData>
    <row r="2" spans="1:25" s="10" customFormat="1" ht="30" x14ac:dyDescent="0.25">
      <c r="A2" s="10" t="s">
        <v>449</v>
      </c>
      <c r="B2" s="10" t="s">
        <v>299</v>
      </c>
      <c r="C2" s="10" t="s">
        <v>229</v>
      </c>
      <c r="D2" s="10" t="s">
        <v>228</v>
      </c>
      <c r="E2" s="10" t="s">
        <v>296</v>
      </c>
      <c r="F2" s="15" t="s">
        <v>297</v>
      </c>
      <c r="G2" s="10" t="s">
        <v>230</v>
      </c>
      <c r="H2" s="10" t="s">
        <v>231</v>
      </c>
      <c r="I2" s="10" t="s">
        <v>232</v>
      </c>
      <c r="J2" s="10" t="s">
        <v>233</v>
      </c>
      <c r="K2" s="10" t="s">
        <v>298</v>
      </c>
    </row>
    <row r="3" spans="1:25" x14ac:dyDescent="0.25">
      <c r="A3">
        <v>1</v>
      </c>
      <c r="B3" t="s">
        <v>206</v>
      </c>
      <c r="C3" t="s">
        <v>234</v>
      </c>
      <c r="D3" t="s">
        <v>256</v>
      </c>
      <c r="E3">
        <v>7</v>
      </c>
      <c r="F3" s="14" t="s">
        <v>236</v>
      </c>
      <c r="G3">
        <v>7233</v>
      </c>
      <c r="H3">
        <v>3181</v>
      </c>
      <c r="I3">
        <v>3036</v>
      </c>
      <c r="J3">
        <v>3036</v>
      </c>
      <c r="K3">
        <v>2738</v>
      </c>
      <c r="N3" t="s">
        <v>875</v>
      </c>
    </row>
    <row r="4" spans="1:25" x14ac:dyDescent="0.25">
      <c r="A4">
        <v>2</v>
      </c>
      <c r="B4" t="s">
        <v>207</v>
      </c>
      <c r="C4" t="s">
        <v>234</v>
      </c>
      <c r="D4" t="s">
        <v>256</v>
      </c>
      <c r="E4">
        <v>7</v>
      </c>
      <c r="F4" s="14" t="s">
        <v>236</v>
      </c>
      <c r="G4">
        <v>15929</v>
      </c>
      <c r="H4">
        <v>9466</v>
      </c>
      <c r="I4">
        <v>8674</v>
      </c>
      <c r="J4">
        <v>8674</v>
      </c>
      <c r="K4">
        <v>7988</v>
      </c>
      <c r="N4" t="s">
        <v>876</v>
      </c>
    </row>
    <row r="5" spans="1:25" x14ac:dyDescent="0.25">
      <c r="A5">
        <v>3</v>
      </c>
      <c r="B5" t="s">
        <v>197</v>
      </c>
      <c r="C5" t="s">
        <v>234</v>
      </c>
      <c r="D5" t="s">
        <v>238</v>
      </c>
      <c r="E5">
        <v>10</v>
      </c>
      <c r="F5" s="14" t="s">
        <v>236</v>
      </c>
      <c r="G5">
        <v>11190</v>
      </c>
      <c r="H5">
        <v>7104</v>
      </c>
      <c r="I5">
        <v>6724</v>
      </c>
      <c r="J5">
        <v>6724</v>
      </c>
      <c r="K5">
        <v>5940</v>
      </c>
    </row>
    <row r="6" spans="1:25" x14ac:dyDescent="0.25">
      <c r="A6">
        <v>4</v>
      </c>
      <c r="B6" t="s">
        <v>198</v>
      </c>
      <c r="C6" t="s">
        <v>234</v>
      </c>
      <c r="D6" t="s">
        <v>238</v>
      </c>
      <c r="E6">
        <v>10</v>
      </c>
      <c r="F6" s="14" t="s">
        <v>236</v>
      </c>
      <c r="G6">
        <v>14030</v>
      </c>
      <c r="H6">
        <v>8362</v>
      </c>
      <c r="I6">
        <v>7561</v>
      </c>
      <c r="J6">
        <v>7561</v>
      </c>
      <c r="K6">
        <v>6528</v>
      </c>
      <c r="N6" s="3" t="s">
        <v>877</v>
      </c>
      <c r="Q6" s="9"/>
      <c r="S6" s="12"/>
      <c r="T6" s="12"/>
      <c r="U6" s="12"/>
      <c r="V6" s="12"/>
      <c r="W6" s="12"/>
      <c r="X6" s="17"/>
      <c r="Y6" s="9"/>
    </row>
    <row r="7" spans="1:25" x14ac:dyDescent="0.25">
      <c r="A7">
        <v>5</v>
      </c>
      <c r="B7" t="s">
        <v>136</v>
      </c>
      <c r="C7" t="s">
        <v>234</v>
      </c>
      <c r="D7" t="s">
        <v>237</v>
      </c>
      <c r="E7">
        <v>30</v>
      </c>
      <c r="F7" s="14" t="s">
        <v>236</v>
      </c>
      <c r="G7">
        <v>55680</v>
      </c>
      <c r="H7">
        <v>41135</v>
      </c>
      <c r="I7">
        <v>40995</v>
      </c>
      <c r="J7">
        <v>40995</v>
      </c>
      <c r="K7">
        <v>40373</v>
      </c>
      <c r="N7" s="3" t="s">
        <v>878</v>
      </c>
      <c r="X7" s="17"/>
      <c r="Y7" s="9"/>
    </row>
    <row r="8" spans="1:25" x14ac:dyDescent="0.25">
      <c r="A8">
        <v>6</v>
      </c>
      <c r="B8" t="s">
        <v>137</v>
      </c>
      <c r="C8" t="s">
        <v>234</v>
      </c>
      <c r="D8" t="s">
        <v>237</v>
      </c>
      <c r="E8">
        <v>30</v>
      </c>
      <c r="F8" s="14" t="s">
        <v>236</v>
      </c>
      <c r="G8">
        <v>40378</v>
      </c>
      <c r="H8">
        <v>29975</v>
      </c>
      <c r="I8">
        <v>29816</v>
      </c>
      <c r="J8">
        <v>29816</v>
      </c>
      <c r="K8">
        <v>29330</v>
      </c>
      <c r="N8" t="s">
        <v>879</v>
      </c>
      <c r="X8" s="17"/>
    </row>
    <row r="9" spans="1:25" x14ac:dyDescent="0.25">
      <c r="A9">
        <v>7</v>
      </c>
      <c r="B9" t="s">
        <v>216</v>
      </c>
      <c r="C9" t="s">
        <v>234</v>
      </c>
      <c r="D9" t="s">
        <v>239</v>
      </c>
      <c r="E9">
        <v>30</v>
      </c>
      <c r="F9" s="14" t="s">
        <v>236</v>
      </c>
      <c r="G9">
        <v>52169</v>
      </c>
      <c r="H9">
        <v>38213</v>
      </c>
      <c r="I9">
        <v>38212</v>
      </c>
      <c r="J9">
        <v>38212</v>
      </c>
      <c r="K9">
        <v>38212</v>
      </c>
      <c r="N9" s="3"/>
    </row>
    <row r="10" spans="1:25" x14ac:dyDescent="0.25">
      <c r="A10">
        <v>8</v>
      </c>
      <c r="B10" t="s">
        <v>217</v>
      </c>
      <c r="C10" t="s">
        <v>234</v>
      </c>
      <c r="D10" t="s">
        <v>239</v>
      </c>
      <c r="E10">
        <v>30</v>
      </c>
      <c r="F10" s="14" t="s">
        <v>236</v>
      </c>
      <c r="G10">
        <v>92772</v>
      </c>
      <c r="H10">
        <v>67281</v>
      </c>
      <c r="I10">
        <v>67248</v>
      </c>
      <c r="J10">
        <v>67248</v>
      </c>
      <c r="K10">
        <v>67219</v>
      </c>
      <c r="N10" s="3" t="s">
        <v>880</v>
      </c>
      <c r="X10" s="17"/>
    </row>
    <row r="11" spans="1:25" x14ac:dyDescent="0.25">
      <c r="A11">
        <v>9</v>
      </c>
      <c r="B11" t="s">
        <v>72</v>
      </c>
      <c r="C11" t="s">
        <v>234</v>
      </c>
      <c r="D11" t="s">
        <v>255</v>
      </c>
      <c r="E11">
        <v>30</v>
      </c>
      <c r="F11" s="14" t="s">
        <v>236</v>
      </c>
      <c r="G11">
        <v>8192</v>
      </c>
      <c r="H11">
        <v>5761</v>
      </c>
      <c r="I11">
        <v>5703</v>
      </c>
      <c r="J11">
        <v>5703</v>
      </c>
      <c r="K11">
        <v>5703</v>
      </c>
      <c r="N11" s="3"/>
      <c r="X11" s="17"/>
    </row>
    <row r="12" spans="1:25" x14ac:dyDescent="0.25">
      <c r="A12">
        <v>10</v>
      </c>
      <c r="B12" t="s">
        <v>73</v>
      </c>
      <c r="C12" t="s">
        <v>234</v>
      </c>
      <c r="D12" t="s">
        <v>255</v>
      </c>
      <c r="E12">
        <v>30</v>
      </c>
      <c r="F12" s="14" t="s">
        <v>236</v>
      </c>
      <c r="G12">
        <v>11548</v>
      </c>
      <c r="H12">
        <v>8366</v>
      </c>
      <c r="I12">
        <v>8336</v>
      </c>
      <c r="J12">
        <v>8336</v>
      </c>
      <c r="K12">
        <v>8336</v>
      </c>
      <c r="N12" s="3"/>
      <c r="X12" s="17"/>
    </row>
    <row r="13" spans="1:25" x14ac:dyDescent="0.25">
      <c r="A13">
        <v>11</v>
      </c>
      <c r="B13" t="s">
        <v>241</v>
      </c>
      <c r="C13" t="s">
        <v>234</v>
      </c>
      <c r="D13" t="s">
        <v>240</v>
      </c>
      <c r="E13">
        <v>232</v>
      </c>
      <c r="F13" s="14" t="s">
        <v>236</v>
      </c>
      <c r="G13">
        <v>27030</v>
      </c>
      <c r="H13">
        <v>20099</v>
      </c>
      <c r="I13">
        <v>19619</v>
      </c>
      <c r="J13">
        <v>19619</v>
      </c>
      <c r="K13">
        <v>18236</v>
      </c>
      <c r="N13" s="3"/>
      <c r="Q13" s="9"/>
      <c r="S13" s="9"/>
      <c r="T13" s="9"/>
      <c r="U13" s="9"/>
      <c r="V13" s="9"/>
      <c r="W13" s="9"/>
      <c r="X13" s="17"/>
      <c r="Y13" s="9"/>
    </row>
    <row r="14" spans="1:25" x14ac:dyDescent="0.25">
      <c r="A14">
        <v>12</v>
      </c>
      <c r="B14" t="s">
        <v>242</v>
      </c>
      <c r="C14" t="s">
        <v>234</v>
      </c>
      <c r="D14" t="s">
        <v>240</v>
      </c>
      <c r="E14">
        <v>232</v>
      </c>
      <c r="F14" s="14" t="s">
        <v>236</v>
      </c>
      <c r="G14">
        <v>36194</v>
      </c>
      <c r="H14">
        <v>26806</v>
      </c>
      <c r="I14">
        <v>26122</v>
      </c>
      <c r="J14">
        <v>26122</v>
      </c>
      <c r="K14">
        <v>22664</v>
      </c>
      <c r="X14" s="17"/>
      <c r="Y14" s="9"/>
    </row>
    <row r="15" spans="1:25" x14ac:dyDescent="0.25">
      <c r="A15">
        <v>13</v>
      </c>
      <c r="B15" t="s">
        <v>243</v>
      </c>
      <c r="C15" t="s">
        <v>234</v>
      </c>
      <c r="D15" t="s">
        <v>240</v>
      </c>
      <c r="E15">
        <v>232</v>
      </c>
      <c r="F15" s="14" t="s">
        <v>236</v>
      </c>
      <c r="G15">
        <v>11112</v>
      </c>
      <c r="H15">
        <v>8318</v>
      </c>
      <c r="I15">
        <v>8033</v>
      </c>
      <c r="J15">
        <v>8033</v>
      </c>
      <c r="K15">
        <v>7653</v>
      </c>
      <c r="N15" s="19"/>
    </row>
    <row r="16" spans="1:25" x14ac:dyDescent="0.25">
      <c r="A16">
        <v>14</v>
      </c>
      <c r="B16" t="s">
        <v>244</v>
      </c>
      <c r="C16" t="s">
        <v>234</v>
      </c>
      <c r="D16" t="s">
        <v>240</v>
      </c>
      <c r="E16">
        <v>232</v>
      </c>
      <c r="F16" s="14" t="s">
        <v>236</v>
      </c>
      <c r="G16">
        <v>11584</v>
      </c>
      <c r="H16">
        <v>8814</v>
      </c>
      <c r="I16">
        <v>8441</v>
      </c>
      <c r="J16">
        <v>8441</v>
      </c>
      <c r="K16">
        <v>7683</v>
      </c>
    </row>
    <row r="17" spans="1:11" x14ac:dyDescent="0.25">
      <c r="A17">
        <v>15</v>
      </c>
      <c r="B17" t="s">
        <v>248</v>
      </c>
      <c r="C17" t="s">
        <v>234</v>
      </c>
      <c r="D17" t="s">
        <v>247</v>
      </c>
      <c r="E17">
        <v>240</v>
      </c>
      <c r="F17" s="14" t="s">
        <v>236</v>
      </c>
      <c r="G17">
        <v>52335</v>
      </c>
      <c r="H17">
        <v>37929</v>
      </c>
      <c r="I17">
        <v>37324</v>
      </c>
      <c r="J17">
        <v>37324</v>
      </c>
      <c r="K17">
        <v>33438</v>
      </c>
    </row>
    <row r="18" spans="1:11" x14ac:dyDescent="0.25">
      <c r="A18">
        <v>16</v>
      </c>
      <c r="B18" t="s">
        <v>249</v>
      </c>
      <c r="C18" t="s">
        <v>234</v>
      </c>
      <c r="D18" t="s">
        <v>247</v>
      </c>
      <c r="E18">
        <v>240</v>
      </c>
      <c r="F18" s="14" t="s">
        <v>236</v>
      </c>
      <c r="G18">
        <v>27416</v>
      </c>
      <c r="H18">
        <v>20142</v>
      </c>
      <c r="I18">
        <v>19663</v>
      </c>
      <c r="J18">
        <v>19663</v>
      </c>
      <c r="K18">
        <v>17714</v>
      </c>
    </row>
    <row r="19" spans="1:11" x14ac:dyDescent="0.25">
      <c r="A19">
        <v>17</v>
      </c>
      <c r="B19" t="s">
        <v>250</v>
      </c>
      <c r="C19" t="s">
        <v>234</v>
      </c>
      <c r="D19" t="s">
        <v>247</v>
      </c>
      <c r="E19">
        <v>240</v>
      </c>
      <c r="F19" s="14" t="s">
        <v>236</v>
      </c>
      <c r="G19">
        <v>27553</v>
      </c>
      <c r="H19">
        <v>20224</v>
      </c>
      <c r="I19">
        <v>19756</v>
      </c>
      <c r="J19">
        <v>19756</v>
      </c>
      <c r="K19">
        <v>17720</v>
      </c>
    </row>
    <row r="20" spans="1:11" x14ac:dyDescent="0.25">
      <c r="A20">
        <v>18</v>
      </c>
      <c r="B20" t="s">
        <v>251</v>
      </c>
      <c r="C20" t="s">
        <v>234</v>
      </c>
      <c r="D20" t="s">
        <v>247</v>
      </c>
      <c r="E20">
        <v>240</v>
      </c>
      <c r="F20" s="14" t="s">
        <v>236</v>
      </c>
      <c r="G20">
        <v>59408</v>
      </c>
      <c r="H20">
        <v>43007</v>
      </c>
      <c r="I20">
        <v>42339</v>
      </c>
      <c r="J20">
        <v>42339</v>
      </c>
      <c r="K20">
        <v>36491</v>
      </c>
    </row>
    <row r="21" spans="1:11" x14ac:dyDescent="0.25">
      <c r="A21">
        <v>19</v>
      </c>
      <c r="B21" t="s">
        <v>265</v>
      </c>
      <c r="C21" t="s">
        <v>234</v>
      </c>
      <c r="D21" t="s">
        <v>264</v>
      </c>
      <c r="E21">
        <v>424</v>
      </c>
      <c r="F21" s="14" t="s">
        <v>236</v>
      </c>
      <c r="G21">
        <v>79550</v>
      </c>
      <c r="H21">
        <v>55309</v>
      </c>
      <c r="I21">
        <v>51349</v>
      </c>
      <c r="J21">
        <v>51349</v>
      </c>
      <c r="K21">
        <v>50824</v>
      </c>
    </row>
    <row r="22" spans="1:11" x14ac:dyDescent="0.25">
      <c r="A22">
        <v>20</v>
      </c>
      <c r="B22" t="s">
        <v>266</v>
      </c>
      <c r="C22" t="s">
        <v>234</v>
      </c>
      <c r="D22" t="s">
        <v>264</v>
      </c>
      <c r="E22">
        <v>424</v>
      </c>
      <c r="F22" s="14" t="s">
        <v>236</v>
      </c>
      <c r="G22">
        <v>92350</v>
      </c>
      <c r="H22">
        <v>66241</v>
      </c>
      <c r="I22">
        <v>63836</v>
      </c>
      <c r="J22">
        <v>63836</v>
      </c>
      <c r="K22">
        <v>62837</v>
      </c>
    </row>
    <row r="23" spans="1:11" x14ac:dyDescent="0.25">
      <c r="A23">
        <v>21</v>
      </c>
      <c r="B23" t="s">
        <v>267</v>
      </c>
      <c r="C23" t="s">
        <v>234</v>
      </c>
      <c r="D23" t="s">
        <v>264</v>
      </c>
      <c r="E23">
        <v>424</v>
      </c>
      <c r="F23" s="14" t="s">
        <v>236</v>
      </c>
      <c r="G23">
        <v>74038</v>
      </c>
      <c r="H23">
        <v>52626</v>
      </c>
      <c r="I23">
        <v>50710</v>
      </c>
      <c r="J23">
        <v>50710</v>
      </c>
      <c r="K23">
        <v>49683</v>
      </c>
    </row>
    <row r="24" spans="1:11" x14ac:dyDescent="0.25">
      <c r="A24">
        <v>22</v>
      </c>
      <c r="B24" t="s">
        <v>268</v>
      </c>
      <c r="C24" t="s">
        <v>234</v>
      </c>
      <c r="D24" t="s">
        <v>264</v>
      </c>
      <c r="E24">
        <v>424</v>
      </c>
      <c r="F24" s="14" t="s">
        <v>236</v>
      </c>
      <c r="G24">
        <v>67892</v>
      </c>
      <c r="H24">
        <v>49029</v>
      </c>
      <c r="I24">
        <v>48265</v>
      </c>
      <c r="J24">
        <v>48265</v>
      </c>
      <c r="K24">
        <v>47898</v>
      </c>
    </row>
    <row r="25" spans="1:11" x14ac:dyDescent="0.25">
      <c r="A25">
        <v>23</v>
      </c>
      <c r="B25" t="s">
        <v>258</v>
      </c>
      <c r="C25" t="s">
        <v>234</v>
      </c>
      <c r="D25" t="s">
        <v>257</v>
      </c>
      <c r="E25">
        <v>428</v>
      </c>
      <c r="F25" s="14" t="s">
        <v>236</v>
      </c>
      <c r="G25">
        <v>73679</v>
      </c>
      <c r="H25">
        <v>49743</v>
      </c>
      <c r="I25">
        <v>47050</v>
      </c>
      <c r="J25">
        <v>47050</v>
      </c>
      <c r="K25">
        <v>46156</v>
      </c>
    </row>
    <row r="26" spans="1:11" x14ac:dyDescent="0.25">
      <c r="A26">
        <v>24</v>
      </c>
      <c r="B26" t="s">
        <v>259</v>
      </c>
      <c r="C26" t="s">
        <v>234</v>
      </c>
      <c r="D26" t="s">
        <v>257</v>
      </c>
      <c r="E26">
        <v>428</v>
      </c>
      <c r="F26" s="14" t="s">
        <v>236</v>
      </c>
      <c r="G26">
        <v>65572</v>
      </c>
      <c r="H26">
        <v>45802</v>
      </c>
      <c r="I26">
        <v>43800</v>
      </c>
      <c r="J26">
        <v>43800</v>
      </c>
      <c r="K26">
        <v>42802</v>
      </c>
    </row>
    <row r="27" spans="1:11" x14ac:dyDescent="0.25">
      <c r="A27">
        <v>25</v>
      </c>
      <c r="B27" t="s">
        <v>260</v>
      </c>
      <c r="C27" t="s">
        <v>234</v>
      </c>
      <c r="D27" t="s">
        <v>257</v>
      </c>
      <c r="E27">
        <v>428</v>
      </c>
      <c r="F27" s="14" t="s">
        <v>236</v>
      </c>
      <c r="G27">
        <v>42450</v>
      </c>
      <c r="H27">
        <v>29542</v>
      </c>
      <c r="I27">
        <v>28259</v>
      </c>
      <c r="J27">
        <v>28259</v>
      </c>
      <c r="K27">
        <v>27906</v>
      </c>
    </row>
    <row r="28" spans="1:11" x14ac:dyDescent="0.25">
      <c r="A28">
        <v>26</v>
      </c>
      <c r="B28" t="s">
        <v>261</v>
      </c>
      <c r="C28" t="s">
        <v>234</v>
      </c>
      <c r="D28" t="s">
        <v>257</v>
      </c>
      <c r="E28">
        <v>428</v>
      </c>
      <c r="F28" s="14" t="s">
        <v>236</v>
      </c>
      <c r="G28">
        <v>58058</v>
      </c>
      <c r="H28">
        <v>41209</v>
      </c>
      <c r="I28">
        <v>39369</v>
      </c>
      <c r="J28">
        <v>39369</v>
      </c>
      <c r="K28">
        <v>37147</v>
      </c>
    </row>
    <row r="29" spans="1:11" x14ac:dyDescent="0.25">
      <c r="E29" s="9" t="s">
        <v>829</v>
      </c>
      <c r="G29" s="12">
        <f>AVERAGE(G3:G28)</f>
        <v>42897.769230769234</v>
      </c>
      <c r="H29" s="12">
        <f>AVERAGE(H3:H28)</f>
        <v>30526.307692307691</v>
      </c>
      <c r="I29" s="12">
        <f>AVERAGE(I3:I28)</f>
        <v>29624.615384615383</v>
      </c>
      <c r="J29" s="12">
        <f>AVERAGE(J3:J28)</f>
        <v>29624.615384615383</v>
      </c>
      <c r="K29" s="12">
        <f>AVERAGE(K3:K28)</f>
        <v>28431.5</v>
      </c>
    </row>
    <row r="30" spans="1:11" x14ac:dyDescent="0.25">
      <c r="E30" s="9" t="s">
        <v>448</v>
      </c>
      <c r="G30" s="12">
        <f>SUM(G3:G28)</f>
        <v>1115342</v>
      </c>
      <c r="H30" s="12">
        <f>SUM(H3:H28)</f>
        <v>793684</v>
      </c>
      <c r="I30" s="12">
        <f>SUM(I3:I28)</f>
        <v>770240</v>
      </c>
      <c r="J30" s="12">
        <f>SUM(J3:J28)</f>
        <v>770240</v>
      </c>
      <c r="K30" s="12">
        <f>SUM(K3:K28)</f>
        <v>739219</v>
      </c>
    </row>
    <row r="31" spans="1:11" x14ac:dyDescent="0.25">
      <c r="A31">
        <v>27</v>
      </c>
      <c r="B31" t="s">
        <v>208</v>
      </c>
      <c r="C31" t="s">
        <v>234</v>
      </c>
      <c r="D31" t="s">
        <v>256</v>
      </c>
      <c r="E31">
        <v>7</v>
      </c>
      <c r="F31" s="14" t="s">
        <v>235</v>
      </c>
      <c r="G31">
        <v>16002</v>
      </c>
      <c r="H31">
        <v>9180</v>
      </c>
      <c r="I31">
        <v>9138</v>
      </c>
      <c r="J31">
        <v>9138</v>
      </c>
      <c r="K31">
        <v>9138</v>
      </c>
    </row>
    <row r="32" spans="1:11" x14ac:dyDescent="0.25">
      <c r="A32">
        <v>28</v>
      </c>
      <c r="B32" t="s">
        <v>209</v>
      </c>
      <c r="C32" t="s">
        <v>234</v>
      </c>
      <c r="D32" t="s">
        <v>256</v>
      </c>
      <c r="E32">
        <v>7</v>
      </c>
      <c r="F32" s="14" t="s">
        <v>235</v>
      </c>
      <c r="G32">
        <v>16991</v>
      </c>
      <c r="H32">
        <v>8265</v>
      </c>
      <c r="I32">
        <v>8194</v>
      </c>
      <c r="J32">
        <v>8194</v>
      </c>
      <c r="K32">
        <v>8194</v>
      </c>
    </row>
    <row r="33" spans="1:11" x14ac:dyDescent="0.25">
      <c r="A33">
        <v>29</v>
      </c>
      <c r="B33" t="s">
        <v>199</v>
      </c>
      <c r="C33" t="s">
        <v>234</v>
      </c>
      <c r="D33" t="s">
        <v>238</v>
      </c>
      <c r="E33">
        <v>10</v>
      </c>
      <c r="F33" s="14" t="s">
        <v>235</v>
      </c>
      <c r="G33">
        <v>16728</v>
      </c>
      <c r="H33">
        <v>8636</v>
      </c>
      <c r="I33">
        <v>8462</v>
      </c>
      <c r="J33">
        <v>8462</v>
      </c>
      <c r="K33">
        <v>8409</v>
      </c>
    </row>
    <row r="34" spans="1:11" x14ac:dyDescent="0.25">
      <c r="A34">
        <v>30</v>
      </c>
      <c r="B34" t="s">
        <v>200</v>
      </c>
      <c r="C34" t="s">
        <v>234</v>
      </c>
      <c r="D34" t="s">
        <v>238</v>
      </c>
      <c r="E34">
        <v>10</v>
      </c>
      <c r="F34" s="14" t="s">
        <v>235</v>
      </c>
      <c r="G34">
        <v>17386</v>
      </c>
      <c r="H34">
        <v>8804</v>
      </c>
      <c r="I34">
        <v>8796</v>
      </c>
      <c r="J34">
        <v>8796</v>
      </c>
      <c r="K34">
        <v>8791</v>
      </c>
    </row>
    <row r="35" spans="1:11" x14ac:dyDescent="0.25">
      <c r="A35">
        <v>31</v>
      </c>
      <c r="B35" t="s">
        <v>138</v>
      </c>
      <c r="C35" t="s">
        <v>234</v>
      </c>
      <c r="D35" t="s">
        <v>237</v>
      </c>
      <c r="E35">
        <v>30</v>
      </c>
      <c r="F35" s="14" t="s">
        <v>235</v>
      </c>
      <c r="G35">
        <v>8191</v>
      </c>
      <c r="H35">
        <v>6352</v>
      </c>
      <c r="I35">
        <v>6350</v>
      </c>
      <c r="J35">
        <v>6350</v>
      </c>
      <c r="K35">
        <v>6350</v>
      </c>
    </row>
    <row r="36" spans="1:11" x14ac:dyDescent="0.25">
      <c r="A36">
        <v>32</v>
      </c>
      <c r="B36" t="s">
        <v>139</v>
      </c>
      <c r="C36" t="s">
        <v>234</v>
      </c>
      <c r="D36" t="s">
        <v>237</v>
      </c>
      <c r="E36">
        <v>30</v>
      </c>
      <c r="F36" s="14" t="s">
        <v>235</v>
      </c>
      <c r="G36">
        <v>8856</v>
      </c>
      <c r="H36">
        <v>6952</v>
      </c>
      <c r="I36">
        <v>6948</v>
      </c>
      <c r="J36">
        <v>6948</v>
      </c>
      <c r="K36">
        <v>6948</v>
      </c>
    </row>
    <row r="37" spans="1:11" x14ac:dyDescent="0.25">
      <c r="A37">
        <v>33</v>
      </c>
      <c r="B37" t="s">
        <v>218</v>
      </c>
      <c r="C37" t="s">
        <v>234</v>
      </c>
      <c r="D37" t="s">
        <v>239</v>
      </c>
      <c r="E37">
        <v>30</v>
      </c>
      <c r="F37" s="14" t="s">
        <v>235</v>
      </c>
      <c r="G37">
        <v>34238</v>
      </c>
      <c r="H37">
        <v>26232</v>
      </c>
      <c r="I37">
        <v>26219</v>
      </c>
      <c r="J37">
        <v>26219</v>
      </c>
      <c r="K37">
        <v>26219</v>
      </c>
    </row>
    <row r="38" spans="1:11" x14ac:dyDescent="0.25">
      <c r="A38">
        <v>34</v>
      </c>
      <c r="B38" t="s">
        <v>219</v>
      </c>
      <c r="C38" t="s">
        <v>234</v>
      </c>
      <c r="D38" t="s">
        <v>239</v>
      </c>
      <c r="E38">
        <v>30</v>
      </c>
      <c r="F38" s="14" t="s">
        <v>235</v>
      </c>
      <c r="G38">
        <v>31794</v>
      </c>
      <c r="H38">
        <v>24447</v>
      </c>
      <c r="I38">
        <v>24445</v>
      </c>
      <c r="J38">
        <v>24445</v>
      </c>
      <c r="K38">
        <v>24439</v>
      </c>
    </row>
    <row r="39" spans="1:11" x14ac:dyDescent="0.25">
      <c r="A39">
        <v>35</v>
      </c>
      <c r="B39" t="s">
        <v>74</v>
      </c>
      <c r="C39" t="s">
        <v>234</v>
      </c>
      <c r="D39" t="s">
        <v>255</v>
      </c>
      <c r="E39">
        <v>30</v>
      </c>
      <c r="F39" s="14" t="s">
        <v>235</v>
      </c>
      <c r="G39">
        <v>21042</v>
      </c>
      <c r="H39">
        <v>15660</v>
      </c>
      <c r="I39">
        <v>15650</v>
      </c>
      <c r="J39">
        <v>15650</v>
      </c>
      <c r="K39">
        <v>15650</v>
      </c>
    </row>
    <row r="40" spans="1:11" x14ac:dyDescent="0.25">
      <c r="A40">
        <v>36</v>
      </c>
      <c r="B40" t="s">
        <v>75</v>
      </c>
      <c r="C40" t="s">
        <v>234</v>
      </c>
      <c r="D40" t="s">
        <v>255</v>
      </c>
      <c r="E40">
        <v>30</v>
      </c>
      <c r="F40" s="14" t="s">
        <v>235</v>
      </c>
      <c r="G40">
        <v>13506</v>
      </c>
      <c r="H40">
        <v>10087</v>
      </c>
      <c r="I40">
        <v>10085</v>
      </c>
      <c r="J40">
        <v>10085</v>
      </c>
      <c r="K40">
        <v>10085</v>
      </c>
    </row>
    <row r="41" spans="1:11" x14ac:dyDescent="0.25">
      <c r="A41">
        <v>37</v>
      </c>
      <c r="B41" t="s">
        <v>245</v>
      </c>
      <c r="C41" t="s">
        <v>234</v>
      </c>
      <c r="D41" t="s">
        <v>240</v>
      </c>
      <c r="E41">
        <v>232</v>
      </c>
      <c r="F41" s="14" t="s">
        <v>235</v>
      </c>
      <c r="G41">
        <v>9431</v>
      </c>
      <c r="H41">
        <v>6926</v>
      </c>
      <c r="I41">
        <v>6548</v>
      </c>
      <c r="J41">
        <v>6548</v>
      </c>
      <c r="K41">
        <v>5303</v>
      </c>
    </row>
    <row r="42" spans="1:11" x14ac:dyDescent="0.25">
      <c r="A42">
        <v>38</v>
      </c>
      <c r="B42" t="s">
        <v>246</v>
      </c>
      <c r="C42" t="s">
        <v>234</v>
      </c>
      <c r="D42" t="s">
        <v>240</v>
      </c>
      <c r="E42">
        <v>232</v>
      </c>
      <c r="F42" s="14" t="s">
        <v>235</v>
      </c>
      <c r="G42">
        <v>5903</v>
      </c>
      <c r="H42">
        <v>4407</v>
      </c>
      <c r="I42">
        <v>4070</v>
      </c>
      <c r="J42">
        <v>4070</v>
      </c>
      <c r="K42">
        <v>3448</v>
      </c>
    </row>
    <row r="43" spans="1:11" x14ac:dyDescent="0.25">
      <c r="A43">
        <v>39</v>
      </c>
      <c r="B43" t="s">
        <v>312</v>
      </c>
      <c r="C43" t="s">
        <v>234</v>
      </c>
      <c r="D43" t="s">
        <v>240</v>
      </c>
      <c r="E43">
        <v>232</v>
      </c>
      <c r="F43" s="14" t="s">
        <v>235</v>
      </c>
      <c r="G43">
        <v>38411</v>
      </c>
      <c r="H43">
        <v>27736</v>
      </c>
      <c r="I43">
        <v>26926</v>
      </c>
      <c r="J43">
        <v>26926</v>
      </c>
      <c r="K43">
        <v>18449</v>
      </c>
    </row>
    <row r="44" spans="1:11" x14ac:dyDescent="0.25">
      <c r="A44">
        <v>40</v>
      </c>
      <c r="B44" t="s">
        <v>313</v>
      </c>
      <c r="C44" t="s">
        <v>234</v>
      </c>
      <c r="D44" t="s">
        <v>240</v>
      </c>
      <c r="E44">
        <v>232</v>
      </c>
      <c r="F44" s="14" t="s">
        <v>235</v>
      </c>
      <c r="G44">
        <v>30677</v>
      </c>
      <c r="H44">
        <v>22735</v>
      </c>
      <c r="I44">
        <v>22038</v>
      </c>
      <c r="J44">
        <v>22038</v>
      </c>
      <c r="K44">
        <v>14923</v>
      </c>
    </row>
    <row r="45" spans="1:11" x14ac:dyDescent="0.25">
      <c r="A45">
        <v>41</v>
      </c>
      <c r="B45" t="s">
        <v>252</v>
      </c>
      <c r="C45" t="s">
        <v>234</v>
      </c>
      <c r="D45" t="s">
        <v>247</v>
      </c>
      <c r="E45">
        <v>240</v>
      </c>
      <c r="F45" s="14" t="s">
        <v>235</v>
      </c>
      <c r="G45">
        <v>9497</v>
      </c>
      <c r="H45">
        <v>6911</v>
      </c>
      <c r="I45">
        <v>6476</v>
      </c>
      <c r="J45">
        <v>6476</v>
      </c>
      <c r="K45">
        <v>5249</v>
      </c>
    </row>
    <row r="46" spans="1:11" x14ac:dyDescent="0.25">
      <c r="A46" s="4">
        <v>42</v>
      </c>
      <c r="B46" s="107" t="s">
        <v>253</v>
      </c>
      <c r="C46" s="4" t="s">
        <v>234</v>
      </c>
      <c r="D46" s="4" t="s">
        <v>247</v>
      </c>
      <c r="E46" s="4">
        <v>240</v>
      </c>
      <c r="F46" s="75" t="s">
        <v>235</v>
      </c>
      <c r="G46" s="4">
        <v>1154</v>
      </c>
      <c r="H46" s="4">
        <v>158</v>
      </c>
      <c r="I46" s="4">
        <v>98</v>
      </c>
      <c r="J46" s="4">
        <v>98</v>
      </c>
      <c r="K46" s="4">
        <v>98</v>
      </c>
    </row>
    <row r="47" spans="1:11" x14ac:dyDescent="0.25">
      <c r="A47">
        <v>43</v>
      </c>
      <c r="B47" t="s">
        <v>310</v>
      </c>
      <c r="C47" t="s">
        <v>234</v>
      </c>
      <c r="D47" t="s">
        <v>247</v>
      </c>
      <c r="E47">
        <v>240</v>
      </c>
      <c r="F47" s="14" t="s">
        <v>235</v>
      </c>
      <c r="G47">
        <v>9079</v>
      </c>
      <c r="H47">
        <v>6601</v>
      </c>
      <c r="I47">
        <v>6291</v>
      </c>
      <c r="J47">
        <v>6291</v>
      </c>
      <c r="K47">
        <v>4978</v>
      </c>
    </row>
    <row r="48" spans="1:11" x14ac:dyDescent="0.25">
      <c r="A48">
        <v>44</v>
      </c>
      <c r="B48" t="s">
        <v>311</v>
      </c>
      <c r="C48" t="s">
        <v>234</v>
      </c>
      <c r="D48" t="s">
        <v>247</v>
      </c>
      <c r="E48">
        <v>240</v>
      </c>
      <c r="F48" s="14" t="s">
        <v>235</v>
      </c>
      <c r="G48">
        <v>31052</v>
      </c>
      <c r="H48">
        <v>22395</v>
      </c>
      <c r="I48">
        <v>21587</v>
      </c>
      <c r="J48">
        <v>21587</v>
      </c>
      <c r="K48">
        <v>15963</v>
      </c>
    </row>
    <row r="49" spans="1:11" x14ac:dyDescent="0.25">
      <c r="A49">
        <v>45</v>
      </c>
      <c r="B49" t="s">
        <v>269</v>
      </c>
      <c r="C49" t="s">
        <v>234</v>
      </c>
      <c r="D49" t="s">
        <v>264</v>
      </c>
      <c r="E49">
        <v>424</v>
      </c>
      <c r="F49" s="14" t="s">
        <v>235</v>
      </c>
      <c r="G49">
        <v>7633</v>
      </c>
      <c r="H49">
        <v>5376</v>
      </c>
      <c r="I49">
        <v>4586</v>
      </c>
      <c r="J49">
        <v>4586</v>
      </c>
      <c r="K49">
        <v>4583</v>
      </c>
    </row>
    <row r="50" spans="1:11" x14ac:dyDescent="0.25">
      <c r="A50">
        <v>46</v>
      </c>
      <c r="B50" s="1" t="s">
        <v>270</v>
      </c>
      <c r="C50" t="s">
        <v>234</v>
      </c>
      <c r="D50" t="s">
        <v>264</v>
      </c>
      <c r="E50">
        <v>424</v>
      </c>
      <c r="F50" s="14" t="s">
        <v>235</v>
      </c>
      <c r="G50">
        <v>8253</v>
      </c>
      <c r="H50">
        <v>6009</v>
      </c>
      <c r="I50">
        <v>5055</v>
      </c>
      <c r="J50">
        <v>5055</v>
      </c>
      <c r="K50">
        <v>5033</v>
      </c>
    </row>
    <row r="51" spans="1:11" x14ac:dyDescent="0.25">
      <c r="A51">
        <v>47</v>
      </c>
      <c r="B51" s="1" t="s">
        <v>314</v>
      </c>
      <c r="C51" t="s">
        <v>234</v>
      </c>
      <c r="D51" t="s">
        <v>264</v>
      </c>
      <c r="E51">
        <v>424</v>
      </c>
      <c r="F51" s="14" t="s">
        <v>235</v>
      </c>
      <c r="G51">
        <v>11825</v>
      </c>
      <c r="H51">
        <v>6386</v>
      </c>
      <c r="I51">
        <v>5522</v>
      </c>
      <c r="J51">
        <v>5522</v>
      </c>
      <c r="K51">
        <v>5319</v>
      </c>
    </row>
    <row r="52" spans="1:11" x14ac:dyDescent="0.25">
      <c r="A52">
        <v>48</v>
      </c>
      <c r="B52" s="1" t="s">
        <v>315</v>
      </c>
      <c r="C52" t="s">
        <v>234</v>
      </c>
      <c r="D52" t="s">
        <v>264</v>
      </c>
      <c r="E52">
        <v>424</v>
      </c>
      <c r="F52" s="14" t="s">
        <v>235</v>
      </c>
      <c r="G52">
        <v>14118</v>
      </c>
      <c r="H52">
        <v>8344</v>
      </c>
      <c r="I52">
        <v>6677</v>
      </c>
      <c r="J52">
        <v>6677</v>
      </c>
      <c r="K52">
        <v>6119</v>
      </c>
    </row>
    <row r="53" spans="1:11" x14ac:dyDescent="0.25">
      <c r="A53">
        <v>49</v>
      </c>
      <c r="B53" s="1" t="s">
        <v>262</v>
      </c>
      <c r="C53" t="s">
        <v>234</v>
      </c>
      <c r="D53" t="s">
        <v>257</v>
      </c>
      <c r="E53">
        <v>428</v>
      </c>
      <c r="F53" s="14" t="s">
        <v>235</v>
      </c>
      <c r="G53">
        <v>5308</v>
      </c>
      <c r="H53">
        <v>3444</v>
      </c>
      <c r="I53">
        <v>2898</v>
      </c>
      <c r="J53">
        <v>2898</v>
      </c>
      <c r="K53">
        <v>2898</v>
      </c>
    </row>
    <row r="54" spans="1:11" x14ac:dyDescent="0.25">
      <c r="A54">
        <v>50</v>
      </c>
      <c r="B54" t="s">
        <v>263</v>
      </c>
      <c r="C54" t="s">
        <v>234</v>
      </c>
      <c r="D54" t="s">
        <v>257</v>
      </c>
      <c r="E54">
        <v>428</v>
      </c>
      <c r="F54" s="14" t="s">
        <v>235</v>
      </c>
      <c r="G54">
        <v>8294</v>
      </c>
      <c r="H54">
        <v>5914</v>
      </c>
      <c r="I54">
        <v>5301</v>
      </c>
      <c r="J54">
        <v>5301</v>
      </c>
      <c r="K54">
        <v>5272</v>
      </c>
    </row>
    <row r="55" spans="1:11" x14ac:dyDescent="0.25">
      <c r="A55">
        <v>51</v>
      </c>
      <c r="B55" s="1" t="s">
        <v>316</v>
      </c>
      <c r="C55" t="s">
        <v>234</v>
      </c>
      <c r="D55" t="s">
        <v>257</v>
      </c>
      <c r="E55">
        <v>428</v>
      </c>
      <c r="F55" s="14" t="s">
        <v>235</v>
      </c>
      <c r="G55">
        <v>23471</v>
      </c>
      <c r="H55">
        <v>13442</v>
      </c>
      <c r="I55">
        <v>11896</v>
      </c>
      <c r="J55">
        <v>11896</v>
      </c>
      <c r="K55">
        <v>10608</v>
      </c>
    </row>
    <row r="56" spans="1:11" x14ac:dyDescent="0.25">
      <c r="A56">
        <v>52</v>
      </c>
      <c r="B56" s="1" t="s">
        <v>317</v>
      </c>
      <c r="C56" t="s">
        <v>234</v>
      </c>
      <c r="D56" t="s">
        <v>257</v>
      </c>
      <c r="E56">
        <v>428</v>
      </c>
      <c r="F56" s="14" t="s">
        <v>235</v>
      </c>
      <c r="G56">
        <v>29549</v>
      </c>
      <c r="H56">
        <v>17009</v>
      </c>
      <c r="I56">
        <v>15215</v>
      </c>
      <c r="J56">
        <v>15215</v>
      </c>
      <c r="K56">
        <v>13404</v>
      </c>
    </row>
    <row r="57" spans="1:11" x14ac:dyDescent="0.25">
      <c r="E57" s="9" t="s">
        <v>829</v>
      </c>
      <c r="G57" s="12">
        <f>AVERAGE(G31:G56)</f>
        <v>16476.5</v>
      </c>
      <c r="H57" s="12">
        <f>AVERAGE(H31:H56)</f>
        <v>11092.615384615385</v>
      </c>
      <c r="I57" s="12">
        <f>AVERAGE(I31:I56)</f>
        <v>10595.038461538461</v>
      </c>
      <c r="J57" s="12">
        <f>AVERAGE(J31:J56)</f>
        <v>10595.038461538461</v>
      </c>
      <c r="K57" s="12">
        <f>AVERAGE(K31:K56)</f>
        <v>9456.538461538461</v>
      </c>
    </row>
    <row r="58" spans="1:11" x14ac:dyDescent="0.25">
      <c r="E58" s="9" t="s">
        <v>448</v>
      </c>
      <c r="G58" s="12">
        <f>SUM(G31:G56)</f>
        <v>428389</v>
      </c>
      <c r="H58" s="12">
        <f>SUM(H31:H56)</f>
        <v>288408</v>
      </c>
      <c r="I58" s="12">
        <f>SUM(I31:I56)</f>
        <v>275471</v>
      </c>
      <c r="J58" s="12">
        <f>SUM(J31:J56)</f>
        <v>275471</v>
      </c>
      <c r="K58" s="12">
        <f>SUM(K31:K56)</f>
        <v>245870</v>
      </c>
    </row>
    <row r="59" spans="1:11" x14ac:dyDescent="0.25">
      <c r="A59" s="24"/>
      <c r="B59" s="24"/>
      <c r="C59" s="24"/>
      <c r="D59" s="24"/>
      <c r="E59" s="24"/>
      <c r="F59" s="25"/>
      <c r="G59" s="24"/>
      <c r="H59" s="24"/>
      <c r="I59" s="24"/>
      <c r="J59" s="24"/>
      <c r="K59" s="24"/>
    </row>
    <row r="60" spans="1:11" ht="30" x14ac:dyDescent="0.25">
      <c r="B60" s="10" t="s">
        <v>299</v>
      </c>
      <c r="C60" s="10" t="s">
        <v>229</v>
      </c>
      <c r="D60" s="10" t="s">
        <v>228</v>
      </c>
      <c r="E60" s="10" t="s">
        <v>296</v>
      </c>
      <c r="F60" s="13" t="s">
        <v>297</v>
      </c>
      <c r="G60" t="s">
        <v>230</v>
      </c>
      <c r="H60" t="s">
        <v>231</v>
      </c>
      <c r="I60" t="s">
        <v>232</v>
      </c>
      <c r="J60" t="s">
        <v>233</v>
      </c>
      <c r="K60" s="10" t="s">
        <v>298</v>
      </c>
    </row>
    <row r="61" spans="1:11" x14ac:dyDescent="0.25">
      <c r="A61">
        <v>53</v>
      </c>
      <c r="B61" t="s">
        <v>210</v>
      </c>
      <c r="C61" t="s">
        <v>271</v>
      </c>
      <c r="D61" t="s">
        <v>256</v>
      </c>
      <c r="E61">
        <v>7</v>
      </c>
      <c r="F61" s="14" t="s">
        <v>236</v>
      </c>
      <c r="G61">
        <v>13357</v>
      </c>
      <c r="H61">
        <v>6210</v>
      </c>
      <c r="I61">
        <v>5943</v>
      </c>
      <c r="J61">
        <v>5943</v>
      </c>
      <c r="K61">
        <v>5378</v>
      </c>
    </row>
    <row r="62" spans="1:11" x14ac:dyDescent="0.25">
      <c r="A62">
        <v>54</v>
      </c>
      <c r="B62" t="s">
        <v>211</v>
      </c>
      <c r="C62" t="s">
        <v>271</v>
      </c>
      <c r="D62" t="s">
        <v>256</v>
      </c>
      <c r="E62">
        <v>7</v>
      </c>
      <c r="F62" s="14" t="s">
        <v>236</v>
      </c>
      <c r="G62">
        <v>15602</v>
      </c>
      <c r="H62">
        <v>6680</v>
      </c>
      <c r="I62">
        <v>6325</v>
      </c>
      <c r="J62">
        <v>6325</v>
      </c>
      <c r="K62">
        <v>6132</v>
      </c>
    </row>
    <row r="63" spans="1:11" x14ac:dyDescent="0.25">
      <c r="A63">
        <v>55</v>
      </c>
      <c r="B63" t="s">
        <v>185</v>
      </c>
      <c r="C63" t="s">
        <v>271</v>
      </c>
      <c r="D63" t="s">
        <v>238</v>
      </c>
      <c r="E63">
        <v>10</v>
      </c>
      <c r="F63" s="14" t="s">
        <v>236</v>
      </c>
      <c r="G63">
        <v>10465</v>
      </c>
      <c r="H63">
        <v>4994</v>
      </c>
      <c r="I63">
        <v>4783</v>
      </c>
      <c r="J63">
        <v>4783</v>
      </c>
      <c r="K63">
        <v>4307</v>
      </c>
    </row>
    <row r="64" spans="1:11" x14ac:dyDescent="0.25">
      <c r="A64">
        <v>56</v>
      </c>
      <c r="B64" t="s">
        <v>186</v>
      </c>
      <c r="C64" t="s">
        <v>271</v>
      </c>
      <c r="D64" t="s">
        <v>238</v>
      </c>
      <c r="E64">
        <v>10</v>
      </c>
      <c r="F64" s="14" t="s">
        <v>236</v>
      </c>
      <c r="G64">
        <v>14379</v>
      </c>
      <c r="H64">
        <v>7132</v>
      </c>
      <c r="I64">
        <v>6829</v>
      </c>
      <c r="J64">
        <v>6829</v>
      </c>
      <c r="K64">
        <v>6182</v>
      </c>
    </row>
    <row r="65" spans="1:11" x14ac:dyDescent="0.25">
      <c r="A65">
        <v>57</v>
      </c>
      <c r="B65" t="s">
        <v>173</v>
      </c>
      <c r="C65" t="s">
        <v>271</v>
      </c>
      <c r="D65" t="s">
        <v>237</v>
      </c>
      <c r="E65">
        <v>30</v>
      </c>
      <c r="F65" s="14" t="s">
        <v>236</v>
      </c>
      <c r="G65">
        <v>95542</v>
      </c>
      <c r="H65">
        <v>33399</v>
      </c>
      <c r="I65">
        <v>33326</v>
      </c>
      <c r="J65">
        <v>33326</v>
      </c>
      <c r="K65">
        <v>33303</v>
      </c>
    </row>
    <row r="66" spans="1:11" x14ac:dyDescent="0.25">
      <c r="A66">
        <v>58</v>
      </c>
      <c r="B66" t="s">
        <v>174</v>
      </c>
      <c r="C66" t="s">
        <v>271</v>
      </c>
      <c r="D66" t="s">
        <v>237</v>
      </c>
      <c r="E66">
        <v>30</v>
      </c>
      <c r="F66" s="14" t="s">
        <v>236</v>
      </c>
      <c r="G66">
        <v>53111</v>
      </c>
      <c r="H66">
        <v>20892</v>
      </c>
      <c r="I66">
        <v>20771</v>
      </c>
      <c r="J66">
        <v>20771</v>
      </c>
      <c r="K66">
        <v>20724</v>
      </c>
    </row>
    <row r="67" spans="1:11" x14ac:dyDescent="0.25">
      <c r="A67">
        <v>59</v>
      </c>
      <c r="B67" t="s">
        <v>220</v>
      </c>
      <c r="C67" t="s">
        <v>271</v>
      </c>
      <c r="D67" t="s">
        <v>239</v>
      </c>
      <c r="E67">
        <v>30</v>
      </c>
      <c r="F67" s="14" t="s">
        <v>236</v>
      </c>
      <c r="G67">
        <v>12024</v>
      </c>
      <c r="H67">
        <v>6107</v>
      </c>
      <c r="I67">
        <v>6082</v>
      </c>
      <c r="J67">
        <v>6082</v>
      </c>
      <c r="K67">
        <v>6082</v>
      </c>
    </row>
    <row r="68" spans="1:11" x14ac:dyDescent="0.25">
      <c r="A68">
        <v>60</v>
      </c>
      <c r="B68" t="s">
        <v>221</v>
      </c>
      <c r="C68" t="s">
        <v>271</v>
      </c>
      <c r="D68" t="s">
        <v>239</v>
      </c>
      <c r="E68">
        <v>30</v>
      </c>
      <c r="F68" s="14" t="s">
        <v>236</v>
      </c>
      <c r="G68">
        <v>12728</v>
      </c>
      <c r="H68">
        <v>6128</v>
      </c>
      <c r="I68">
        <v>6095</v>
      </c>
      <c r="J68">
        <v>6095</v>
      </c>
      <c r="K68">
        <v>6091</v>
      </c>
    </row>
    <row r="69" spans="1:11" x14ac:dyDescent="0.25">
      <c r="A69">
        <v>61</v>
      </c>
      <c r="B69" t="s">
        <v>123</v>
      </c>
      <c r="C69" t="s">
        <v>271</v>
      </c>
      <c r="D69" t="s">
        <v>255</v>
      </c>
      <c r="E69">
        <v>30</v>
      </c>
      <c r="F69" s="14" t="s">
        <v>236</v>
      </c>
      <c r="G69">
        <v>67054</v>
      </c>
      <c r="H69">
        <v>40610</v>
      </c>
      <c r="I69">
        <v>40591</v>
      </c>
      <c r="J69">
        <v>40591</v>
      </c>
      <c r="K69">
        <v>40591</v>
      </c>
    </row>
    <row r="70" spans="1:11" x14ac:dyDescent="0.25">
      <c r="A70">
        <v>62</v>
      </c>
      <c r="B70" t="s">
        <v>124</v>
      </c>
      <c r="C70" t="s">
        <v>271</v>
      </c>
      <c r="D70" t="s">
        <v>255</v>
      </c>
      <c r="E70">
        <v>30</v>
      </c>
      <c r="F70" s="14" t="s">
        <v>236</v>
      </c>
      <c r="G70">
        <v>65009</v>
      </c>
      <c r="H70">
        <v>38934</v>
      </c>
      <c r="I70">
        <v>38910</v>
      </c>
      <c r="J70">
        <v>38910</v>
      </c>
      <c r="K70">
        <v>38910</v>
      </c>
    </row>
    <row r="71" spans="1:11" x14ac:dyDescent="0.25">
      <c r="A71">
        <v>63</v>
      </c>
      <c r="B71" t="s">
        <v>272</v>
      </c>
      <c r="C71" t="s">
        <v>271</v>
      </c>
      <c r="D71" t="s">
        <v>240</v>
      </c>
      <c r="E71">
        <v>232</v>
      </c>
      <c r="F71" s="14" t="s">
        <v>236</v>
      </c>
      <c r="G71">
        <v>8715</v>
      </c>
      <c r="H71">
        <v>4792</v>
      </c>
      <c r="I71">
        <v>4427</v>
      </c>
      <c r="J71">
        <v>4427</v>
      </c>
      <c r="K71">
        <v>4334</v>
      </c>
    </row>
    <row r="72" spans="1:11" x14ac:dyDescent="0.25">
      <c r="A72">
        <v>64</v>
      </c>
      <c r="B72" t="s">
        <v>273</v>
      </c>
      <c r="C72" t="s">
        <v>271</v>
      </c>
      <c r="D72" t="s">
        <v>240</v>
      </c>
      <c r="E72">
        <v>232</v>
      </c>
      <c r="F72" s="14" t="s">
        <v>236</v>
      </c>
      <c r="G72">
        <v>7499</v>
      </c>
      <c r="H72">
        <v>4155</v>
      </c>
      <c r="I72">
        <v>3947</v>
      </c>
      <c r="J72">
        <v>3947</v>
      </c>
      <c r="K72">
        <v>3743</v>
      </c>
    </row>
    <row r="73" spans="1:11" x14ac:dyDescent="0.25">
      <c r="A73">
        <v>65</v>
      </c>
      <c r="B73" t="s">
        <v>274</v>
      </c>
      <c r="C73" t="s">
        <v>271</v>
      </c>
      <c r="D73" t="s">
        <v>240</v>
      </c>
      <c r="E73">
        <v>232</v>
      </c>
      <c r="F73" s="14" t="s">
        <v>236</v>
      </c>
      <c r="G73">
        <v>7300</v>
      </c>
      <c r="H73">
        <v>4108</v>
      </c>
      <c r="I73">
        <v>3983</v>
      </c>
      <c r="J73">
        <v>3983</v>
      </c>
      <c r="K73">
        <v>3809</v>
      </c>
    </row>
    <row r="74" spans="1:11" x14ac:dyDescent="0.25">
      <c r="A74">
        <v>66</v>
      </c>
      <c r="B74" t="s">
        <v>275</v>
      </c>
      <c r="C74" t="s">
        <v>271</v>
      </c>
      <c r="D74" t="s">
        <v>240</v>
      </c>
      <c r="E74">
        <v>232</v>
      </c>
      <c r="F74" s="14" t="s">
        <v>236</v>
      </c>
      <c r="G74">
        <v>10370</v>
      </c>
      <c r="H74">
        <v>6132</v>
      </c>
      <c r="I74">
        <v>5889</v>
      </c>
      <c r="J74">
        <v>5889</v>
      </c>
      <c r="K74">
        <v>5621</v>
      </c>
    </row>
    <row r="75" spans="1:11" x14ac:dyDescent="0.25">
      <c r="A75">
        <v>67</v>
      </c>
      <c r="B75" t="s">
        <v>278</v>
      </c>
      <c r="C75" t="s">
        <v>271</v>
      </c>
      <c r="D75" t="s">
        <v>247</v>
      </c>
      <c r="E75">
        <v>240</v>
      </c>
      <c r="F75" s="14" t="s">
        <v>236</v>
      </c>
      <c r="G75">
        <v>12284</v>
      </c>
      <c r="H75">
        <v>7353</v>
      </c>
      <c r="I75">
        <v>7097</v>
      </c>
      <c r="J75">
        <v>7097</v>
      </c>
      <c r="K75">
        <v>6857</v>
      </c>
    </row>
    <row r="76" spans="1:11" x14ac:dyDescent="0.25">
      <c r="A76">
        <v>68</v>
      </c>
      <c r="B76" t="s">
        <v>279</v>
      </c>
      <c r="C76" t="s">
        <v>271</v>
      </c>
      <c r="D76" t="s">
        <v>247</v>
      </c>
      <c r="E76">
        <v>240</v>
      </c>
      <c r="F76" s="14" t="s">
        <v>236</v>
      </c>
      <c r="G76">
        <v>15015</v>
      </c>
      <c r="H76">
        <v>8927</v>
      </c>
      <c r="I76">
        <v>8690</v>
      </c>
      <c r="J76">
        <v>8690</v>
      </c>
      <c r="K76">
        <v>8403</v>
      </c>
    </row>
    <row r="77" spans="1:11" x14ac:dyDescent="0.25">
      <c r="A77">
        <v>69</v>
      </c>
      <c r="B77" t="s">
        <v>280</v>
      </c>
      <c r="C77" t="s">
        <v>271</v>
      </c>
      <c r="D77" t="s">
        <v>247</v>
      </c>
      <c r="E77">
        <v>240</v>
      </c>
      <c r="F77" s="14" t="s">
        <v>236</v>
      </c>
      <c r="G77">
        <v>11597</v>
      </c>
      <c r="H77">
        <v>6996</v>
      </c>
      <c r="I77">
        <v>6775</v>
      </c>
      <c r="J77">
        <v>6775</v>
      </c>
      <c r="K77">
        <v>6605</v>
      </c>
    </row>
    <row r="78" spans="1:11" x14ac:dyDescent="0.25">
      <c r="A78">
        <v>70</v>
      </c>
      <c r="B78" t="s">
        <v>281</v>
      </c>
      <c r="C78" t="s">
        <v>271</v>
      </c>
      <c r="D78" t="s">
        <v>247</v>
      </c>
      <c r="E78">
        <v>240</v>
      </c>
      <c r="F78" s="14" t="s">
        <v>236</v>
      </c>
      <c r="G78">
        <v>9085</v>
      </c>
      <c r="H78">
        <v>5172</v>
      </c>
      <c r="I78">
        <v>5031</v>
      </c>
      <c r="J78">
        <v>5031</v>
      </c>
      <c r="K78">
        <v>4922</v>
      </c>
    </row>
    <row r="79" spans="1:11" x14ac:dyDescent="0.25">
      <c r="A79">
        <v>71</v>
      </c>
      <c r="B79" t="s">
        <v>290</v>
      </c>
      <c r="C79" t="s">
        <v>271</v>
      </c>
      <c r="D79" t="s">
        <v>264</v>
      </c>
      <c r="E79">
        <v>424</v>
      </c>
      <c r="F79" s="14" t="s">
        <v>236</v>
      </c>
      <c r="G79">
        <v>11134</v>
      </c>
      <c r="H79">
        <v>6231</v>
      </c>
      <c r="I79">
        <v>5901</v>
      </c>
      <c r="J79">
        <v>5901</v>
      </c>
      <c r="K79">
        <v>5879</v>
      </c>
    </row>
    <row r="80" spans="1:11" x14ac:dyDescent="0.25">
      <c r="A80">
        <v>72</v>
      </c>
      <c r="B80" t="s">
        <v>291</v>
      </c>
      <c r="C80" t="s">
        <v>271</v>
      </c>
      <c r="D80" t="s">
        <v>264</v>
      </c>
      <c r="E80">
        <v>424</v>
      </c>
      <c r="F80" s="14" t="s">
        <v>236</v>
      </c>
      <c r="G80">
        <v>10591</v>
      </c>
      <c r="H80">
        <v>5689</v>
      </c>
      <c r="I80">
        <v>5490</v>
      </c>
      <c r="J80">
        <v>5490</v>
      </c>
      <c r="K80">
        <v>5485</v>
      </c>
    </row>
    <row r="81" spans="1:11" x14ac:dyDescent="0.25">
      <c r="A81">
        <v>73</v>
      </c>
      <c r="B81" t="s">
        <v>292</v>
      </c>
      <c r="C81" t="s">
        <v>271</v>
      </c>
      <c r="D81" t="s">
        <v>264</v>
      </c>
      <c r="E81">
        <v>424</v>
      </c>
      <c r="F81" s="14" t="s">
        <v>236</v>
      </c>
      <c r="G81">
        <v>48435</v>
      </c>
      <c r="H81">
        <v>26797</v>
      </c>
      <c r="I81">
        <v>26263</v>
      </c>
      <c r="J81">
        <v>26263</v>
      </c>
      <c r="K81">
        <v>26197</v>
      </c>
    </row>
    <row r="82" spans="1:11" x14ac:dyDescent="0.25">
      <c r="A82">
        <v>74</v>
      </c>
      <c r="B82" t="s">
        <v>293</v>
      </c>
      <c r="C82" t="s">
        <v>271</v>
      </c>
      <c r="D82" t="s">
        <v>264</v>
      </c>
      <c r="E82">
        <v>424</v>
      </c>
      <c r="F82" s="14" t="s">
        <v>236</v>
      </c>
      <c r="G82">
        <v>27004</v>
      </c>
      <c r="H82">
        <v>13896</v>
      </c>
      <c r="I82">
        <v>13710</v>
      </c>
      <c r="J82">
        <v>13710</v>
      </c>
      <c r="K82">
        <v>13649</v>
      </c>
    </row>
    <row r="83" spans="1:11" x14ac:dyDescent="0.25">
      <c r="A83">
        <v>75</v>
      </c>
      <c r="B83" t="s">
        <v>284</v>
      </c>
      <c r="C83" t="s">
        <v>271</v>
      </c>
      <c r="D83" t="s">
        <v>257</v>
      </c>
      <c r="E83">
        <v>428</v>
      </c>
      <c r="F83" s="14" t="s">
        <v>236</v>
      </c>
      <c r="G83">
        <v>13096</v>
      </c>
      <c r="H83">
        <v>7086</v>
      </c>
      <c r="I83">
        <v>6818</v>
      </c>
      <c r="J83">
        <v>6818</v>
      </c>
      <c r="K83">
        <v>6719</v>
      </c>
    </row>
    <row r="84" spans="1:11" x14ac:dyDescent="0.25">
      <c r="A84">
        <v>76</v>
      </c>
      <c r="B84" t="s">
        <v>285</v>
      </c>
      <c r="C84" t="s">
        <v>271</v>
      </c>
      <c r="D84" t="s">
        <v>257</v>
      </c>
      <c r="E84">
        <v>428</v>
      </c>
      <c r="F84" s="14" t="s">
        <v>236</v>
      </c>
      <c r="G84">
        <v>11095</v>
      </c>
      <c r="H84">
        <v>6549</v>
      </c>
      <c r="I84">
        <v>6335</v>
      </c>
      <c r="J84">
        <v>6335</v>
      </c>
      <c r="K84">
        <v>6334</v>
      </c>
    </row>
    <row r="85" spans="1:11" x14ac:dyDescent="0.25">
      <c r="A85">
        <v>77</v>
      </c>
      <c r="B85" t="s">
        <v>286</v>
      </c>
      <c r="C85" t="s">
        <v>271</v>
      </c>
      <c r="D85" t="s">
        <v>257</v>
      </c>
      <c r="E85">
        <v>428</v>
      </c>
      <c r="F85" s="14" t="s">
        <v>236</v>
      </c>
      <c r="G85">
        <v>8223</v>
      </c>
      <c r="H85">
        <v>4319</v>
      </c>
      <c r="I85">
        <v>4146</v>
      </c>
      <c r="J85">
        <v>4146</v>
      </c>
      <c r="K85">
        <v>4121</v>
      </c>
    </row>
    <row r="86" spans="1:11" x14ac:dyDescent="0.25">
      <c r="A86">
        <v>78</v>
      </c>
      <c r="B86" t="s">
        <v>287</v>
      </c>
      <c r="C86" t="s">
        <v>271</v>
      </c>
      <c r="D86" t="s">
        <v>257</v>
      </c>
      <c r="E86">
        <v>428</v>
      </c>
      <c r="F86" s="14" t="s">
        <v>236</v>
      </c>
      <c r="G86">
        <v>12132</v>
      </c>
      <c r="H86">
        <v>6647</v>
      </c>
      <c r="I86">
        <v>6372</v>
      </c>
      <c r="J86">
        <v>6372</v>
      </c>
      <c r="K86">
        <v>6373</v>
      </c>
    </row>
    <row r="87" spans="1:11" x14ac:dyDescent="0.25">
      <c r="E87" s="9" t="s">
        <v>829</v>
      </c>
      <c r="G87" s="12">
        <f>AVERAGE(G61:G86)</f>
        <v>22417.153846153848</v>
      </c>
      <c r="H87" s="12">
        <f>AVERAGE(H61:H86)</f>
        <v>11382.115384615385</v>
      </c>
      <c r="I87" s="12">
        <f>AVERAGE(I61:I86)</f>
        <v>11174.192307692309</v>
      </c>
      <c r="J87" s="12">
        <f>AVERAGE(J61:J86)</f>
        <v>11174.192307692309</v>
      </c>
      <c r="K87" s="12">
        <f>AVERAGE(K61:K86)</f>
        <v>11028.884615384615</v>
      </c>
    </row>
    <row r="88" spans="1:11" x14ac:dyDescent="0.25">
      <c r="E88" s="9" t="s">
        <v>448</v>
      </c>
      <c r="G88" s="12">
        <f>SUM(G61:G86)</f>
        <v>582846</v>
      </c>
      <c r="H88" s="12">
        <f>SUM(H61:H86)</f>
        <v>295935</v>
      </c>
      <c r="I88" s="12">
        <f>SUM(I61:I86)</f>
        <v>290529</v>
      </c>
      <c r="J88" s="12">
        <f>SUM(J61:J86)</f>
        <v>290529</v>
      </c>
      <c r="K88" s="12">
        <f>SUM(K61:K86)</f>
        <v>286751</v>
      </c>
    </row>
    <row r="89" spans="1:11" x14ac:dyDescent="0.25">
      <c r="A89">
        <v>79</v>
      </c>
      <c r="B89" t="s">
        <v>212</v>
      </c>
      <c r="C89" t="s">
        <v>271</v>
      </c>
      <c r="D89" t="s">
        <v>256</v>
      </c>
      <c r="E89">
        <v>7</v>
      </c>
      <c r="F89" s="14" t="s">
        <v>235</v>
      </c>
      <c r="G89">
        <v>66980</v>
      </c>
      <c r="H89">
        <v>27446</v>
      </c>
      <c r="I89">
        <v>26967</v>
      </c>
      <c r="J89">
        <v>26967</v>
      </c>
      <c r="K89">
        <v>24124</v>
      </c>
    </row>
    <row r="90" spans="1:11" x14ac:dyDescent="0.25">
      <c r="A90">
        <v>80</v>
      </c>
      <c r="B90" t="s">
        <v>213</v>
      </c>
      <c r="C90" t="s">
        <v>271</v>
      </c>
      <c r="D90" t="s">
        <v>256</v>
      </c>
      <c r="E90">
        <v>7</v>
      </c>
      <c r="F90" s="14" t="s">
        <v>235</v>
      </c>
      <c r="G90">
        <v>82736</v>
      </c>
      <c r="H90">
        <v>22389</v>
      </c>
      <c r="I90">
        <v>22386</v>
      </c>
      <c r="J90">
        <v>22386</v>
      </c>
      <c r="K90">
        <v>22376</v>
      </c>
    </row>
    <row r="91" spans="1:11" x14ac:dyDescent="0.25">
      <c r="A91">
        <v>81</v>
      </c>
      <c r="B91" t="s">
        <v>187</v>
      </c>
      <c r="C91" t="s">
        <v>271</v>
      </c>
      <c r="D91" t="s">
        <v>238</v>
      </c>
      <c r="E91">
        <v>10</v>
      </c>
      <c r="F91" s="14" t="s">
        <v>235</v>
      </c>
      <c r="G91">
        <v>93168</v>
      </c>
      <c r="H91">
        <v>24708</v>
      </c>
      <c r="I91">
        <v>24687</v>
      </c>
      <c r="J91">
        <v>24687</v>
      </c>
      <c r="K91">
        <v>23244</v>
      </c>
    </row>
    <row r="92" spans="1:11" x14ac:dyDescent="0.25">
      <c r="A92">
        <v>82</v>
      </c>
      <c r="B92" t="s">
        <v>188</v>
      </c>
      <c r="C92" t="s">
        <v>271</v>
      </c>
      <c r="D92" t="s">
        <v>238</v>
      </c>
      <c r="E92">
        <v>10</v>
      </c>
      <c r="F92" s="14" t="s">
        <v>235</v>
      </c>
      <c r="G92">
        <v>86367</v>
      </c>
      <c r="H92">
        <v>25211</v>
      </c>
      <c r="I92">
        <v>25142</v>
      </c>
      <c r="J92">
        <v>25142</v>
      </c>
      <c r="K92">
        <v>24962</v>
      </c>
    </row>
    <row r="93" spans="1:11" x14ac:dyDescent="0.25">
      <c r="A93">
        <v>83</v>
      </c>
      <c r="B93" t="s">
        <v>175</v>
      </c>
      <c r="C93" t="s">
        <v>271</v>
      </c>
      <c r="D93" t="s">
        <v>237</v>
      </c>
      <c r="E93">
        <v>30</v>
      </c>
      <c r="F93" s="14" t="s">
        <v>235</v>
      </c>
      <c r="G93">
        <v>24779</v>
      </c>
      <c r="H93">
        <v>8149</v>
      </c>
      <c r="I93">
        <v>8140</v>
      </c>
      <c r="J93">
        <v>8140</v>
      </c>
      <c r="K93">
        <v>8140</v>
      </c>
    </row>
    <row r="94" spans="1:11" x14ac:dyDescent="0.25">
      <c r="A94">
        <v>84</v>
      </c>
      <c r="B94" t="s">
        <v>176</v>
      </c>
      <c r="C94" t="s">
        <v>271</v>
      </c>
      <c r="D94" t="s">
        <v>237</v>
      </c>
      <c r="E94">
        <v>30</v>
      </c>
      <c r="F94" s="14" t="s">
        <v>235</v>
      </c>
      <c r="G94">
        <v>40108</v>
      </c>
      <c r="H94">
        <v>19117</v>
      </c>
      <c r="I94">
        <v>19106</v>
      </c>
      <c r="J94">
        <v>19106</v>
      </c>
      <c r="K94">
        <v>19106</v>
      </c>
    </row>
    <row r="95" spans="1:11" x14ac:dyDescent="0.25">
      <c r="A95">
        <v>85</v>
      </c>
      <c r="B95" t="s">
        <v>222</v>
      </c>
      <c r="C95" t="s">
        <v>271</v>
      </c>
      <c r="D95" t="s">
        <v>239</v>
      </c>
      <c r="E95">
        <v>30</v>
      </c>
      <c r="F95" s="14" t="s">
        <v>235</v>
      </c>
      <c r="G95">
        <v>6428</v>
      </c>
      <c r="H95">
        <v>3512</v>
      </c>
      <c r="I95">
        <v>3506</v>
      </c>
      <c r="J95">
        <v>3506</v>
      </c>
      <c r="K95">
        <v>3506</v>
      </c>
    </row>
    <row r="96" spans="1:11" x14ac:dyDescent="0.25">
      <c r="A96">
        <v>86</v>
      </c>
      <c r="B96" t="s">
        <v>223</v>
      </c>
      <c r="C96" t="s">
        <v>271</v>
      </c>
      <c r="D96" t="s">
        <v>239</v>
      </c>
      <c r="E96">
        <v>30</v>
      </c>
      <c r="F96" s="14" t="s">
        <v>235</v>
      </c>
      <c r="G96">
        <v>7038</v>
      </c>
      <c r="H96">
        <v>3524</v>
      </c>
      <c r="I96">
        <v>3501</v>
      </c>
      <c r="J96">
        <v>3501</v>
      </c>
      <c r="K96">
        <v>3501</v>
      </c>
    </row>
    <row r="97" spans="1:11" x14ac:dyDescent="0.25">
      <c r="A97">
        <v>87</v>
      </c>
      <c r="B97" t="s">
        <v>125</v>
      </c>
      <c r="C97" t="s">
        <v>271</v>
      </c>
      <c r="D97" t="s">
        <v>255</v>
      </c>
      <c r="E97">
        <v>30</v>
      </c>
      <c r="F97" s="14" t="s">
        <v>235</v>
      </c>
      <c r="G97">
        <v>38595</v>
      </c>
      <c r="H97">
        <v>23203</v>
      </c>
      <c r="I97">
        <v>23195</v>
      </c>
      <c r="J97">
        <v>23195</v>
      </c>
      <c r="K97">
        <v>23185</v>
      </c>
    </row>
    <row r="98" spans="1:11" x14ac:dyDescent="0.25">
      <c r="A98">
        <v>88</v>
      </c>
      <c r="B98" t="s">
        <v>126</v>
      </c>
      <c r="C98" t="s">
        <v>271</v>
      </c>
      <c r="D98" t="s">
        <v>255</v>
      </c>
      <c r="E98">
        <v>30</v>
      </c>
      <c r="F98" s="14" t="s">
        <v>235</v>
      </c>
      <c r="G98">
        <v>30990</v>
      </c>
      <c r="H98">
        <v>19355</v>
      </c>
      <c r="I98">
        <v>19342</v>
      </c>
      <c r="J98">
        <v>19342</v>
      </c>
      <c r="K98">
        <v>19342</v>
      </c>
    </row>
    <row r="99" spans="1:11" x14ac:dyDescent="0.25">
      <c r="A99">
        <v>89</v>
      </c>
      <c r="B99" t="s">
        <v>276</v>
      </c>
      <c r="C99" t="s">
        <v>271</v>
      </c>
      <c r="D99" t="s">
        <v>240</v>
      </c>
      <c r="E99">
        <v>232</v>
      </c>
      <c r="F99" s="14" t="s">
        <v>235</v>
      </c>
      <c r="G99">
        <v>8961</v>
      </c>
      <c r="H99">
        <v>5322</v>
      </c>
      <c r="I99">
        <v>4853</v>
      </c>
      <c r="J99">
        <v>4853</v>
      </c>
      <c r="K99">
        <v>4037</v>
      </c>
    </row>
    <row r="100" spans="1:11" x14ac:dyDescent="0.25">
      <c r="A100">
        <v>90</v>
      </c>
      <c r="B100" t="s">
        <v>277</v>
      </c>
      <c r="C100" t="s">
        <v>271</v>
      </c>
      <c r="D100" t="s">
        <v>240</v>
      </c>
      <c r="E100">
        <v>232</v>
      </c>
      <c r="F100" s="14" t="s">
        <v>235</v>
      </c>
      <c r="G100">
        <v>11502</v>
      </c>
      <c r="H100">
        <v>6403</v>
      </c>
      <c r="I100">
        <v>5799</v>
      </c>
      <c r="J100">
        <v>5799</v>
      </c>
      <c r="K100">
        <v>4886</v>
      </c>
    </row>
    <row r="101" spans="1:11" x14ac:dyDescent="0.25">
      <c r="A101">
        <v>91</v>
      </c>
      <c r="B101" t="s">
        <v>320</v>
      </c>
      <c r="C101" t="s">
        <v>271</v>
      </c>
      <c r="D101" t="s">
        <v>240</v>
      </c>
      <c r="E101">
        <v>232</v>
      </c>
      <c r="F101" s="14" t="s">
        <v>235</v>
      </c>
      <c r="G101">
        <v>3898</v>
      </c>
      <c r="H101">
        <v>2156</v>
      </c>
      <c r="I101">
        <v>1821</v>
      </c>
      <c r="J101">
        <v>1821</v>
      </c>
      <c r="K101">
        <v>1720</v>
      </c>
    </row>
    <row r="102" spans="1:11" x14ac:dyDescent="0.25">
      <c r="A102">
        <v>92</v>
      </c>
      <c r="B102" t="s">
        <v>321</v>
      </c>
      <c r="C102" t="s">
        <v>271</v>
      </c>
      <c r="D102" t="s">
        <v>240</v>
      </c>
      <c r="E102">
        <v>232</v>
      </c>
      <c r="F102" s="14" t="s">
        <v>235</v>
      </c>
      <c r="G102">
        <v>16149</v>
      </c>
      <c r="H102">
        <v>9207</v>
      </c>
      <c r="I102">
        <v>8567</v>
      </c>
      <c r="J102">
        <v>8567</v>
      </c>
      <c r="K102">
        <v>6842</v>
      </c>
    </row>
    <row r="103" spans="1:11" x14ac:dyDescent="0.25">
      <c r="A103">
        <v>93</v>
      </c>
      <c r="B103" t="s">
        <v>282</v>
      </c>
      <c r="C103" t="s">
        <v>271</v>
      </c>
      <c r="D103" t="s">
        <v>247</v>
      </c>
      <c r="E103">
        <v>240</v>
      </c>
      <c r="F103" s="14" t="s">
        <v>235</v>
      </c>
      <c r="G103">
        <v>6228</v>
      </c>
      <c r="H103">
        <v>3487</v>
      </c>
      <c r="I103">
        <v>3121</v>
      </c>
      <c r="J103">
        <v>3121</v>
      </c>
      <c r="K103">
        <v>2778</v>
      </c>
    </row>
    <row r="104" spans="1:11" x14ac:dyDescent="0.25">
      <c r="A104">
        <v>94</v>
      </c>
      <c r="B104" t="s">
        <v>283</v>
      </c>
      <c r="C104" t="s">
        <v>271</v>
      </c>
      <c r="D104" t="s">
        <v>247</v>
      </c>
      <c r="E104">
        <v>240</v>
      </c>
      <c r="F104" s="14" t="s">
        <v>235</v>
      </c>
      <c r="G104">
        <v>4046</v>
      </c>
      <c r="H104">
        <v>2318</v>
      </c>
      <c r="I104">
        <v>2083</v>
      </c>
      <c r="J104">
        <v>2083</v>
      </c>
      <c r="K104">
        <v>1951</v>
      </c>
    </row>
    <row r="105" spans="1:11" x14ac:dyDescent="0.25">
      <c r="A105">
        <v>95</v>
      </c>
      <c r="B105" t="s">
        <v>318</v>
      </c>
      <c r="C105" t="s">
        <v>271</v>
      </c>
      <c r="D105" t="s">
        <v>247</v>
      </c>
      <c r="E105">
        <v>240</v>
      </c>
      <c r="F105" s="14" t="s">
        <v>235</v>
      </c>
      <c r="G105">
        <v>12781</v>
      </c>
      <c r="H105">
        <v>7129</v>
      </c>
      <c r="I105">
        <v>6709</v>
      </c>
      <c r="J105">
        <v>6709</v>
      </c>
      <c r="K105">
        <v>5843</v>
      </c>
    </row>
    <row r="106" spans="1:11" x14ac:dyDescent="0.25">
      <c r="A106">
        <v>96</v>
      </c>
      <c r="B106" t="s">
        <v>319</v>
      </c>
      <c r="C106" t="s">
        <v>271</v>
      </c>
      <c r="D106" t="s">
        <v>247</v>
      </c>
      <c r="E106">
        <v>240</v>
      </c>
      <c r="F106" s="14" t="s">
        <v>235</v>
      </c>
      <c r="G106">
        <v>5179</v>
      </c>
      <c r="H106">
        <v>2805</v>
      </c>
      <c r="I106">
        <v>2513</v>
      </c>
      <c r="J106">
        <v>2513</v>
      </c>
      <c r="K106">
        <v>2253</v>
      </c>
    </row>
    <row r="107" spans="1:11" x14ac:dyDescent="0.25">
      <c r="A107">
        <v>97</v>
      </c>
      <c r="B107" t="s">
        <v>294</v>
      </c>
      <c r="C107" t="s">
        <v>271</v>
      </c>
      <c r="D107" t="s">
        <v>264</v>
      </c>
      <c r="E107">
        <v>424</v>
      </c>
      <c r="F107" s="14" t="s">
        <v>235</v>
      </c>
      <c r="G107">
        <v>10294</v>
      </c>
      <c r="H107">
        <v>6039</v>
      </c>
      <c r="I107">
        <v>5699</v>
      </c>
      <c r="J107">
        <v>5699</v>
      </c>
      <c r="K107">
        <v>5669</v>
      </c>
    </row>
    <row r="108" spans="1:11" x14ac:dyDescent="0.25">
      <c r="A108">
        <v>98</v>
      </c>
      <c r="B108" s="1" t="s">
        <v>295</v>
      </c>
      <c r="C108" t="s">
        <v>271</v>
      </c>
      <c r="D108" t="s">
        <v>264</v>
      </c>
      <c r="E108">
        <v>424</v>
      </c>
      <c r="F108" s="14" t="s">
        <v>235</v>
      </c>
      <c r="G108">
        <v>7729</v>
      </c>
      <c r="H108">
        <v>4279</v>
      </c>
      <c r="I108">
        <v>3739</v>
      </c>
      <c r="J108">
        <v>3739</v>
      </c>
      <c r="K108">
        <v>3609</v>
      </c>
    </row>
    <row r="109" spans="1:11" x14ac:dyDescent="0.25">
      <c r="A109">
        <v>99</v>
      </c>
      <c r="B109" s="1" t="s">
        <v>322</v>
      </c>
      <c r="C109" t="s">
        <v>271</v>
      </c>
      <c r="D109" t="s">
        <v>264</v>
      </c>
      <c r="E109">
        <v>424</v>
      </c>
      <c r="F109" s="14" t="s">
        <v>235</v>
      </c>
      <c r="G109">
        <v>5854</v>
      </c>
      <c r="H109">
        <v>2619</v>
      </c>
      <c r="I109">
        <v>2027</v>
      </c>
      <c r="J109">
        <v>2027</v>
      </c>
      <c r="K109">
        <v>1989</v>
      </c>
    </row>
    <row r="110" spans="1:11" x14ac:dyDescent="0.25">
      <c r="A110">
        <v>100</v>
      </c>
      <c r="B110" s="1" t="s">
        <v>323</v>
      </c>
      <c r="C110" t="s">
        <v>271</v>
      </c>
      <c r="D110" t="s">
        <v>264</v>
      </c>
      <c r="E110">
        <v>424</v>
      </c>
      <c r="F110" s="14" t="s">
        <v>235</v>
      </c>
      <c r="G110">
        <v>11328</v>
      </c>
      <c r="H110">
        <v>5530</v>
      </c>
      <c r="I110">
        <v>4138</v>
      </c>
      <c r="J110">
        <v>4138</v>
      </c>
      <c r="K110">
        <v>3828</v>
      </c>
    </row>
    <row r="111" spans="1:11" x14ac:dyDescent="0.25">
      <c r="A111">
        <v>101</v>
      </c>
      <c r="B111" s="1" t="s">
        <v>288</v>
      </c>
      <c r="C111" t="s">
        <v>271</v>
      </c>
      <c r="D111" t="s">
        <v>257</v>
      </c>
      <c r="E111">
        <v>428</v>
      </c>
      <c r="F111" s="14" t="s">
        <v>235</v>
      </c>
      <c r="G111">
        <v>16376</v>
      </c>
      <c r="H111">
        <v>8795</v>
      </c>
      <c r="I111">
        <v>7956</v>
      </c>
      <c r="J111">
        <v>7956</v>
      </c>
      <c r="K111">
        <v>7901</v>
      </c>
    </row>
    <row r="112" spans="1:11" x14ac:dyDescent="0.25">
      <c r="A112">
        <v>102</v>
      </c>
      <c r="B112" s="1" t="s">
        <v>289</v>
      </c>
      <c r="C112" t="s">
        <v>271</v>
      </c>
      <c r="D112" t="s">
        <v>257</v>
      </c>
      <c r="E112">
        <v>428</v>
      </c>
      <c r="F112" s="14" t="s">
        <v>235</v>
      </c>
      <c r="G112">
        <v>27973</v>
      </c>
      <c r="H112">
        <v>15684</v>
      </c>
      <c r="I112">
        <v>14363</v>
      </c>
      <c r="J112">
        <v>14363</v>
      </c>
      <c r="K112">
        <v>14009</v>
      </c>
    </row>
    <row r="113" spans="1:14" x14ac:dyDescent="0.25">
      <c r="A113">
        <v>103</v>
      </c>
      <c r="B113" s="1" t="s">
        <v>324</v>
      </c>
      <c r="C113" t="s">
        <v>271</v>
      </c>
      <c r="D113" t="s">
        <v>257</v>
      </c>
      <c r="E113">
        <v>428</v>
      </c>
      <c r="F113" s="14" t="s">
        <v>235</v>
      </c>
      <c r="G113">
        <v>19814</v>
      </c>
      <c r="H113">
        <v>8134</v>
      </c>
      <c r="I113">
        <v>6222</v>
      </c>
      <c r="J113">
        <v>6222</v>
      </c>
      <c r="K113">
        <v>5861</v>
      </c>
    </row>
    <row r="114" spans="1:14" x14ac:dyDescent="0.25">
      <c r="A114">
        <v>104</v>
      </c>
      <c r="B114" s="1" t="s">
        <v>325</v>
      </c>
      <c r="C114" t="s">
        <v>271</v>
      </c>
      <c r="D114" t="s">
        <v>257</v>
      </c>
      <c r="E114">
        <v>428</v>
      </c>
      <c r="F114" s="14" t="s">
        <v>235</v>
      </c>
      <c r="G114">
        <v>6125</v>
      </c>
      <c r="H114">
        <v>2890</v>
      </c>
      <c r="I114">
        <v>2177</v>
      </c>
      <c r="J114">
        <v>2177</v>
      </c>
      <c r="K114">
        <v>2164</v>
      </c>
    </row>
    <row r="115" spans="1:14" x14ac:dyDescent="0.25">
      <c r="E115" s="9" t="s">
        <v>829</v>
      </c>
      <c r="G115" s="12">
        <f>AVERAGE(G89:G114)</f>
        <v>25054.846153846152</v>
      </c>
      <c r="H115" s="12">
        <f>AVERAGE(H89:H114)</f>
        <v>10361.961538461539</v>
      </c>
      <c r="I115" s="12">
        <f>AVERAGE(I89:I114)</f>
        <v>9913.8076923076915</v>
      </c>
      <c r="J115" s="12">
        <f>AVERAGE(J89:J114)</f>
        <v>9913.8076923076915</v>
      </c>
      <c r="K115" s="12">
        <f>AVERAGE(K89:K114)</f>
        <v>9493.3076923076915</v>
      </c>
    </row>
    <row r="116" spans="1:14" x14ac:dyDescent="0.25">
      <c r="E116" s="9" t="s">
        <v>448</v>
      </c>
      <c r="G116" s="9">
        <f>SUM(G89:G114)</f>
        <v>651426</v>
      </c>
      <c r="H116" s="9">
        <f>SUM(H89:H114)</f>
        <v>269411</v>
      </c>
      <c r="I116" s="9">
        <f>SUM(I89:I114)</f>
        <v>257759</v>
      </c>
      <c r="J116" s="9">
        <f>SUM(J89:J114)</f>
        <v>257759</v>
      </c>
      <c r="K116" s="9">
        <f>SUM(K89:K114)</f>
        <v>246826</v>
      </c>
    </row>
    <row r="117" spans="1:14" x14ac:dyDescent="0.25">
      <c r="A117" s="24"/>
      <c r="B117" s="24"/>
      <c r="C117" s="24"/>
      <c r="D117" s="24"/>
      <c r="E117" s="24"/>
      <c r="F117" s="25"/>
      <c r="G117" s="24"/>
      <c r="H117" s="24"/>
      <c r="I117" s="24"/>
      <c r="J117" s="24"/>
      <c r="K117" s="24"/>
    </row>
    <row r="118" spans="1:14" ht="30" x14ac:dyDescent="0.25">
      <c r="A118" s="31"/>
      <c r="B118" s="31" t="s">
        <v>299</v>
      </c>
      <c r="C118" s="31" t="s">
        <v>229</v>
      </c>
      <c r="D118" s="31" t="s">
        <v>228</v>
      </c>
      <c r="E118" s="31" t="s">
        <v>296</v>
      </c>
      <c r="F118" s="32" t="s">
        <v>297</v>
      </c>
      <c r="G118" s="31" t="s">
        <v>230</v>
      </c>
      <c r="H118" s="31" t="s">
        <v>231</v>
      </c>
      <c r="I118" s="31" t="s">
        <v>232</v>
      </c>
      <c r="J118" s="31" t="s">
        <v>233</v>
      </c>
      <c r="K118" s="31" t="s">
        <v>298</v>
      </c>
      <c r="L118" s="3"/>
      <c r="M118" s="3"/>
      <c r="N118" s="3"/>
    </row>
    <row r="119" spans="1:14" x14ac:dyDescent="0.25">
      <c r="A119" s="3">
        <v>105</v>
      </c>
      <c r="B119" s="3" t="s">
        <v>302</v>
      </c>
      <c r="C119" s="3" t="s">
        <v>234</v>
      </c>
      <c r="D119" s="3" t="s">
        <v>254</v>
      </c>
      <c r="E119" s="3">
        <v>0</v>
      </c>
      <c r="F119" s="30" t="s">
        <v>236</v>
      </c>
      <c r="G119" s="3">
        <v>150</v>
      </c>
      <c r="H119" s="3">
        <v>47</v>
      </c>
      <c r="I119" s="3">
        <v>47</v>
      </c>
      <c r="J119" s="3">
        <v>47</v>
      </c>
      <c r="K119" s="3">
        <v>47</v>
      </c>
      <c r="L119" s="3"/>
      <c r="M119" s="3"/>
      <c r="N119" s="3"/>
    </row>
    <row r="120" spans="1:14" x14ac:dyDescent="0.25">
      <c r="A120" s="3">
        <v>106</v>
      </c>
      <c r="B120" s="3" t="s">
        <v>303</v>
      </c>
      <c r="C120" s="3" t="s">
        <v>234</v>
      </c>
      <c r="D120" s="3" t="s">
        <v>254</v>
      </c>
      <c r="E120" s="3">
        <v>0</v>
      </c>
      <c r="F120" s="30" t="s">
        <v>236</v>
      </c>
      <c r="G120" s="3">
        <v>9972</v>
      </c>
      <c r="H120" s="3">
        <v>7</v>
      </c>
      <c r="I120" s="3">
        <v>7</v>
      </c>
      <c r="J120" s="3">
        <v>7</v>
      </c>
      <c r="K120" s="3">
        <v>7</v>
      </c>
      <c r="L120" s="3"/>
      <c r="M120" s="3"/>
      <c r="N120" s="3"/>
    </row>
    <row r="121" spans="1:14" x14ac:dyDescent="0.25">
      <c r="A121" s="3">
        <v>107</v>
      </c>
      <c r="B121" s="3" t="s">
        <v>304</v>
      </c>
      <c r="C121" s="3" t="s">
        <v>234</v>
      </c>
      <c r="D121" s="3" t="s">
        <v>254</v>
      </c>
      <c r="E121" s="3">
        <v>0</v>
      </c>
      <c r="F121" s="30" t="s">
        <v>235</v>
      </c>
      <c r="G121" s="3">
        <v>15927</v>
      </c>
      <c r="H121" s="3">
        <v>48</v>
      </c>
      <c r="I121" s="3">
        <v>10</v>
      </c>
      <c r="J121" s="3">
        <v>10</v>
      </c>
      <c r="K121" s="3">
        <v>10</v>
      </c>
      <c r="L121" s="3"/>
      <c r="M121" s="3"/>
      <c r="N121" s="3"/>
    </row>
    <row r="122" spans="1:14" x14ac:dyDescent="0.25">
      <c r="A122" s="3"/>
      <c r="B122" s="3"/>
      <c r="C122" s="3"/>
      <c r="D122" s="3"/>
      <c r="E122" s="9" t="s">
        <v>829</v>
      </c>
      <c r="F122" s="30"/>
      <c r="G122" s="12">
        <f>AVERAGE(G119:G121)</f>
        <v>8683</v>
      </c>
      <c r="H122" s="12">
        <f>AVERAGE(H119:H121)</f>
        <v>34</v>
      </c>
      <c r="I122" s="12">
        <f>AVERAGE(I119:I121)</f>
        <v>21.333333333333332</v>
      </c>
      <c r="J122" s="12">
        <f>AVERAGE(J119:J121)</f>
        <v>21.333333333333332</v>
      </c>
      <c r="K122" s="12">
        <f>AVERAGE(K119:K121)</f>
        <v>21.333333333333332</v>
      </c>
      <c r="L122" s="3"/>
      <c r="M122" s="3"/>
      <c r="N122" s="3"/>
    </row>
    <row r="123" spans="1:14" x14ac:dyDescent="0.25">
      <c r="A123" s="3"/>
      <c r="B123" s="3"/>
      <c r="C123" s="3"/>
      <c r="D123" s="3"/>
      <c r="E123" s="9" t="s">
        <v>448</v>
      </c>
      <c r="F123" s="30"/>
      <c r="G123" s="9">
        <f>SUM(G119:G121)</f>
        <v>26049</v>
      </c>
      <c r="H123" s="9">
        <f>SUM(H119:H121)</f>
        <v>102</v>
      </c>
      <c r="I123" s="9">
        <f>SUM(I119:I121)</f>
        <v>64</v>
      </c>
      <c r="J123" s="9">
        <f>SUM(J119:J121)</f>
        <v>64</v>
      </c>
      <c r="K123" s="9">
        <f>SUM(K119:K121)</f>
        <v>64</v>
      </c>
      <c r="L123" s="3"/>
      <c r="M123" s="3"/>
      <c r="N123" s="3"/>
    </row>
    <row r="124" spans="1:14" x14ac:dyDescent="0.25">
      <c r="A124" s="3">
        <v>108</v>
      </c>
      <c r="B124" s="3" t="s">
        <v>305</v>
      </c>
      <c r="C124" s="3" t="s">
        <v>234</v>
      </c>
      <c r="D124" s="3" t="s">
        <v>254</v>
      </c>
      <c r="E124" s="3">
        <v>0</v>
      </c>
      <c r="F124" s="30" t="s">
        <v>235</v>
      </c>
      <c r="G124" s="3">
        <v>13586</v>
      </c>
      <c r="H124" s="3">
        <v>7094</v>
      </c>
      <c r="I124" s="3">
        <v>6833</v>
      </c>
      <c r="J124" s="3">
        <v>6833</v>
      </c>
      <c r="K124" s="3">
        <v>6833</v>
      </c>
      <c r="L124" s="3"/>
      <c r="M124" s="3"/>
      <c r="N124" s="3"/>
    </row>
    <row r="125" spans="1:14" x14ac:dyDescent="0.25">
      <c r="A125" s="3"/>
      <c r="B125" s="19" t="s">
        <v>309</v>
      </c>
      <c r="C125" s="3"/>
      <c r="D125" s="3"/>
      <c r="E125" s="3"/>
      <c r="F125" s="30"/>
      <c r="G125" s="3"/>
      <c r="H125" s="3"/>
      <c r="I125" s="3"/>
      <c r="J125" s="3"/>
      <c r="K125" s="3"/>
      <c r="L125" s="3"/>
      <c r="M125" s="3"/>
      <c r="N125" s="3"/>
    </row>
    <row r="126" spans="1:14" x14ac:dyDescent="0.25">
      <c r="A126" s="3"/>
      <c r="B126" s="19"/>
      <c r="C126" s="3"/>
      <c r="D126" s="3"/>
      <c r="E126" s="9"/>
      <c r="F126" s="30"/>
      <c r="G126" s="12"/>
      <c r="H126" s="12"/>
      <c r="I126" s="12"/>
      <c r="J126" s="12"/>
      <c r="K126" s="12"/>
      <c r="L126" s="3"/>
      <c r="M126" s="3"/>
      <c r="N126" s="3"/>
    </row>
    <row r="127" spans="1:14" x14ac:dyDescent="0.25">
      <c r="A127" s="3">
        <v>109</v>
      </c>
      <c r="B127" s="3" t="s">
        <v>301</v>
      </c>
      <c r="C127" s="3" t="s">
        <v>271</v>
      </c>
      <c r="D127" s="3" t="s">
        <v>254</v>
      </c>
      <c r="E127" s="3">
        <v>0</v>
      </c>
      <c r="F127" s="30" t="s">
        <v>236</v>
      </c>
      <c r="G127" s="3">
        <v>946</v>
      </c>
      <c r="H127" s="3">
        <v>297</v>
      </c>
      <c r="I127" s="3">
        <v>265</v>
      </c>
      <c r="J127" s="3">
        <v>265</v>
      </c>
      <c r="K127" s="3">
        <v>265</v>
      </c>
      <c r="L127" s="3"/>
      <c r="M127" s="3"/>
      <c r="N127" s="3"/>
    </row>
    <row r="128" spans="1:14" x14ac:dyDescent="0.25">
      <c r="A128" s="3">
        <v>110</v>
      </c>
      <c r="B128" s="3" t="s">
        <v>307</v>
      </c>
      <c r="C128" s="3" t="s">
        <v>271</v>
      </c>
      <c r="D128" s="3" t="s">
        <v>254</v>
      </c>
      <c r="E128" s="3">
        <v>0</v>
      </c>
      <c r="F128" s="30" t="s">
        <v>236</v>
      </c>
      <c r="G128" s="3">
        <v>3600</v>
      </c>
      <c r="H128" s="3">
        <v>6</v>
      </c>
      <c r="I128" s="3">
        <v>6</v>
      </c>
      <c r="J128" s="3">
        <v>6</v>
      </c>
      <c r="K128" s="3">
        <v>6</v>
      </c>
      <c r="L128" s="3"/>
      <c r="M128" s="3"/>
      <c r="N128" s="3"/>
    </row>
    <row r="129" spans="1:18" x14ac:dyDescent="0.25">
      <c r="A129" s="3">
        <v>111</v>
      </c>
      <c r="B129" s="3" t="s">
        <v>306</v>
      </c>
      <c r="C129" s="3" t="s">
        <v>271</v>
      </c>
      <c r="D129" s="3" t="s">
        <v>254</v>
      </c>
      <c r="E129" s="3">
        <v>0</v>
      </c>
      <c r="F129" s="30" t="s">
        <v>235</v>
      </c>
      <c r="G129" s="3">
        <v>19793</v>
      </c>
      <c r="H129" s="3">
        <v>85</v>
      </c>
      <c r="I129" s="3">
        <v>80</v>
      </c>
      <c r="J129" s="3">
        <v>80</v>
      </c>
      <c r="K129" s="3">
        <v>80</v>
      </c>
      <c r="L129" s="3"/>
      <c r="M129" s="3"/>
      <c r="N129" s="3"/>
    </row>
    <row r="130" spans="1:18" x14ac:dyDescent="0.25">
      <c r="A130" s="3"/>
      <c r="B130" s="3"/>
      <c r="C130" s="3"/>
      <c r="D130" s="3"/>
      <c r="E130" s="9" t="s">
        <v>829</v>
      </c>
      <c r="F130" s="30"/>
      <c r="G130" s="9">
        <f>AVERAGE(G127:G129)</f>
        <v>8113</v>
      </c>
      <c r="H130" s="9">
        <f>AVERAGE(H127:H129)</f>
        <v>129.33333333333334</v>
      </c>
      <c r="I130" s="9">
        <f>AVERAGE(I127:I129)</f>
        <v>117</v>
      </c>
      <c r="J130" s="9">
        <f>AVERAGE(J127:J129)</f>
        <v>117</v>
      </c>
      <c r="K130" s="9">
        <f>AVERAGE(K127:K129)</f>
        <v>117</v>
      </c>
      <c r="L130" s="3"/>
      <c r="M130" s="3"/>
      <c r="N130" s="3"/>
    </row>
    <row r="131" spans="1:18" x14ac:dyDescent="0.25">
      <c r="A131" s="3"/>
      <c r="B131" s="3"/>
      <c r="C131" s="3"/>
      <c r="D131" s="3"/>
      <c r="E131" s="9" t="s">
        <v>448</v>
      </c>
      <c r="F131" s="30"/>
      <c r="G131" s="9">
        <f>SUM(G127:G129)</f>
        <v>24339</v>
      </c>
      <c r="H131" s="9">
        <f>SUM(H127:H129)</f>
        <v>388</v>
      </c>
      <c r="I131" s="9">
        <f>SUM(I127:I129)</f>
        <v>351</v>
      </c>
      <c r="J131" s="9">
        <f>SUM(J127:J129)</f>
        <v>351</v>
      </c>
      <c r="K131" s="9">
        <f>SUM(K127:K129)</f>
        <v>351</v>
      </c>
      <c r="L131" s="3"/>
      <c r="M131" s="3"/>
      <c r="N131" s="3"/>
    </row>
    <row r="132" spans="1:18" x14ac:dyDescent="0.25">
      <c r="A132" s="3">
        <v>112</v>
      </c>
      <c r="B132" s="3" t="s">
        <v>308</v>
      </c>
      <c r="C132" s="3" t="s">
        <v>271</v>
      </c>
      <c r="D132" s="3" t="s">
        <v>254</v>
      </c>
      <c r="E132" s="3">
        <v>0</v>
      </c>
      <c r="F132" s="30" t="s">
        <v>235</v>
      </c>
      <c r="G132" s="3">
        <v>9047</v>
      </c>
      <c r="H132" s="3">
        <v>3547</v>
      </c>
      <c r="I132" s="3">
        <v>3537</v>
      </c>
      <c r="J132" s="3">
        <v>3537</v>
      </c>
      <c r="K132" s="3">
        <v>3535</v>
      </c>
      <c r="L132" s="3"/>
      <c r="M132" s="3"/>
      <c r="N132" s="3"/>
    </row>
    <row r="133" spans="1:18" x14ac:dyDescent="0.25">
      <c r="A133" s="3"/>
      <c r="B133" s="19" t="s">
        <v>309</v>
      </c>
      <c r="C133" s="3"/>
      <c r="D133" s="3"/>
      <c r="E133" s="3"/>
      <c r="F133" s="30"/>
      <c r="G133" s="3"/>
      <c r="H133" s="3"/>
      <c r="I133" s="3"/>
      <c r="J133" s="3"/>
      <c r="K133" s="3"/>
      <c r="L133" s="3"/>
      <c r="M133" s="3"/>
      <c r="N133" s="3"/>
    </row>
    <row r="134" spans="1:18" x14ac:dyDescent="0.25">
      <c r="A134" s="24"/>
      <c r="B134" s="24"/>
      <c r="C134" s="24"/>
      <c r="D134" s="24"/>
      <c r="E134" s="24"/>
      <c r="F134" s="25"/>
      <c r="G134" s="24"/>
      <c r="H134" s="24"/>
      <c r="I134" s="24"/>
      <c r="J134" s="24"/>
      <c r="K134" s="24"/>
      <c r="L134" s="3"/>
      <c r="M134" s="3"/>
      <c r="N134" s="3"/>
    </row>
    <row r="135" spans="1:18" x14ac:dyDescent="0.25">
      <c r="G135" s="11"/>
      <c r="H135" s="11"/>
      <c r="I135" s="11"/>
      <c r="J135" s="11"/>
      <c r="K135" s="11"/>
      <c r="L135" s="11"/>
      <c r="M135" s="11"/>
    </row>
    <row r="136" spans="1:18" x14ac:dyDescent="0.25">
      <c r="B136" s="9" t="s">
        <v>447</v>
      </c>
      <c r="F136" s="16"/>
      <c r="G136" s="12">
        <f>SUM(G132,G131,G124,G123,G116,G88,G58,G30)</f>
        <v>2851024</v>
      </c>
      <c r="H136" s="12">
        <f>SUM(H132,H131,H124,H123,H116,H88,H58,H30)</f>
        <v>1658569</v>
      </c>
      <c r="I136" s="12">
        <f>SUM(I132,I131,I124,I123,I116,I88,I58,I30)</f>
        <v>1604784</v>
      </c>
      <c r="J136" s="12">
        <f>SUM(J132,J131,J124,J123,J116,J88,J58,J30)</f>
        <v>1604784</v>
      </c>
      <c r="K136" s="12">
        <f>SUM(K132,K131,K124,K123,K116,K88,K58,K30)</f>
        <v>1529449</v>
      </c>
      <c r="L136" s="17">
        <f>(K136/G136*100)</f>
        <v>53.645602422147277</v>
      </c>
      <c r="M136" s="9" t="s">
        <v>300</v>
      </c>
    </row>
    <row r="137" spans="1:18" x14ac:dyDescent="0.25">
      <c r="B137" s="9" t="s">
        <v>830</v>
      </c>
      <c r="F137" s="16"/>
      <c r="G137" s="12">
        <f>AVERAGE(G132,G131,G124,G123,G116,G88,G58,G30)</f>
        <v>356378</v>
      </c>
      <c r="H137" s="12">
        <f>AVERAGE(H132,H131,H124,H123,H116,H88,H58,H30)</f>
        <v>207321.125</v>
      </c>
      <c r="I137" s="12">
        <f>AVERAGE(I132,I131,I124,I123,I116,I88,I58,I30)</f>
        <v>200598</v>
      </c>
      <c r="J137" s="12">
        <f>AVERAGE(J132,J131,J124,J123,J116,J88,J58,J30)</f>
        <v>200598</v>
      </c>
      <c r="K137" s="12">
        <f>AVERAGE(K132,K131,K124,K123,K116,K88,K58,K30)</f>
        <v>191181.125</v>
      </c>
      <c r="L137" s="17">
        <f>(K137/G137*100)</f>
        <v>53.645602422147277</v>
      </c>
      <c r="M137" s="9" t="s">
        <v>300</v>
      </c>
    </row>
    <row r="138" spans="1:18" x14ac:dyDescent="0.25">
      <c r="B138" s="9"/>
      <c r="F138" s="16"/>
      <c r="G138" s="12"/>
      <c r="H138" s="12"/>
      <c r="I138" s="12"/>
      <c r="J138" s="12"/>
      <c r="K138" s="12"/>
      <c r="L138" s="17"/>
      <c r="M138" s="9"/>
    </row>
    <row r="139" spans="1:18" x14ac:dyDescent="0.25">
      <c r="B139" s="9" t="s">
        <v>823</v>
      </c>
      <c r="F139" s="16" t="s">
        <v>236</v>
      </c>
      <c r="G139" s="12">
        <f>SUM(G88,G30)</f>
        <v>1698188</v>
      </c>
      <c r="H139" s="12">
        <f>SUM(H88,H30)</f>
        <v>1089619</v>
      </c>
      <c r="I139" s="12">
        <f>SUM(I88,I30)</f>
        <v>1060769</v>
      </c>
      <c r="J139" s="12">
        <f>SUM(J88,J30)</f>
        <v>1060769</v>
      </c>
      <c r="K139" s="12">
        <f>SUM(K88,K30)</f>
        <v>1025970</v>
      </c>
      <c r="L139" s="17">
        <f>(K139/G139*100)</f>
        <v>60.415572363012814</v>
      </c>
      <c r="M139" s="9" t="s">
        <v>300</v>
      </c>
      <c r="O139" s="17">
        <f>(K139/$K$136*100)</f>
        <v>67.081020681304182</v>
      </c>
      <c r="P139" s="9" t="s">
        <v>450</v>
      </c>
      <c r="Q139" s="9"/>
      <c r="R139" s="9"/>
    </row>
    <row r="140" spans="1:18" x14ac:dyDescent="0.25">
      <c r="F140" s="16" t="s">
        <v>235</v>
      </c>
      <c r="G140" s="12">
        <f>SUM(G116,G58)</f>
        <v>1079815</v>
      </c>
      <c r="H140" s="12">
        <f>SUM(H116,H58)</f>
        <v>557819</v>
      </c>
      <c r="I140" s="12">
        <f>SUM(I116,I58)</f>
        <v>533230</v>
      </c>
      <c r="J140" s="12">
        <f>SUM(J116,J58)</f>
        <v>533230</v>
      </c>
      <c r="K140" s="12">
        <f>SUM(K116,K58)</f>
        <v>492696</v>
      </c>
      <c r="L140" s="17">
        <f>(K140/G140*100)</f>
        <v>45.627815875867626</v>
      </c>
      <c r="M140" s="9" t="s">
        <v>300</v>
      </c>
      <c r="O140" s="17">
        <f>(K140/$K$136*100)</f>
        <v>32.213954175654109</v>
      </c>
      <c r="P140" s="9" t="s">
        <v>450</v>
      </c>
      <c r="Q140" s="9"/>
      <c r="R140" s="9"/>
    </row>
    <row r="141" spans="1:18" x14ac:dyDescent="0.25">
      <c r="B141" s="9" t="s">
        <v>824</v>
      </c>
      <c r="F141" s="16" t="s">
        <v>234</v>
      </c>
      <c r="G141" s="12">
        <f>SUM(G58,G30)</f>
        <v>1543731</v>
      </c>
      <c r="H141" s="12">
        <f>SUM(H58,H30)</f>
        <v>1082092</v>
      </c>
      <c r="I141" s="12">
        <f>SUM(I58,I30)</f>
        <v>1045711</v>
      </c>
      <c r="J141" s="12">
        <f>SUM(J58,J30)</f>
        <v>1045711</v>
      </c>
      <c r="K141" s="12">
        <f>SUM(K58,K30)</f>
        <v>985089</v>
      </c>
      <c r="L141" s="17">
        <f>(K141/G141*100)</f>
        <v>63.812218579532306</v>
      </c>
      <c r="M141" s="9" t="s">
        <v>300</v>
      </c>
      <c r="O141" s="17">
        <f>(K141/$K$136*100)</f>
        <v>64.408097295169696</v>
      </c>
      <c r="P141" s="9" t="s">
        <v>450</v>
      </c>
      <c r="Q141" s="9"/>
      <c r="R141" s="9"/>
    </row>
    <row r="142" spans="1:18" x14ac:dyDescent="0.25">
      <c r="F142" s="16" t="s">
        <v>271</v>
      </c>
      <c r="G142" s="12">
        <f>SUM(G116,G88)</f>
        <v>1234272</v>
      </c>
      <c r="H142" s="12">
        <f>SUM(H116,H88)</f>
        <v>565346</v>
      </c>
      <c r="I142" s="12">
        <f>SUM(I116,I88)</f>
        <v>548288</v>
      </c>
      <c r="J142" s="12">
        <f>SUM(J116,J88)</f>
        <v>548288</v>
      </c>
      <c r="K142" s="12">
        <f>SUM(K116,K88)</f>
        <v>533577</v>
      </c>
      <c r="L142" s="17">
        <f>(K142/G142*100)</f>
        <v>43.230098389982111</v>
      </c>
      <c r="M142" s="9" t="s">
        <v>300</v>
      </c>
      <c r="O142" s="17">
        <f>(K142/$K$136*100)</f>
        <v>34.886877561788594</v>
      </c>
      <c r="P142" s="9" t="s">
        <v>450</v>
      </c>
      <c r="Q142" s="9"/>
      <c r="R142" s="9"/>
    </row>
    <row r="144" spans="1:18" x14ac:dyDescent="0.25">
      <c r="B144" s="9" t="s">
        <v>831</v>
      </c>
      <c r="F144" s="16" t="s">
        <v>236</v>
      </c>
      <c r="G144" s="12">
        <f>AVERAGE(G87,G29)</f>
        <v>32657.461538461539</v>
      </c>
      <c r="H144" s="12">
        <f>AVERAGE(H87,H29)</f>
        <v>20954.211538461539</v>
      </c>
      <c r="I144" s="12">
        <f>AVERAGE(I87,I29)</f>
        <v>20399.403846153844</v>
      </c>
      <c r="J144" s="12">
        <f>AVERAGE(J87,J29)</f>
        <v>20399.403846153844</v>
      </c>
      <c r="K144" s="12">
        <f>AVERAGE(K87,K29)</f>
        <v>19730.192307692309</v>
      </c>
      <c r="L144" s="17">
        <f>(K144/G144*100)</f>
        <v>60.415572363012814</v>
      </c>
      <c r="M144" s="9" t="s">
        <v>300</v>
      </c>
      <c r="O144" s="17"/>
    </row>
    <row r="145" spans="2:15" x14ac:dyDescent="0.25">
      <c r="F145" s="16" t="s">
        <v>235</v>
      </c>
      <c r="G145" s="12">
        <f>AVERAGE(G115,G57)</f>
        <v>20765.673076923078</v>
      </c>
      <c r="H145" s="12">
        <f>AVERAGE(H115,H57)</f>
        <v>10727.288461538461</v>
      </c>
      <c r="I145" s="12">
        <f>AVERAGE(I115,I57)</f>
        <v>10254.423076923076</v>
      </c>
      <c r="J145" s="12">
        <f>AVERAGE(J115,J57)</f>
        <v>10254.423076923076</v>
      </c>
      <c r="K145" s="12">
        <f>AVERAGE(K115,K57)</f>
        <v>9474.9230769230762</v>
      </c>
      <c r="L145" s="17">
        <f>(K145/G145*100)</f>
        <v>45.627815875867626</v>
      </c>
      <c r="M145" s="9" t="s">
        <v>300</v>
      </c>
      <c r="O145" s="17"/>
    </row>
    <row r="146" spans="2:15" x14ac:dyDescent="0.25">
      <c r="B146" s="9" t="s">
        <v>832</v>
      </c>
      <c r="F146" s="16" t="s">
        <v>234</v>
      </c>
      <c r="G146" s="12">
        <f>AVERAGE(G57,G29)</f>
        <v>29687.134615384617</v>
      </c>
      <c r="H146" s="12">
        <f>AVERAGE(H57,H29)</f>
        <v>20809.461538461539</v>
      </c>
      <c r="I146" s="12">
        <f>AVERAGE(I57,I29)</f>
        <v>20109.826923076922</v>
      </c>
      <c r="J146" s="12">
        <f>AVERAGE(J57,J29)</f>
        <v>20109.826923076922</v>
      </c>
      <c r="K146" s="12">
        <f>AVERAGE(K57,K29)</f>
        <v>18944.01923076923</v>
      </c>
      <c r="L146" s="17">
        <f>(K146/G146*100)</f>
        <v>63.812218579532306</v>
      </c>
      <c r="M146" s="9" t="s">
        <v>300</v>
      </c>
      <c r="O146" s="17"/>
    </row>
    <row r="147" spans="2:15" x14ac:dyDescent="0.25">
      <c r="F147" s="16" t="s">
        <v>271</v>
      </c>
      <c r="G147" s="12">
        <f>AVERAGE(G115,G87)</f>
        <v>23736</v>
      </c>
      <c r="H147" s="12">
        <f>AVERAGE(H115,H87)</f>
        <v>10872.038461538461</v>
      </c>
      <c r="I147" s="12">
        <f>AVERAGE(I115,I87)</f>
        <v>10544</v>
      </c>
      <c r="J147" s="12">
        <f>AVERAGE(J115,J87)</f>
        <v>10544</v>
      </c>
      <c r="K147" s="12">
        <f>AVERAGE(K115,K87)</f>
        <v>10261.096153846152</v>
      </c>
      <c r="L147" s="17">
        <f>(K147/G147*100)</f>
        <v>43.230098389982103</v>
      </c>
      <c r="M147" s="9" t="s">
        <v>300</v>
      </c>
      <c r="O147" s="17"/>
    </row>
    <row r="150" spans="2:15" ht="45" x14ac:dyDescent="0.25">
      <c r="D150" s="10" t="s">
        <v>122</v>
      </c>
      <c r="K150" s="13" t="s">
        <v>833</v>
      </c>
    </row>
    <row r="151" spans="2:15" x14ac:dyDescent="0.25">
      <c r="C151" s="16" t="s">
        <v>236</v>
      </c>
      <c r="D151">
        <v>1025970</v>
      </c>
      <c r="J151" s="16" t="s">
        <v>236</v>
      </c>
      <c r="K151" s="14">
        <v>19730.192307692309</v>
      </c>
    </row>
    <row r="152" spans="2:15" x14ac:dyDescent="0.25">
      <c r="C152" s="16" t="s">
        <v>235</v>
      </c>
      <c r="D152">
        <v>492696</v>
      </c>
      <c r="J152" s="16" t="s">
        <v>235</v>
      </c>
      <c r="K152" s="14">
        <v>9474.9230769230762</v>
      </c>
    </row>
    <row r="153" spans="2:15" x14ac:dyDescent="0.25">
      <c r="C153" s="16" t="s">
        <v>234</v>
      </c>
      <c r="D153">
        <v>985089</v>
      </c>
      <c r="J153" s="16" t="s">
        <v>234</v>
      </c>
      <c r="K153" s="14">
        <v>18944.01923076923</v>
      </c>
    </row>
    <row r="154" spans="2:15" x14ac:dyDescent="0.25">
      <c r="C154" s="16" t="s">
        <v>271</v>
      </c>
      <c r="D154">
        <v>533577</v>
      </c>
      <c r="J154" s="16" t="s">
        <v>271</v>
      </c>
      <c r="K154" s="14">
        <v>10261.096153846152</v>
      </c>
    </row>
    <row r="171" spans="3:11" ht="60" x14ac:dyDescent="0.25">
      <c r="D171" s="10" t="s">
        <v>834</v>
      </c>
      <c r="K171" s="10" t="s">
        <v>834</v>
      </c>
    </row>
    <row r="172" spans="3:11" x14ac:dyDescent="0.25">
      <c r="C172" s="16" t="s">
        <v>236</v>
      </c>
      <c r="D172">
        <v>67.081020681304182</v>
      </c>
      <c r="J172" s="16" t="s">
        <v>234</v>
      </c>
      <c r="K172">
        <v>64.408097295169696</v>
      </c>
    </row>
    <row r="173" spans="3:11" x14ac:dyDescent="0.25">
      <c r="C173" s="16" t="s">
        <v>235</v>
      </c>
      <c r="D173">
        <v>32.213954175654109</v>
      </c>
      <c r="J173" s="16" t="s">
        <v>271</v>
      </c>
      <c r="K173">
        <v>34.886877561788594</v>
      </c>
    </row>
  </sheetData>
  <sortState ref="B108:K111">
    <sortCondition ref="B108:B111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8"/>
  <sheetViews>
    <sheetView topLeftCell="A346" zoomScale="70" zoomScaleNormal="70" workbookViewId="0">
      <selection activeCell="G438" sqref="G438"/>
    </sheetView>
  </sheetViews>
  <sheetFormatPr defaultRowHeight="15" x14ac:dyDescent="0.25"/>
  <cols>
    <col min="1" max="1" width="12.85546875" customWidth="1"/>
    <col min="2" max="2" width="13" customWidth="1"/>
    <col min="3" max="3" width="15.5703125" customWidth="1"/>
    <col min="4" max="4" width="15.42578125" customWidth="1"/>
    <col min="5" max="5" width="12.85546875" customWidth="1"/>
    <col min="6" max="6" width="13.85546875" customWidth="1"/>
    <col min="7" max="7" width="13.5703125" bestFit="1" customWidth="1"/>
    <col min="8" max="8" width="16.140625" bestFit="1" customWidth="1"/>
    <col min="9" max="9" width="19.140625" bestFit="1" customWidth="1"/>
    <col min="10" max="10" width="17.28515625" bestFit="1" customWidth="1"/>
    <col min="11" max="11" width="14.85546875" customWidth="1"/>
    <col min="12" max="12" width="16.7109375" bestFit="1" customWidth="1"/>
    <col min="13" max="13" width="20.7109375" bestFit="1" customWidth="1"/>
    <col min="14" max="14" width="17.28515625" bestFit="1" customWidth="1"/>
    <col min="15" max="15" width="14.28515625" bestFit="1" customWidth="1"/>
    <col min="16" max="16" width="17.42578125" customWidth="1"/>
  </cols>
  <sheetData>
    <row r="1" spans="1:13" x14ac:dyDescent="0.25">
      <c r="A1" s="8" t="s">
        <v>122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3" x14ac:dyDescent="0.25">
      <c r="A2" s="7" t="s">
        <v>67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1:13" x14ac:dyDescent="0.25">
      <c r="A3" t="s">
        <v>72</v>
      </c>
      <c r="B3" t="s">
        <v>73</v>
      </c>
      <c r="C3" s="5" t="s">
        <v>74</v>
      </c>
      <c r="D3" s="5" t="s">
        <v>75</v>
      </c>
      <c r="E3" s="5" t="s">
        <v>76</v>
      </c>
      <c r="F3" s="5" t="s">
        <v>77</v>
      </c>
      <c r="G3" s="5" t="s">
        <v>78</v>
      </c>
      <c r="H3" s="5" t="s">
        <v>79</v>
      </c>
      <c r="I3" s="5" t="s">
        <v>80</v>
      </c>
      <c r="J3" s="5" t="s">
        <v>81</v>
      </c>
      <c r="K3" s="5" t="s">
        <v>82</v>
      </c>
      <c r="L3" s="5" t="s">
        <v>674</v>
      </c>
      <c r="M3" s="5"/>
    </row>
    <row r="4" spans="1:13" x14ac:dyDescent="0.25">
      <c r="A4">
        <v>5589</v>
      </c>
      <c r="B4">
        <v>8116</v>
      </c>
      <c r="C4" s="5">
        <v>15605</v>
      </c>
      <c r="D4" s="5">
        <v>10067</v>
      </c>
      <c r="E4" s="5" t="s">
        <v>83</v>
      </c>
      <c r="F4" s="5" t="s">
        <v>84</v>
      </c>
      <c r="G4" s="5" t="s">
        <v>85</v>
      </c>
      <c r="H4" s="5" t="s">
        <v>86</v>
      </c>
      <c r="I4" s="5" t="s">
        <v>87</v>
      </c>
      <c r="J4" s="5" t="s">
        <v>88</v>
      </c>
      <c r="K4" s="5" t="s">
        <v>89</v>
      </c>
      <c r="L4" s="5"/>
    </row>
    <row r="5" spans="1:13" x14ac:dyDescent="0.25">
      <c r="A5">
        <v>0</v>
      </c>
      <c r="B5">
        <v>98</v>
      </c>
      <c r="C5" s="5">
        <v>0</v>
      </c>
      <c r="D5" s="5">
        <v>18</v>
      </c>
      <c r="E5" s="5" t="s">
        <v>83</v>
      </c>
      <c r="F5" s="5" t="s">
        <v>84</v>
      </c>
      <c r="G5" s="5" t="s">
        <v>85</v>
      </c>
      <c r="H5" s="5" t="s">
        <v>94</v>
      </c>
      <c r="I5" s="5" t="s">
        <v>0</v>
      </c>
      <c r="J5" s="5" t="s">
        <v>98</v>
      </c>
      <c r="K5" s="5" t="s">
        <v>98</v>
      </c>
      <c r="L5" s="5"/>
    </row>
    <row r="6" spans="1:13" x14ac:dyDescent="0.25">
      <c r="A6">
        <v>7</v>
      </c>
      <c r="B6">
        <v>0</v>
      </c>
      <c r="C6" s="5">
        <v>37</v>
      </c>
      <c r="D6" s="5">
        <v>0</v>
      </c>
      <c r="E6" s="5" t="s">
        <v>83</v>
      </c>
      <c r="F6" s="5" t="s">
        <v>84</v>
      </c>
      <c r="G6" s="5" t="s">
        <v>85</v>
      </c>
      <c r="H6" s="5" t="s">
        <v>94</v>
      </c>
      <c r="I6" s="5" t="s">
        <v>108</v>
      </c>
      <c r="J6" s="5" t="s">
        <v>109</v>
      </c>
      <c r="K6" s="5" t="s">
        <v>110</v>
      </c>
      <c r="L6" s="5"/>
    </row>
    <row r="7" spans="1:13" x14ac:dyDescent="0.25">
      <c r="A7">
        <v>0</v>
      </c>
      <c r="B7">
        <v>0</v>
      </c>
      <c r="C7" s="5">
        <v>8</v>
      </c>
      <c r="D7" s="5">
        <v>0</v>
      </c>
      <c r="E7" s="5" t="s">
        <v>83</v>
      </c>
      <c r="F7" s="5" t="s">
        <v>84</v>
      </c>
      <c r="G7" s="5" t="s">
        <v>85</v>
      </c>
      <c r="H7" s="5" t="s">
        <v>94</v>
      </c>
      <c r="I7" s="5" t="s">
        <v>95</v>
      </c>
      <c r="J7" s="5" t="s">
        <v>96</v>
      </c>
      <c r="K7" s="5" t="s">
        <v>97</v>
      </c>
      <c r="L7" s="5"/>
    </row>
    <row r="8" spans="1:13" x14ac:dyDescent="0.25">
      <c r="A8">
        <v>4</v>
      </c>
      <c r="B8">
        <v>0</v>
      </c>
      <c r="C8" s="5">
        <v>0</v>
      </c>
      <c r="D8" s="5">
        <v>0</v>
      </c>
      <c r="E8" s="5" t="s">
        <v>83</v>
      </c>
      <c r="F8" s="5" t="s">
        <v>84</v>
      </c>
      <c r="G8" s="5" t="s">
        <v>85</v>
      </c>
      <c r="H8" s="5" t="s">
        <v>90</v>
      </c>
      <c r="I8" s="5" t="s">
        <v>118</v>
      </c>
      <c r="J8" s="5" t="s">
        <v>119</v>
      </c>
      <c r="K8" s="5" t="s">
        <v>120</v>
      </c>
      <c r="L8" s="5"/>
    </row>
    <row r="9" spans="1:13" x14ac:dyDescent="0.25">
      <c r="A9">
        <v>53</v>
      </c>
      <c r="B9">
        <v>31</v>
      </c>
      <c r="C9" s="5">
        <v>0</v>
      </c>
      <c r="D9" s="5">
        <v>0</v>
      </c>
      <c r="E9" s="5" t="s">
        <v>83</v>
      </c>
      <c r="F9" s="5" t="s">
        <v>84</v>
      </c>
      <c r="G9" s="5" t="s">
        <v>85</v>
      </c>
      <c r="H9" s="5" t="s">
        <v>90</v>
      </c>
      <c r="I9" s="5" t="s">
        <v>106</v>
      </c>
      <c r="J9" s="5" t="s">
        <v>107</v>
      </c>
      <c r="K9" s="5" t="s">
        <v>98</v>
      </c>
      <c r="L9" s="5"/>
    </row>
    <row r="10" spans="1:13" x14ac:dyDescent="0.25">
      <c r="A10">
        <v>24</v>
      </c>
      <c r="B10">
        <v>37</v>
      </c>
      <c r="C10" s="5">
        <v>0</v>
      </c>
      <c r="D10" s="5">
        <v>0</v>
      </c>
      <c r="E10" s="5" t="s">
        <v>83</v>
      </c>
      <c r="F10" s="5" t="s">
        <v>84</v>
      </c>
      <c r="G10" s="5" t="s">
        <v>85</v>
      </c>
      <c r="H10" s="5" t="s">
        <v>90</v>
      </c>
      <c r="I10" s="5" t="s">
        <v>103</v>
      </c>
      <c r="J10" s="5" t="s">
        <v>104</v>
      </c>
      <c r="K10" s="5" t="s">
        <v>105</v>
      </c>
      <c r="L10" s="5"/>
    </row>
    <row r="11" spans="1:13" x14ac:dyDescent="0.25">
      <c r="A11">
        <v>11</v>
      </c>
      <c r="B11">
        <v>0</v>
      </c>
      <c r="C11" s="5">
        <v>0</v>
      </c>
      <c r="D11" s="5">
        <v>0</v>
      </c>
      <c r="E11" s="5" t="s">
        <v>83</v>
      </c>
      <c r="F11" s="5" t="s">
        <v>84</v>
      </c>
      <c r="G11" s="5" t="s">
        <v>99</v>
      </c>
      <c r="H11" s="5" t="s">
        <v>100</v>
      </c>
      <c r="I11" s="5" t="s">
        <v>115</v>
      </c>
      <c r="J11" s="5" t="s">
        <v>116</v>
      </c>
      <c r="K11" s="5" t="s">
        <v>117</v>
      </c>
      <c r="L11" s="5"/>
    </row>
    <row r="12" spans="1:13" x14ac:dyDescent="0.25">
      <c r="A12">
        <v>9</v>
      </c>
      <c r="B12">
        <v>33</v>
      </c>
      <c r="C12" s="5">
        <v>0</v>
      </c>
      <c r="D12" s="5">
        <v>0</v>
      </c>
      <c r="E12" s="5" t="s">
        <v>83</v>
      </c>
      <c r="F12" s="5" t="s">
        <v>84</v>
      </c>
      <c r="G12" s="5" t="s">
        <v>99</v>
      </c>
      <c r="H12" s="5" t="s">
        <v>100</v>
      </c>
      <c r="I12" s="5" t="s">
        <v>101</v>
      </c>
      <c r="J12" s="5" t="s">
        <v>102</v>
      </c>
      <c r="K12" s="5" t="s">
        <v>98</v>
      </c>
      <c r="L12" s="5"/>
    </row>
    <row r="13" spans="1:13" x14ac:dyDescent="0.25">
      <c r="A13">
        <v>0</v>
      </c>
      <c r="B13">
        <v>11</v>
      </c>
      <c r="C13" s="5">
        <v>0</v>
      </c>
      <c r="D13" s="5">
        <v>0</v>
      </c>
      <c r="E13" s="5" t="s">
        <v>83</v>
      </c>
      <c r="F13" s="5" t="s">
        <v>84</v>
      </c>
      <c r="G13" s="5" t="s">
        <v>98</v>
      </c>
      <c r="H13" s="5" t="s">
        <v>98</v>
      </c>
      <c r="I13" s="5" t="s">
        <v>98</v>
      </c>
      <c r="J13" s="5" t="s">
        <v>98</v>
      </c>
      <c r="K13" s="5" t="s">
        <v>98</v>
      </c>
      <c r="L13" s="5" t="s">
        <v>673</v>
      </c>
    </row>
    <row r="14" spans="1:13" x14ac:dyDescent="0.25">
      <c r="A14">
        <v>0</v>
      </c>
      <c r="B14">
        <v>10</v>
      </c>
      <c r="C14" s="5">
        <v>0</v>
      </c>
      <c r="D14" s="5">
        <v>0</v>
      </c>
      <c r="E14" s="5" t="s">
        <v>83</v>
      </c>
      <c r="F14" s="5" t="s">
        <v>84</v>
      </c>
      <c r="G14" s="5" t="s">
        <v>98</v>
      </c>
      <c r="H14" s="5" t="s">
        <v>98</v>
      </c>
      <c r="I14" s="5" t="s">
        <v>98</v>
      </c>
      <c r="J14" s="5" t="s">
        <v>98</v>
      </c>
      <c r="K14" s="5" t="s">
        <v>98</v>
      </c>
      <c r="L14" s="5" t="s">
        <v>675</v>
      </c>
    </row>
    <row r="15" spans="1:13" x14ac:dyDescent="0.25">
      <c r="A15">
        <v>6</v>
      </c>
      <c r="B15">
        <v>0</v>
      </c>
      <c r="C15" s="5">
        <v>0</v>
      </c>
      <c r="D15" s="5">
        <v>0</v>
      </c>
      <c r="E15" s="5" t="s">
        <v>83</v>
      </c>
      <c r="F15" s="5" t="s">
        <v>84</v>
      </c>
      <c r="G15" s="5" t="s">
        <v>98</v>
      </c>
      <c r="H15" s="5" t="s">
        <v>98</v>
      </c>
      <c r="I15" s="5" t="s">
        <v>98</v>
      </c>
      <c r="J15" s="5" t="s">
        <v>98</v>
      </c>
      <c r="K15" s="5" t="s">
        <v>98</v>
      </c>
      <c r="L15" s="5" t="s">
        <v>675</v>
      </c>
    </row>
    <row r="16" spans="1:13" x14ac:dyDescent="0.25">
      <c r="A16">
        <f>SUM(A4:A15)</f>
        <v>5703</v>
      </c>
      <c r="B16">
        <f>SUM(B4:B15)</f>
        <v>8336</v>
      </c>
      <c r="C16">
        <f>SUM(C4:C15)</f>
        <v>15650</v>
      </c>
      <c r="D16">
        <f>SUM(D4:D15)</f>
        <v>10085</v>
      </c>
      <c r="E16" s="5"/>
      <c r="F16" s="5"/>
      <c r="G16" s="5"/>
      <c r="H16" s="5"/>
      <c r="I16" s="5"/>
      <c r="J16" s="5"/>
      <c r="K16" s="5"/>
      <c r="L16" s="5"/>
    </row>
    <row r="17" spans="1:13" x14ac:dyDescent="0.25"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3" x14ac:dyDescent="0.25">
      <c r="A18" t="s">
        <v>123</v>
      </c>
      <c r="B18" t="s">
        <v>124</v>
      </c>
      <c r="C18" s="5" t="s">
        <v>125</v>
      </c>
      <c r="D18" s="5" t="s">
        <v>126</v>
      </c>
      <c r="E18" s="5" t="s">
        <v>76</v>
      </c>
      <c r="F18" s="5" t="s">
        <v>77</v>
      </c>
      <c r="G18" s="5" t="s">
        <v>78</v>
      </c>
      <c r="H18" s="5" t="s">
        <v>79</v>
      </c>
      <c r="I18" s="5" t="s">
        <v>80</v>
      </c>
      <c r="J18" s="5" t="s">
        <v>81</v>
      </c>
      <c r="K18" s="5" t="s">
        <v>82</v>
      </c>
      <c r="L18" s="5" t="s">
        <v>674</v>
      </c>
    </row>
    <row r="19" spans="1:13" x14ac:dyDescent="0.25">
      <c r="A19">
        <v>28591</v>
      </c>
      <c r="B19">
        <v>31731</v>
      </c>
      <c r="C19" s="5">
        <v>16968</v>
      </c>
      <c r="D19" s="5">
        <v>11404</v>
      </c>
      <c r="E19" s="5" t="s">
        <v>83</v>
      </c>
      <c r="F19" s="5" t="s">
        <v>84</v>
      </c>
      <c r="G19" s="5" t="s">
        <v>85</v>
      </c>
      <c r="H19" s="5" t="s">
        <v>86</v>
      </c>
      <c r="I19" s="5" t="s">
        <v>87</v>
      </c>
      <c r="J19" s="5" t="s">
        <v>88</v>
      </c>
      <c r="K19" s="5" t="s">
        <v>89</v>
      </c>
      <c r="L19" s="5"/>
    </row>
    <row r="20" spans="1:13" x14ac:dyDescent="0.25">
      <c r="A20">
        <v>6526</v>
      </c>
      <c r="B20">
        <v>3521</v>
      </c>
      <c r="C20" s="5">
        <v>2542</v>
      </c>
      <c r="D20" s="5">
        <v>4274</v>
      </c>
      <c r="E20" s="5" t="s">
        <v>83</v>
      </c>
      <c r="F20" s="5" t="s">
        <v>84</v>
      </c>
      <c r="G20" s="5" t="s">
        <v>85</v>
      </c>
      <c r="H20" s="5" t="s">
        <v>86</v>
      </c>
      <c r="I20" s="5" t="s">
        <v>87</v>
      </c>
      <c r="J20" s="5" t="s">
        <v>88</v>
      </c>
      <c r="K20" s="5" t="s">
        <v>89</v>
      </c>
      <c r="L20" s="5"/>
    </row>
    <row r="21" spans="1:13" x14ac:dyDescent="0.25">
      <c r="A21">
        <v>3494</v>
      </c>
      <c r="B21">
        <v>2376</v>
      </c>
      <c r="C21" s="5">
        <v>2094</v>
      </c>
      <c r="D21" s="5">
        <v>2270</v>
      </c>
      <c r="E21" s="5" t="s">
        <v>83</v>
      </c>
      <c r="F21" s="5" t="s">
        <v>84</v>
      </c>
      <c r="G21" s="5" t="s">
        <v>85</v>
      </c>
      <c r="H21" s="5" t="s">
        <v>86</v>
      </c>
      <c r="I21" s="5" t="s">
        <v>87</v>
      </c>
      <c r="J21" s="5" t="s">
        <v>88</v>
      </c>
      <c r="K21" s="5" t="s">
        <v>89</v>
      </c>
      <c r="L21" s="5"/>
    </row>
    <row r="22" spans="1:13" x14ac:dyDescent="0.25">
      <c r="A22">
        <v>1905</v>
      </c>
      <c r="B22">
        <v>998</v>
      </c>
      <c r="C22" s="5">
        <v>974</v>
      </c>
      <c r="D22" s="5">
        <v>1232</v>
      </c>
      <c r="E22" s="5" t="s">
        <v>83</v>
      </c>
      <c r="F22" s="5" t="s">
        <v>84</v>
      </c>
      <c r="G22" s="5" t="s">
        <v>85</v>
      </c>
      <c r="H22" s="5" t="s">
        <v>86</v>
      </c>
      <c r="I22" s="5" t="s">
        <v>87</v>
      </c>
      <c r="J22" s="5" t="s">
        <v>88</v>
      </c>
      <c r="K22" s="5" t="s">
        <v>89</v>
      </c>
      <c r="L22" s="5"/>
    </row>
    <row r="23" spans="1:13" x14ac:dyDescent="0.25">
      <c r="A23">
        <v>0</v>
      </c>
      <c r="B23">
        <v>21</v>
      </c>
      <c r="C23" s="5">
        <v>0</v>
      </c>
      <c r="D23" s="5">
        <v>0</v>
      </c>
      <c r="E23" s="5" t="s">
        <v>83</v>
      </c>
      <c r="F23" s="5" t="s">
        <v>84</v>
      </c>
      <c r="G23" s="5" t="s">
        <v>85</v>
      </c>
      <c r="H23" s="5" t="s">
        <v>94</v>
      </c>
      <c r="I23" s="5" t="s">
        <v>0</v>
      </c>
      <c r="J23" s="5" t="s">
        <v>128</v>
      </c>
      <c r="K23" s="5" t="s">
        <v>98</v>
      </c>
      <c r="L23" s="5"/>
    </row>
    <row r="24" spans="1:13" x14ac:dyDescent="0.25">
      <c r="A24">
        <v>0</v>
      </c>
      <c r="B24">
        <v>135</v>
      </c>
      <c r="C24" s="5">
        <v>0</v>
      </c>
      <c r="D24" s="5">
        <v>0</v>
      </c>
      <c r="E24" s="5" t="s">
        <v>83</v>
      </c>
      <c r="F24" s="5" t="s">
        <v>84</v>
      </c>
      <c r="G24" s="5" t="s">
        <v>85</v>
      </c>
      <c r="H24" s="5" t="s">
        <v>94</v>
      </c>
      <c r="I24" s="5" t="s">
        <v>0</v>
      </c>
      <c r="J24" s="5" t="s">
        <v>128</v>
      </c>
      <c r="K24" s="5" t="s">
        <v>129</v>
      </c>
      <c r="L24" s="5"/>
    </row>
    <row r="25" spans="1:13" x14ac:dyDescent="0.25">
      <c r="A25">
        <v>0</v>
      </c>
      <c r="B25">
        <v>0</v>
      </c>
      <c r="C25" s="5">
        <v>219</v>
      </c>
      <c r="D25" s="5">
        <v>0</v>
      </c>
      <c r="E25" s="5" t="s">
        <v>83</v>
      </c>
      <c r="F25" s="5" t="s">
        <v>84</v>
      </c>
      <c r="G25" s="5" t="s">
        <v>85</v>
      </c>
      <c r="H25" s="5" t="s">
        <v>94</v>
      </c>
      <c r="I25" s="5" t="s">
        <v>108</v>
      </c>
      <c r="J25" s="5" t="s">
        <v>109</v>
      </c>
      <c r="K25" s="5" t="s">
        <v>127</v>
      </c>
      <c r="L25" s="5"/>
    </row>
    <row r="26" spans="1:13" x14ac:dyDescent="0.25">
      <c r="A26">
        <v>0</v>
      </c>
      <c r="B26">
        <v>0</v>
      </c>
      <c r="C26" s="5">
        <v>0</v>
      </c>
      <c r="D26" s="5">
        <v>56</v>
      </c>
      <c r="E26" s="5" t="s">
        <v>83</v>
      </c>
      <c r="F26" s="5" t="s">
        <v>84</v>
      </c>
      <c r="G26" s="5" t="s">
        <v>85</v>
      </c>
      <c r="H26" s="5" t="s">
        <v>90</v>
      </c>
      <c r="I26" s="5" t="s">
        <v>133</v>
      </c>
      <c r="J26" s="5" t="s">
        <v>134</v>
      </c>
      <c r="K26" s="5" t="s">
        <v>135</v>
      </c>
      <c r="L26" s="5"/>
    </row>
    <row r="27" spans="1:13" x14ac:dyDescent="0.25">
      <c r="A27">
        <v>0</v>
      </c>
      <c r="B27">
        <v>0</v>
      </c>
      <c r="C27" s="5">
        <v>0</v>
      </c>
      <c r="D27" s="5">
        <v>49</v>
      </c>
      <c r="E27" s="5" t="s">
        <v>83</v>
      </c>
      <c r="F27" s="5" t="s">
        <v>84</v>
      </c>
      <c r="G27" s="5" t="s">
        <v>85</v>
      </c>
      <c r="H27" s="5" t="s">
        <v>90</v>
      </c>
      <c r="I27" s="5" t="s">
        <v>133</v>
      </c>
      <c r="J27" s="5" t="s">
        <v>134</v>
      </c>
      <c r="K27" s="5" t="s">
        <v>135</v>
      </c>
      <c r="L27" s="5"/>
    </row>
    <row r="28" spans="1:13" x14ac:dyDescent="0.25">
      <c r="A28">
        <v>14</v>
      </c>
      <c r="B28">
        <v>0</v>
      </c>
      <c r="C28" s="5">
        <v>0</v>
      </c>
      <c r="D28" s="5">
        <v>0</v>
      </c>
      <c r="E28" s="5" t="s">
        <v>83</v>
      </c>
      <c r="F28" s="5" t="s">
        <v>84</v>
      </c>
      <c r="G28" s="5" t="s">
        <v>85</v>
      </c>
      <c r="H28" s="5" t="s">
        <v>90</v>
      </c>
      <c r="I28" s="5" t="s">
        <v>103</v>
      </c>
      <c r="J28" s="5" t="s">
        <v>104</v>
      </c>
      <c r="K28" s="5" t="s">
        <v>98</v>
      </c>
      <c r="L28" s="5"/>
    </row>
    <row r="29" spans="1:13" x14ac:dyDescent="0.25">
      <c r="A29">
        <v>51</v>
      </c>
      <c r="B29">
        <v>0</v>
      </c>
      <c r="C29" s="5">
        <v>0</v>
      </c>
      <c r="D29" s="5">
        <v>0</v>
      </c>
      <c r="E29" s="5" t="s">
        <v>83</v>
      </c>
      <c r="F29" s="5" t="s">
        <v>84</v>
      </c>
      <c r="G29" s="5" t="s">
        <v>99</v>
      </c>
      <c r="H29" s="5" t="s">
        <v>19</v>
      </c>
      <c r="I29" s="5" t="s">
        <v>98</v>
      </c>
      <c r="J29" s="5" t="s">
        <v>98</v>
      </c>
      <c r="K29" s="5" t="s">
        <v>98</v>
      </c>
      <c r="L29" s="5"/>
    </row>
    <row r="30" spans="1:13" x14ac:dyDescent="0.25">
      <c r="A30">
        <v>0</v>
      </c>
      <c r="B30">
        <v>107</v>
      </c>
      <c r="C30" s="5">
        <v>388</v>
      </c>
      <c r="D30" s="5">
        <v>0</v>
      </c>
      <c r="E30" s="5" t="s">
        <v>83</v>
      </c>
      <c r="F30" s="5" t="s">
        <v>84</v>
      </c>
      <c r="G30" s="5" t="s">
        <v>98</v>
      </c>
      <c r="H30" s="5" t="s">
        <v>98</v>
      </c>
      <c r="I30" s="5" t="s">
        <v>98</v>
      </c>
      <c r="J30" s="5" t="s">
        <v>98</v>
      </c>
      <c r="K30" s="5" t="s">
        <v>98</v>
      </c>
      <c r="L30" s="5" t="s">
        <v>676</v>
      </c>
      <c r="M30" s="5"/>
    </row>
    <row r="31" spans="1:13" x14ac:dyDescent="0.25">
      <c r="A31">
        <v>0</v>
      </c>
      <c r="B31">
        <v>0</v>
      </c>
      <c r="C31" s="5">
        <v>0</v>
      </c>
      <c r="D31" s="5">
        <v>33</v>
      </c>
      <c r="E31" s="5" t="s">
        <v>83</v>
      </c>
      <c r="F31" s="5" t="s">
        <v>84</v>
      </c>
      <c r="G31" s="5" t="s">
        <v>98</v>
      </c>
      <c r="H31" s="5" t="s">
        <v>98</v>
      </c>
      <c r="I31" s="5" t="s">
        <v>98</v>
      </c>
      <c r="J31" s="5" t="s">
        <v>98</v>
      </c>
      <c r="K31" s="5" t="s">
        <v>98</v>
      </c>
      <c r="L31" s="5" t="s">
        <v>678</v>
      </c>
    </row>
    <row r="32" spans="1:13" x14ac:dyDescent="0.25">
      <c r="A32">
        <v>0</v>
      </c>
      <c r="B32">
        <v>0</v>
      </c>
      <c r="C32" s="5">
        <v>0</v>
      </c>
      <c r="D32" s="5">
        <v>24</v>
      </c>
      <c r="E32" s="5" t="s">
        <v>83</v>
      </c>
      <c r="F32" s="5" t="s">
        <v>84</v>
      </c>
      <c r="G32" s="5" t="s">
        <v>98</v>
      </c>
      <c r="H32" s="5" t="s">
        <v>98</v>
      </c>
      <c r="I32" s="5" t="s">
        <v>98</v>
      </c>
      <c r="J32" s="5" t="s">
        <v>98</v>
      </c>
      <c r="K32" s="5" t="s">
        <v>98</v>
      </c>
      <c r="L32" s="5" t="s">
        <v>678</v>
      </c>
    </row>
    <row r="33" spans="1:13" x14ac:dyDescent="0.25">
      <c r="A33">
        <v>0</v>
      </c>
      <c r="B33">
        <v>11</v>
      </c>
      <c r="C33" s="5">
        <v>0</v>
      </c>
      <c r="D33" s="5">
        <v>0</v>
      </c>
      <c r="E33" s="5" t="s">
        <v>83</v>
      </c>
      <c r="F33" s="5" t="s">
        <v>84</v>
      </c>
      <c r="G33" s="5" t="s">
        <v>98</v>
      </c>
      <c r="H33" s="5" t="s">
        <v>98</v>
      </c>
      <c r="I33" s="5" t="s">
        <v>98</v>
      </c>
      <c r="J33" s="5" t="s">
        <v>98</v>
      </c>
      <c r="K33" s="5" t="s">
        <v>98</v>
      </c>
      <c r="L33" s="5" t="s">
        <v>679</v>
      </c>
      <c r="M33" s="5"/>
    </row>
    <row r="34" spans="1:13" x14ac:dyDescent="0.25">
      <c r="A34">
        <v>10</v>
      </c>
      <c r="B34">
        <v>0</v>
      </c>
      <c r="C34" s="5">
        <v>0</v>
      </c>
      <c r="D34" s="5">
        <v>0</v>
      </c>
      <c r="E34" s="5" t="s">
        <v>83</v>
      </c>
      <c r="F34" s="5" t="s">
        <v>84</v>
      </c>
      <c r="G34" s="5" t="s">
        <v>98</v>
      </c>
      <c r="H34" s="5" t="s">
        <v>98</v>
      </c>
      <c r="I34" s="5" t="s">
        <v>98</v>
      </c>
      <c r="J34" s="5" t="s">
        <v>98</v>
      </c>
      <c r="K34" s="5" t="s">
        <v>98</v>
      </c>
      <c r="L34" s="5" t="s">
        <v>680</v>
      </c>
      <c r="M34" s="5"/>
    </row>
    <row r="35" spans="1:13" x14ac:dyDescent="0.25">
      <c r="A35">
        <v>0</v>
      </c>
      <c r="B35">
        <v>10</v>
      </c>
      <c r="C35" s="5">
        <v>0</v>
      </c>
      <c r="D35" s="5">
        <v>0</v>
      </c>
      <c r="E35" s="5" t="s">
        <v>83</v>
      </c>
      <c r="F35" s="5" t="s">
        <v>84</v>
      </c>
      <c r="G35" s="5" t="s">
        <v>98</v>
      </c>
      <c r="H35" s="5" t="s">
        <v>98</v>
      </c>
      <c r="I35" s="5" t="s">
        <v>98</v>
      </c>
      <c r="J35" s="5" t="s">
        <v>98</v>
      </c>
      <c r="K35" s="5" t="s">
        <v>98</v>
      </c>
      <c r="L35" s="5" t="s">
        <v>681</v>
      </c>
      <c r="M35" s="5"/>
    </row>
    <row r="36" spans="1:13" x14ac:dyDescent="0.25">
      <c r="A36">
        <f>SUM(A19:A35)</f>
        <v>40591</v>
      </c>
      <c r="B36">
        <f>SUM(B19:B35)</f>
        <v>38910</v>
      </c>
      <c r="C36">
        <f>SUM(C19:C35)</f>
        <v>23185</v>
      </c>
      <c r="D36">
        <f>SUM(D19:D35)</f>
        <v>19342</v>
      </c>
      <c r="E36" s="5"/>
      <c r="F36" s="5"/>
      <c r="G36" s="5"/>
      <c r="H36" s="5"/>
      <c r="I36" s="5"/>
      <c r="J36" s="5"/>
      <c r="K36" s="5"/>
      <c r="L36" s="5"/>
    </row>
    <row r="37" spans="1:13" x14ac:dyDescent="0.25"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3" x14ac:dyDescent="0.25">
      <c r="A38" s="6" t="s">
        <v>30</v>
      </c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3" x14ac:dyDescent="0.25">
      <c r="A39" t="s">
        <v>136</v>
      </c>
      <c r="B39" t="s">
        <v>137</v>
      </c>
      <c r="C39" s="5" t="s">
        <v>138</v>
      </c>
      <c r="D39" s="5" t="s">
        <v>139</v>
      </c>
      <c r="E39" s="5" t="s">
        <v>76</v>
      </c>
      <c r="F39" s="5" t="s">
        <v>77</v>
      </c>
      <c r="G39" s="5" t="s">
        <v>78</v>
      </c>
      <c r="H39" s="5" t="s">
        <v>79</v>
      </c>
      <c r="I39" s="5" t="s">
        <v>80</v>
      </c>
      <c r="J39" s="5" t="s">
        <v>81</v>
      </c>
      <c r="K39" s="5" t="s">
        <v>82</v>
      </c>
      <c r="L39" s="5" t="s">
        <v>674</v>
      </c>
    </row>
    <row r="40" spans="1:13" x14ac:dyDescent="0.25">
      <c r="A40">
        <v>0</v>
      </c>
      <c r="B40">
        <v>0</v>
      </c>
      <c r="C40" s="5">
        <v>428</v>
      </c>
      <c r="D40" s="5">
        <v>342</v>
      </c>
      <c r="E40" s="5" t="s">
        <v>83</v>
      </c>
      <c r="F40" s="5" t="s">
        <v>84</v>
      </c>
      <c r="G40" s="5" t="s">
        <v>85</v>
      </c>
      <c r="H40" s="5" t="s">
        <v>86</v>
      </c>
      <c r="I40" s="5" t="s">
        <v>87</v>
      </c>
      <c r="J40" s="5" t="s">
        <v>88</v>
      </c>
      <c r="K40" s="5" t="s">
        <v>89</v>
      </c>
      <c r="L40" s="5"/>
    </row>
    <row r="41" spans="1:13" x14ac:dyDescent="0.25">
      <c r="A41">
        <v>799</v>
      </c>
      <c r="B41">
        <v>709</v>
      </c>
      <c r="C41" s="5">
        <v>0</v>
      </c>
      <c r="D41" s="5">
        <v>0</v>
      </c>
      <c r="E41" s="5" t="s">
        <v>83</v>
      </c>
      <c r="F41" s="5" t="s">
        <v>84</v>
      </c>
      <c r="G41" s="5" t="s">
        <v>85</v>
      </c>
      <c r="H41" s="5" t="s">
        <v>86</v>
      </c>
      <c r="I41" s="5" t="s">
        <v>87</v>
      </c>
      <c r="J41" s="5" t="s">
        <v>88</v>
      </c>
      <c r="K41" s="5" t="s">
        <v>140</v>
      </c>
      <c r="L41" s="5"/>
    </row>
    <row r="42" spans="1:13" x14ac:dyDescent="0.25">
      <c r="A42">
        <v>20</v>
      </c>
      <c r="B42">
        <v>0</v>
      </c>
      <c r="C42" s="5">
        <v>0</v>
      </c>
      <c r="D42" s="5">
        <v>0</v>
      </c>
      <c r="E42" s="5" t="s">
        <v>83</v>
      </c>
      <c r="F42" s="5" t="s">
        <v>84</v>
      </c>
      <c r="G42" s="5" t="s">
        <v>85</v>
      </c>
      <c r="H42" s="5" t="s">
        <v>86</v>
      </c>
      <c r="I42" s="5" t="s">
        <v>87</v>
      </c>
      <c r="J42" s="5" t="s">
        <v>88</v>
      </c>
      <c r="K42" s="5" t="s">
        <v>140</v>
      </c>
      <c r="L42" s="5"/>
    </row>
    <row r="43" spans="1:13" x14ac:dyDescent="0.25">
      <c r="A43">
        <v>65</v>
      </c>
      <c r="B43">
        <v>0</v>
      </c>
      <c r="C43" s="5">
        <v>0</v>
      </c>
      <c r="D43" s="5">
        <v>0</v>
      </c>
      <c r="E43" s="5" t="s">
        <v>83</v>
      </c>
      <c r="F43" s="5" t="s">
        <v>84</v>
      </c>
      <c r="G43" s="5" t="s">
        <v>85</v>
      </c>
      <c r="H43" s="5" t="s">
        <v>94</v>
      </c>
      <c r="I43" s="5" t="s">
        <v>153</v>
      </c>
      <c r="J43" s="5" t="s">
        <v>154</v>
      </c>
      <c r="K43" s="5" t="s">
        <v>155</v>
      </c>
      <c r="L43" s="5"/>
    </row>
    <row r="44" spans="1:13" x14ac:dyDescent="0.25">
      <c r="A44">
        <v>6</v>
      </c>
      <c r="B44">
        <v>0</v>
      </c>
      <c r="C44" s="5">
        <v>0</v>
      </c>
      <c r="D44" s="5">
        <v>0</v>
      </c>
      <c r="E44" s="5" t="s">
        <v>83</v>
      </c>
      <c r="F44" s="5" t="s">
        <v>84</v>
      </c>
      <c r="G44" s="5" t="s">
        <v>85</v>
      </c>
      <c r="H44" s="5" t="s">
        <v>94</v>
      </c>
      <c r="I44" s="5" t="s">
        <v>153</v>
      </c>
      <c r="J44" s="5" t="s">
        <v>154</v>
      </c>
      <c r="K44" s="5" t="s">
        <v>155</v>
      </c>
      <c r="L44" s="5"/>
    </row>
    <row r="45" spans="1:13" x14ac:dyDescent="0.25">
      <c r="A45">
        <v>53</v>
      </c>
      <c r="B45">
        <v>54</v>
      </c>
      <c r="C45" s="5">
        <v>0</v>
      </c>
      <c r="D45" s="5">
        <v>0</v>
      </c>
      <c r="E45" s="5" t="s">
        <v>83</v>
      </c>
      <c r="F45" s="5" t="s">
        <v>84</v>
      </c>
      <c r="G45" s="5" t="s">
        <v>85</v>
      </c>
      <c r="H45" s="5" t="s">
        <v>94</v>
      </c>
      <c r="I45" s="5" t="s">
        <v>0</v>
      </c>
      <c r="J45" s="5" t="s">
        <v>98</v>
      </c>
      <c r="K45" s="5" t="s">
        <v>98</v>
      </c>
      <c r="L45" s="5"/>
    </row>
    <row r="46" spans="1:13" x14ac:dyDescent="0.25">
      <c r="A46">
        <v>0</v>
      </c>
      <c r="B46">
        <v>0</v>
      </c>
      <c r="C46" s="5">
        <v>0</v>
      </c>
      <c r="D46" s="5">
        <v>20</v>
      </c>
      <c r="E46" s="5" t="s">
        <v>83</v>
      </c>
      <c r="F46" s="5" t="s">
        <v>84</v>
      </c>
      <c r="G46" s="5" t="s">
        <v>85</v>
      </c>
      <c r="H46" s="5" t="s">
        <v>94</v>
      </c>
      <c r="I46" s="5" t="s">
        <v>108</v>
      </c>
      <c r="J46" s="5" t="s">
        <v>109</v>
      </c>
      <c r="K46" s="5" t="s">
        <v>110</v>
      </c>
      <c r="L46" s="5"/>
    </row>
    <row r="47" spans="1:13" x14ac:dyDescent="0.25">
      <c r="A47">
        <v>0</v>
      </c>
      <c r="B47">
        <v>0</v>
      </c>
      <c r="C47" s="5">
        <v>2</v>
      </c>
      <c r="D47" s="5">
        <v>0</v>
      </c>
      <c r="E47" s="5" t="s">
        <v>83</v>
      </c>
      <c r="F47" s="5" t="s">
        <v>84</v>
      </c>
      <c r="G47" s="5" t="s">
        <v>85</v>
      </c>
      <c r="H47" s="5" t="s">
        <v>94</v>
      </c>
      <c r="I47" s="5" t="s">
        <v>95</v>
      </c>
      <c r="J47" s="5" t="s">
        <v>96</v>
      </c>
      <c r="K47" s="5" t="s">
        <v>97</v>
      </c>
      <c r="L47" s="5"/>
    </row>
    <row r="48" spans="1:13" x14ac:dyDescent="0.25">
      <c r="A48">
        <v>24</v>
      </c>
      <c r="B48">
        <v>7</v>
      </c>
      <c r="C48" s="5">
        <v>0</v>
      </c>
      <c r="D48" s="5">
        <v>0</v>
      </c>
      <c r="E48" s="5" t="s">
        <v>83</v>
      </c>
      <c r="F48" s="5" t="s">
        <v>84</v>
      </c>
      <c r="G48" s="5" t="s">
        <v>85</v>
      </c>
      <c r="H48" s="5" t="s">
        <v>90</v>
      </c>
      <c r="I48" s="5" t="s">
        <v>150</v>
      </c>
      <c r="J48" s="5" t="s">
        <v>151</v>
      </c>
      <c r="K48" s="5" t="s">
        <v>156</v>
      </c>
      <c r="L48" s="5"/>
    </row>
    <row r="49" spans="1:12" x14ac:dyDescent="0.25">
      <c r="A49">
        <v>0</v>
      </c>
      <c r="B49">
        <v>83</v>
      </c>
      <c r="C49" s="5">
        <v>0</v>
      </c>
      <c r="D49" s="5">
        <v>0</v>
      </c>
      <c r="E49" s="5" t="s">
        <v>83</v>
      </c>
      <c r="F49" s="5" t="s">
        <v>84</v>
      </c>
      <c r="G49" s="5" t="s">
        <v>85</v>
      </c>
      <c r="H49" s="5" t="s">
        <v>90</v>
      </c>
      <c r="I49" s="5" t="s">
        <v>150</v>
      </c>
      <c r="J49" s="5" t="s">
        <v>151</v>
      </c>
      <c r="K49" s="5" t="s">
        <v>152</v>
      </c>
      <c r="L49" s="5"/>
    </row>
    <row r="50" spans="1:12" x14ac:dyDescent="0.25">
      <c r="A50">
        <v>4</v>
      </c>
      <c r="B50">
        <v>0</v>
      </c>
      <c r="C50" s="5">
        <v>0</v>
      </c>
      <c r="D50" s="5">
        <v>0</v>
      </c>
      <c r="E50" s="5" t="s">
        <v>83</v>
      </c>
      <c r="F50" s="5" t="s">
        <v>84</v>
      </c>
      <c r="G50" s="5" t="s">
        <v>85</v>
      </c>
      <c r="H50" s="5" t="s">
        <v>90</v>
      </c>
      <c r="I50" s="5" t="s">
        <v>150</v>
      </c>
      <c r="J50" s="5" t="s">
        <v>98</v>
      </c>
      <c r="K50" s="5" t="s">
        <v>98</v>
      </c>
      <c r="L50" s="5"/>
    </row>
    <row r="51" spans="1:12" x14ac:dyDescent="0.25">
      <c r="A51">
        <v>38597</v>
      </c>
      <c r="B51">
        <v>27659</v>
      </c>
      <c r="C51" s="5">
        <v>5920</v>
      </c>
      <c r="D51" s="5">
        <v>6586</v>
      </c>
      <c r="E51" s="5" t="s">
        <v>83</v>
      </c>
      <c r="F51" s="5" t="s">
        <v>84</v>
      </c>
      <c r="G51" s="5" t="s">
        <v>85</v>
      </c>
      <c r="H51" s="5" t="s">
        <v>90</v>
      </c>
      <c r="I51" s="5" t="s">
        <v>106</v>
      </c>
      <c r="J51" s="5" t="s">
        <v>107</v>
      </c>
      <c r="K51" s="5" t="s">
        <v>98</v>
      </c>
      <c r="L51" s="5"/>
    </row>
    <row r="52" spans="1:12" x14ac:dyDescent="0.25">
      <c r="A52">
        <v>309</v>
      </c>
      <c r="B52">
        <v>242</v>
      </c>
      <c r="C52" s="5">
        <v>0</v>
      </c>
      <c r="D52" s="5">
        <v>0</v>
      </c>
      <c r="E52" s="5" t="s">
        <v>83</v>
      </c>
      <c r="F52" s="5" t="s">
        <v>84</v>
      </c>
      <c r="G52" s="5" t="s">
        <v>85</v>
      </c>
      <c r="H52" s="5" t="s">
        <v>90</v>
      </c>
      <c r="I52" s="5" t="s">
        <v>106</v>
      </c>
      <c r="J52" s="5" t="s">
        <v>107</v>
      </c>
      <c r="K52" s="5" t="s">
        <v>98</v>
      </c>
      <c r="L52" s="5"/>
    </row>
    <row r="53" spans="1:12" x14ac:dyDescent="0.25">
      <c r="A53">
        <v>0</v>
      </c>
      <c r="B53">
        <v>12</v>
      </c>
      <c r="C53" s="5">
        <v>0</v>
      </c>
      <c r="D53" s="5">
        <v>0</v>
      </c>
      <c r="E53" s="5" t="s">
        <v>83</v>
      </c>
      <c r="F53" s="5" t="s">
        <v>84</v>
      </c>
      <c r="G53" s="5" t="s">
        <v>85</v>
      </c>
      <c r="H53" s="5" t="s">
        <v>90</v>
      </c>
      <c r="I53" s="5" t="s">
        <v>166</v>
      </c>
      <c r="J53" s="5" t="s">
        <v>167</v>
      </c>
      <c r="K53" s="5" t="s">
        <v>168</v>
      </c>
      <c r="L53" s="5"/>
    </row>
    <row r="54" spans="1:12" x14ac:dyDescent="0.25">
      <c r="A54">
        <v>0</v>
      </c>
      <c r="B54">
        <v>95</v>
      </c>
      <c r="C54" s="5">
        <v>0</v>
      </c>
      <c r="D54" s="5">
        <v>0</v>
      </c>
      <c r="E54" s="5" t="s">
        <v>83</v>
      </c>
      <c r="F54" s="5" t="s">
        <v>84</v>
      </c>
      <c r="G54" s="5" t="s">
        <v>85</v>
      </c>
      <c r="H54" s="5" t="s">
        <v>90</v>
      </c>
      <c r="I54" s="5" t="s">
        <v>91</v>
      </c>
      <c r="J54" s="5" t="s">
        <v>98</v>
      </c>
      <c r="K54" s="5" t="s">
        <v>98</v>
      </c>
      <c r="L54" s="5"/>
    </row>
    <row r="55" spans="1:12" x14ac:dyDescent="0.25">
      <c r="A55">
        <v>80</v>
      </c>
      <c r="B55">
        <v>0</v>
      </c>
      <c r="C55" s="5">
        <v>0</v>
      </c>
      <c r="D55" s="5">
        <v>0</v>
      </c>
      <c r="E55" s="5" t="s">
        <v>83</v>
      </c>
      <c r="F55" s="5" t="s">
        <v>84</v>
      </c>
      <c r="G55" s="5" t="s">
        <v>85</v>
      </c>
      <c r="H55" s="5" t="s">
        <v>90</v>
      </c>
      <c r="I55" s="5" t="s">
        <v>91</v>
      </c>
      <c r="J55" s="5" t="s">
        <v>98</v>
      </c>
      <c r="K55" s="5" t="s">
        <v>98</v>
      </c>
      <c r="L55" s="5"/>
    </row>
    <row r="56" spans="1:12" x14ac:dyDescent="0.25">
      <c r="A56">
        <v>72</v>
      </c>
      <c r="B56">
        <v>118</v>
      </c>
      <c r="C56" s="5">
        <v>0</v>
      </c>
      <c r="D56" s="5">
        <v>0</v>
      </c>
      <c r="E56" s="5" t="s">
        <v>83</v>
      </c>
      <c r="F56" s="5" t="s">
        <v>84</v>
      </c>
      <c r="G56" s="5" t="s">
        <v>85</v>
      </c>
      <c r="H56" s="5" t="s">
        <v>90</v>
      </c>
      <c r="I56" s="5" t="s">
        <v>144</v>
      </c>
      <c r="J56" s="5" t="s">
        <v>145</v>
      </c>
      <c r="K56" s="5" t="s">
        <v>146</v>
      </c>
      <c r="L56" s="5"/>
    </row>
    <row r="57" spans="1:12" x14ac:dyDescent="0.25">
      <c r="A57">
        <v>0</v>
      </c>
      <c r="B57">
        <v>5</v>
      </c>
      <c r="C57" s="5">
        <v>0</v>
      </c>
      <c r="D57" s="5">
        <v>0</v>
      </c>
      <c r="E57" s="5" t="s">
        <v>83</v>
      </c>
      <c r="F57" s="5" t="s">
        <v>84</v>
      </c>
      <c r="G57" s="5" t="s">
        <v>85</v>
      </c>
      <c r="H57" s="5" t="s">
        <v>90</v>
      </c>
      <c r="I57" s="5" t="s">
        <v>133</v>
      </c>
      <c r="J57" s="5" t="s">
        <v>134</v>
      </c>
      <c r="K57" s="5" t="s">
        <v>172</v>
      </c>
      <c r="L57" s="5"/>
    </row>
    <row r="58" spans="1:12" x14ac:dyDescent="0.25">
      <c r="A58">
        <v>0</v>
      </c>
      <c r="B58">
        <v>8</v>
      </c>
      <c r="C58" s="5">
        <v>0</v>
      </c>
      <c r="D58" s="5">
        <v>0</v>
      </c>
      <c r="E58" s="5" t="s">
        <v>83</v>
      </c>
      <c r="F58" s="5" t="s">
        <v>84</v>
      </c>
      <c r="G58" s="5" t="s">
        <v>85</v>
      </c>
      <c r="H58" s="5" t="s">
        <v>90</v>
      </c>
      <c r="I58" s="5" t="s">
        <v>169</v>
      </c>
      <c r="J58" s="5" t="s">
        <v>170</v>
      </c>
      <c r="K58" s="5" t="s">
        <v>171</v>
      </c>
      <c r="L58" s="5"/>
    </row>
    <row r="59" spans="1:12" x14ac:dyDescent="0.25">
      <c r="A59">
        <v>30</v>
      </c>
      <c r="B59">
        <v>0</v>
      </c>
      <c r="C59" s="5">
        <v>0</v>
      </c>
      <c r="D59" s="5">
        <v>0</v>
      </c>
      <c r="E59" s="5" t="s">
        <v>83</v>
      </c>
      <c r="F59" s="5" t="s">
        <v>84</v>
      </c>
      <c r="G59" s="5" t="s">
        <v>99</v>
      </c>
      <c r="H59" s="5" t="s">
        <v>19</v>
      </c>
      <c r="I59" s="5" t="s">
        <v>98</v>
      </c>
      <c r="J59" s="5" t="s">
        <v>98</v>
      </c>
      <c r="K59" s="5" t="s">
        <v>98</v>
      </c>
      <c r="L59" s="5"/>
    </row>
    <row r="60" spans="1:12" x14ac:dyDescent="0.25">
      <c r="A60">
        <v>19</v>
      </c>
      <c r="B60">
        <v>0</v>
      </c>
      <c r="C60" s="5">
        <v>0</v>
      </c>
      <c r="D60" s="5">
        <v>0</v>
      </c>
      <c r="E60" s="5" t="s">
        <v>83</v>
      </c>
      <c r="F60" s="5" t="s">
        <v>84</v>
      </c>
      <c r="G60" s="5" t="s">
        <v>99</v>
      </c>
      <c r="H60" s="5" t="s">
        <v>19</v>
      </c>
      <c r="I60" s="5" t="s">
        <v>157</v>
      </c>
      <c r="J60" s="5" t="s">
        <v>158</v>
      </c>
      <c r="K60" s="5" t="s">
        <v>159</v>
      </c>
      <c r="L60" s="5"/>
    </row>
    <row r="61" spans="1:12" x14ac:dyDescent="0.25">
      <c r="A61">
        <v>0</v>
      </c>
      <c r="B61">
        <v>11</v>
      </c>
      <c r="C61" s="5">
        <v>0</v>
      </c>
      <c r="D61" s="5">
        <v>0</v>
      </c>
      <c r="E61" s="5" t="s">
        <v>83</v>
      </c>
      <c r="F61" s="5" t="s">
        <v>84</v>
      </c>
      <c r="G61" s="5" t="s">
        <v>99</v>
      </c>
      <c r="H61" s="5" t="s">
        <v>19</v>
      </c>
      <c r="I61" s="5" t="s">
        <v>157</v>
      </c>
      <c r="J61" s="5" t="s">
        <v>158</v>
      </c>
      <c r="K61" s="5" t="s">
        <v>159</v>
      </c>
      <c r="L61" s="5"/>
    </row>
    <row r="62" spans="1:12" x14ac:dyDescent="0.25">
      <c r="A62">
        <v>0</v>
      </c>
      <c r="B62">
        <v>137</v>
      </c>
      <c r="C62" s="5">
        <v>0</v>
      </c>
      <c r="D62" s="5">
        <v>0</v>
      </c>
      <c r="E62" s="5" t="s">
        <v>83</v>
      </c>
      <c r="F62" s="5" t="s">
        <v>84</v>
      </c>
      <c r="G62" s="5" t="s">
        <v>99</v>
      </c>
      <c r="H62" s="5" t="s">
        <v>141</v>
      </c>
      <c r="I62" s="5" t="s">
        <v>147</v>
      </c>
      <c r="J62" s="5" t="s">
        <v>148</v>
      </c>
      <c r="K62" s="5" t="s">
        <v>149</v>
      </c>
      <c r="L62" s="5"/>
    </row>
    <row r="63" spans="1:12" x14ac:dyDescent="0.25">
      <c r="A63">
        <v>43</v>
      </c>
      <c r="B63">
        <v>0</v>
      </c>
      <c r="C63" s="5">
        <v>0</v>
      </c>
      <c r="D63" s="5">
        <v>0</v>
      </c>
      <c r="E63" s="5" t="s">
        <v>83</v>
      </c>
      <c r="F63" s="5" t="s">
        <v>84</v>
      </c>
      <c r="G63" s="5" t="s">
        <v>99</v>
      </c>
      <c r="H63" s="5" t="s">
        <v>141</v>
      </c>
      <c r="I63" s="5" t="s">
        <v>147</v>
      </c>
      <c r="J63" s="5" t="s">
        <v>148</v>
      </c>
      <c r="K63" s="5" t="s">
        <v>149</v>
      </c>
      <c r="L63" s="5"/>
    </row>
    <row r="64" spans="1:12" x14ac:dyDescent="0.25">
      <c r="A64">
        <v>0</v>
      </c>
      <c r="B64">
        <v>8</v>
      </c>
      <c r="C64" s="5">
        <v>0</v>
      </c>
      <c r="D64" s="5">
        <v>0</v>
      </c>
      <c r="E64" s="5" t="s">
        <v>83</v>
      </c>
      <c r="F64" s="5" t="s">
        <v>84</v>
      </c>
      <c r="G64" s="5" t="s">
        <v>99</v>
      </c>
      <c r="H64" s="5" t="s">
        <v>141</v>
      </c>
      <c r="I64" s="5" t="s">
        <v>160</v>
      </c>
      <c r="J64" s="5" t="s">
        <v>161</v>
      </c>
      <c r="K64" s="5" t="s">
        <v>162</v>
      </c>
      <c r="L64" s="5"/>
    </row>
    <row r="65" spans="1:12" x14ac:dyDescent="0.25">
      <c r="A65">
        <v>188</v>
      </c>
      <c r="B65">
        <v>182</v>
      </c>
      <c r="C65" s="5">
        <v>0</v>
      </c>
      <c r="D65" s="5">
        <v>0</v>
      </c>
      <c r="E65" s="5" t="s">
        <v>83</v>
      </c>
      <c r="F65" s="5" t="s">
        <v>84</v>
      </c>
      <c r="G65" s="5" t="s">
        <v>99</v>
      </c>
      <c r="H65" s="5" t="s">
        <v>141</v>
      </c>
      <c r="I65" s="5" t="s">
        <v>142</v>
      </c>
      <c r="J65" s="5" t="s">
        <v>143</v>
      </c>
      <c r="K65" s="5" t="s">
        <v>114</v>
      </c>
      <c r="L65" s="5"/>
    </row>
    <row r="66" spans="1:12" x14ac:dyDescent="0.25">
      <c r="A66">
        <v>22</v>
      </c>
      <c r="B66">
        <v>0</v>
      </c>
      <c r="C66" s="5">
        <v>0</v>
      </c>
      <c r="D66" s="5">
        <v>0</v>
      </c>
      <c r="E66" s="5" t="s">
        <v>83</v>
      </c>
      <c r="F66" s="5" t="s">
        <v>84</v>
      </c>
      <c r="G66" s="5" t="s">
        <v>99</v>
      </c>
      <c r="H66" s="5" t="s">
        <v>141</v>
      </c>
      <c r="I66" s="5" t="s">
        <v>142</v>
      </c>
      <c r="J66" s="5" t="s">
        <v>143</v>
      </c>
      <c r="K66" s="5" t="s">
        <v>114</v>
      </c>
      <c r="L66" s="5"/>
    </row>
    <row r="67" spans="1:12" x14ac:dyDescent="0.25">
      <c r="A67">
        <v>18</v>
      </c>
      <c r="B67">
        <v>0</v>
      </c>
      <c r="C67" s="5">
        <v>0</v>
      </c>
      <c r="D67" s="5">
        <v>0</v>
      </c>
      <c r="E67" s="5" t="s">
        <v>83</v>
      </c>
      <c r="F67" s="5" t="s">
        <v>84</v>
      </c>
      <c r="G67" s="5" t="s">
        <v>99</v>
      </c>
      <c r="H67" s="5" t="s">
        <v>141</v>
      </c>
      <c r="I67" s="5" t="s">
        <v>142</v>
      </c>
      <c r="J67" s="5" t="s">
        <v>143</v>
      </c>
      <c r="K67" s="5" t="s">
        <v>114</v>
      </c>
      <c r="L67" s="5"/>
    </row>
    <row r="68" spans="1:12" x14ac:dyDescent="0.25">
      <c r="A68">
        <v>24</v>
      </c>
      <c r="B68">
        <v>0</v>
      </c>
      <c r="C68" s="5">
        <v>0</v>
      </c>
      <c r="D68" s="5">
        <v>0</v>
      </c>
      <c r="E68" s="5" t="s">
        <v>83</v>
      </c>
      <c r="F68" s="5" t="s">
        <v>84</v>
      </c>
      <c r="G68" s="5" t="s">
        <v>99</v>
      </c>
      <c r="H68" s="5" t="s">
        <v>98</v>
      </c>
      <c r="I68" s="5" t="s">
        <v>98</v>
      </c>
      <c r="J68" s="5" t="s">
        <v>98</v>
      </c>
      <c r="K68" s="5" t="s">
        <v>98</v>
      </c>
      <c r="L68" s="5"/>
    </row>
    <row r="69" spans="1:12" x14ac:dyDescent="0.25">
      <c r="A69">
        <f>SUM(A40:A68)</f>
        <v>40373</v>
      </c>
      <c r="B69">
        <f>SUM(B40:B68)</f>
        <v>29330</v>
      </c>
      <c r="C69">
        <f>SUM(C40:C68)</f>
        <v>6350</v>
      </c>
      <c r="D69">
        <f>SUM(D40:D68)</f>
        <v>6948</v>
      </c>
      <c r="E69" s="5"/>
      <c r="F69" s="5"/>
      <c r="G69" s="5"/>
      <c r="H69" s="5"/>
      <c r="I69" s="5"/>
      <c r="J69" s="5"/>
      <c r="K69" s="5"/>
      <c r="L69" s="5"/>
    </row>
    <row r="70" spans="1:12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t="s">
        <v>173</v>
      </c>
      <c r="B71" t="s">
        <v>174</v>
      </c>
      <c r="C71" s="5" t="s">
        <v>175</v>
      </c>
      <c r="D71" s="5" t="s">
        <v>176</v>
      </c>
      <c r="E71" s="5" t="s">
        <v>76</v>
      </c>
      <c r="F71" s="5" t="s">
        <v>77</v>
      </c>
      <c r="G71" s="5" t="s">
        <v>78</v>
      </c>
      <c r="H71" s="5" t="s">
        <v>79</v>
      </c>
      <c r="I71" s="5" t="s">
        <v>80</v>
      </c>
      <c r="J71" s="5" t="s">
        <v>81</v>
      </c>
      <c r="K71" s="5" t="s">
        <v>82</v>
      </c>
      <c r="L71" s="5" t="s">
        <v>674</v>
      </c>
    </row>
    <row r="72" spans="1:12" x14ac:dyDescent="0.25">
      <c r="A72">
        <v>57</v>
      </c>
      <c r="B72">
        <v>0</v>
      </c>
      <c r="C72" s="5">
        <v>0</v>
      </c>
      <c r="D72" s="5">
        <v>107</v>
      </c>
      <c r="E72" s="5" t="s">
        <v>83</v>
      </c>
      <c r="F72" s="5" t="s">
        <v>84</v>
      </c>
      <c r="G72" s="5" t="s">
        <v>85</v>
      </c>
      <c r="H72" s="5" t="s">
        <v>86</v>
      </c>
      <c r="I72" s="5" t="s">
        <v>87</v>
      </c>
      <c r="J72" s="5" t="s">
        <v>88</v>
      </c>
      <c r="K72" s="5" t="s">
        <v>89</v>
      </c>
      <c r="L72" s="5"/>
    </row>
    <row r="73" spans="1:12" x14ac:dyDescent="0.25">
      <c r="A73">
        <v>27</v>
      </c>
      <c r="B73">
        <v>0</v>
      </c>
      <c r="C73" s="5">
        <v>0</v>
      </c>
      <c r="D73" s="5">
        <v>24</v>
      </c>
      <c r="E73" s="5" t="s">
        <v>83</v>
      </c>
      <c r="F73" s="5" t="s">
        <v>84</v>
      </c>
      <c r="G73" s="5" t="s">
        <v>85</v>
      </c>
      <c r="H73" s="5" t="s">
        <v>86</v>
      </c>
      <c r="I73" s="5" t="s">
        <v>87</v>
      </c>
      <c r="J73" s="5" t="s">
        <v>88</v>
      </c>
      <c r="K73" s="5" t="s">
        <v>89</v>
      </c>
      <c r="L73" s="5"/>
    </row>
    <row r="74" spans="1:12" x14ac:dyDescent="0.25">
      <c r="A74">
        <v>0</v>
      </c>
      <c r="B74">
        <v>0</v>
      </c>
      <c r="C74" s="5">
        <v>0</v>
      </c>
      <c r="D74" s="5">
        <v>12</v>
      </c>
      <c r="E74" s="5" t="s">
        <v>83</v>
      </c>
      <c r="F74" s="5" t="s">
        <v>84</v>
      </c>
      <c r="G74" s="5" t="s">
        <v>85</v>
      </c>
      <c r="H74" s="5" t="s">
        <v>86</v>
      </c>
      <c r="I74" s="5" t="s">
        <v>87</v>
      </c>
      <c r="J74" s="5" t="s">
        <v>88</v>
      </c>
      <c r="K74" s="5" t="s">
        <v>89</v>
      </c>
      <c r="L74" s="5"/>
    </row>
    <row r="75" spans="1:12" x14ac:dyDescent="0.25">
      <c r="A75">
        <v>632</v>
      </c>
      <c r="B75">
        <v>326</v>
      </c>
      <c r="C75" s="5">
        <v>0</v>
      </c>
      <c r="D75" s="5">
        <v>0</v>
      </c>
      <c r="E75" s="5" t="s">
        <v>83</v>
      </c>
      <c r="F75" s="5" t="s">
        <v>84</v>
      </c>
      <c r="G75" s="5" t="s">
        <v>85</v>
      </c>
      <c r="H75" s="5" t="s">
        <v>94</v>
      </c>
      <c r="I75" s="5" t="s">
        <v>0</v>
      </c>
      <c r="J75" s="5" t="s">
        <v>128</v>
      </c>
      <c r="K75" s="5" t="s">
        <v>98</v>
      </c>
      <c r="L75" s="5"/>
    </row>
    <row r="76" spans="1:12" x14ac:dyDescent="0.25">
      <c r="A76">
        <v>0</v>
      </c>
      <c r="B76">
        <v>864</v>
      </c>
      <c r="C76" s="5">
        <v>0</v>
      </c>
      <c r="D76" s="5">
        <v>0</v>
      </c>
      <c r="E76" s="5" t="s">
        <v>83</v>
      </c>
      <c r="F76" s="5" t="s">
        <v>84</v>
      </c>
      <c r="G76" s="5" t="s">
        <v>85</v>
      </c>
      <c r="H76" s="5" t="s">
        <v>94</v>
      </c>
      <c r="I76" s="5" t="s">
        <v>108</v>
      </c>
      <c r="J76" s="5" t="s">
        <v>109</v>
      </c>
      <c r="K76" s="5" t="s">
        <v>127</v>
      </c>
      <c r="L76" s="5"/>
    </row>
    <row r="77" spans="1:12" x14ac:dyDescent="0.25">
      <c r="A77">
        <v>0</v>
      </c>
      <c r="B77">
        <v>10</v>
      </c>
      <c r="C77" s="5">
        <v>0</v>
      </c>
      <c r="D77" s="5">
        <v>0</v>
      </c>
      <c r="E77" s="5" t="s">
        <v>83</v>
      </c>
      <c r="F77" s="5" t="s">
        <v>84</v>
      </c>
      <c r="G77" s="5" t="s">
        <v>85</v>
      </c>
      <c r="H77" s="5" t="s">
        <v>94</v>
      </c>
      <c r="I77" s="5" t="s">
        <v>95</v>
      </c>
      <c r="J77" s="5" t="s">
        <v>96</v>
      </c>
      <c r="K77" s="5" t="s">
        <v>98</v>
      </c>
      <c r="L77" s="5"/>
    </row>
    <row r="78" spans="1:12" x14ac:dyDescent="0.25">
      <c r="A78">
        <v>289</v>
      </c>
      <c r="B78">
        <v>0</v>
      </c>
      <c r="C78" s="5">
        <v>0</v>
      </c>
      <c r="D78" s="5">
        <v>0</v>
      </c>
      <c r="E78" s="5" t="s">
        <v>83</v>
      </c>
      <c r="F78" s="5" t="s">
        <v>84</v>
      </c>
      <c r="G78" s="5" t="s">
        <v>85</v>
      </c>
      <c r="H78" s="5" t="s">
        <v>94</v>
      </c>
      <c r="I78" s="5" t="s">
        <v>178</v>
      </c>
      <c r="J78" s="5" t="s">
        <v>179</v>
      </c>
      <c r="K78" s="5" t="s">
        <v>180</v>
      </c>
      <c r="L78" s="5"/>
    </row>
    <row r="79" spans="1:12" x14ac:dyDescent="0.25">
      <c r="A79">
        <v>31651</v>
      </c>
      <c r="B79">
        <v>18675</v>
      </c>
      <c r="C79" s="5">
        <v>7972</v>
      </c>
      <c r="D79" s="5">
        <v>18873</v>
      </c>
      <c r="E79" s="5" t="s">
        <v>83</v>
      </c>
      <c r="F79" s="5" t="s">
        <v>84</v>
      </c>
      <c r="G79" s="5" t="s">
        <v>85</v>
      </c>
      <c r="H79" s="5" t="s">
        <v>90</v>
      </c>
      <c r="I79" s="5" t="s">
        <v>106</v>
      </c>
      <c r="J79" s="5" t="s">
        <v>107</v>
      </c>
      <c r="K79" s="5" t="s">
        <v>177</v>
      </c>
      <c r="L79" s="5"/>
    </row>
    <row r="80" spans="1:12" x14ac:dyDescent="0.25">
      <c r="A80">
        <v>313</v>
      </c>
      <c r="B80">
        <v>727</v>
      </c>
      <c r="C80" s="5">
        <v>0</v>
      </c>
      <c r="D80" s="5">
        <v>0</v>
      </c>
      <c r="E80" s="5" t="s">
        <v>83</v>
      </c>
      <c r="F80" s="5" t="s">
        <v>84</v>
      </c>
      <c r="G80" s="5" t="s">
        <v>99</v>
      </c>
      <c r="H80" s="5" t="s">
        <v>19</v>
      </c>
      <c r="I80" s="5" t="s">
        <v>98</v>
      </c>
      <c r="J80" s="5" t="s">
        <v>98</v>
      </c>
      <c r="K80" s="5" t="s">
        <v>98</v>
      </c>
      <c r="L80" s="5"/>
    </row>
    <row r="81" spans="1:12" x14ac:dyDescent="0.25">
      <c r="A81">
        <v>0</v>
      </c>
      <c r="B81">
        <v>0</v>
      </c>
      <c r="C81" s="5">
        <v>95</v>
      </c>
      <c r="D81" s="5">
        <v>0</v>
      </c>
      <c r="E81" s="5" t="s">
        <v>83</v>
      </c>
      <c r="F81" s="5" t="s">
        <v>84</v>
      </c>
      <c r="G81" s="5" t="s">
        <v>99</v>
      </c>
      <c r="H81" s="5" t="s">
        <v>181</v>
      </c>
      <c r="I81" s="5" t="s">
        <v>182</v>
      </c>
      <c r="J81" s="5" t="s">
        <v>183</v>
      </c>
      <c r="K81" s="5" t="s">
        <v>184</v>
      </c>
      <c r="L81" s="5"/>
    </row>
    <row r="82" spans="1:12" x14ac:dyDescent="0.25">
      <c r="A82">
        <v>0</v>
      </c>
      <c r="B82">
        <v>0</v>
      </c>
      <c r="C82" s="5">
        <v>53</v>
      </c>
      <c r="D82" s="5">
        <v>41</v>
      </c>
      <c r="E82" s="5" t="s">
        <v>83</v>
      </c>
      <c r="F82" s="5" t="s">
        <v>84</v>
      </c>
      <c r="G82" s="5" t="s">
        <v>99</v>
      </c>
      <c r="H82" s="5" t="s">
        <v>181</v>
      </c>
      <c r="I82" s="5" t="s">
        <v>182</v>
      </c>
      <c r="J82" s="5" t="s">
        <v>183</v>
      </c>
      <c r="K82" s="5" t="s">
        <v>184</v>
      </c>
      <c r="L82" s="5"/>
    </row>
    <row r="83" spans="1:12" x14ac:dyDescent="0.25">
      <c r="A83">
        <v>216</v>
      </c>
      <c r="B83">
        <v>0</v>
      </c>
      <c r="C83" s="5">
        <v>0</v>
      </c>
      <c r="D83" s="5">
        <v>0</v>
      </c>
      <c r="E83" s="5" t="s">
        <v>83</v>
      </c>
      <c r="F83" s="5" t="s">
        <v>84</v>
      </c>
      <c r="G83" s="5" t="s">
        <v>98</v>
      </c>
      <c r="H83" s="5" t="s">
        <v>98</v>
      </c>
      <c r="I83" s="5" t="s">
        <v>98</v>
      </c>
      <c r="J83" s="5" t="s">
        <v>98</v>
      </c>
      <c r="K83" s="5" t="s">
        <v>98</v>
      </c>
      <c r="L83" s="5" t="s">
        <v>680</v>
      </c>
    </row>
    <row r="84" spans="1:12" x14ac:dyDescent="0.25">
      <c r="A84">
        <v>0</v>
      </c>
      <c r="B84">
        <v>41</v>
      </c>
      <c r="C84" s="5">
        <v>0</v>
      </c>
      <c r="D84" s="5">
        <v>0</v>
      </c>
      <c r="E84" s="5" t="s">
        <v>83</v>
      </c>
      <c r="F84" s="5" t="s">
        <v>84</v>
      </c>
      <c r="G84" s="5" t="s">
        <v>98</v>
      </c>
      <c r="H84" s="5" t="s">
        <v>98</v>
      </c>
      <c r="I84" s="5" t="s">
        <v>98</v>
      </c>
      <c r="J84" s="5" t="s">
        <v>98</v>
      </c>
      <c r="K84" s="5" t="s">
        <v>98</v>
      </c>
      <c r="L84" s="5" t="s">
        <v>680</v>
      </c>
    </row>
    <row r="85" spans="1:12" x14ac:dyDescent="0.25">
      <c r="A85">
        <v>118</v>
      </c>
      <c r="B85">
        <v>0</v>
      </c>
      <c r="C85" s="5">
        <v>0</v>
      </c>
      <c r="D85" s="5">
        <v>0</v>
      </c>
      <c r="E85" s="5" t="s">
        <v>83</v>
      </c>
      <c r="F85" s="5" t="s">
        <v>84</v>
      </c>
      <c r="G85" s="5" t="s">
        <v>98</v>
      </c>
      <c r="H85" s="5" t="s">
        <v>98</v>
      </c>
      <c r="I85" s="5" t="s">
        <v>98</v>
      </c>
      <c r="J85" s="5" t="s">
        <v>98</v>
      </c>
      <c r="K85" s="5" t="s">
        <v>98</v>
      </c>
      <c r="L85" s="5" t="s">
        <v>679</v>
      </c>
    </row>
    <row r="86" spans="1:12" x14ac:dyDescent="0.25">
      <c r="A86">
        <v>0</v>
      </c>
      <c r="B86">
        <v>53</v>
      </c>
      <c r="C86" s="5">
        <v>0</v>
      </c>
      <c r="D86" s="5">
        <v>0</v>
      </c>
      <c r="E86" s="5" t="s">
        <v>83</v>
      </c>
      <c r="F86" s="5" t="s">
        <v>84</v>
      </c>
      <c r="G86" s="5" t="s">
        <v>98</v>
      </c>
      <c r="H86" s="5" t="s">
        <v>98</v>
      </c>
      <c r="I86" s="5" t="s">
        <v>98</v>
      </c>
      <c r="J86" s="5" t="s">
        <v>98</v>
      </c>
      <c r="K86" s="5" t="s">
        <v>98</v>
      </c>
      <c r="L86" s="5" t="s">
        <v>676</v>
      </c>
    </row>
    <row r="87" spans="1:12" x14ac:dyDescent="0.25">
      <c r="A87">
        <v>0</v>
      </c>
      <c r="B87">
        <v>0</v>
      </c>
      <c r="C87" s="5">
        <v>0</v>
      </c>
      <c r="D87" s="5">
        <v>34</v>
      </c>
      <c r="E87" s="5" t="s">
        <v>83</v>
      </c>
      <c r="F87" s="5" t="s">
        <v>84</v>
      </c>
      <c r="G87" s="5" t="s">
        <v>98</v>
      </c>
      <c r="H87" s="5" t="s">
        <v>98</v>
      </c>
      <c r="I87" s="5" t="s">
        <v>98</v>
      </c>
      <c r="J87" s="5" t="s">
        <v>98</v>
      </c>
      <c r="K87" s="5" t="s">
        <v>98</v>
      </c>
      <c r="L87" s="5" t="s">
        <v>676</v>
      </c>
    </row>
    <row r="88" spans="1:12" x14ac:dyDescent="0.25">
      <c r="A88">
        <v>0</v>
      </c>
      <c r="B88">
        <v>28</v>
      </c>
      <c r="C88" s="5">
        <v>0</v>
      </c>
      <c r="D88" s="5">
        <v>0</v>
      </c>
      <c r="E88" s="5" t="s">
        <v>83</v>
      </c>
      <c r="F88" s="5" t="s">
        <v>84</v>
      </c>
      <c r="G88" s="5" t="s">
        <v>98</v>
      </c>
      <c r="H88" s="5" t="s">
        <v>98</v>
      </c>
      <c r="I88" s="5" t="s">
        <v>98</v>
      </c>
      <c r="J88" s="5" t="s">
        <v>98</v>
      </c>
      <c r="K88" s="5" t="s">
        <v>98</v>
      </c>
      <c r="L88" s="5" t="s">
        <v>676</v>
      </c>
    </row>
    <row r="89" spans="1:12" x14ac:dyDescent="0.25">
      <c r="A89">
        <v>0</v>
      </c>
      <c r="B89">
        <v>0</v>
      </c>
      <c r="C89" s="5">
        <v>20</v>
      </c>
      <c r="D89" s="5">
        <v>0</v>
      </c>
      <c r="E89" s="5" t="s">
        <v>83</v>
      </c>
      <c r="F89" s="5" t="s">
        <v>84</v>
      </c>
      <c r="G89" s="5" t="s">
        <v>98</v>
      </c>
      <c r="H89" s="5" t="s">
        <v>98</v>
      </c>
      <c r="I89" s="5" t="s">
        <v>98</v>
      </c>
      <c r="J89" s="5" t="s">
        <v>98</v>
      </c>
      <c r="K89" s="5" t="s">
        <v>98</v>
      </c>
      <c r="L89" s="5" t="s">
        <v>676</v>
      </c>
    </row>
    <row r="90" spans="1:12" x14ac:dyDescent="0.25">
      <c r="A90">
        <v>0</v>
      </c>
      <c r="B90">
        <v>0</v>
      </c>
      <c r="C90" s="5">
        <v>0</v>
      </c>
      <c r="D90" s="5">
        <v>15</v>
      </c>
      <c r="E90" s="5" t="s">
        <v>83</v>
      </c>
      <c r="F90" s="5" t="s">
        <v>84</v>
      </c>
      <c r="G90" s="5" t="s">
        <v>98</v>
      </c>
      <c r="H90" s="5" t="s">
        <v>98</v>
      </c>
      <c r="I90" s="5" t="s">
        <v>98</v>
      </c>
      <c r="J90" s="5" t="s">
        <v>98</v>
      </c>
      <c r="K90" s="5" t="s">
        <v>98</v>
      </c>
      <c r="L90" s="5" t="s">
        <v>676</v>
      </c>
    </row>
    <row r="91" spans="1:12" x14ac:dyDescent="0.25">
      <c r="A91">
        <f>SUM(A72:A90)</f>
        <v>33303</v>
      </c>
      <c r="B91">
        <f>SUM(B72:B90)</f>
        <v>20724</v>
      </c>
      <c r="C91">
        <f>SUM(C72:C90)</f>
        <v>8140</v>
      </c>
      <c r="D91">
        <f>SUM(D72:D90)</f>
        <v>19106</v>
      </c>
      <c r="E91" s="5"/>
      <c r="F91" s="5"/>
      <c r="G91" s="5"/>
      <c r="H91" s="5"/>
      <c r="I91" s="5"/>
      <c r="J91" s="5"/>
      <c r="K91" s="5"/>
      <c r="L91" s="5"/>
    </row>
    <row r="92" spans="1:12" x14ac:dyDescent="0.25"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5">
      <c r="A93" s="6" t="s">
        <v>12</v>
      </c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5">
      <c r="A94" t="s">
        <v>197</v>
      </c>
      <c r="B94" t="s">
        <v>198</v>
      </c>
      <c r="C94" s="5" t="s">
        <v>199</v>
      </c>
      <c r="D94" s="5" t="s">
        <v>200</v>
      </c>
      <c r="E94" s="5" t="s">
        <v>76</v>
      </c>
      <c r="F94" s="5" t="s">
        <v>77</v>
      </c>
      <c r="G94" s="5" t="s">
        <v>78</v>
      </c>
      <c r="H94" s="5" t="s">
        <v>79</v>
      </c>
      <c r="I94" s="5" t="s">
        <v>80</v>
      </c>
      <c r="J94" s="5" t="s">
        <v>81</v>
      </c>
      <c r="K94" s="5" t="s">
        <v>82</v>
      </c>
      <c r="L94" s="5" t="s">
        <v>674</v>
      </c>
    </row>
    <row r="95" spans="1:12" x14ac:dyDescent="0.25">
      <c r="A95">
        <v>193</v>
      </c>
      <c r="B95">
        <v>477</v>
      </c>
      <c r="C95" s="5">
        <v>273</v>
      </c>
      <c r="D95" s="5">
        <v>0</v>
      </c>
      <c r="E95" s="5" t="s">
        <v>83</v>
      </c>
      <c r="F95" s="5" t="s">
        <v>84</v>
      </c>
      <c r="G95" s="5" t="s">
        <v>85</v>
      </c>
      <c r="H95" s="5" t="s">
        <v>86</v>
      </c>
      <c r="I95" s="5" t="s">
        <v>87</v>
      </c>
      <c r="J95" s="5" t="s">
        <v>88</v>
      </c>
      <c r="K95" s="5" t="s">
        <v>89</v>
      </c>
      <c r="L95" s="5"/>
    </row>
    <row r="96" spans="1:12" x14ac:dyDescent="0.25">
      <c r="A96">
        <v>0</v>
      </c>
      <c r="B96">
        <v>0</v>
      </c>
      <c r="C96" s="5">
        <v>0</v>
      </c>
      <c r="D96" s="5">
        <v>16</v>
      </c>
      <c r="E96" s="5" t="s">
        <v>83</v>
      </c>
      <c r="F96" s="5" t="s">
        <v>84</v>
      </c>
      <c r="G96" s="5" t="s">
        <v>85</v>
      </c>
      <c r="H96" s="5" t="s">
        <v>86</v>
      </c>
      <c r="I96" s="5" t="s">
        <v>87</v>
      </c>
      <c r="J96" s="5" t="s">
        <v>88</v>
      </c>
      <c r="K96" s="5" t="s">
        <v>89</v>
      </c>
      <c r="L96" s="5"/>
    </row>
    <row r="97" spans="1:12" x14ac:dyDescent="0.25">
      <c r="A97">
        <v>0</v>
      </c>
      <c r="B97">
        <v>0</v>
      </c>
      <c r="C97" s="5">
        <v>79</v>
      </c>
      <c r="D97" s="5">
        <v>0</v>
      </c>
      <c r="E97" s="5" t="s">
        <v>83</v>
      </c>
      <c r="F97" s="5" t="s">
        <v>84</v>
      </c>
      <c r="G97" s="5" t="s">
        <v>85</v>
      </c>
      <c r="H97" s="5" t="s">
        <v>86</v>
      </c>
      <c r="I97" s="5" t="s">
        <v>87</v>
      </c>
      <c r="J97" s="5" t="s">
        <v>88</v>
      </c>
      <c r="K97" s="5" t="s">
        <v>140</v>
      </c>
      <c r="L97" s="5"/>
    </row>
    <row r="98" spans="1:12" x14ac:dyDescent="0.25">
      <c r="A98">
        <v>0</v>
      </c>
      <c r="B98">
        <v>67</v>
      </c>
      <c r="C98" s="5">
        <v>0</v>
      </c>
      <c r="D98" s="5">
        <v>0</v>
      </c>
      <c r="E98" s="5" t="s">
        <v>83</v>
      </c>
      <c r="F98" s="5" t="s">
        <v>84</v>
      </c>
      <c r="G98" s="5" t="s">
        <v>85</v>
      </c>
      <c r="H98" s="5" t="s">
        <v>94</v>
      </c>
      <c r="I98" s="5" t="s">
        <v>153</v>
      </c>
      <c r="J98" s="5" t="s">
        <v>154</v>
      </c>
      <c r="K98" s="5" t="s">
        <v>155</v>
      </c>
      <c r="L98" s="5"/>
    </row>
    <row r="99" spans="1:12" x14ac:dyDescent="0.25">
      <c r="A99">
        <v>127</v>
      </c>
      <c r="B99">
        <v>358</v>
      </c>
      <c r="C99" s="5">
        <v>197</v>
      </c>
      <c r="D99" s="5">
        <v>0</v>
      </c>
      <c r="E99" s="5" t="s">
        <v>83</v>
      </c>
      <c r="F99" s="5" t="s">
        <v>84</v>
      </c>
      <c r="G99" s="5" t="s">
        <v>85</v>
      </c>
      <c r="H99" s="5" t="s">
        <v>94</v>
      </c>
      <c r="I99" s="5" t="s">
        <v>0</v>
      </c>
      <c r="J99" s="5" t="s">
        <v>98</v>
      </c>
      <c r="K99" s="5" t="s">
        <v>98</v>
      </c>
      <c r="L99" s="5"/>
    </row>
    <row r="100" spans="1:12" x14ac:dyDescent="0.25">
      <c r="A100">
        <v>29</v>
      </c>
      <c r="B100">
        <v>0</v>
      </c>
      <c r="C100" s="5">
        <v>0</v>
      </c>
      <c r="D100" s="5">
        <v>0</v>
      </c>
      <c r="E100" s="5" t="s">
        <v>83</v>
      </c>
      <c r="F100" s="5" t="s">
        <v>84</v>
      </c>
      <c r="G100" s="5" t="s">
        <v>85</v>
      </c>
      <c r="H100" s="5" t="s">
        <v>94</v>
      </c>
      <c r="I100" s="5" t="s">
        <v>0</v>
      </c>
      <c r="J100" s="5" t="s">
        <v>98</v>
      </c>
      <c r="K100" s="5" t="s">
        <v>98</v>
      </c>
      <c r="L100" s="5"/>
    </row>
    <row r="101" spans="1:12" x14ac:dyDescent="0.25">
      <c r="A101">
        <v>1816</v>
      </c>
      <c r="B101">
        <v>2122</v>
      </c>
      <c r="C101" s="5">
        <v>0</v>
      </c>
      <c r="D101" s="5">
        <v>110</v>
      </c>
      <c r="E101" s="5" t="s">
        <v>83</v>
      </c>
      <c r="F101" s="5" t="s">
        <v>84</v>
      </c>
      <c r="G101" s="5" t="s">
        <v>85</v>
      </c>
      <c r="H101" s="5" t="s">
        <v>94</v>
      </c>
      <c r="I101" s="5" t="s">
        <v>108</v>
      </c>
      <c r="J101" s="5" t="s">
        <v>109</v>
      </c>
      <c r="K101" s="5" t="s">
        <v>110</v>
      </c>
      <c r="L101" s="5"/>
    </row>
    <row r="102" spans="1:12" x14ac:dyDescent="0.25">
      <c r="A102">
        <v>0</v>
      </c>
      <c r="B102">
        <v>11</v>
      </c>
      <c r="C102" s="5">
        <v>0</v>
      </c>
      <c r="D102" s="5">
        <v>0</v>
      </c>
      <c r="E102" s="5" t="s">
        <v>83</v>
      </c>
      <c r="F102" s="5" t="s">
        <v>84</v>
      </c>
      <c r="G102" s="5" t="s">
        <v>85</v>
      </c>
      <c r="H102" s="5" t="s">
        <v>94</v>
      </c>
      <c r="I102" s="5" t="s">
        <v>130</v>
      </c>
      <c r="J102" s="5" t="s">
        <v>131</v>
      </c>
      <c r="K102" s="5" t="s">
        <v>190</v>
      </c>
      <c r="L102" s="5"/>
    </row>
    <row r="103" spans="1:12" x14ac:dyDescent="0.25">
      <c r="A103">
        <v>104</v>
      </c>
      <c r="B103">
        <v>0</v>
      </c>
      <c r="C103" s="5">
        <v>0</v>
      </c>
      <c r="D103" s="5">
        <v>0</v>
      </c>
      <c r="E103" s="5" t="s">
        <v>83</v>
      </c>
      <c r="F103" s="5" t="s">
        <v>84</v>
      </c>
      <c r="G103" s="5" t="s">
        <v>85</v>
      </c>
      <c r="H103" s="5" t="s">
        <v>94</v>
      </c>
      <c r="I103" s="5" t="s">
        <v>130</v>
      </c>
      <c r="J103" s="5" t="s">
        <v>131</v>
      </c>
      <c r="K103" s="5" t="s">
        <v>132</v>
      </c>
      <c r="L103" s="5"/>
    </row>
    <row r="104" spans="1:12" x14ac:dyDescent="0.25">
      <c r="A104">
        <v>937</v>
      </c>
      <c r="B104">
        <v>958</v>
      </c>
      <c r="C104" s="5">
        <v>0</v>
      </c>
      <c r="D104" s="5">
        <v>0</v>
      </c>
      <c r="E104" s="5" t="s">
        <v>83</v>
      </c>
      <c r="F104" s="5" t="s">
        <v>84</v>
      </c>
      <c r="G104" s="5" t="s">
        <v>85</v>
      </c>
      <c r="H104" s="5" t="s">
        <v>94</v>
      </c>
      <c r="I104" s="5" t="s">
        <v>95</v>
      </c>
      <c r="J104" s="5" t="s">
        <v>96</v>
      </c>
      <c r="K104" s="5" t="s">
        <v>97</v>
      </c>
      <c r="L104" s="5"/>
    </row>
    <row r="105" spans="1:12" x14ac:dyDescent="0.25">
      <c r="A105">
        <v>45</v>
      </c>
      <c r="B105">
        <v>0</v>
      </c>
      <c r="C105" s="5">
        <v>0</v>
      </c>
      <c r="D105" s="5">
        <v>0</v>
      </c>
      <c r="E105" s="5" t="s">
        <v>83</v>
      </c>
      <c r="F105" s="5" t="s">
        <v>84</v>
      </c>
      <c r="G105" s="5" t="s">
        <v>85</v>
      </c>
      <c r="H105" s="5" t="s">
        <v>94</v>
      </c>
      <c r="I105" s="5" t="s">
        <v>178</v>
      </c>
      <c r="J105" s="5" t="s">
        <v>179</v>
      </c>
      <c r="K105" s="5" t="s">
        <v>180</v>
      </c>
      <c r="L105" s="5"/>
    </row>
    <row r="106" spans="1:12" x14ac:dyDescent="0.25">
      <c r="A106">
        <v>47</v>
      </c>
      <c r="B106">
        <v>0</v>
      </c>
      <c r="C106" s="5">
        <v>0</v>
      </c>
      <c r="D106" s="5">
        <v>0</v>
      </c>
      <c r="E106" s="5" t="s">
        <v>83</v>
      </c>
      <c r="F106" s="5" t="s">
        <v>84</v>
      </c>
      <c r="G106" s="5" t="s">
        <v>85</v>
      </c>
      <c r="H106" s="5" t="s">
        <v>90</v>
      </c>
      <c r="I106" s="5" t="s">
        <v>150</v>
      </c>
      <c r="J106" s="5" t="s">
        <v>151</v>
      </c>
      <c r="K106" s="5" t="s">
        <v>152</v>
      </c>
      <c r="L106" s="5"/>
    </row>
    <row r="107" spans="1:12" x14ac:dyDescent="0.25">
      <c r="A107">
        <v>504</v>
      </c>
      <c r="B107">
        <v>0</v>
      </c>
      <c r="C107" s="5">
        <v>339</v>
      </c>
      <c r="D107" s="5">
        <v>0</v>
      </c>
      <c r="E107" s="5" t="s">
        <v>83</v>
      </c>
      <c r="F107" s="5" t="s">
        <v>84</v>
      </c>
      <c r="G107" s="5" t="s">
        <v>85</v>
      </c>
      <c r="H107" s="5" t="s">
        <v>90</v>
      </c>
      <c r="I107" s="5" t="s">
        <v>106</v>
      </c>
      <c r="J107" s="5" t="s">
        <v>107</v>
      </c>
      <c r="K107" s="5" t="s">
        <v>98</v>
      </c>
      <c r="L107" s="5"/>
    </row>
    <row r="108" spans="1:12" x14ac:dyDescent="0.25">
      <c r="A108">
        <v>0</v>
      </c>
      <c r="B108">
        <v>179</v>
      </c>
      <c r="C108" s="5">
        <v>0</v>
      </c>
      <c r="D108" s="5">
        <v>0</v>
      </c>
      <c r="E108" s="5" t="s">
        <v>83</v>
      </c>
      <c r="F108" s="5" t="s">
        <v>84</v>
      </c>
      <c r="G108" s="5" t="s">
        <v>85</v>
      </c>
      <c r="H108" s="5" t="s">
        <v>90</v>
      </c>
      <c r="I108" s="5" t="s">
        <v>106</v>
      </c>
      <c r="J108" s="5" t="s">
        <v>107</v>
      </c>
      <c r="K108" s="5" t="s">
        <v>98</v>
      </c>
      <c r="L108" s="5"/>
    </row>
    <row r="109" spans="1:12" x14ac:dyDescent="0.25">
      <c r="A109">
        <v>0</v>
      </c>
      <c r="B109">
        <v>0</v>
      </c>
      <c r="C109" s="5">
        <v>5855</v>
      </c>
      <c r="D109" s="5">
        <v>7657</v>
      </c>
      <c r="E109" s="5" t="s">
        <v>83</v>
      </c>
      <c r="F109" s="5" t="s">
        <v>84</v>
      </c>
      <c r="G109" s="5" t="s">
        <v>85</v>
      </c>
      <c r="H109" s="5" t="s">
        <v>90</v>
      </c>
      <c r="I109" s="5" t="s">
        <v>166</v>
      </c>
      <c r="J109" s="5" t="s">
        <v>167</v>
      </c>
      <c r="K109" s="5" t="s">
        <v>98</v>
      </c>
      <c r="L109" s="5"/>
    </row>
    <row r="110" spans="1:12" x14ac:dyDescent="0.25">
      <c r="A110">
        <v>0</v>
      </c>
      <c r="B110">
        <v>0</v>
      </c>
      <c r="C110" s="5">
        <v>594</v>
      </c>
      <c r="D110" s="5">
        <v>452</v>
      </c>
      <c r="E110" s="5" t="s">
        <v>83</v>
      </c>
      <c r="F110" s="5" t="s">
        <v>84</v>
      </c>
      <c r="G110" s="5" t="s">
        <v>85</v>
      </c>
      <c r="H110" s="5" t="s">
        <v>90</v>
      </c>
      <c r="I110" s="5" t="s">
        <v>166</v>
      </c>
      <c r="J110" s="5" t="s">
        <v>167</v>
      </c>
      <c r="K110" s="5" t="s">
        <v>98</v>
      </c>
      <c r="L110" s="5"/>
    </row>
    <row r="111" spans="1:12" x14ac:dyDescent="0.25">
      <c r="A111">
        <v>0</v>
      </c>
      <c r="B111">
        <v>0</v>
      </c>
      <c r="C111" s="5">
        <v>204</v>
      </c>
      <c r="D111" s="5">
        <v>207</v>
      </c>
      <c r="E111" s="5" t="s">
        <v>83</v>
      </c>
      <c r="F111" s="5" t="s">
        <v>84</v>
      </c>
      <c r="G111" s="5" t="s">
        <v>85</v>
      </c>
      <c r="H111" s="5" t="s">
        <v>90</v>
      </c>
      <c r="I111" s="5" t="s">
        <v>166</v>
      </c>
      <c r="J111" s="5" t="s">
        <v>167</v>
      </c>
      <c r="K111" s="5" t="s">
        <v>98</v>
      </c>
      <c r="L111" s="5"/>
    </row>
    <row r="112" spans="1:12" x14ac:dyDescent="0.25">
      <c r="A112">
        <v>0</v>
      </c>
      <c r="B112">
        <v>0</v>
      </c>
      <c r="C112" s="5">
        <v>140</v>
      </c>
      <c r="D112" s="5">
        <v>209</v>
      </c>
      <c r="E112" s="5" t="s">
        <v>83</v>
      </c>
      <c r="F112" s="5" t="s">
        <v>84</v>
      </c>
      <c r="G112" s="5" t="s">
        <v>85</v>
      </c>
      <c r="H112" s="5" t="s">
        <v>90</v>
      </c>
      <c r="I112" s="5" t="s">
        <v>166</v>
      </c>
      <c r="J112" s="5" t="s">
        <v>167</v>
      </c>
      <c r="K112" s="5" t="s">
        <v>98</v>
      </c>
      <c r="L112" s="5"/>
    </row>
    <row r="113" spans="1:12" x14ac:dyDescent="0.25">
      <c r="A113">
        <v>0</v>
      </c>
      <c r="B113">
        <v>0</v>
      </c>
      <c r="C113" s="5">
        <v>0</v>
      </c>
      <c r="D113" s="5">
        <v>140</v>
      </c>
      <c r="E113" s="5" t="s">
        <v>83</v>
      </c>
      <c r="F113" s="5" t="s">
        <v>84</v>
      </c>
      <c r="G113" s="5" t="s">
        <v>85</v>
      </c>
      <c r="H113" s="5" t="s">
        <v>90</v>
      </c>
      <c r="I113" s="5" t="s">
        <v>166</v>
      </c>
      <c r="J113" s="5" t="s">
        <v>167</v>
      </c>
      <c r="K113" s="5" t="s">
        <v>98</v>
      </c>
      <c r="L113" s="5"/>
    </row>
    <row r="114" spans="1:12" x14ac:dyDescent="0.25">
      <c r="A114">
        <v>0</v>
      </c>
      <c r="B114">
        <v>0</v>
      </c>
      <c r="C114" s="5">
        <v>136</v>
      </c>
      <c r="D114" s="5">
        <v>0</v>
      </c>
      <c r="E114" s="5" t="s">
        <v>83</v>
      </c>
      <c r="F114" s="5" t="s">
        <v>84</v>
      </c>
      <c r="G114" s="5" t="s">
        <v>85</v>
      </c>
      <c r="H114" s="5" t="s">
        <v>90</v>
      </c>
      <c r="I114" s="5" t="s">
        <v>166</v>
      </c>
      <c r="J114" s="5" t="s">
        <v>167</v>
      </c>
      <c r="K114" s="5" t="s">
        <v>98</v>
      </c>
      <c r="L114" s="5"/>
    </row>
    <row r="115" spans="1:12" x14ac:dyDescent="0.25">
      <c r="A115">
        <v>0</v>
      </c>
      <c r="B115">
        <v>0</v>
      </c>
      <c r="C115" s="5">
        <v>108</v>
      </c>
      <c r="D115" s="5">
        <v>0</v>
      </c>
      <c r="E115" s="5" t="s">
        <v>83</v>
      </c>
      <c r="F115" s="5" t="s">
        <v>84</v>
      </c>
      <c r="G115" s="5" t="s">
        <v>85</v>
      </c>
      <c r="H115" s="5" t="s">
        <v>90</v>
      </c>
      <c r="I115" s="5" t="s">
        <v>166</v>
      </c>
      <c r="J115" s="5" t="s">
        <v>167</v>
      </c>
      <c r="K115" s="5" t="s">
        <v>98</v>
      </c>
      <c r="L115" s="5"/>
    </row>
    <row r="116" spans="1:12" x14ac:dyDescent="0.25">
      <c r="A116">
        <v>1339</v>
      </c>
      <c r="B116">
        <v>1620</v>
      </c>
      <c r="C116" s="5">
        <v>484</v>
      </c>
      <c r="D116" s="5">
        <v>0</v>
      </c>
      <c r="E116" s="5" t="s">
        <v>83</v>
      </c>
      <c r="F116" s="5" t="s">
        <v>84</v>
      </c>
      <c r="G116" s="5" t="s">
        <v>85</v>
      </c>
      <c r="H116" s="5" t="s">
        <v>90</v>
      </c>
      <c r="I116" s="5" t="s">
        <v>91</v>
      </c>
      <c r="J116" s="5" t="s">
        <v>92</v>
      </c>
      <c r="K116" s="5" t="s">
        <v>93</v>
      </c>
      <c r="L116" s="5"/>
    </row>
    <row r="117" spans="1:12" x14ac:dyDescent="0.25">
      <c r="A117">
        <v>329</v>
      </c>
      <c r="B117">
        <v>131</v>
      </c>
      <c r="C117" s="5">
        <v>0</v>
      </c>
      <c r="D117" s="5">
        <v>0</v>
      </c>
      <c r="E117" s="5" t="s">
        <v>83</v>
      </c>
      <c r="F117" s="5" t="s">
        <v>84</v>
      </c>
      <c r="G117" s="5" t="s">
        <v>85</v>
      </c>
      <c r="H117" s="5" t="s">
        <v>90</v>
      </c>
      <c r="I117" s="5" t="s">
        <v>133</v>
      </c>
      <c r="J117" s="5" t="s">
        <v>134</v>
      </c>
      <c r="K117" s="5" t="s">
        <v>135</v>
      </c>
      <c r="L117" s="5"/>
    </row>
    <row r="118" spans="1:12" x14ac:dyDescent="0.25">
      <c r="A118">
        <v>40</v>
      </c>
      <c r="B118">
        <v>0</v>
      </c>
      <c r="C118" s="5">
        <v>0</v>
      </c>
      <c r="D118" s="5">
        <v>0</v>
      </c>
      <c r="E118" s="5" t="s">
        <v>83</v>
      </c>
      <c r="F118" s="5" t="s">
        <v>84</v>
      </c>
      <c r="G118" s="5" t="s">
        <v>85</v>
      </c>
      <c r="H118" s="5" t="s">
        <v>90</v>
      </c>
      <c r="I118" s="5" t="s">
        <v>133</v>
      </c>
      <c r="J118" s="5" t="s">
        <v>134</v>
      </c>
      <c r="K118" s="5" t="s">
        <v>135</v>
      </c>
      <c r="L118" s="5"/>
    </row>
    <row r="119" spans="1:12" x14ac:dyDescent="0.25">
      <c r="A119">
        <v>55</v>
      </c>
      <c r="B119">
        <v>0</v>
      </c>
      <c r="C119" s="5">
        <v>0</v>
      </c>
      <c r="D119" s="5">
        <v>0</v>
      </c>
      <c r="E119" s="5" t="s">
        <v>83</v>
      </c>
      <c r="F119" s="5" t="s">
        <v>84</v>
      </c>
      <c r="G119" s="5" t="s">
        <v>85</v>
      </c>
      <c r="H119" s="5" t="s">
        <v>90</v>
      </c>
      <c r="I119" s="5" t="s">
        <v>133</v>
      </c>
      <c r="J119" s="5" t="s">
        <v>134</v>
      </c>
      <c r="K119" s="5" t="s">
        <v>135</v>
      </c>
      <c r="L119" s="5"/>
    </row>
    <row r="120" spans="1:12" x14ac:dyDescent="0.25">
      <c r="A120">
        <v>20</v>
      </c>
      <c r="B120">
        <v>0</v>
      </c>
      <c r="C120" s="5">
        <v>0</v>
      </c>
      <c r="D120" s="5">
        <v>0</v>
      </c>
      <c r="E120" s="5" t="s">
        <v>83</v>
      </c>
      <c r="F120" s="5" t="s">
        <v>84</v>
      </c>
      <c r="G120" s="5" t="s">
        <v>85</v>
      </c>
      <c r="H120" s="5" t="s">
        <v>90</v>
      </c>
      <c r="I120" s="5" t="s">
        <v>133</v>
      </c>
      <c r="J120" s="5" t="s">
        <v>134</v>
      </c>
      <c r="K120" s="5" t="s">
        <v>135</v>
      </c>
      <c r="L120" s="5"/>
    </row>
    <row r="121" spans="1:12" x14ac:dyDescent="0.25">
      <c r="A121">
        <v>0</v>
      </c>
      <c r="B121">
        <v>56</v>
      </c>
      <c r="C121" s="5">
        <v>0</v>
      </c>
      <c r="D121" s="5">
        <v>0</v>
      </c>
      <c r="E121" s="5" t="s">
        <v>83</v>
      </c>
      <c r="F121" s="5" t="s">
        <v>84</v>
      </c>
      <c r="G121" s="5" t="s">
        <v>85</v>
      </c>
      <c r="H121" s="5" t="s">
        <v>90</v>
      </c>
      <c r="I121" s="5" t="s">
        <v>163</v>
      </c>
      <c r="J121" s="5" t="s">
        <v>164</v>
      </c>
      <c r="K121" s="5" t="s">
        <v>165</v>
      </c>
      <c r="L121" s="5"/>
    </row>
    <row r="122" spans="1:12" x14ac:dyDescent="0.25">
      <c r="A122">
        <v>0</v>
      </c>
      <c r="B122">
        <v>35</v>
      </c>
      <c r="C122" s="5">
        <v>0</v>
      </c>
      <c r="D122" s="5">
        <v>0</v>
      </c>
      <c r="E122" s="5" t="s">
        <v>83</v>
      </c>
      <c r="F122" s="5" t="s">
        <v>84</v>
      </c>
      <c r="G122" s="5" t="s">
        <v>85</v>
      </c>
      <c r="H122" s="5" t="s">
        <v>90</v>
      </c>
      <c r="I122" s="5" t="s">
        <v>169</v>
      </c>
      <c r="J122" s="5" t="s">
        <v>203</v>
      </c>
      <c r="K122" s="5" t="s">
        <v>204</v>
      </c>
      <c r="L122" s="5"/>
    </row>
    <row r="123" spans="1:12" x14ac:dyDescent="0.25">
      <c r="A123">
        <v>133</v>
      </c>
      <c r="B123">
        <v>20</v>
      </c>
      <c r="C123" s="5">
        <v>0</v>
      </c>
      <c r="D123" s="5">
        <v>0</v>
      </c>
      <c r="E123" s="5" t="s">
        <v>83</v>
      </c>
      <c r="F123" s="5" t="s">
        <v>84</v>
      </c>
      <c r="G123" s="5" t="s">
        <v>85</v>
      </c>
      <c r="H123" s="5" t="s">
        <v>90</v>
      </c>
      <c r="I123" s="5" t="s">
        <v>103</v>
      </c>
      <c r="J123" s="5" t="s">
        <v>104</v>
      </c>
      <c r="K123" s="5" t="s">
        <v>105</v>
      </c>
      <c r="L123" s="5"/>
    </row>
    <row r="124" spans="1:12" x14ac:dyDescent="0.25">
      <c r="A124">
        <v>98</v>
      </c>
      <c r="B124">
        <v>77</v>
      </c>
      <c r="C124" s="5">
        <v>0</v>
      </c>
      <c r="D124" s="5">
        <v>0</v>
      </c>
      <c r="E124" s="5" t="s">
        <v>83</v>
      </c>
      <c r="F124" s="5" t="s">
        <v>84</v>
      </c>
      <c r="G124" s="5" t="s">
        <v>99</v>
      </c>
      <c r="H124" s="5" t="s">
        <v>19</v>
      </c>
      <c r="I124" s="5" t="s">
        <v>98</v>
      </c>
      <c r="J124" s="5" t="s">
        <v>98</v>
      </c>
      <c r="K124" s="5" t="s">
        <v>98</v>
      </c>
      <c r="L124" s="5"/>
    </row>
    <row r="125" spans="1:12" x14ac:dyDescent="0.25">
      <c r="A125">
        <v>0</v>
      </c>
      <c r="B125">
        <v>33</v>
      </c>
      <c r="C125" s="5">
        <v>0</v>
      </c>
      <c r="D125" s="5">
        <v>0</v>
      </c>
      <c r="E125" s="5" t="s">
        <v>83</v>
      </c>
      <c r="F125" s="5" t="s">
        <v>84</v>
      </c>
      <c r="G125" s="5" t="s">
        <v>99</v>
      </c>
      <c r="H125" s="5" t="s">
        <v>19</v>
      </c>
      <c r="I125" s="5" t="s">
        <v>193</v>
      </c>
      <c r="J125" s="5" t="s">
        <v>194</v>
      </c>
      <c r="K125" s="5" t="s">
        <v>195</v>
      </c>
      <c r="L125" s="5"/>
    </row>
    <row r="126" spans="1:12" x14ac:dyDescent="0.25">
      <c r="A126">
        <v>0</v>
      </c>
      <c r="B126">
        <v>56</v>
      </c>
      <c r="C126" s="5">
        <v>0</v>
      </c>
      <c r="D126" s="5">
        <v>0</v>
      </c>
      <c r="E126" s="5" t="s">
        <v>83</v>
      </c>
      <c r="F126" s="5" t="s">
        <v>84</v>
      </c>
      <c r="G126" s="5" t="s">
        <v>99</v>
      </c>
      <c r="H126" s="5" t="s">
        <v>141</v>
      </c>
      <c r="I126" s="5" t="s">
        <v>142</v>
      </c>
      <c r="J126" s="5" t="s">
        <v>143</v>
      </c>
      <c r="K126" s="5" t="s">
        <v>114</v>
      </c>
      <c r="L126" s="5"/>
    </row>
    <row r="127" spans="1:12" x14ac:dyDescent="0.25">
      <c r="A127">
        <v>0</v>
      </c>
      <c r="B127">
        <v>39</v>
      </c>
      <c r="C127" s="5">
        <v>0</v>
      </c>
      <c r="D127" s="5">
        <v>0</v>
      </c>
      <c r="E127" s="5" t="s">
        <v>83</v>
      </c>
      <c r="F127" s="5" t="s">
        <v>84</v>
      </c>
      <c r="G127" s="5" t="s">
        <v>99</v>
      </c>
      <c r="H127" s="5" t="s">
        <v>100</v>
      </c>
      <c r="I127" s="5" t="s">
        <v>115</v>
      </c>
      <c r="J127" s="5" t="s">
        <v>116</v>
      </c>
      <c r="K127" s="5" t="s">
        <v>117</v>
      </c>
      <c r="L127" s="5"/>
    </row>
    <row r="128" spans="1:12" x14ac:dyDescent="0.25">
      <c r="A128">
        <v>0</v>
      </c>
      <c r="B128">
        <v>95</v>
      </c>
      <c r="C128" s="5">
        <v>0</v>
      </c>
      <c r="D128" s="5">
        <v>0</v>
      </c>
      <c r="E128" s="5" t="s">
        <v>83</v>
      </c>
      <c r="F128" s="5" t="s">
        <v>84</v>
      </c>
      <c r="G128" s="5" t="s">
        <v>99</v>
      </c>
      <c r="H128" s="5" t="s">
        <v>100</v>
      </c>
      <c r="I128" s="5" t="s">
        <v>101</v>
      </c>
      <c r="J128" s="5" t="s">
        <v>102</v>
      </c>
      <c r="K128" s="5" t="s">
        <v>196</v>
      </c>
      <c r="L128" s="5"/>
    </row>
    <row r="129" spans="1:12" x14ac:dyDescent="0.25">
      <c r="A129">
        <v>0</v>
      </c>
      <c r="B129">
        <v>44</v>
      </c>
      <c r="C129" s="5">
        <v>0</v>
      </c>
      <c r="D129" s="5">
        <v>0</v>
      </c>
      <c r="E129" s="5" t="s">
        <v>83</v>
      </c>
      <c r="F129" s="5" t="s">
        <v>84</v>
      </c>
      <c r="G129" s="5" t="s">
        <v>99</v>
      </c>
      <c r="H129" s="5" t="s">
        <v>100</v>
      </c>
      <c r="I129" s="5" t="s">
        <v>101</v>
      </c>
      <c r="J129" s="5" t="s">
        <v>102</v>
      </c>
      <c r="K129" s="5" t="s">
        <v>196</v>
      </c>
      <c r="L129" s="5"/>
    </row>
    <row r="130" spans="1:12" x14ac:dyDescent="0.25">
      <c r="A130">
        <v>62</v>
      </c>
      <c r="B130">
        <v>0</v>
      </c>
      <c r="C130" s="5">
        <v>0</v>
      </c>
      <c r="D130" s="5">
        <v>0</v>
      </c>
      <c r="E130" s="5" t="s">
        <v>83</v>
      </c>
      <c r="F130" s="5" t="s">
        <v>84</v>
      </c>
      <c r="G130" s="5" t="s">
        <v>99</v>
      </c>
      <c r="H130" s="5" t="s">
        <v>100</v>
      </c>
      <c r="I130" s="5" t="s">
        <v>101</v>
      </c>
      <c r="J130" s="5" t="s">
        <v>102</v>
      </c>
      <c r="K130" s="5" t="s">
        <v>98</v>
      </c>
      <c r="L130" s="5"/>
    </row>
    <row r="131" spans="1:12" x14ac:dyDescent="0.25">
      <c r="A131">
        <v>0</v>
      </c>
      <c r="B131">
        <v>150</v>
      </c>
      <c r="C131" s="5">
        <v>0</v>
      </c>
      <c r="D131" s="5">
        <v>0</v>
      </c>
      <c r="E131" s="5" t="s">
        <v>83</v>
      </c>
      <c r="F131" s="5" t="s">
        <v>84</v>
      </c>
      <c r="G131" s="5" t="s">
        <v>98</v>
      </c>
      <c r="H131" s="5" t="s">
        <v>98</v>
      </c>
      <c r="I131" s="5" t="s">
        <v>98</v>
      </c>
      <c r="J131" s="5" t="s">
        <v>98</v>
      </c>
      <c r="K131" s="5" t="s">
        <v>98</v>
      </c>
      <c r="L131" s="5" t="s">
        <v>675</v>
      </c>
    </row>
    <row r="132" spans="1:12" x14ac:dyDescent="0.25">
      <c r="A132">
        <v>29</v>
      </c>
      <c r="B132">
        <v>0</v>
      </c>
      <c r="C132" s="5">
        <v>0</v>
      </c>
      <c r="D132" s="5">
        <v>0</v>
      </c>
      <c r="E132" s="5" t="s">
        <v>83</v>
      </c>
      <c r="F132" s="5" t="s">
        <v>84</v>
      </c>
      <c r="G132" s="5" t="s">
        <v>98</v>
      </c>
      <c r="H132" s="5" t="s">
        <v>98</v>
      </c>
      <c r="I132" s="5" t="s">
        <v>98</v>
      </c>
      <c r="J132" s="5" t="s">
        <v>98</v>
      </c>
      <c r="K132" s="5" t="s">
        <v>98</v>
      </c>
      <c r="L132" s="5" t="s">
        <v>673</v>
      </c>
    </row>
    <row r="133" spans="1:12" x14ac:dyDescent="0.25">
      <c r="A133">
        <v>19</v>
      </c>
      <c r="B133">
        <v>0</v>
      </c>
      <c r="C133" s="5">
        <v>0</v>
      </c>
      <c r="D133" s="5">
        <v>0</v>
      </c>
      <c r="E133" s="5" t="s">
        <v>83</v>
      </c>
      <c r="F133" s="5" t="s">
        <v>84</v>
      </c>
      <c r="G133" s="5" t="s">
        <v>98</v>
      </c>
      <c r="H133" s="5" t="s">
        <v>98</v>
      </c>
      <c r="I133" s="5" t="s">
        <v>98</v>
      </c>
      <c r="J133" s="5" t="s">
        <v>98</v>
      </c>
      <c r="K133" s="5" t="s">
        <v>98</v>
      </c>
      <c r="L133" s="5" t="s">
        <v>682</v>
      </c>
    </row>
    <row r="134" spans="1:12" x14ac:dyDescent="0.25">
      <c r="A134">
        <v>14</v>
      </c>
      <c r="B134">
        <v>0</v>
      </c>
      <c r="C134" s="5">
        <v>0</v>
      </c>
      <c r="D134" s="5">
        <v>0</v>
      </c>
      <c r="E134" s="5" t="s">
        <v>83</v>
      </c>
      <c r="F134" s="5" t="s">
        <v>84</v>
      </c>
      <c r="G134" s="5" t="s">
        <v>98</v>
      </c>
      <c r="H134" s="5" t="s">
        <v>98</v>
      </c>
      <c r="I134" s="5" t="s">
        <v>98</v>
      </c>
      <c r="J134" s="5" t="s">
        <v>98</v>
      </c>
      <c r="K134" s="5" t="s">
        <v>98</v>
      </c>
      <c r="L134" s="5" t="s">
        <v>682</v>
      </c>
    </row>
    <row r="135" spans="1:12" x14ac:dyDescent="0.25">
      <c r="A135">
        <f>SUM(A95:A134)</f>
        <v>5940</v>
      </c>
      <c r="B135">
        <f>SUM(B95:B134)</f>
        <v>6528</v>
      </c>
      <c r="C135">
        <f>SUM(C95:C134)</f>
        <v>8409</v>
      </c>
      <c r="D135">
        <f>SUM(D95:D134)</f>
        <v>8791</v>
      </c>
      <c r="E135" s="5"/>
      <c r="F135" s="5"/>
      <c r="G135" s="5"/>
      <c r="H135" s="5"/>
      <c r="I135" s="5"/>
      <c r="J135" s="5"/>
      <c r="K135" s="5"/>
      <c r="L135" s="5"/>
    </row>
    <row r="136" spans="1:12" x14ac:dyDescent="0.25"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 x14ac:dyDescent="0.25">
      <c r="A137" t="s">
        <v>185</v>
      </c>
      <c r="B137" t="s">
        <v>186</v>
      </c>
      <c r="C137" s="5" t="s">
        <v>187</v>
      </c>
      <c r="D137" s="5" t="s">
        <v>188</v>
      </c>
      <c r="E137" s="5" t="s">
        <v>76</v>
      </c>
      <c r="F137" s="5" t="s">
        <v>77</v>
      </c>
      <c r="G137" s="5" t="s">
        <v>78</v>
      </c>
      <c r="H137" s="5" t="s">
        <v>79</v>
      </c>
      <c r="I137" s="5" t="s">
        <v>80</v>
      </c>
      <c r="J137" s="5" t="s">
        <v>81</v>
      </c>
      <c r="K137" s="5" t="s">
        <v>82</v>
      </c>
      <c r="L137" s="5" t="s">
        <v>674</v>
      </c>
    </row>
    <row r="138" spans="1:12" x14ac:dyDescent="0.25">
      <c r="A138">
        <v>1436</v>
      </c>
      <c r="B138">
        <v>1557</v>
      </c>
      <c r="C138" s="5">
        <v>0</v>
      </c>
      <c r="D138" s="5">
        <v>0</v>
      </c>
      <c r="E138" s="5" t="s">
        <v>83</v>
      </c>
      <c r="F138" s="5" t="s">
        <v>84</v>
      </c>
      <c r="G138" s="5" t="s">
        <v>85</v>
      </c>
      <c r="H138" s="5" t="s">
        <v>86</v>
      </c>
      <c r="I138" s="5" t="s">
        <v>87</v>
      </c>
      <c r="J138" s="5" t="s">
        <v>88</v>
      </c>
      <c r="K138" s="5" t="s">
        <v>89</v>
      </c>
      <c r="L138" s="5"/>
    </row>
    <row r="139" spans="1:12" x14ac:dyDescent="0.25">
      <c r="A139">
        <v>608</v>
      </c>
      <c r="B139">
        <v>593</v>
      </c>
      <c r="C139" s="5">
        <v>0</v>
      </c>
      <c r="D139" s="5">
        <v>0</v>
      </c>
      <c r="E139" s="5" t="s">
        <v>83</v>
      </c>
      <c r="F139" s="5" t="s">
        <v>84</v>
      </c>
      <c r="G139" s="5" t="s">
        <v>85</v>
      </c>
      <c r="H139" s="5" t="s">
        <v>86</v>
      </c>
      <c r="I139" s="5" t="s">
        <v>87</v>
      </c>
      <c r="J139" s="5" t="s">
        <v>88</v>
      </c>
      <c r="K139" s="5" t="s">
        <v>89</v>
      </c>
      <c r="L139" s="5"/>
    </row>
    <row r="140" spans="1:12" x14ac:dyDescent="0.25">
      <c r="A140">
        <v>276</v>
      </c>
      <c r="B140">
        <v>259</v>
      </c>
      <c r="C140" s="5">
        <v>0</v>
      </c>
      <c r="D140" s="5">
        <v>0</v>
      </c>
      <c r="E140" s="5" t="s">
        <v>83</v>
      </c>
      <c r="F140" s="5" t="s">
        <v>84</v>
      </c>
      <c r="G140" s="5" t="s">
        <v>85</v>
      </c>
      <c r="H140" s="5" t="s">
        <v>86</v>
      </c>
      <c r="I140" s="5" t="s">
        <v>87</v>
      </c>
      <c r="J140" s="5" t="s">
        <v>88</v>
      </c>
      <c r="K140" s="5" t="s">
        <v>89</v>
      </c>
      <c r="L140" s="5"/>
    </row>
    <row r="141" spans="1:12" x14ac:dyDescent="0.25">
      <c r="A141">
        <v>70</v>
      </c>
      <c r="B141">
        <v>118</v>
      </c>
      <c r="C141" s="5">
        <v>0</v>
      </c>
      <c r="D141" s="5">
        <v>0</v>
      </c>
      <c r="E141" s="5" t="s">
        <v>83</v>
      </c>
      <c r="F141" s="5" t="s">
        <v>84</v>
      </c>
      <c r="G141" s="5" t="s">
        <v>85</v>
      </c>
      <c r="H141" s="5" t="s">
        <v>86</v>
      </c>
      <c r="I141" s="5" t="s">
        <v>87</v>
      </c>
      <c r="J141" s="5" t="s">
        <v>88</v>
      </c>
      <c r="K141" s="5" t="s">
        <v>89</v>
      </c>
      <c r="L141" s="5"/>
    </row>
    <row r="142" spans="1:12" x14ac:dyDescent="0.25">
      <c r="A142">
        <v>0</v>
      </c>
      <c r="B142">
        <v>94</v>
      </c>
      <c r="C142" s="5">
        <v>0</v>
      </c>
      <c r="D142" s="5">
        <v>0</v>
      </c>
      <c r="E142" s="5" t="s">
        <v>83</v>
      </c>
      <c r="F142" s="5" t="s">
        <v>84</v>
      </c>
      <c r="G142" s="5" t="s">
        <v>85</v>
      </c>
      <c r="H142" s="5" t="s">
        <v>94</v>
      </c>
      <c r="I142" s="5" t="s">
        <v>0</v>
      </c>
      <c r="J142" s="5" t="s">
        <v>128</v>
      </c>
      <c r="K142" s="5" t="s">
        <v>98</v>
      </c>
      <c r="L142" s="5"/>
    </row>
    <row r="143" spans="1:12" x14ac:dyDescent="0.25">
      <c r="A143">
        <v>150</v>
      </c>
      <c r="B143">
        <v>264</v>
      </c>
      <c r="C143" s="5">
        <v>2079</v>
      </c>
      <c r="D143" s="5">
        <v>1903</v>
      </c>
      <c r="E143" s="5" t="s">
        <v>83</v>
      </c>
      <c r="F143" s="5" t="s">
        <v>84</v>
      </c>
      <c r="G143" s="5" t="s">
        <v>85</v>
      </c>
      <c r="H143" s="5" t="s">
        <v>94</v>
      </c>
      <c r="I143" s="5" t="s">
        <v>108</v>
      </c>
      <c r="J143" s="5" t="s">
        <v>109</v>
      </c>
      <c r="K143" s="5" t="s">
        <v>127</v>
      </c>
      <c r="L143" s="5"/>
    </row>
    <row r="144" spans="1:12" x14ac:dyDescent="0.25">
      <c r="A144">
        <v>59</v>
      </c>
      <c r="B144">
        <v>0</v>
      </c>
      <c r="C144" s="5">
        <v>0</v>
      </c>
      <c r="D144" s="5">
        <v>0</v>
      </c>
      <c r="E144" s="5" t="s">
        <v>83</v>
      </c>
      <c r="F144" s="5" t="s">
        <v>84</v>
      </c>
      <c r="G144" s="5" t="s">
        <v>85</v>
      </c>
      <c r="H144" s="5" t="s">
        <v>94</v>
      </c>
      <c r="I144" s="5" t="s">
        <v>130</v>
      </c>
      <c r="J144" s="5" t="s">
        <v>131</v>
      </c>
      <c r="K144" s="5" t="s">
        <v>190</v>
      </c>
      <c r="L144" s="5"/>
    </row>
    <row r="145" spans="1:12" x14ac:dyDescent="0.25">
      <c r="A145">
        <v>0</v>
      </c>
      <c r="B145">
        <v>27</v>
      </c>
      <c r="C145" s="5">
        <v>0</v>
      </c>
      <c r="D145" s="5">
        <v>0</v>
      </c>
      <c r="E145" s="5" t="s">
        <v>83</v>
      </c>
      <c r="F145" s="5" t="s">
        <v>84</v>
      </c>
      <c r="G145" s="5" t="s">
        <v>85</v>
      </c>
      <c r="H145" s="5" t="s">
        <v>94</v>
      </c>
      <c r="I145" s="5" t="s">
        <v>130</v>
      </c>
      <c r="J145" s="5" t="s">
        <v>191</v>
      </c>
      <c r="K145" s="5" t="s">
        <v>192</v>
      </c>
      <c r="L145" s="5"/>
    </row>
    <row r="146" spans="1:12" x14ac:dyDescent="0.25">
      <c r="A146">
        <v>0</v>
      </c>
      <c r="B146">
        <v>46</v>
      </c>
      <c r="C146" s="5">
        <v>0</v>
      </c>
      <c r="D146" s="5">
        <v>0</v>
      </c>
      <c r="E146" s="5" t="s">
        <v>83</v>
      </c>
      <c r="F146" s="5" t="s">
        <v>84</v>
      </c>
      <c r="G146" s="5" t="s">
        <v>85</v>
      </c>
      <c r="H146" s="5" t="s">
        <v>94</v>
      </c>
      <c r="I146" s="5" t="s">
        <v>130</v>
      </c>
      <c r="J146" s="5" t="s">
        <v>191</v>
      </c>
      <c r="K146" s="5" t="s">
        <v>98</v>
      </c>
      <c r="L146" s="5"/>
    </row>
    <row r="147" spans="1:12" x14ac:dyDescent="0.25">
      <c r="A147">
        <v>532</v>
      </c>
      <c r="B147">
        <v>1287</v>
      </c>
      <c r="C147" s="5">
        <v>0</v>
      </c>
      <c r="D147" s="5">
        <v>0</v>
      </c>
      <c r="E147" s="5" t="s">
        <v>83</v>
      </c>
      <c r="F147" s="5" t="s">
        <v>84</v>
      </c>
      <c r="G147" s="5" t="s">
        <v>85</v>
      </c>
      <c r="H147" s="5" t="s">
        <v>94</v>
      </c>
      <c r="I147" s="5" t="s">
        <v>95</v>
      </c>
      <c r="J147" s="5" t="s">
        <v>96</v>
      </c>
      <c r="K147" s="5" t="s">
        <v>98</v>
      </c>
      <c r="L147" s="5"/>
    </row>
    <row r="148" spans="1:12" x14ac:dyDescent="0.25">
      <c r="A148">
        <v>80</v>
      </c>
      <c r="B148">
        <v>60</v>
      </c>
      <c r="C148" s="5">
        <v>0</v>
      </c>
      <c r="D148" s="5">
        <v>0</v>
      </c>
      <c r="E148" s="5" t="s">
        <v>83</v>
      </c>
      <c r="F148" s="5" t="s">
        <v>84</v>
      </c>
      <c r="G148" s="5" t="s">
        <v>85</v>
      </c>
      <c r="H148" s="5" t="s">
        <v>90</v>
      </c>
      <c r="I148" s="5" t="s">
        <v>150</v>
      </c>
      <c r="J148" s="5" t="s">
        <v>151</v>
      </c>
      <c r="K148" s="5" t="s">
        <v>152</v>
      </c>
      <c r="L148" s="5"/>
    </row>
    <row r="149" spans="1:12" x14ac:dyDescent="0.25">
      <c r="A149">
        <v>0</v>
      </c>
      <c r="B149">
        <v>87</v>
      </c>
      <c r="C149" s="5">
        <v>0</v>
      </c>
      <c r="D149" s="5">
        <v>0</v>
      </c>
      <c r="E149" s="5" t="s">
        <v>83</v>
      </c>
      <c r="F149" s="5" t="s">
        <v>84</v>
      </c>
      <c r="G149" s="5" t="s">
        <v>85</v>
      </c>
      <c r="H149" s="5" t="s">
        <v>90</v>
      </c>
      <c r="I149" s="5" t="s">
        <v>106</v>
      </c>
      <c r="J149" s="5" t="s">
        <v>107</v>
      </c>
      <c r="K149" s="5" t="s">
        <v>177</v>
      </c>
      <c r="L149" s="5"/>
    </row>
    <row r="150" spans="1:12" x14ac:dyDescent="0.25">
      <c r="A150">
        <v>0</v>
      </c>
      <c r="B150">
        <v>0</v>
      </c>
      <c r="C150" s="5">
        <v>19511</v>
      </c>
      <c r="D150" s="5">
        <v>14119</v>
      </c>
      <c r="E150" s="5" t="s">
        <v>83</v>
      </c>
      <c r="F150" s="5" t="s">
        <v>84</v>
      </c>
      <c r="G150" s="5" t="s">
        <v>85</v>
      </c>
      <c r="H150" s="5" t="s">
        <v>90</v>
      </c>
      <c r="I150" s="5" t="s">
        <v>166</v>
      </c>
      <c r="J150" s="5" t="s">
        <v>167</v>
      </c>
      <c r="K150" s="5" t="s">
        <v>189</v>
      </c>
      <c r="L150" s="5"/>
    </row>
    <row r="151" spans="1:12" x14ac:dyDescent="0.25">
      <c r="A151">
        <v>0</v>
      </c>
      <c r="B151">
        <v>0</v>
      </c>
      <c r="C151" s="5">
        <v>534</v>
      </c>
      <c r="D151" s="5">
        <v>702</v>
      </c>
      <c r="E151" s="5" t="s">
        <v>83</v>
      </c>
      <c r="F151" s="5" t="s">
        <v>84</v>
      </c>
      <c r="G151" s="5" t="s">
        <v>85</v>
      </c>
      <c r="H151" s="5" t="s">
        <v>90</v>
      </c>
      <c r="I151" s="5" t="s">
        <v>166</v>
      </c>
      <c r="J151" s="5" t="s">
        <v>167</v>
      </c>
      <c r="K151" s="5" t="s">
        <v>189</v>
      </c>
      <c r="L151" s="5"/>
    </row>
    <row r="152" spans="1:12" x14ac:dyDescent="0.25">
      <c r="A152">
        <v>0</v>
      </c>
      <c r="B152">
        <v>0</v>
      </c>
      <c r="C152" s="5">
        <v>1103</v>
      </c>
      <c r="D152" s="5">
        <v>0</v>
      </c>
      <c r="E152" s="5" t="s">
        <v>83</v>
      </c>
      <c r="F152" s="5" t="s">
        <v>84</v>
      </c>
      <c r="G152" s="5" t="s">
        <v>85</v>
      </c>
      <c r="H152" s="5" t="s">
        <v>90</v>
      </c>
      <c r="I152" s="5" t="s">
        <v>166</v>
      </c>
      <c r="J152" s="5" t="s">
        <v>167</v>
      </c>
      <c r="K152" s="5" t="s">
        <v>189</v>
      </c>
      <c r="L152" s="5"/>
    </row>
    <row r="153" spans="1:12" x14ac:dyDescent="0.25">
      <c r="A153">
        <v>0</v>
      </c>
      <c r="B153">
        <v>0</v>
      </c>
      <c r="C153" s="5">
        <v>0</v>
      </c>
      <c r="D153" s="5">
        <v>632</v>
      </c>
      <c r="E153" s="5" t="s">
        <v>83</v>
      </c>
      <c r="F153" s="5" t="s">
        <v>84</v>
      </c>
      <c r="G153" s="5" t="s">
        <v>85</v>
      </c>
      <c r="H153" s="5" t="s">
        <v>90</v>
      </c>
      <c r="I153" s="5" t="s">
        <v>166</v>
      </c>
      <c r="J153" s="5" t="s">
        <v>167</v>
      </c>
      <c r="K153" s="5" t="s">
        <v>189</v>
      </c>
      <c r="L153" s="5"/>
    </row>
    <row r="154" spans="1:12" x14ac:dyDescent="0.25">
      <c r="A154">
        <v>0</v>
      </c>
      <c r="B154">
        <v>62</v>
      </c>
      <c r="C154" s="5">
        <v>0</v>
      </c>
      <c r="D154" s="5">
        <v>0</v>
      </c>
      <c r="E154" s="5" t="s">
        <v>83</v>
      </c>
      <c r="F154" s="5" t="s">
        <v>84</v>
      </c>
      <c r="G154" s="5" t="s">
        <v>85</v>
      </c>
      <c r="H154" s="5" t="s">
        <v>90</v>
      </c>
      <c r="I154" s="5" t="s">
        <v>91</v>
      </c>
      <c r="J154" s="5" t="s">
        <v>92</v>
      </c>
      <c r="K154" s="5" t="s">
        <v>98</v>
      </c>
      <c r="L154" s="5"/>
    </row>
    <row r="155" spans="1:12" x14ac:dyDescent="0.25">
      <c r="A155">
        <v>775</v>
      </c>
      <c r="B155">
        <v>1103</v>
      </c>
      <c r="C155" s="5">
        <v>0</v>
      </c>
      <c r="D155" s="5">
        <v>2998</v>
      </c>
      <c r="E155" s="5" t="s">
        <v>83</v>
      </c>
      <c r="F155" s="5" t="s">
        <v>84</v>
      </c>
      <c r="G155" s="5" t="s">
        <v>85</v>
      </c>
      <c r="H155" s="5" t="s">
        <v>90</v>
      </c>
      <c r="I155" s="5" t="s">
        <v>91</v>
      </c>
      <c r="J155" s="5" t="s">
        <v>98</v>
      </c>
      <c r="K155" s="5" t="s">
        <v>98</v>
      </c>
      <c r="L155" s="5"/>
    </row>
    <row r="156" spans="1:12" x14ac:dyDescent="0.25">
      <c r="A156">
        <v>16</v>
      </c>
      <c r="B156">
        <v>0</v>
      </c>
      <c r="C156" s="5">
        <v>0</v>
      </c>
      <c r="D156" s="5">
        <v>0</v>
      </c>
      <c r="E156" s="5" t="s">
        <v>83</v>
      </c>
      <c r="F156" s="5" t="s">
        <v>84</v>
      </c>
      <c r="G156" s="5" t="s">
        <v>85</v>
      </c>
      <c r="H156" s="5" t="s">
        <v>90</v>
      </c>
      <c r="I156" s="5" t="s">
        <v>91</v>
      </c>
      <c r="J156" s="5" t="s">
        <v>98</v>
      </c>
      <c r="K156" s="5" t="s">
        <v>98</v>
      </c>
      <c r="L156" s="5"/>
    </row>
    <row r="157" spans="1:12" x14ac:dyDescent="0.25">
      <c r="A157">
        <v>0</v>
      </c>
      <c r="B157">
        <v>77</v>
      </c>
      <c r="C157" s="5">
        <v>0</v>
      </c>
      <c r="D157" s="5">
        <v>0</v>
      </c>
      <c r="E157" s="5" t="s">
        <v>83</v>
      </c>
      <c r="F157" s="5" t="s">
        <v>84</v>
      </c>
      <c r="G157" s="5" t="s">
        <v>85</v>
      </c>
      <c r="H157" s="5" t="s">
        <v>90</v>
      </c>
      <c r="I157" s="5" t="s">
        <v>133</v>
      </c>
      <c r="J157" s="5" t="s">
        <v>134</v>
      </c>
      <c r="K157" s="5" t="s">
        <v>135</v>
      </c>
      <c r="L157" s="5"/>
    </row>
    <row r="158" spans="1:12" x14ac:dyDescent="0.25">
      <c r="A158">
        <v>20</v>
      </c>
      <c r="B158">
        <v>0</v>
      </c>
      <c r="C158" s="5">
        <v>0</v>
      </c>
      <c r="D158" s="5">
        <v>0</v>
      </c>
      <c r="E158" s="5" t="s">
        <v>83</v>
      </c>
      <c r="F158" s="5" t="s">
        <v>84</v>
      </c>
      <c r="G158" s="5" t="s">
        <v>85</v>
      </c>
      <c r="H158" s="5" t="s">
        <v>90</v>
      </c>
      <c r="I158" s="5" t="s">
        <v>133</v>
      </c>
      <c r="J158" s="5" t="s">
        <v>134</v>
      </c>
      <c r="K158" s="5" t="s">
        <v>135</v>
      </c>
      <c r="L158" s="5"/>
    </row>
    <row r="159" spans="1:12" x14ac:dyDescent="0.25">
      <c r="A159">
        <v>73</v>
      </c>
      <c r="B159">
        <v>0</v>
      </c>
      <c r="C159" s="5">
        <v>0</v>
      </c>
      <c r="D159" s="5">
        <v>0</v>
      </c>
      <c r="E159" s="5" t="s">
        <v>83</v>
      </c>
      <c r="F159" s="5" t="s">
        <v>84</v>
      </c>
      <c r="G159" s="5" t="s">
        <v>85</v>
      </c>
      <c r="H159" s="5" t="s">
        <v>90</v>
      </c>
      <c r="I159" s="5" t="s">
        <v>163</v>
      </c>
      <c r="J159" s="5" t="s">
        <v>164</v>
      </c>
      <c r="K159" s="5" t="s">
        <v>165</v>
      </c>
      <c r="L159" s="5"/>
    </row>
    <row r="160" spans="1:12" x14ac:dyDescent="0.25">
      <c r="A160">
        <v>50</v>
      </c>
      <c r="B160">
        <v>0</v>
      </c>
      <c r="C160" s="5">
        <v>0</v>
      </c>
      <c r="D160" s="5">
        <v>0</v>
      </c>
      <c r="E160" s="5" t="s">
        <v>83</v>
      </c>
      <c r="F160" s="5" t="s">
        <v>84</v>
      </c>
      <c r="G160" s="5" t="s">
        <v>85</v>
      </c>
      <c r="H160" s="5" t="s">
        <v>90</v>
      </c>
      <c r="I160" s="5" t="s">
        <v>163</v>
      </c>
      <c r="J160" s="5" t="s">
        <v>164</v>
      </c>
      <c r="K160" s="5" t="s">
        <v>165</v>
      </c>
      <c r="L160" s="5"/>
    </row>
    <row r="161" spans="1:12" x14ac:dyDescent="0.25">
      <c r="A161">
        <v>26</v>
      </c>
      <c r="B161">
        <v>0</v>
      </c>
      <c r="C161" s="5">
        <v>0</v>
      </c>
      <c r="D161" s="5">
        <v>0</v>
      </c>
      <c r="E161" s="5" t="s">
        <v>83</v>
      </c>
      <c r="F161" s="5" t="s">
        <v>84</v>
      </c>
      <c r="G161" s="5" t="s">
        <v>85</v>
      </c>
      <c r="H161" s="5" t="s">
        <v>90</v>
      </c>
      <c r="I161" s="5" t="s">
        <v>163</v>
      </c>
      <c r="J161" s="5" t="s">
        <v>164</v>
      </c>
      <c r="K161" s="5" t="s">
        <v>165</v>
      </c>
      <c r="L161" s="5"/>
    </row>
    <row r="162" spans="1:12" x14ac:dyDescent="0.25">
      <c r="A162">
        <v>0</v>
      </c>
      <c r="B162">
        <v>30</v>
      </c>
      <c r="C162" s="5">
        <v>0</v>
      </c>
      <c r="D162" s="5">
        <v>0</v>
      </c>
      <c r="E162" s="5" t="s">
        <v>83</v>
      </c>
      <c r="F162" s="5" t="s">
        <v>84</v>
      </c>
      <c r="G162" s="5" t="s">
        <v>85</v>
      </c>
      <c r="H162" s="5" t="s">
        <v>90</v>
      </c>
      <c r="I162" s="5" t="s">
        <v>163</v>
      </c>
      <c r="J162" s="5" t="s">
        <v>164</v>
      </c>
      <c r="K162" s="5" t="s">
        <v>165</v>
      </c>
      <c r="L162" s="5"/>
    </row>
    <row r="163" spans="1:12" x14ac:dyDescent="0.25">
      <c r="A163">
        <v>0</v>
      </c>
      <c r="B163">
        <v>27</v>
      </c>
      <c r="C163" s="5">
        <v>0</v>
      </c>
      <c r="D163" s="5">
        <v>0</v>
      </c>
      <c r="E163" s="5" t="s">
        <v>83</v>
      </c>
      <c r="F163" s="5" t="s">
        <v>84</v>
      </c>
      <c r="G163" s="5" t="s">
        <v>85</v>
      </c>
      <c r="H163" s="5" t="s">
        <v>90</v>
      </c>
      <c r="I163" s="5" t="s">
        <v>163</v>
      </c>
      <c r="J163" s="5" t="s">
        <v>164</v>
      </c>
      <c r="K163" s="5" t="s">
        <v>165</v>
      </c>
      <c r="L163" s="5"/>
    </row>
    <row r="164" spans="1:12" x14ac:dyDescent="0.25">
      <c r="A164">
        <v>0</v>
      </c>
      <c r="B164">
        <v>25</v>
      </c>
      <c r="C164" s="5">
        <v>0</v>
      </c>
      <c r="D164" s="5">
        <v>0</v>
      </c>
      <c r="E164" s="5" t="s">
        <v>83</v>
      </c>
      <c r="F164" s="5" t="s">
        <v>84</v>
      </c>
      <c r="G164" s="5" t="s">
        <v>85</v>
      </c>
      <c r="H164" s="5" t="s">
        <v>90</v>
      </c>
      <c r="I164" s="5" t="s">
        <v>163</v>
      </c>
      <c r="J164" s="5" t="s">
        <v>164</v>
      </c>
      <c r="K164" s="5" t="s">
        <v>165</v>
      </c>
      <c r="L164" s="5"/>
    </row>
    <row r="165" spans="1:12" x14ac:dyDescent="0.25">
      <c r="A165">
        <v>12</v>
      </c>
      <c r="B165">
        <v>0</v>
      </c>
      <c r="C165" s="5">
        <v>0</v>
      </c>
      <c r="D165" s="5">
        <v>0</v>
      </c>
      <c r="E165" s="5" t="s">
        <v>83</v>
      </c>
      <c r="F165" s="5" t="s">
        <v>84</v>
      </c>
      <c r="G165" s="5" t="s">
        <v>85</v>
      </c>
      <c r="H165" s="5" t="s">
        <v>90</v>
      </c>
      <c r="I165" s="5" t="s">
        <v>163</v>
      </c>
      <c r="J165" s="5" t="s">
        <v>164</v>
      </c>
      <c r="K165" s="5" t="s">
        <v>165</v>
      </c>
      <c r="L165" s="5"/>
    </row>
    <row r="166" spans="1:12" x14ac:dyDescent="0.25">
      <c r="A166">
        <v>124</v>
      </c>
      <c r="B166">
        <v>466</v>
      </c>
      <c r="C166" s="5">
        <v>0</v>
      </c>
      <c r="D166" s="5">
        <v>4608</v>
      </c>
      <c r="E166" s="5" t="s">
        <v>83</v>
      </c>
      <c r="F166" s="5" t="s">
        <v>84</v>
      </c>
      <c r="G166" s="5" t="s">
        <v>99</v>
      </c>
      <c r="H166" s="5" t="s">
        <v>19</v>
      </c>
      <c r="I166" s="5" t="s">
        <v>98</v>
      </c>
      <c r="J166" s="5" t="s">
        <v>98</v>
      </c>
      <c r="K166" s="5" t="s">
        <v>98</v>
      </c>
      <c r="L166" s="5"/>
    </row>
    <row r="167" spans="1:12" x14ac:dyDescent="0.25">
      <c r="A167">
        <v>0</v>
      </c>
      <c r="B167">
        <v>0</v>
      </c>
      <c r="C167" s="5">
        <v>17</v>
      </c>
      <c r="D167" s="5">
        <v>0</v>
      </c>
      <c r="E167" s="5" t="s">
        <v>83</v>
      </c>
      <c r="F167" s="5" t="s">
        <v>84</v>
      </c>
      <c r="G167" s="5" t="s">
        <v>98</v>
      </c>
      <c r="H167" s="5" t="s">
        <v>98</v>
      </c>
      <c r="I167" s="5" t="s">
        <v>98</v>
      </c>
      <c r="J167" s="5" t="s">
        <v>98</v>
      </c>
      <c r="K167" s="5" t="s">
        <v>98</v>
      </c>
      <c r="L167" s="5" t="s">
        <v>680</v>
      </c>
    </row>
    <row r="168" spans="1:12" x14ac:dyDescent="0.25">
      <c r="A168">
        <f>SUM(A138:A167)</f>
        <v>4307</v>
      </c>
      <c r="B168">
        <f>SUM(B138:B167)</f>
        <v>6182</v>
      </c>
      <c r="C168">
        <f>SUM(C138:C167)</f>
        <v>23244</v>
      </c>
      <c r="D168">
        <f>SUM(D138:D167)</f>
        <v>24962</v>
      </c>
      <c r="E168" s="5"/>
      <c r="F168" s="5"/>
      <c r="G168" s="5"/>
      <c r="H168" s="5"/>
      <c r="I168" s="5"/>
      <c r="J168" s="5"/>
      <c r="K168" s="5"/>
      <c r="L168" s="5"/>
    </row>
    <row r="169" spans="1:12" x14ac:dyDescent="0.25"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1:12" x14ac:dyDescent="0.25">
      <c r="A170" s="6" t="s">
        <v>18</v>
      </c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1:12" x14ac:dyDescent="0.25">
      <c r="A171" t="s">
        <v>206</v>
      </c>
      <c r="B171" t="s">
        <v>207</v>
      </c>
      <c r="C171" s="5" t="s">
        <v>208</v>
      </c>
      <c r="D171" s="5" t="s">
        <v>209</v>
      </c>
      <c r="E171" s="5" t="s">
        <v>76</v>
      </c>
      <c r="F171" s="5" t="s">
        <v>77</v>
      </c>
      <c r="G171" s="5" t="s">
        <v>78</v>
      </c>
      <c r="H171" s="5" t="s">
        <v>79</v>
      </c>
      <c r="I171" s="5" t="s">
        <v>80</v>
      </c>
      <c r="J171" s="5" t="s">
        <v>81</v>
      </c>
      <c r="K171" s="5" t="s">
        <v>82</v>
      </c>
      <c r="L171" s="5" t="s">
        <v>674</v>
      </c>
    </row>
    <row r="172" spans="1:12" x14ac:dyDescent="0.25">
      <c r="A172">
        <v>45</v>
      </c>
      <c r="B172">
        <v>401</v>
      </c>
      <c r="C172" s="5">
        <v>0</v>
      </c>
      <c r="D172" s="5">
        <v>0</v>
      </c>
      <c r="E172" s="5" t="s">
        <v>83</v>
      </c>
      <c r="F172" s="5" t="s">
        <v>84</v>
      </c>
      <c r="G172" s="5" t="s">
        <v>85</v>
      </c>
      <c r="H172" s="5" t="s">
        <v>86</v>
      </c>
      <c r="I172" s="5" t="s">
        <v>87</v>
      </c>
      <c r="J172" s="5" t="s">
        <v>88</v>
      </c>
      <c r="K172" s="5" t="s">
        <v>89</v>
      </c>
      <c r="L172" s="5"/>
    </row>
    <row r="173" spans="1:12" x14ac:dyDescent="0.25">
      <c r="A173">
        <v>0</v>
      </c>
      <c r="B173">
        <v>75</v>
      </c>
      <c r="C173" s="5">
        <v>0</v>
      </c>
      <c r="D173" s="5">
        <v>0</v>
      </c>
      <c r="E173" s="5" t="s">
        <v>83</v>
      </c>
      <c r="F173" s="5" t="s">
        <v>84</v>
      </c>
      <c r="G173" s="5" t="s">
        <v>85</v>
      </c>
      <c r="H173" s="5" t="s">
        <v>86</v>
      </c>
      <c r="I173" s="5" t="s">
        <v>87</v>
      </c>
      <c r="J173" s="5" t="s">
        <v>88</v>
      </c>
      <c r="K173" s="5" t="s">
        <v>140</v>
      </c>
      <c r="L173" s="5"/>
    </row>
    <row r="174" spans="1:12" x14ac:dyDescent="0.25">
      <c r="A174">
        <v>0</v>
      </c>
      <c r="B174">
        <v>48</v>
      </c>
      <c r="C174" s="5">
        <v>0</v>
      </c>
      <c r="D174" s="5">
        <v>0</v>
      </c>
      <c r="E174" s="5" t="s">
        <v>83</v>
      </c>
      <c r="F174" s="5" t="s">
        <v>84</v>
      </c>
      <c r="G174" s="5" t="s">
        <v>85</v>
      </c>
      <c r="H174" s="5" t="s">
        <v>86</v>
      </c>
      <c r="I174" s="5" t="s">
        <v>87</v>
      </c>
      <c r="J174" s="5" t="s">
        <v>88</v>
      </c>
      <c r="K174" s="5" t="s">
        <v>140</v>
      </c>
      <c r="L174" s="5"/>
    </row>
    <row r="175" spans="1:12" x14ac:dyDescent="0.25">
      <c r="A175">
        <v>0</v>
      </c>
      <c r="B175">
        <v>34</v>
      </c>
      <c r="C175" s="5">
        <v>0</v>
      </c>
      <c r="D175" s="5">
        <v>0</v>
      </c>
      <c r="E175" s="5" t="s">
        <v>83</v>
      </c>
      <c r="F175" s="5" t="s">
        <v>84</v>
      </c>
      <c r="G175" s="5" t="s">
        <v>85</v>
      </c>
      <c r="H175" s="5" t="s">
        <v>111</v>
      </c>
      <c r="I175" s="5" t="s">
        <v>112</v>
      </c>
      <c r="J175" s="5" t="s">
        <v>113</v>
      </c>
      <c r="K175" s="5" t="s">
        <v>114</v>
      </c>
      <c r="L175" s="5"/>
    </row>
    <row r="176" spans="1:12" x14ac:dyDescent="0.25">
      <c r="A176">
        <v>113</v>
      </c>
      <c r="B176">
        <v>682</v>
      </c>
      <c r="C176" s="5">
        <v>190</v>
      </c>
      <c r="D176" s="5">
        <v>0</v>
      </c>
      <c r="E176" s="5" t="s">
        <v>83</v>
      </c>
      <c r="F176" s="5" t="s">
        <v>84</v>
      </c>
      <c r="G176" s="5" t="s">
        <v>85</v>
      </c>
      <c r="H176" s="5" t="s">
        <v>94</v>
      </c>
      <c r="I176" s="5" t="s">
        <v>0</v>
      </c>
      <c r="J176" s="5" t="s">
        <v>98</v>
      </c>
      <c r="K176" s="5" t="s">
        <v>98</v>
      </c>
      <c r="L176" s="5"/>
    </row>
    <row r="177" spans="1:12" x14ac:dyDescent="0.25">
      <c r="A177">
        <v>0</v>
      </c>
      <c r="B177">
        <v>0</v>
      </c>
      <c r="C177" s="5">
        <v>0</v>
      </c>
      <c r="D177" s="5">
        <v>138</v>
      </c>
      <c r="E177" s="5" t="s">
        <v>83</v>
      </c>
      <c r="F177" s="5" t="s">
        <v>84</v>
      </c>
      <c r="G177" s="5" t="s">
        <v>85</v>
      </c>
      <c r="H177" s="5" t="s">
        <v>94</v>
      </c>
      <c r="I177" s="5" t="s">
        <v>0</v>
      </c>
      <c r="J177" s="5" t="s">
        <v>98</v>
      </c>
      <c r="K177" s="5" t="s">
        <v>98</v>
      </c>
      <c r="L177" s="5"/>
    </row>
    <row r="178" spans="1:12" x14ac:dyDescent="0.25">
      <c r="A178">
        <v>0</v>
      </c>
      <c r="B178">
        <v>92</v>
      </c>
      <c r="C178" s="5">
        <v>0</v>
      </c>
      <c r="D178" s="5">
        <v>0</v>
      </c>
      <c r="E178" s="5" t="s">
        <v>83</v>
      </c>
      <c r="F178" s="5" t="s">
        <v>84</v>
      </c>
      <c r="G178" s="5" t="s">
        <v>85</v>
      </c>
      <c r="H178" s="5" t="s">
        <v>94</v>
      </c>
      <c r="I178" s="5" t="s">
        <v>0</v>
      </c>
      <c r="J178" s="5" t="s">
        <v>98</v>
      </c>
      <c r="K178" s="5" t="s">
        <v>98</v>
      </c>
      <c r="L178" s="5"/>
    </row>
    <row r="179" spans="1:12" x14ac:dyDescent="0.25">
      <c r="A179">
        <v>0</v>
      </c>
      <c r="B179">
        <v>38</v>
      </c>
      <c r="C179" s="5">
        <v>0</v>
      </c>
      <c r="D179" s="5">
        <v>0</v>
      </c>
      <c r="E179" s="5" t="s">
        <v>83</v>
      </c>
      <c r="F179" s="5" t="s">
        <v>84</v>
      </c>
      <c r="G179" s="5" t="s">
        <v>85</v>
      </c>
      <c r="H179" s="5" t="s">
        <v>94</v>
      </c>
      <c r="I179" s="5" t="s">
        <v>0</v>
      </c>
      <c r="J179" s="5" t="s">
        <v>98</v>
      </c>
      <c r="K179" s="5" t="s">
        <v>98</v>
      </c>
      <c r="L179" s="5"/>
    </row>
    <row r="180" spans="1:12" x14ac:dyDescent="0.25">
      <c r="A180">
        <v>985</v>
      </c>
      <c r="B180">
        <v>1034</v>
      </c>
      <c r="C180" s="5">
        <v>0</v>
      </c>
      <c r="D180" s="5">
        <v>356</v>
      </c>
      <c r="E180" s="5" t="s">
        <v>83</v>
      </c>
      <c r="F180" s="5" t="s">
        <v>84</v>
      </c>
      <c r="G180" s="5" t="s">
        <v>85</v>
      </c>
      <c r="H180" s="5" t="s">
        <v>94</v>
      </c>
      <c r="I180" s="5" t="s">
        <v>108</v>
      </c>
      <c r="J180" s="5" t="s">
        <v>109</v>
      </c>
      <c r="K180" s="5" t="s">
        <v>110</v>
      </c>
      <c r="L180" s="5"/>
    </row>
    <row r="181" spans="1:12" x14ac:dyDescent="0.25">
      <c r="A181">
        <v>19</v>
      </c>
      <c r="B181">
        <v>0</v>
      </c>
      <c r="C181" s="5">
        <v>0</v>
      </c>
      <c r="D181" s="5">
        <v>0</v>
      </c>
      <c r="E181" s="5" t="s">
        <v>83</v>
      </c>
      <c r="F181" s="5" t="s">
        <v>84</v>
      </c>
      <c r="G181" s="5" t="s">
        <v>85</v>
      </c>
      <c r="H181" s="5" t="s">
        <v>94</v>
      </c>
      <c r="I181" s="5" t="s">
        <v>130</v>
      </c>
      <c r="J181" s="5" t="s">
        <v>205</v>
      </c>
      <c r="K181" s="5" t="s">
        <v>98</v>
      </c>
      <c r="L181" s="5"/>
    </row>
    <row r="182" spans="1:12" x14ac:dyDescent="0.25">
      <c r="A182">
        <v>18</v>
      </c>
      <c r="B182">
        <v>28</v>
      </c>
      <c r="C182" s="5">
        <v>0</v>
      </c>
      <c r="D182" s="5">
        <v>0</v>
      </c>
      <c r="E182" s="5" t="s">
        <v>83</v>
      </c>
      <c r="F182" s="5" t="s">
        <v>84</v>
      </c>
      <c r="G182" s="5" t="s">
        <v>85</v>
      </c>
      <c r="H182" s="5" t="s">
        <v>94</v>
      </c>
      <c r="I182" s="5" t="s">
        <v>130</v>
      </c>
      <c r="J182" s="5" t="s">
        <v>131</v>
      </c>
      <c r="K182" s="5" t="s">
        <v>132</v>
      </c>
      <c r="L182" s="5"/>
    </row>
    <row r="183" spans="1:12" x14ac:dyDescent="0.25">
      <c r="A183">
        <v>17</v>
      </c>
      <c r="B183">
        <v>0</v>
      </c>
      <c r="C183" s="5">
        <v>0</v>
      </c>
      <c r="D183" s="5">
        <v>0</v>
      </c>
      <c r="E183" s="5" t="s">
        <v>83</v>
      </c>
      <c r="F183" s="5" t="s">
        <v>84</v>
      </c>
      <c r="G183" s="5" t="s">
        <v>85</v>
      </c>
      <c r="H183" s="5" t="s">
        <v>94</v>
      </c>
      <c r="I183" s="5" t="s">
        <v>130</v>
      </c>
      <c r="J183" s="5" t="s">
        <v>201</v>
      </c>
      <c r="K183" s="5" t="s">
        <v>202</v>
      </c>
      <c r="L183" s="5"/>
    </row>
    <row r="184" spans="1:12" x14ac:dyDescent="0.25">
      <c r="A184">
        <v>488</v>
      </c>
      <c r="B184">
        <v>726</v>
      </c>
      <c r="C184" s="5">
        <v>261</v>
      </c>
      <c r="D184" s="5">
        <v>6</v>
      </c>
      <c r="E184" s="5" t="s">
        <v>83</v>
      </c>
      <c r="F184" s="5" t="s">
        <v>84</v>
      </c>
      <c r="G184" s="5" t="s">
        <v>85</v>
      </c>
      <c r="H184" s="5" t="s">
        <v>94</v>
      </c>
      <c r="I184" s="5" t="s">
        <v>95</v>
      </c>
      <c r="J184" s="5" t="s">
        <v>96</v>
      </c>
      <c r="K184" s="5" t="s">
        <v>97</v>
      </c>
      <c r="L184" s="5"/>
    </row>
    <row r="185" spans="1:12" x14ac:dyDescent="0.25">
      <c r="A185">
        <v>0</v>
      </c>
      <c r="B185">
        <v>0</v>
      </c>
      <c r="C185" s="5">
        <v>0</v>
      </c>
      <c r="D185" s="5">
        <v>185</v>
      </c>
      <c r="E185" s="5" t="s">
        <v>83</v>
      </c>
      <c r="F185" s="5" t="s">
        <v>84</v>
      </c>
      <c r="G185" s="5" t="s">
        <v>85</v>
      </c>
      <c r="H185" s="5" t="s">
        <v>94</v>
      </c>
      <c r="I185" s="5" t="s">
        <v>95</v>
      </c>
      <c r="J185" s="5" t="s">
        <v>96</v>
      </c>
      <c r="K185" s="5" t="s">
        <v>97</v>
      </c>
      <c r="L185" s="5"/>
    </row>
    <row r="186" spans="1:12" x14ac:dyDescent="0.25">
      <c r="A186">
        <v>0</v>
      </c>
      <c r="B186">
        <v>39</v>
      </c>
      <c r="C186" s="5">
        <v>0</v>
      </c>
      <c r="D186" s="5">
        <v>0</v>
      </c>
      <c r="E186" s="5" t="s">
        <v>83</v>
      </c>
      <c r="F186" s="5" t="s">
        <v>84</v>
      </c>
      <c r="G186" s="5" t="s">
        <v>85</v>
      </c>
      <c r="H186" s="5" t="s">
        <v>94</v>
      </c>
      <c r="I186" s="5" t="s">
        <v>178</v>
      </c>
      <c r="J186" s="5" t="s">
        <v>179</v>
      </c>
      <c r="K186" s="5" t="s">
        <v>180</v>
      </c>
      <c r="L186" s="5"/>
    </row>
    <row r="187" spans="1:12" x14ac:dyDescent="0.25">
      <c r="A187">
        <v>0</v>
      </c>
      <c r="B187">
        <v>0</v>
      </c>
      <c r="C187" s="5">
        <v>203</v>
      </c>
      <c r="D187" s="5">
        <v>0</v>
      </c>
      <c r="E187" s="5" t="s">
        <v>83</v>
      </c>
      <c r="F187" s="5" t="s">
        <v>84</v>
      </c>
      <c r="G187" s="5" t="s">
        <v>85</v>
      </c>
      <c r="H187" s="5" t="s">
        <v>90</v>
      </c>
      <c r="I187" s="5" t="s">
        <v>150</v>
      </c>
      <c r="J187" s="5" t="s">
        <v>151</v>
      </c>
      <c r="K187" s="5" t="s">
        <v>152</v>
      </c>
      <c r="L187" s="5"/>
    </row>
    <row r="188" spans="1:12" x14ac:dyDescent="0.25">
      <c r="A188">
        <v>0</v>
      </c>
      <c r="B188">
        <v>19</v>
      </c>
      <c r="C188" s="5">
        <v>0</v>
      </c>
      <c r="D188" s="5">
        <v>0</v>
      </c>
      <c r="E188" s="5" t="s">
        <v>83</v>
      </c>
      <c r="F188" s="5" t="s">
        <v>84</v>
      </c>
      <c r="G188" s="5" t="s">
        <v>85</v>
      </c>
      <c r="H188" s="5" t="s">
        <v>90</v>
      </c>
      <c r="I188" s="5" t="s">
        <v>150</v>
      </c>
      <c r="J188" s="5" t="s">
        <v>151</v>
      </c>
      <c r="K188" s="5" t="s">
        <v>152</v>
      </c>
      <c r="L188" s="5"/>
    </row>
    <row r="189" spans="1:12" x14ac:dyDescent="0.25">
      <c r="A189">
        <v>0</v>
      </c>
      <c r="B189">
        <v>27</v>
      </c>
      <c r="C189" s="5">
        <v>0</v>
      </c>
      <c r="D189" s="5">
        <v>0</v>
      </c>
      <c r="E189" s="5" t="s">
        <v>83</v>
      </c>
      <c r="F189" s="5" t="s">
        <v>84</v>
      </c>
      <c r="G189" s="5" t="s">
        <v>85</v>
      </c>
      <c r="H189" s="5" t="s">
        <v>90</v>
      </c>
      <c r="I189" s="5" t="s">
        <v>118</v>
      </c>
      <c r="J189" s="5" t="s">
        <v>119</v>
      </c>
      <c r="K189" s="5" t="s">
        <v>120</v>
      </c>
      <c r="L189" s="5"/>
    </row>
    <row r="190" spans="1:12" x14ac:dyDescent="0.25">
      <c r="A190">
        <v>98</v>
      </c>
      <c r="B190">
        <v>927</v>
      </c>
      <c r="C190" s="5">
        <v>0</v>
      </c>
      <c r="D190" s="5">
        <v>0</v>
      </c>
      <c r="E190" s="5" t="s">
        <v>83</v>
      </c>
      <c r="F190" s="5" t="s">
        <v>84</v>
      </c>
      <c r="G190" s="5" t="s">
        <v>85</v>
      </c>
      <c r="H190" s="5" t="s">
        <v>90</v>
      </c>
      <c r="I190" s="5" t="s">
        <v>106</v>
      </c>
      <c r="J190" s="5" t="s">
        <v>107</v>
      </c>
      <c r="K190" s="5" t="s">
        <v>98</v>
      </c>
      <c r="L190" s="5"/>
    </row>
    <row r="191" spans="1:12" x14ac:dyDescent="0.25">
      <c r="A191">
        <v>685</v>
      </c>
      <c r="B191">
        <v>1114</v>
      </c>
      <c r="C191" s="5">
        <v>168</v>
      </c>
      <c r="D191" s="5">
        <v>342</v>
      </c>
      <c r="E191" s="5" t="s">
        <v>83</v>
      </c>
      <c r="F191" s="5" t="s">
        <v>84</v>
      </c>
      <c r="G191" s="5" t="s">
        <v>85</v>
      </c>
      <c r="H191" s="5" t="s">
        <v>90</v>
      </c>
      <c r="I191" s="5" t="s">
        <v>91</v>
      </c>
      <c r="J191" s="5" t="s">
        <v>92</v>
      </c>
      <c r="K191" s="5" t="s">
        <v>93</v>
      </c>
      <c r="L191" s="5"/>
    </row>
    <row r="192" spans="1:12" x14ac:dyDescent="0.25">
      <c r="A192">
        <v>0</v>
      </c>
      <c r="B192">
        <v>47</v>
      </c>
      <c r="C192" s="5">
        <v>0</v>
      </c>
      <c r="D192" s="5">
        <v>0</v>
      </c>
      <c r="E192" s="5" t="s">
        <v>83</v>
      </c>
      <c r="F192" s="5" t="s">
        <v>84</v>
      </c>
      <c r="G192" s="5" t="s">
        <v>85</v>
      </c>
      <c r="H192" s="5" t="s">
        <v>90</v>
      </c>
      <c r="I192" s="5" t="s">
        <v>144</v>
      </c>
      <c r="J192" s="5" t="s">
        <v>145</v>
      </c>
      <c r="K192" s="5" t="s">
        <v>146</v>
      </c>
      <c r="L192" s="5"/>
    </row>
    <row r="193" spans="1:12" x14ac:dyDescent="0.25">
      <c r="A193">
        <v>24</v>
      </c>
      <c r="B193">
        <v>0</v>
      </c>
      <c r="C193" s="5">
        <v>0</v>
      </c>
      <c r="D193" s="5">
        <v>0</v>
      </c>
      <c r="E193" s="5" t="s">
        <v>83</v>
      </c>
      <c r="F193" s="5" t="s">
        <v>84</v>
      </c>
      <c r="G193" s="5" t="s">
        <v>85</v>
      </c>
      <c r="H193" s="5" t="s">
        <v>90</v>
      </c>
      <c r="I193" s="5" t="s">
        <v>133</v>
      </c>
      <c r="J193" s="5" t="s">
        <v>134</v>
      </c>
      <c r="K193" s="5" t="s">
        <v>135</v>
      </c>
      <c r="L193" s="5"/>
    </row>
    <row r="194" spans="1:12" x14ac:dyDescent="0.25">
      <c r="A194">
        <v>0</v>
      </c>
      <c r="B194">
        <v>36</v>
      </c>
      <c r="C194" s="5">
        <v>0</v>
      </c>
      <c r="D194" s="5">
        <v>0</v>
      </c>
      <c r="E194" s="5" t="s">
        <v>83</v>
      </c>
      <c r="F194" s="5" t="s">
        <v>84</v>
      </c>
      <c r="G194" s="5" t="s">
        <v>85</v>
      </c>
      <c r="H194" s="5" t="s">
        <v>90</v>
      </c>
      <c r="I194" s="5" t="s">
        <v>133</v>
      </c>
      <c r="J194" s="5" t="s">
        <v>134</v>
      </c>
      <c r="K194" s="5" t="s">
        <v>135</v>
      </c>
      <c r="L194" s="5"/>
    </row>
    <row r="195" spans="1:12" x14ac:dyDescent="0.25">
      <c r="A195">
        <v>0</v>
      </c>
      <c r="B195">
        <v>29</v>
      </c>
      <c r="C195" s="5">
        <v>0</v>
      </c>
      <c r="D195" s="5">
        <v>0</v>
      </c>
      <c r="E195" s="5" t="s">
        <v>83</v>
      </c>
      <c r="F195" s="5" t="s">
        <v>84</v>
      </c>
      <c r="G195" s="5" t="s">
        <v>85</v>
      </c>
      <c r="H195" s="5" t="s">
        <v>90</v>
      </c>
      <c r="I195" s="5" t="s">
        <v>133</v>
      </c>
      <c r="J195" s="5" t="s">
        <v>134</v>
      </c>
      <c r="K195" s="5" t="s">
        <v>135</v>
      </c>
      <c r="L195" s="5"/>
    </row>
    <row r="196" spans="1:12" x14ac:dyDescent="0.25">
      <c r="A196">
        <v>0</v>
      </c>
      <c r="B196">
        <v>33</v>
      </c>
      <c r="C196" s="5">
        <v>0</v>
      </c>
      <c r="D196" s="5">
        <v>0</v>
      </c>
      <c r="E196" s="5" t="s">
        <v>83</v>
      </c>
      <c r="F196" s="5" t="s">
        <v>84</v>
      </c>
      <c r="G196" s="5" t="s">
        <v>85</v>
      </c>
      <c r="H196" s="5" t="s">
        <v>90</v>
      </c>
      <c r="I196" s="5" t="s">
        <v>163</v>
      </c>
      <c r="J196" s="5" t="s">
        <v>164</v>
      </c>
      <c r="K196" s="5" t="s">
        <v>165</v>
      </c>
      <c r="L196" s="5"/>
    </row>
    <row r="197" spans="1:12" x14ac:dyDescent="0.25">
      <c r="A197">
        <v>0</v>
      </c>
      <c r="B197">
        <v>430</v>
      </c>
      <c r="C197" s="5">
        <v>0</v>
      </c>
      <c r="D197" s="5">
        <v>0</v>
      </c>
      <c r="E197" s="5" t="s">
        <v>83</v>
      </c>
      <c r="F197" s="5" t="s">
        <v>84</v>
      </c>
      <c r="G197" s="5" t="s">
        <v>85</v>
      </c>
      <c r="H197" s="5" t="s">
        <v>90</v>
      </c>
      <c r="I197" s="5" t="s">
        <v>103</v>
      </c>
      <c r="J197" s="5" t="s">
        <v>104</v>
      </c>
      <c r="K197" s="5" t="s">
        <v>105</v>
      </c>
      <c r="L197" s="5"/>
    </row>
    <row r="198" spans="1:12" x14ac:dyDescent="0.25">
      <c r="A198">
        <v>207</v>
      </c>
      <c r="B198">
        <v>995</v>
      </c>
      <c r="C198" s="5">
        <v>8263</v>
      </c>
      <c r="D198" s="5">
        <v>7167</v>
      </c>
      <c r="E198" s="5" t="s">
        <v>83</v>
      </c>
      <c r="F198" s="5" t="s">
        <v>84</v>
      </c>
      <c r="G198" s="5" t="s">
        <v>85</v>
      </c>
      <c r="H198" s="5" t="s">
        <v>90</v>
      </c>
      <c r="I198" s="5" t="s">
        <v>103</v>
      </c>
      <c r="J198" s="5" t="s">
        <v>104</v>
      </c>
      <c r="K198" s="5" t="s">
        <v>98</v>
      </c>
      <c r="L198" s="5"/>
    </row>
    <row r="199" spans="1:12" x14ac:dyDescent="0.25">
      <c r="A199">
        <v>0</v>
      </c>
      <c r="B199">
        <v>0</v>
      </c>
      <c r="C199" s="5">
        <v>53</v>
      </c>
      <c r="D199" s="5">
        <v>0</v>
      </c>
      <c r="E199" s="5" t="s">
        <v>83</v>
      </c>
      <c r="F199" s="5" t="s">
        <v>84</v>
      </c>
      <c r="G199" s="5" t="s">
        <v>85</v>
      </c>
      <c r="H199" s="5" t="s">
        <v>90</v>
      </c>
      <c r="I199" s="5" t="s">
        <v>103</v>
      </c>
      <c r="J199" s="5" t="s">
        <v>104</v>
      </c>
      <c r="K199" s="5" t="s">
        <v>98</v>
      </c>
      <c r="L199" s="5"/>
    </row>
    <row r="200" spans="1:12" x14ac:dyDescent="0.25">
      <c r="A200">
        <v>0</v>
      </c>
      <c r="B200">
        <v>69</v>
      </c>
      <c r="C200" s="5">
        <v>0</v>
      </c>
      <c r="D200" s="5">
        <v>0</v>
      </c>
      <c r="E200" s="5" t="s">
        <v>83</v>
      </c>
      <c r="F200" s="5" t="s">
        <v>84</v>
      </c>
      <c r="G200" s="5" t="s">
        <v>99</v>
      </c>
      <c r="H200" s="5" t="s">
        <v>19</v>
      </c>
      <c r="I200" s="5" t="s">
        <v>98</v>
      </c>
      <c r="J200" s="5" t="s">
        <v>98</v>
      </c>
      <c r="K200" s="5" t="s">
        <v>98</v>
      </c>
      <c r="L200" s="5"/>
    </row>
    <row r="201" spans="1:12" x14ac:dyDescent="0.25">
      <c r="A201">
        <v>0</v>
      </c>
      <c r="B201">
        <v>34</v>
      </c>
      <c r="C201" s="5">
        <v>0</v>
      </c>
      <c r="D201" s="5">
        <v>0</v>
      </c>
      <c r="E201" s="5" t="s">
        <v>83</v>
      </c>
      <c r="F201" s="5" t="s">
        <v>84</v>
      </c>
      <c r="G201" s="5" t="s">
        <v>99</v>
      </c>
      <c r="H201" s="5" t="s">
        <v>19</v>
      </c>
      <c r="I201" s="5" t="s">
        <v>98</v>
      </c>
      <c r="J201" s="5" t="s">
        <v>98</v>
      </c>
      <c r="K201" s="5" t="s">
        <v>98</v>
      </c>
      <c r="L201" s="5"/>
    </row>
    <row r="202" spans="1:12" x14ac:dyDescent="0.25">
      <c r="A202">
        <v>0</v>
      </c>
      <c r="B202">
        <v>91</v>
      </c>
      <c r="C202" s="5">
        <v>0</v>
      </c>
      <c r="D202" s="5">
        <v>0</v>
      </c>
      <c r="E202" s="5" t="s">
        <v>83</v>
      </c>
      <c r="F202" s="5" t="s">
        <v>84</v>
      </c>
      <c r="G202" s="5" t="s">
        <v>99</v>
      </c>
      <c r="H202" s="5" t="s">
        <v>19</v>
      </c>
      <c r="I202" s="5" t="s">
        <v>193</v>
      </c>
      <c r="J202" s="5" t="s">
        <v>194</v>
      </c>
      <c r="K202" s="5" t="s">
        <v>195</v>
      </c>
      <c r="L202" s="5"/>
    </row>
    <row r="203" spans="1:12" x14ac:dyDescent="0.25">
      <c r="A203">
        <v>0</v>
      </c>
      <c r="B203">
        <v>77</v>
      </c>
      <c r="C203" s="5">
        <v>0</v>
      </c>
      <c r="D203" s="5">
        <v>0</v>
      </c>
      <c r="E203" s="5" t="s">
        <v>83</v>
      </c>
      <c r="F203" s="5" t="s">
        <v>84</v>
      </c>
      <c r="G203" s="5" t="s">
        <v>99</v>
      </c>
      <c r="H203" s="5" t="s">
        <v>141</v>
      </c>
      <c r="I203" s="5" t="s">
        <v>147</v>
      </c>
      <c r="J203" s="5" t="s">
        <v>148</v>
      </c>
      <c r="K203" s="5" t="s">
        <v>149</v>
      </c>
      <c r="L203" s="5"/>
    </row>
    <row r="204" spans="1:12" x14ac:dyDescent="0.25">
      <c r="A204">
        <v>0</v>
      </c>
      <c r="B204">
        <v>69</v>
      </c>
      <c r="C204" s="5">
        <v>0</v>
      </c>
      <c r="D204" s="5">
        <v>0</v>
      </c>
      <c r="E204" s="5" t="s">
        <v>83</v>
      </c>
      <c r="F204" s="5" t="s">
        <v>84</v>
      </c>
      <c r="G204" s="5" t="s">
        <v>99</v>
      </c>
      <c r="H204" s="5" t="s">
        <v>141</v>
      </c>
      <c r="I204" s="5" t="s">
        <v>142</v>
      </c>
      <c r="J204" s="5" t="s">
        <v>143</v>
      </c>
      <c r="K204" s="5" t="s">
        <v>114</v>
      </c>
      <c r="L204" s="5"/>
    </row>
    <row r="205" spans="1:12" x14ac:dyDescent="0.25">
      <c r="A205">
        <v>19</v>
      </c>
      <c r="B205">
        <v>202</v>
      </c>
      <c r="C205" s="5">
        <v>0</v>
      </c>
      <c r="D205" s="5">
        <v>0</v>
      </c>
      <c r="E205" s="5" t="s">
        <v>83</v>
      </c>
      <c r="F205" s="5" t="s">
        <v>84</v>
      </c>
      <c r="G205" s="5" t="s">
        <v>99</v>
      </c>
      <c r="H205" s="5" t="s">
        <v>100</v>
      </c>
      <c r="I205" s="5" t="s">
        <v>101</v>
      </c>
      <c r="J205" s="5" t="s">
        <v>102</v>
      </c>
      <c r="K205" s="5" t="s">
        <v>98</v>
      </c>
      <c r="L205" s="5"/>
    </row>
    <row r="206" spans="1:12" x14ac:dyDescent="0.25">
      <c r="A206">
        <v>0</v>
      </c>
      <c r="B206">
        <v>246</v>
      </c>
      <c r="C206" s="5">
        <v>0</v>
      </c>
      <c r="D206" s="5">
        <v>0</v>
      </c>
      <c r="E206" s="5" t="s">
        <v>83</v>
      </c>
      <c r="F206" s="5" t="s">
        <v>84</v>
      </c>
      <c r="G206" s="5" t="s">
        <v>98</v>
      </c>
      <c r="H206" s="5" t="s">
        <v>98</v>
      </c>
      <c r="I206" s="5" t="s">
        <v>98</v>
      </c>
      <c r="J206" s="5" t="s">
        <v>98</v>
      </c>
      <c r="K206" s="5" t="s">
        <v>98</v>
      </c>
      <c r="L206" s="5" t="s">
        <v>675</v>
      </c>
    </row>
    <row r="207" spans="1:12" x14ac:dyDescent="0.25">
      <c r="A207">
        <v>0</v>
      </c>
      <c r="B207">
        <v>180</v>
      </c>
      <c r="C207" s="5">
        <v>0</v>
      </c>
      <c r="D207" s="5">
        <v>0</v>
      </c>
      <c r="E207" s="5" t="s">
        <v>83</v>
      </c>
      <c r="F207" s="5" t="s">
        <v>84</v>
      </c>
      <c r="G207" s="5" t="s">
        <v>98</v>
      </c>
      <c r="H207" s="5" t="s">
        <v>98</v>
      </c>
      <c r="I207" s="5" t="s">
        <v>98</v>
      </c>
      <c r="J207" s="5" t="s">
        <v>98</v>
      </c>
      <c r="K207" s="5" t="s">
        <v>98</v>
      </c>
      <c r="L207" s="5" t="s">
        <v>673</v>
      </c>
    </row>
    <row r="208" spans="1:12" x14ac:dyDescent="0.25">
      <c r="A208">
        <v>0</v>
      </c>
      <c r="B208">
        <v>88</v>
      </c>
      <c r="C208" s="5">
        <v>0</v>
      </c>
      <c r="D208" s="5">
        <v>0</v>
      </c>
      <c r="E208" s="5" t="s">
        <v>83</v>
      </c>
      <c r="F208" s="5" t="s">
        <v>84</v>
      </c>
      <c r="G208" s="5" t="s">
        <v>98</v>
      </c>
      <c r="H208" s="5" t="s">
        <v>98</v>
      </c>
      <c r="I208" s="5" t="s">
        <v>98</v>
      </c>
      <c r="J208" s="5" t="s">
        <v>98</v>
      </c>
      <c r="K208" s="5" t="s">
        <v>98</v>
      </c>
      <c r="L208" s="5" t="s">
        <v>673</v>
      </c>
    </row>
    <row r="209" spans="1:12" x14ac:dyDescent="0.25">
      <c r="A209">
        <v>0</v>
      </c>
      <c r="B209">
        <v>51</v>
      </c>
      <c r="C209" s="5">
        <v>0</v>
      </c>
      <c r="D209" s="5">
        <v>0</v>
      </c>
      <c r="E209" s="5" t="s">
        <v>83</v>
      </c>
      <c r="F209" s="5" t="s">
        <v>84</v>
      </c>
      <c r="G209" s="5" t="s">
        <v>98</v>
      </c>
      <c r="H209" s="5" t="s">
        <v>98</v>
      </c>
      <c r="I209" s="5" t="s">
        <v>98</v>
      </c>
      <c r="J209" s="5" t="s">
        <v>98</v>
      </c>
      <c r="K209" s="5" t="s">
        <v>98</v>
      </c>
      <c r="L209" s="5" t="s">
        <v>675</v>
      </c>
    </row>
    <row r="210" spans="1:12" x14ac:dyDescent="0.25">
      <c r="A210">
        <v>0</v>
      </c>
      <c r="B210">
        <v>27</v>
      </c>
      <c r="C210" s="5">
        <v>0</v>
      </c>
      <c r="D210" s="5">
        <v>0</v>
      </c>
      <c r="E210" s="5" t="s">
        <v>83</v>
      </c>
      <c r="F210" s="5" t="s">
        <v>84</v>
      </c>
      <c r="G210" s="5" t="s">
        <v>98</v>
      </c>
      <c r="H210" s="5" t="s">
        <v>98</v>
      </c>
      <c r="I210" s="5" t="s">
        <v>98</v>
      </c>
      <c r="J210" s="5" t="s">
        <v>98</v>
      </c>
      <c r="K210" s="5" t="s">
        <v>98</v>
      </c>
      <c r="L210" s="5" t="s">
        <v>675</v>
      </c>
    </row>
    <row r="211" spans="1:12" x14ac:dyDescent="0.25">
      <c r="A211">
        <v>20</v>
      </c>
      <c r="B211">
        <v>0</v>
      </c>
      <c r="C211" s="5">
        <v>0</v>
      </c>
      <c r="D211" s="5">
        <v>0</v>
      </c>
      <c r="E211" s="5" t="s">
        <v>83</v>
      </c>
      <c r="F211" s="5" t="s">
        <v>84</v>
      </c>
      <c r="G211" s="5" t="s">
        <v>98</v>
      </c>
      <c r="H211" s="5" t="s">
        <v>98</v>
      </c>
      <c r="I211" s="5" t="s">
        <v>98</v>
      </c>
      <c r="J211" s="5" t="s">
        <v>98</v>
      </c>
      <c r="K211" s="5" t="s">
        <v>98</v>
      </c>
      <c r="L211" s="5" t="s">
        <v>673</v>
      </c>
    </row>
    <row r="212" spans="1:12" x14ac:dyDescent="0.25">
      <c r="A212">
        <f>SUM(A172:A211)</f>
        <v>2738</v>
      </c>
      <c r="B212">
        <f>SUM(B172:B211)</f>
        <v>7988</v>
      </c>
      <c r="C212">
        <f>SUM(C172:C211)</f>
        <v>9138</v>
      </c>
      <c r="D212">
        <f>SUM(D172:D211)</f>
        <v>8194</v>
      </c>
      <c r="E212" s="5"/>
      <c r="F212" s="5"/>
      <c r="G212" s="5"/>
      <c r="H212" s="5"/>
      <c r="I212" s="5"/>
      <c r="J212" s="5"/>
      <c r="K212" s="5"/>
      <c r="L212" s="5"/>
    </row>
    <row r="213" spans="1:12" x14ac:dyDescent="0.25"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1:12" x14ac:dyDescent="0.25">
      <c r="A214" t="s">
        <v>210</v>
      </c>
      <c r="B214" t="s">
        <v>211</v>
      </c>
      <c r="C214" s="5" t="s">
        <v>212</v>
      </c>
      <c r="D214" s="5" t="s">
        <v>213</v>
      </c>
      <c r="E214" s="5" t="s">
        <v>76</v>
      </c>
      <c r="F214" s="5" t="s">
        <v>77</v>
      </c>
      <c r="G214" s="5" t="s">
        <v>78</v>
      </c>
      <c r="H214" s="5" t="s">
        <v>79</v>
      </c>
      <c r="I214" s="5" t="s">
        <v>80</v>
      </c>
      <c r="J214" s="5" t="s">
        <v>81</v>
      </c>
      <c r="K214" s="5" t="s">
        <v>82</v>
      </c>
      <c r="L214" s="5" t="s">
        <v>674</v>
      </c>
    </row>
    <row r="215" spans="1:12" x14ac:dyDescent="0.25">
      <c r="A215">
        <v>1071</v>
      </c>
      <c r="B215">
        <v>1303</v>
      </c>
      <c r="C215" s="5">
        <v>357</v>
      </c>
      <c r="D215" s="5">
        <v>0</v>
      </c>
      <c r="E215" s="5" t="s">
        <v>83</v>
      </c>
      <c r="F215" s="5" t="s">
        <v>84</v>
      </c>
      <c r="G215" s="5" t="s">
        <v>85</v>
      </c>
      <c r="H215" s="5" t="s">
        <v>86</v>
      </c>
      <c r="I215" s="5" t="s">
        <v>87</v>
      </c>
      <c r="J215" s="5" t="s">
        <v>88</v>
      </c>
      <c r="K215" s="5" t="s">
        <v>89</v>
      </c>
      <c r="L215" s="5"/>
    </row>
    <row r="216" spans="1:12" x14ac:dyDescent="0.25">
      <c r="A216">
        <v>453</v>
      </c>
      <c r="B216">
        <v>411</v>
      </c>
      <c r="C216" s="5">
        <v>0</v>
      </c>
      <c r="D216" s="5">
        <v>0</v>
      </c>
      <c r="E216" s="5" t="s">
        <v>83</v>
      </c>
      <c r="F216" s="5" t="s">
        <v>84</v>
      </c>
      <c r="G216" s="5" t="s">
        <v>85</v>
      </c>
      <c r="H216" s="5" t="s">
        <v>86</v>
      </c>
      <c r="I216" s="5" t="s">
        <v>87</v>
      </c>
      <c r="J216" s="5" t="s">
        <v>88</v>
      </c>
      <c r="K216" s="5" t="s">
        <v>89</v>
      </c>
      <c r="L216" s="5"/>
    </row>
    <row r="217" spans="1:12" x14ac:dyDescent="0.25">
      <c r="A217">
        <v>216</v>
      </c>
      <c r="B217">
        <v>80</v>
      </c>
      <c r="C217" s="5">
        <v>382</v>
      </c>
      <c r="D217" s="5">
        <v>0</v>
      </c>
      <c r="E217" s="5" t="s">
        <v>83</v>
      </c>
      <c r="F217" s="5" t="s">
        <v>84</v>
      </c>
      <c r="G217" s="5" t="s">
        <v>85</v>
      </c>
      <c r="H217" s="5" t="s">
        <v>86</v>
      </c>
      <c r="I217" s="5" t="s">
        <v>87</v>
      </c>
      <c r="J217" s="5" t="s">
        <v>88</v>
      </c>
      <c r="K217" s="5" t="s">
        <v>89</v>
      </c>
      <c r="L217" s="5"/>
    </row>
    <row r="218" spans="1:12" x14ac:dyDescent="0.25">
      <c r="A218">
        <v>129</v>
      </c>
      <c r="B218">
        <v>112</v>
      </c>
      <c r="C218" s="5">
        <v>0</v>
      </c>
      <c r="D218" s="5">
        <v>0</v>
      </c>
      <c r="E218" s="5" t="s">
        <v>83</v>
      </c>
      <c r="F218" s="5" t="s">
        <v>84</v>
      </c>
      <c r="G218" s="5" t="s">
        <v>85</v>
      </c>
      <c r="H218" s="5" t="s">
        <v>86</v>
      </c>
      <c r="I218" s="5" t="s">
        <v>87</v>
      </c>
      <c r="J218" s="5" t="s">
        <v>88</v>
      </c>
      <c r="K218" s="5" t="s">
        <v>89</v>
      </c>
      <c r="L218" s="5"/>
    </row>
    <row r="219" spans="1:12" x14ac:dyDescent="0.25">
      <c r="A219">
        <v>0</v>
      </c>
      <c r="B219">
        <v>0</v>
      </c>
      <c r="C219" s="5">
        <v>307</v>
      </c>
      <c r="D219" s="5">
        <v>0</v>
      </c>
      <c r="E219" s="5" t="s">
        <v>83</v>
      </c>
      <c r="F219" s="5" t="s">
        <v>84</v>
      </c>
      <c r="G219" s="5" t="s">
        <v>85</v>
      </c>
      <c r="H219" s="5" t="s">
        <v>98</v>
      </c>
      <c r="I219" s="5" t="s">
        <v>98</v>
      </c>
      <c r="J219" s="5" t="s">
        <v>98</v>
      </c>
      <c r="K219" s="5" t="s">
        <v>98</v>
      </c>
      <c r="L219" s="5"/>
    </row>
    <row r="220" spans="1:12" x14ac:dyDescent="0.25">
      <c r="A220">
        <v>95</v>
      </c>
      <c r="B220">
        <v>64</v>
      </c>
      <c r="C220" s="5">
        <v>1071</v>
      </c>
      <c r="D220" s="5">
        <v>0</v>
      </c>
      <c r="E220" s="5" t="s">
        <v>83</v>
      </c>
      <c r="F220" s="5" t="s">
        <v>84</v>
      </c>
      <c r="G220" s="5" t="s">
        <v>85</v>
      </c>
      <c r="H220" s="5" t="s">
        <v>94</v>
      </c>
      <c r="I220" s="5" t="s">
        <v>0</v>
      </c>
      <c r="J220" s="5" t="s">
        <v>128</v>
      </c>
      <c r="K220" s="5" t="s">
        <v>98</v>
      </c>
      <c r="L220" s="5"/>
    </row>
    <row r="221" spans="1:12" x14ac:dyDescent="0.25">
      <c r="A221">
        <v>161</v>
      </c>
      <c r="B221">
        <v>704</v>
      </c>
      <c r="C221" s="5">
        <v>3596</v>
      </c>
      <c r="D221" s="5">
        <v>0</v>
      </c>
      <c r="E221" s="5" t="s">
        <v>83</v>
      </c>
      <c r="F221" s="5" t="s">
        <v>84</v>
      </c>
      <c r="G221" s="5" t="s">
        <v>85</v>
      </c>
      <c r="H221" s="5" t="s">
        <v>94</v>
      </c>
      <c r="I221" s="5" t="s">
        <v>108</v>
      </c>
      <c r="J221" s="5" t="s">
        <v>109</v>
      </c>
      <c r="K221" s="5" t="s">
        <v>127</v>
      </c>
      <c r="L221" s="5"/>
    </row>
    <row r="222" spans="1:12" x14ac:dyDescent="0.25">
      <c r="A222">
        <v>13</v>
      </c>
      <c r="B222">
        <v>0</v>
      </c>
      <c r="C222" s="5">
        <v>0</v>
      </c>
      <c r="D222" s="5">
        <v>0</v>
      </c>
      <c r="E222" s="5" t="s">
        <v>83</v>
      </c>
      <c r="F222" s="5" t="s">
        <v>84</v>
      </c>
      <c r="G222" s="5" t="s">
        <v>85</v>
      </c>
      <c r="H222" s="5" t="s">
        <v>94</v>
      </c>
      <c r="I222" s="5" t="s">
        <v>130</v>
      </c>
      <c r="J222" s="5" t="s">
        <v>215</v>
      </c>
      <c r="K222" s="5" t="s">
        <v>114</v>
      </c>
      <c r="L222" s="5"/>
    </row>
    <row r="223" spans="1:12" x14ac:dyDescent="0.25">
      <c r="A223">
        <v>102</v>
      </c>
      <c r="B223">
        <v>0</v>
      </c>
      <c r="C223" s="5">
        <v>0</v>
      </c>
      <c r="D223" s="5">
        <v>0</v>
      </c>
      <c r="E223" s="5" t="s">
        <v>83</v>
      </c>
      <c r="F223" s="5" t="s">
        <v>84</v>
      </c>
      <c r="G223" s="5" t="s">
        <v>85</v>
      </c>
      <c r="H223" s="5" t="s">
        <v>94</v>
      </c>
      <c r="I223" s="5" t="s">
        <v>130</v>
      </c>
      <c r="J223" s="5" t="s">
        <v>131</v>
      </c>
      <c r="K223" s="5" t="s">
        <v>132</v>
      </c>
      <c r="L223" s="5"/>
    </row>
    <row r="224" spans="1:12" x14ac:dyDescent="0.25">
      <c r="A224">
        <v>0</v>
      </c>
      <c r="B224">
        <v>81</v>
      </c>
      <c r="C224" s="5">
        <v>0</v>
      </c>
      <c r="D224" s="5">
        <v>0</v>
      </c>
      <c r="E224" s="5" t="s">
        <v>83</v>
      </c>
      <c r="F224" s="5" t="s">
        <v>84</v>
      </c>
      <c r="G224" s="5" t="s">
        <v>85</v>
      </c>
      <c r="H224" s="5" t="s">
        <v>94</v>
      </c>
      <c r="I224" s="5" t="s">
        <v>130</v>
      </c>
      <c r="J224" s="5" t="s">
        <v>191</v>
      </c>
      <c r="K224" s="5" t="s">
        <v>192</v>
      </c>
      <c r="L224" s="5"/>
    </row>
    <row r="225" spans="1:12" x14ac:dyDescent="0.25">
      <c r="A225">
        <v>857</v>
      </c>
      <c r="B225">
        <v>1457</v>
      </c>
      <c r="C225" s="5">
        <v>2996</v>
      </c>
      <c r="D225" s="5">
        <v>1283</v>
      </c>
      <c r="E225" s="5" t="s">
        <v>83</v>
      </c>
      <c r="F225" s="5" t="s">
        <v>84</v>
      </c>
      <c r="G225" s="5" t="s">
        <v>85</v>
      </c>
      <c r="H225" s="5" t="s">
        <v>94</v>
      </c>
      <c r="I225" s="5" t="s">
        <v>95</v>
      </c>
      <c r="J225" s="5" t="s">
        <v>96</v>
      </c>
      <c r="K225" s="5" t="s">
        <v>98</v>
      </c>
      <c r="L225" s="5"/>
    </row>
    <row r="226" spans="1:12" x14ac:dyDescent="0.25">
      <c r="A226">
        <v>57</v>
      </c>
      <c r="B226">
        <v>0</v>
      </c>
      <c r="C226" s="5">
        <v>225</v>
      </c>
      <c r="D226" s="5">
        <v>0</v>
      </c>
      <c r="E226" s="5" t="s">
        <v>83</v>
      </c>
      <c r="F226" s="5" t="s">
        <v>84</v>
      </c>
      <c r="G226" s="5" t="s">
        <v>85</v>
      </c>
      <c r="H226" s="5" t="s">
        <v>90</v>
      </c>
      <c r="I226" s="5" t="s">
        <v>150</v>
      </c>
      <c r="J226" s="5" t="s">
        <v>151</v>
      </c>
      <c r="K226" s="5" t="s">
        <v>152</v>
      </c>
      <c r="L226" s="5"/>
    </row>
    <row r="227" spans="1:12" x14ac:dyDescent="0.25">
      <c r="A227">
        <v>0</v>
      </c>
      <c r="B227">
        <v>0</v>
      </c>
      <c r="C227" s="5">
        <v>324</v>
      </c>
      <c r="D227" s="5">
        <v>0</v>
      </c>
      <c r="E227" s="5" t="s">
        <v>83</v>
      </c>
      <c r="F227" s="5" t="s">
        <v>84</v>
      </c>
      <c r="G227" s="5" t="s">
        <v>85</v>
      </c>
      <c r="H227" s="5" t="s">
        <v>90</v>
      </c>
      <c r="I227" s="5" t="s">
        <v>150</v>
      </c>
      <c r="J227" s="5" t="s">
        <v>151</v>
      </c>
      <c r="K227" s="5" t="s">
        <v>152</v>
      </c>
      <c r="L227" s="5"/>
    </row>
    <row r="228" spans="1:12" x14ac:dyDescent="0.25">
      <c r="A228">
        <v>0</v>
      </c>
      <c r="B228">
        <v>0</v>
      </c>
      <c r="C228" s="5">
        <v>168</v>
      </c>
      <c r="D228" s="5">
        <v>0</v>
      </c>
      <c r="E228" s="5" t="s">
        <v>83</v>
      </c>
      <c r="F228" s="5" t="s">
        <v>84</v>
      </c>
      <c r="G228" s="5" t="s">
        <v>85</v>
      </c>
      <c r="H228" s="5" t="s">
        <v>90</v>
      </c>
      <c r="I228" s="5" t="s">
        <v>150</v>
      </c>
      <c r="J228" s="5" t="s">
        <v>151</v>
      </c>
      <c r="K228" s="5" t="s">
        <v>152</v>
      </c>
      <c r="L228" s="5"/>
    </row>
    <row r="229" spans="1:12" x14ac:dyDescent="0.25">
      <c r="A229">
        <v>0</v>
      </c>
      <c r="B229">
        <v>0</v>
      </c>
      <c r="C229" s="5">
        <v>835</v>
      </c>
      <c r="D229" s="5">
        <v>0</v>
      </c>
      <c r="E229" s="5" t="s">
        <v>83</v>
      </c>
      <c r="F229" s="5" t="s">
        <v>84</v>
      </c>
      <c r="G229" s="5" t="s">
        <v>85</v>
      </c>
      <c r="H229" s="5" t="s">
        <v>90</v>
      </c>
      <c r="I229" s="5" t="s">
        <v>106</v>
      </c>
      <c r="J229" s="5" t="s">
        <v>107</v>
      </c>
      <c r="K229" s="5" t="s">
        <v>177</v>
      </c>
      <c r="L229" s="5"/>
    </row>
    <row r="230" spans="1:12" x14ac:dyDescent="0.25">
      <c r="A230">
        <v>1037</v>
      </c>
      <c r="B230">
        <v>606</v>
      </c>
      <c r="C230" s="5">
        <v>1469</v>
      </c>
      <c r="D230" s="5">
        <v>0</v>
      </c>
      <c r="E230" s="5" t="s">
        <v>83</v>
      </c>
      <c r="F230" s="5" t="s">
        <v>84</v>
      </c>
      <c r="G230" s="5" t="s">
        <v>85</v>
      </c>
      <c r="H230" s="5" t="s">
        <v>90</v>
      </c>
      <c r="I230" s="5" t="s">
        <v>91</v>
      </c>
      <c r="J230" s="5" t="s">
        <v>92</v>
      </c>
      <c r="K230" s="5" t="s">
        <v>98</v>
      </c>
      <c r="L230" s="5"/>
    </row>
    <row r="231" spans="1:12" x14ac:dyDescent="0.25">
      <c r="A231">
        <v>30</v>
      </c>
      <c r="B231">
        <v>0</v>
      </c>
      <c r="C231" s="5">
        <v>0</v>
      </c>
      <c r="D231" s="5">
        <v>0</v>
      </c>
      <c r="E231" s="5" t="s">
        <v>83</v>
      </c>
      <c r="F231" s="5" t="s">
        <v>84</v>
      </c>
      <c r="G231" s="5" t="s">
        <v>85</v>
      </c>
      <c r="H231" s="5" t="s">
        <v>90</v>
      </c>
      <c r="I231" s="5" t="s">
        <v>91</v>
      </c>
      <c r="J231" s="5" t="s">
        <v>98</v>
      </c>
      <c r="K231" s="5" t="s">
        <v>98</v>
      </c>
      <c r="L231" s="5"/>
    </row>
    <row r="232" spans="1:12" x14ac:dyDescent="0.25">
      <c r="A232">
        <v>0</v>
      </c>
      <c r="B232">
        <v>29</v>
      </c>
      <c r="C232" s="5">
        <v>0</v>
      </c>
      <c r="D232" s="5">
        <v>0</v>
      </c>
      <c r="E232" s="5" t="s">
        <v>83</v>
      </c>
      <c r="F232" s="5" t="s">
        <v>84</v>
      </c>
      <c r="G232" s="5" t="s">
        <v>85</v>
      </c>
      <c r="H232" s="5" t="s">
        <v>90</v>
      </c>
      <c r="I232" s="5" t="s">
        <v>91</v>
      </c>
      <c r="J232" s="5" t="s">
        <v>98</v>
      </c>
      <c r="K232" s="5" t="s">
        <v>98</v>
      </c>
      <c r="L232" s="5"/>
    </row>
    <row r="233" spans="1:12" x14ac:dyDescent="0.25">
      <c r="A233">
        <v>0</v>
      </c>
      <c r="B233">
        <v>47</v>
      </c>
      <c r="C233" s="5">
        <v>0</v>
      </c>
      <c r="D233" s="5">
        <v>0</v>
      </c>
      <c r="E233" s="5" t="s">
        <v>83</v>
      </c>
      <c r="F233" s="5" t="s">
        <v>84</v>
      </c>
      <c r="G233" s="5" t="s">
        <v>85</v>
      </c>
      <c r="H233" s="5" t="s">
        <v>90</v>
      </c>
      <c r="I233" s="5" t="s">
        <v>144</v>
      </c>
      <c r="J233" s="5" t="s">
        <v>145</v>
      </c>
      <c r="K233" s="5" t="s">
        <v>146</v>
      </c>
      <c r="L233" s="5"/>
    </row>
    <row r="234" spans="1:12" x14ac:dyDescent="0.25">
      <c r="A234">
        <v>0</v>
      </c>
      <c r="B234">
        <v>0</v>
      </c>
      <c r="C234" s="5">
        <v>273</v>
      </c>
      <c r="D234" s="5">
        <v>0</v>
      </c>
      <c r="E234" s="5" t="s">
        <v>83</v>
      </c>
      <c r="F234" s="5" t="s">
        <v>84</v>
      </c>
      <c r="G234" s="5" t="s">
        <v>85</v>
      </c>
      <c r="H234" s="5" t="s">
        <v>90</v>
      </c>
      <c r="I234" s="5" t="s">
        <v>133</v>
      </c>
      <c r="J234" s="5" t="s">
        <v>134</v>
      </c>
      <c r="K234" s="5" t="s">
        <v>135</v>
      </c>
      <c r="L234" s="5"/>
    </row>
    <row r="235" spans="1:12" x14ac:dyDescent="0.25">
      <c r="A235">
        <v>0</v>
      </c>
      <c r="B235">
        <v>61</v>
      </c>
      <c r="C235" s="5">
        <v>0</v>
      </c>
      <c r="D235" s="5">
        <v>0</v>
      </c>
      <c r="E235" s="5" t="s">
        <v>83</v>
      </c>
      <c r="F235" s="5" t="s">
        <v>84</v>
      </c>
      <c r="G235" s="5" t="s">
        <v>85</v>
      </c>
      <c r="H235" s="5" t="s">
        <v>90</v>
      </c>
      <c r="I235" s="5" t="s">
        <v>133</v>
      </c>
      <c r="J235" s="5" t="s">
        <v>134</v>
      </c>
      <c r="K235" s="5" t="s">
        <v>135</v>
      </c>
      <c r="L235" s="5"/>
    </row>
    <row r="236" spans="1:12" x14ac:dyDescent="0.25">
      <c r="A236">
        <v>0</v>
      </c>
      <c r="B236">
        <v>33</v>
      </c>
      <c r="C236" s="5">
        <v>0</v>
      </c>
      <c r="D236" s="5">
        <v>0</v>
      </c>
      <c r="E236" s="5" t="s">
        <v>83</v>
      </c>
      <c r="F236" s="5" t="s">
        <v>84</v>
      </c>
      <c r="G236" s="5" t="s">
        <v>85</v>
      </c>
      <c r="H236" s="5" t="s">
        <v>90</v>
      </c>
      <c r="I236" s="5" t="s">
        <v>133</v>
      </c>
      <c r="J236" s="5" t="s">
        <v>134</v>
      </c>
      <c r="K236" s="5" t="s">
        <v>135</v>
      </c>
      <c r="L236" s="5"/>
    </row>
    <row r="237" spans="1:12" x14ac:dyDescent="0.25">
      <c r="A237">
        <v>0</v>
      </c>
      <c r="B237">
        <v>0</v>
      </c>
      <c r="C237" s="5">
        <v>357</v>
      </c>
      <c r="D237" s="5">
        <v>0</v>
      </c>
      <c r="E237" s="5" t="s">
        <v>83</v>
      </c>
      <c r="F237" s="5" t="s">
        <v>84</v>
      </c>
      <c r="G237" s="5" t="s">
        <v>85</v>
      </c>
      <c r="H237" s="5" t="s">
        <v>90</v>
      </c>
      <c r="I237" s="5" t="s">
        <v>163</v>
      </c>
      <c r="J237" s="5" t="s">
        <v>164</v>
      </c>
      <c r="K237" s="5" t="s">
        <v>165</v>
      </c>
      <c r="L237" s="5"/>
    </row>
    <row r="238" spans="1:12" x14ac:dyDescent="0.25">
      <c r="A238">
        <v>0</v>
      </c>
      <c r="B238">
        <v>0</v>
      </c>
      <c r="C238" s="5">
        <v>351</v>
      </c>
      <c r="D238" s="5">
        <v>0</v>
      </c>
      <c r="E238" s="5" t="s">
        <v>83</v>
      </c>
      <c r="F238" s="5" t="s">
        <v>84</v>
      </c>
      <c r="G238" s="5" t="s">
        <v>85</v>
      </c>
      <c r="H238" s="5" t="s">
        <v>90</v>
      </c>
      <c r="I238" s="5" t="s">
        <v>163</v>
      </c>
      <c r="J238" s="5" t="s">
        <v>164</v>
      </c>
      <c r="K238" s="5" t="s">
        <v>165</v>
      </c>
      <c r="L238" s="5"/>
    </row>
    <row r="239" spans="1:12" x14ac:dyDescent="0.25">
      <c r="A239">
        <v>0</v>
      </c>
      <c r="B239">
        <v>0</v>
      </c>
      <c r="C239" s="5">
        <v>338</v>
      </c>
      <c r="D239" s="5">
        <v>0</v>
      </c>
      <c r="E239" s="5" t="s">
        <v>83</v>
      </c>
      <c r="F239" s="5" t="s">
        <v>84</v>
      </c>
      <c r="G239" s="5" t="s">
        <v>85</v>
      </c>
      <c r="H239" s="5" t="s">
        <v>90</v>
      </c>
      <c r="I239" s="5" t="s">
        <v>163</v>
      </c>
      <c r="J239" s="5" t="s">
        <v>164</v>
      </c>
      <c r="K239" s="5" t="s">
        <v>165</v>
      </c>
      <c r="L239" s="5"/>
    </row>
    <row r="240" spans="1:12" x14ac:dyDescent="0.25">
      <c r="A240">
        <v>31</v>
      </c>
      <c r="B240">
        <v>0</v>
      </c>
      <c r="C240" s="5">
        <v>258</v>
      </c>
      <c r="D240" s="5">
        <v>0</v>
      </c>
      <c r="E240" s="5" t="s">
        <v>83</v>
      </c>
      <c r="F240" s="5" t="s">
        <v>84</v>
      </c>
      <c r="G240" s="5" t="s">
        <v>85</v>
      </c>
      <c r="H240" s="5" t="s">
        <v>90</v>
      </c>
      <c r="I240" s="5" t="s">
        <v>163</v>
      </c>
      <c r="J240" s="5" t="s">
        <v>164</v>
      </c>
      <c r="K240" s="5" t="s">
        <v>165</v>
      </c>
      <c r="L240" s="5"/>
    </row>
    <row r="241" spans="1:12" x14ac:dyDescent="0.25">
      <c r="A241">
        <v>0</v>
      </c>
      <c r="B241">
        <v>0</v>
      </c>
      <c r="C241" s="5">
        <v>272</v>
      </c>
      <c r="D241" s="5">
        <v>0</v>
      </c>
      <c r="E241" s="5" t="s">
        <v>83</v>
      </c>
      <c r="F241" s="5" t="s">
        <v>84</v>
      </c>
      <c r="G241" s="5" t="s">
        <v>85</v>
      </c>
      <c r="H241" s="5" t="s">
        <v>90</v>
      </c>
      <c r="I241" s="5" t="s">
        <v>163</v>
      </c>
      <c r="J241" s="5" t="s">
        <v>164</v>
      </c>
      <c r="K241" s="5" t="s">
        <v>165</v>
      </c>
      <c r="L241" s="5"/>
    </row>
    <row r="242" spans="1:12" x14ac:dyDescent="0.25">
      <c r="A242">
        <v>0</v>
      </c>
      <c r="B242">
        <v>0</v>
      </c>
      <c r="C242" s="5">
        <v>231</v>
      </c>
      <c r="D242" s="5">
        <v>0</v>
      </c>
      <c r="E242" s="5" t="s">
        <v>83</v>
      </c>
      <c r="F242" s="5" t="s">
        <v>84</v>
      </c>
      <c r="G242" s="5" t="s">
        <v>85</v>
      </c>
      <c r="H242" s="5" t="s">
        <v>90</v>
      </c>
      <c r="I242" s="5" t="s">
        <v>163</v>
      </c>
      <c r="J242" s="5" t="s">
        <v>164</v>
      </c>
      <c r="K242" s="5" t="s">
        <v>165</v>
      </c>
      <c r="L242" s="5"/>
    </row>
    <row r="243" spans="1:12" x14ac:dyDescent="0.25">
      <c r="A243">
        <v>25</v>
      </c>
      <c r="B243">
        <v>0</v>
      </c>
      <c r="C243" s="5">
        <v>0</v>
      </c>
      <c r="D243" s="5">
        <v>0</v>
      </c>
      <c r="E243" s="5" t="s">
        <v>83</v>
      </c>
      <c r="F243" s="5" t="s">
        <v>84</v>
      </c>
      <c r="G243" s="5" t="s">
        <v>85</v>
      </c>
      <c r="H243" s="5" t="s">
        <v>90</v>
      </c>
      <c r="I243" s="5" t="s">
        <v>163</v>
      </c>
      <c r="J243" s="5" t="s">
        <v>164</v>
      </c>
      <c r="K243" s="5" t="s">
        <v>165</v>
      </c>
      <c r="L243" s="5"/>
    </row>
    <row r="244" spans="1:12" x14ac:dyDescent="0.25">
      <c r="A244">
        <v>337</v>
      </c>
      <c r="B244">
        <v>478</v>
      </c>
      <c r="C244" s="5">
        <v>3597</v>
      </c>
      <c r="D244" s="5">
        <v>20884</v>
      </c>
      <c r="E244" s="5" t="s">
        <v>83</v>
      </c>
      <c r="F244" s="5" t="s">
        <v>84</v>
      </c>
      <c r="G244" s="5" t="s">
        <v>85</v>
      </c>
      <c r="H244" s="5" t="s">
        <v>90</v>
      </c>
      <c r="I244" s="5" t="s">
        <v>103</v>
      </c>
      <c r="J244" s="5" t="s">
        <v>104</v>
      </c>
      <c r="K244" s="5" t="s">
        <v>214</v>
      </c>
      <c r="L244" s="5"/>
    </row>
    <row r="245" spans="1:12" x14ac:dyDescent="0.25">
      <c r="A245">
        <v>0</v>
      </c>
      <c r="B245">
        <v>0</v>
      </c>
      <c r="C245" s="5">
        <v>0</v>
      </c>
      <c r="D245" s="5">
        <v>182</v>
      </c>
      <c r="E245" s="5" t="s">
        <v>83</v>
      </c>
      <c r="F245" s="5" t="s">
        <v>84</v>
      </c>
      <c r="G245" s="5" t="s">
        <v>85</v>
      </c>
      <c r="H245" s="5" t="s">
        <v>90</v>
      </c>
      <c r="I245" s="5" t="s">
        <v>103</v>
      </c>
      <c r="J245" s="5" t="s">
        <v>104</v>
      </c>
      <c r="K245" s="5" t="s">
        <v>214</v>
      </c>
      <c r="L245" s="5"/>
    </row>
    <row r="246" spans="1:12" x14ac:dyDescent="0.25">
      <c r="A246">
        <v>548</v>
      </c>
      <c r="B246">
        <v>403</v>
      </c>
      <c r="C246" s="5">
        <v>5959</v>
      </c>
      <c r="D246" s="5">
        <v>27</v>
      </c>
      <c r="E246" s="5" t="s">
        <v>83</v>
      </c>
      <c r="F246" s="5" t="s">
        <v>84</v>
      </c>
      <c r="G246" s="5" t="s">
        <v>99</v>
      </c>
      <c r="H246" s="5" t="s">
        <v>19</v>
      </c>
      <c r="I246" s="5" t="s">
        <v>98</v>
      </c>
      <c r="J246" s="5" t="s">
        <v>98</v>
      </c>
      <c r="K246" s="5" t="s">
        <v>98</v>
      </c>
      <c r="L246" s="5"/>
    </row>
    <row r="247" spans="1:12" x14ac:dyDescent="0.25">
      <c r="A247">
        <v>0</v>
      </c>
      <c r="B247">
        <v>0</v>
      </c>
      <c r="C247" s="5">
        <v>758</v>
      </c>
      <c r="D247" s="5">
        <v>0</v>
      </c>
      <c r="E247" s="5" t="s">
        <v>83</v>
      </c>
      <c r="F247" s="5" t="s">
        <v>84</v>
      </c>
      <c r="G247" s="5" t="s">
        <v>99</v>
      </c>
      <c r="H247" s="5" t="s">
        <v>19</v>
      </c>
      <c r="I247" s="5" t="s">
        <v>98</v>
      </c>
      <c r="J247" s="5" t="s">
        <v>98</v>
      </c>
      <c r="K247" s="5" t="s">
        <v>98</v>
      </c>
      <c r="L247" s="5"/>
    </row>
    <row r="248" spans="1:12" x14ac:dyDescent="0.25">
      <c r="A248">
        <v>0</v>
      </c>
      <c r="B248">
        <v>150</v>
      </c>
      <c r="C248" s="5">
        <v>0</v>
      </c>
      <c r="D248" s="5">
        <v>0</v>
      </c>
      <c r="E248" s="5" t="s">
        <v>83</v>
      </c>
      <c r="F248" s="5" t="s">
        <v>84</v>
      </c>
      <c r="G248" s="5" t="s">
        <v>98</v>
      </c>
      <c r="H248" s="5" t="s">
        <v>98</v>
      </c>
      <c r="I248" s="5" t="s">
        <v>98</v>
      </c>
      <c r="J248" s="5" t="s">
        <v>98</v>
      </c>
      <c r="K248" s="5" t="s">
        <v>98</v>
      </c>
      <c r="L248" s="5" t="s">
        <v>679</v>
      </c>
    </row>
    <row r="249" spans="1:12" x14ac:dyDescent="0.25">
      <c r="A249">
        <v>138</v>
      </c>
      <c r="B249">
        <v>0</v>
      </c>
      <c r="C249" s="5">
        <v>0</v>
      </c>
      <c r="D249" s="5">
        <v>0</v>
      </c>
      <c r="E249" s="5" t="s">
        <v>83</v>
      </c>
      <c r="F249" s="5" t="s">
        <v>84</v>
      </c>
      <c r="G249" s="5" t="s">
        <v>98</v>
      </c>
      <c r="H249" s="5" t="s">
        <v>98</v>
      </c>
      <c r="I249" s="5" t="s">
        <v>98</v>
      </c>
      <c r="J249" s="5" t="s">
        <v>98</v>
      </c>
      <c r="K249" s="5" t="s">
        <v>98</v>
      </c>
      <c r="L249" s="5" t="s">
        <v>678</v>
      </c>
    </row>
    <row r="250" spans="1:12" x14ac:dyDescent="0.25">
      <c r="A250">
        <v>0</v>
      </c>
      <c r="B250">
        <v>74</v>
      </c>
      <c r="C250" s="5">
        <v>0</v>
      </c>
      <c r="D250" s="5">
        <v>0</v>
      </c>
      <c r="E250" s="5" t="s">
        <v>83</v>
      </c>
      <c r="F250" s="5" t="s">
        <v>84</v>
      </c>
      <c r="G250" s="5" t="s">
        <v>98</v>
      </c>
      <c r="H250" s="5" t="s">
        <v>98</v>
      </c>
      <c r="I250" s="5" t="s">
        <v>98</v>
      </c>
      <c r="J250" s="5" t="s">
        <v>98</v>
      </c>
      <c r="K250" s="5" t="s">
        <v>98</v>
      </c>
      <c r="L250" s="5" t="s">
        <v>683</v>
      </c>
    </row>
    <row r="251" spans="1:12" x14ac:dyDescent="0.25">
      <c r="A251">
        <v>65</v>
      </c>
      <c r="B251">
        <v>0</v>
      </c>
      <c r="C251" s="5">
        <v>0</v>
      </c>
      <c r="D251" s="5">
        <v>0</v>
      </c>
      <c r="E251" s="5" t="s">
        <v>83</v>
      </c>
      <c r="F251" s="5" t="s">
        <v>84</v>
      </c>
      <c r="G251" s="5" t="s">
        <v>98</v>
      </c>
      <c r="H251" s="5" t="s">
        <v>98</v>
      </c>
      <c r="I251" s="5" t="s">
        <v>98</v>
      </c>
      <c r="J251" s="5" t="s">
        <v>98</v>
      </c>
      <c r="K251" s="5" t="s">
        <v>98</v>
      </c>
      <c r="L251" s="5" t="s">
        <v>683</v>
      </c>
    </row>
    <row r="252" spans="1:12" x14ac:dyDescent="0.25">
      <c r="A252">
        <v>0</v>
      </c>
      <c r="B252">
        <v>19</v>
      </c>
      <c r="C252" s="5">
        <v>0</v>
      </c>
      <c r="D252" s="5">
        <v>0</v>
      </c>
      <c r="E252" s="5" t="s">
        <v>83</v>
      </c>
      <c r="F252" s="5" t="s">
        <v>84</v>
      </c>
      <c r="G252" s="5" t="s">
        <v>98</v>
      </c>
      <c r="H252" s="5" t="s">
        <v>98</v>
      </c>
      <c r="I252" s="5" t="s">
        <v>98</v>
      </c>
      <c r="J252" s="5" t="s">
        <v>98</v>
      </c>
      <c r="K252" s="5" t="s">
        <v>98</v>
      </c>
      <c r="L252" s="5" t="s">
        <v>677</v>
      </c>
    </row>
    <row r="253" spans="1:12" x14ac:dyDescent="0.25">
      <c r="A253">
        <v>13</v>
      </c>
      <c r="B253">
        <v>0</v>
      </c>
      <c r="C253" s="5">
        <v>0</v>
      </c>
      <c r="D253" s="5">
        <v>0</v>
      </c>
      <c r="E253" s="5" t="s">
        <v>83</v>
      </c>
      <c r="F253" s="5" t="s">
        <v>84</v>
      </c>
      <c r="G253" s="5" t="s">
        <v>98</v>
      </c>
      <c r="H253" s="5" t="s">
        <v>98</v>
      </c>
      <c r="I253" s="5" t="s">
        <v>98</v>
      </c>
      <c r="J253" s="5" t="s">
        <v>98</v>
      </c>
      <c r="K253" s="5" t="s">
        <v>98</v>
      </c>
      <c r="L253" s="5" t="s">
        <v>684</v>
      </c>
    </row>
    <row r="254" spans="1:12" x14ac:dyDescent="0.25">
      <c r="A254">
        <v>0</v>
      </c>
      <c r="B254">
        <v>13</v>
      </c>
      <c r="C254" s="5">
        <v>0</v>
      </c>
      <c r="D254" s="5">
        <v>0</v>
      </c>
      <c r="E254" s="5" t="s">
        <v>83</v>
      </c>
      <c r="F254" s="5" t="s">
        <v>84</v>
      </c>
      <c r="G254" s="5" t="s">
        <v>98</v>
      </c>
      <c r="H254" s="5" t="s">
        <v>98</v>
      </c>
      <c r="I254" s="5" t="s">
        <v>98</v>
      </c>
      <c r="J254" s="5" t="s">
        <v>98</v>
      </c>
      <c r="K254" s="5" t="s">
        <v>98</v>
      </c>
      <c r="L254" s="5" t="s">
        <v>676</v>
      </c>
    </row>
    <row r="255" spans="1:12" x14ac:dyDescent="0.25">
      <c r="A255">
        <v>0</v>
      </c>
      <c r="B255">
        <v>7</v>
      </c>
      <c r="C255" s="5">
        <v>0</v>
      </c>
      <c r="D255" s="5">
        <v>0</v>
      </c>
      <c r="E255" s="5" t="s">
        <v>83</v>
      </c>
      <c r="F255" s="5" t="s">
        <v>84</v>
      </c>
      <c r="G255" s="5" t="s">
        <v>98</v>
      </c>
      <c r="H255" s="5" t="s">
        <v>98</v>
      </c>
      <c r="I255" s="5" t="s">
        <v>98</v>
      </c>
      <c r="J255" s="5" t="s">
        <v>98</v>
      </c>
      <c r="K255" s="5" t="s">
        <v>98</v>
      </c>
      <c r="L255" s="5" t="s">
        <v>676</v>
      </c>
    </row>
    <row r="256" spans="1:12" x14ac:dyDescent="0.25">
      <c r="A256">
        <f>SUM(A215:A255)</f>
        <v>5378</v>
      </c>
      <c r="B256">
        <f>SUM(B215:B255)</f>
        <v>6132</v>
      </c>
      <c r="C256">
        <f>SUM(C215:C255)</f>
        <v>24124</v>
      </c>
      <c r="D256">
        <f>SUM(D215:D255)</f>
        <v>22376</v>
      </c>
      <c r="E256" s="5"/>
      <c r="F256" s="5"/>
      <c r="G256" s="5"/>
      <c r="H256" s="5"/>
      <c r="I256" s="5"/>
      <c r="J256" s="5"/>
      <c r="K256" s="5"/>
      <c r="L256" s="5"/>
    </row>
    <row r="257" spans="1:12" x14ac:dyDescent="0.25">
      <c r="C257" s="5"/>
      <c r="D257" s="5"/>
      <c r="E257" s="5"/>
      <c r="F257" s="5"/>
      <c r="G257" s="5"/>
      <c r="H257" s="5"/>
      <c r="I257" s="5"/>
      <c r="J257" s="5"/>
      <c r="K257" s="5"/>
      <c r="L257" s="5"/>
    </row>
    <row r="258" spans="1:12" x14ac:dyDescent="0.25">
      <c r="A258" s="7" t="s">
        <v>27</v>
      </c>
      <c r="C258" s="5"/>
      <c r="D258" s="5"/>
      <c r="E258" s="5"/>
      <c r="F258" s="5"/>
      <c r="G258" s="5"/>
      <c r="H258" s="5"/>
      <c r="I258" s="5"/>
      <c r="J258" s="5"/>
      <c r="K258" s="5"/>
      <c r="L258" s="5"/>
    </row>
    <row r="259" spans="1:12" x14ac:dyDescent="0.25">
      <c r="A259" t="s">
        <v>216</v>
      </c>
      <c r="B259" t="s">
        <v>217</v>
      </c>
      <c r="C259" s="5" t="s">
        <v>218</v>
      </c>
      <c r="D259" s="5" t="s">
        <v>219</v>
      </c>
      <c r="E259" s="5" t="s">
        <v>76</v>
      </c>
      <c r="F259" s="5" t="s">
        <v>77</v>
      </c>
      <c r="G259" s="5" t="s">
        <v>78</v>
      </c>
      <c r="H259" s="5" t="s">
        <v>79</v>
      </c>
      <c r="I259" s="5" t="s">
        <v>80</v>
      </c>
      <c r="J259" s="5" t="s">
        <v>81</v>
      </c>
      <c r="K259" s="5" t="s">
        <v>82</v>
      </c>
      <c r="L259" s="5" t="s">
        <v>674</v>
      </c>
    </row>
    <row r="260" spans="1:12" x14ac:dyDescent="0.25">
      <c r="A260">
        <v>14</v>
      </c>
      <c r="B260">
        <v>8</v>
      </c>
      <c r="C260" s="5">
        <v>0</v>
      </c>
      <c r="D260" s="5">
        <v>0</v>
      </c>
      <c r="E260" s="5" t="s">
        <v>83</v>
      </c>
      <c r="F260" s="5" t="s">
        <v>84</v>
      </c>
      <c r="G260" s="5" t="s">
        <v>85</v>
      </c>
      <c r="H260" s="5" t="s">
        <v>86</v>
      </c>
      <c r="I260" s="5" t="s">
        <v>87</v>
      </c>
      <c r="J260" s="5" t="s">
        <v>88</v>
      </c>
      <c r="K260" s="5" t="s">
        <v>89</v>
      </c>
      <c r="L260" s="5"/>
    </row>
    <row r="261" spans="1:12" x14ac:dyDescent="0.25">
      <c r="A261">
        <v>0</v>
      </c>
      <c r="B261">
        <v>0</v>
      </c>
      <c r="C261" s="5">
        <v>12</v>
      </c>
      <c r="D261" s="5">
        <v>289</v>
      </c>
      <c r="E261" s="5" t="s">
        <v>83</v>
      </c>
      <c r="F261" s="5" t="s">
        <v>84</v>
      </c>
      <c r="G261" s="5" t="s">
        <v>85</v>
      </c>
      <c r="H261" s="5" t="s">
        <v>94</v>
      </c>
      <c r="I261" s="5" t="s">
        <v>95</v>
      </c>
      <c r="J261" s="5" t="s">
        <v>96</v>
      </c>
      <c r="K261" s="5" t="s">
        <v>97</v>
      </c>
      <c r="L261" s="5"/>
    </row>
    <row r="262" spans="1:12" x14ac:dyDescent="0.25">
      <c r="A262">
        <v>38157</v>
      </c>
      <c r="B262">
        <v>66866</v>
      </c>
      <c r="C262" s="5">
        <v>26207</v>
      </c>
      <c r="D262" s="5">
        <v>24150</v>
      </c>
      <c r="E262" s="5" t="s">
        <v>83</v>
      </c>
      <c r="F262" s="5" t="s">
        <v>84</v>
      </c>
      <c r="G262" s="5" t="s">
        <v>85</v>
      </c>
      <c r="H262" s="5" t="s">
        <v>90</v>
      </c>
      <c r="I262" s="5" t="s">
        <v>150</v>
      </c>
      <c r="J262" s="5" t="s">
        <v>151</v>
      </c>
      <c r="K262" s="5" t="s">
        <v>152</v>
      </c>
      <c r="L262" s="5"/>
    </row>
    <row r="263" spans="1:12" x14ac:dyDescent="0.25">
      <c r="A263">
        <v>0</v>
      </c>
      <c r="B263">
        <v>194</v>
      </c>
      <c r="C263" s="5">
        <v>0</v>
      </c>
      <c r="D263" s="5">
        <v>0</v>
      </c>
      <c r="E263" s="5" t="s">
        <v>83</v>
      </c>
      <c r="F263" s="5" t="s">
        <v>84</v>
      </c>
      <c r="G263" s="5" t="s">
        <v>85</v>
      </c>
      <c r="H263" s="5" t="s">
        <v>90</v>
      </c>
      <c r="I263" s="5" t="s">
        <v>163</v>
      </c>
      <c r="J263" s="5" t="s">
        <v>164</v>
      </c>
      <c r="K263" s="5" t="s">
        <v>165</v>
      </c>
      <c r="L263" s="5"/>
    </row>
    <row r="264" spans="1:12" x14ac:dyDescent="0.25">
      <c r="A264">
        <v>41</v>
      </c>
      <c r="B264">
        <v>151</v>
      </c>
      <c r="C264" s="5">
        <v>0</v>
      </c>
      <c r="D264" s="5">
        <v>0</v>
      </c>
      <c r="E264" s="5" t="s">
        <v>83</v>
      </c>
      <c r="F264" s="5" t="s">
        <v>84</v>
      </c>
      <c r="G264" s="5" t="s">
        <v>98</v>
      </c>
      <c r="H264" s="5" t="s">
        <v>98</v>
      </c>
      <c r="I264" s="5" t="s">
        <v>98</v>
      </c>
      <c r="J264" s="5" t="s">
        <v>98</v>
      </c>
      <c r="K264" s="5" t="s">
        <v>98</v>
      </c>
      <c r="L264" s="5" t="s">
        <v>685</v>
      </c>
    </row>
    <row r="265" spans="1:12" x14ac:dyDescent="0.25">
      <c r="A265">
        <f>SUM(A260:A264)</f>
        <v>38212</v>
      </c>
      <c r="B265">
        <f>SUM(B260:B264)</f>
        <v>67219</v>
      </c>
      <c r="C265">
        <f>SUM(C260:C264)</f>
        <v>26219</v>
      </c>
      <c r="D265">
        <f>SUM(D260:D264)</f>
        <v>24439</v>
      </c>
      <c r="E265" s="5"/>
      <c r="F265" s="5"/>
      <c r="G265" s="5"/>
      <c r="H265" s="5"/>
      <c r="I265" s="5"/>
      <c r="J265" s="5"/>
      <c r="K265" s="5"/>
      <c r="L265" s="5"/>
    </row>
    <row r="266" spans="1:12" x14ac:dyDescent="0.25">
      <c r="C266" s="5"/>
      <c r="D266" s="5"/>
      <c r="E266" s="5"/>
      <c r="F266" s="5"/>
      <c r="G266" s="5"/>
      <c r="H266" s="5"/>
      <c r="I266" s="5"/>
      <c r="J266" s="5"/>
      <c r="K266" s="5"/>
      <c r="L266" s="5"/>
    </row>
    <row r="267" spans="1:12" x14ac:dyDescent="0.25">
      <c r="A267" t="s">
        <v>220</v>
      </c>
      <c r="B267" t="s">
        <v>221</v>
      </c>
      <c r="C267" s="5" t="s">
        <v>222</v>
      </c>
      <c r="D267" s="5" t="s">
        <v>223</v>
      </c>
      <c r="E267" s="5" t="s">
        <v>76</v>
      </c>
      <c r="F267" s="5" t="s">
        <v>77</v>
      </c>
      <c r="G267" s="5" t="s">
        <v>78</v>
      </c>
      <c r="H267" s="5" t="s">
        <v>79</v>
      </c>
      <c r="I267" s="5" t="s">
        <v>80</v>
      </c>
      <c r="J267" s="5" t="s">
        <v>81</v>
      </c>
      <c r="K267" s="5" t="s">
        <v>82</v>
      </c>
      <c r="L267" s="5" t="s">
        <v>674</v>
      </c>
    </row>
    <row r="268" spans="1:12" x14ac:dyDescent="0.25">
      <c r="A268">
        <v>0</v>
      </c>
      <c r="B268">
        <v>0</v>
      </c>
      <c r="C268" s="5">
        <v>0</v>
      </c>
      <c r="D268" s="5">
        <v>83</v>
      </c>
      <c r="E268" s="5" t="s">
        <v>83</v>
      </c>
      <c r="F268" s="5" t="s">
        <v>84</v>
      </c>
      <c r="G268" s="5" t="s">
        <v>85</v>
      </c>
      <c r="H268" s="5" t="s">
        <v>94</v>
      </c>
      <c r="I268" s="5" t="s">
        <v>0</v>
      </c>
      <c r="J268" s="5" t="s">
        <v>128</v>
      </c>
      <c r="K268" s="5" t="s">
        <v>98</v>
      </c>
      <c r="L268" s="5"/>
    </row>
    <row r="269" spans="1:12" x14ac:dyDescent="0.25">
      <c r="A269">
        <v>5282</v>
      </c>
      <c r="B269">
        <v>5683</v>
      </c>
      <c r="C269" s="5">
        <v>2900</v>
      </c>
      <c r="D269" s="5">
        <v>2919</v>
      </c>
      <c r="E269" s="5" t="s">
        <v>83</v>
      </c>
      <c r="F269" s="5" t="s">
        <v>84</v>
      </c>
      <c r="G269" s="5" t="s">
        <v>85</v>
      </c>
      <c r="H269" s="5" t="s">
        <v>90</v>
      </c>
      <c r="I269" s="5" t="s">
        <v>150</v>
      </c>
      <c r="J269" s="5" t="s">
        <v>151</v>
      </c>
      <c r="K269" s="5" t="s">
        <v>152</v>
      </c>
      <c r="L269" s="5"/>
    </row>
    <row r="270" spans="1:12" x14ac:dyDescent="0.25">
      <c r="A270">
        <v>753</v>
      </c>
      <c r="B270">
        <v>376</v>
      </c>
      <c r="C270" s="5">
        <v>336</v>
      </c>
      <c r="D270" s="5">
        <v>416</v>
      </c>
      <c r="E270" s="5" t="s">
        <v>83</v>
      </c>
      <c r="F270" s="5" t="s">
        <v>84</v>
      </c>
      <c r="G270" s="5" t="s">
        <v>85</v>
      </c>
      <c r="H270" s="5" t="s">
        <v>90</v>
      </c>
      <c r="I270" s="5" t="s">
        <v>150</v>
      </c>
      <c r="J270" s="5" t="s">
        <v>151</v>
      </c>
      <c r="K270" s="5" t="s">
        <v>152</v>
      </c>
      <c r="L270" s="5"/>
    </row>
    <row r="271" spans="1:12" x14ac:dyDescent="0.25">
      <c r="A271">
        <v>0</v>
      </c>
      <c r="B271">
        <v>0</v>
      </c>
      <c r="C271" s="5">
        <v>65</v>
      </c>
      <c r="D271" s="5">
        <v>64</v>
      </c>
      <c r="E271" s="5" t="s">
        <v>83</v>
      </c>
      <c r="F271" s="5" t="s">
        <v>84</v>
      </c>
      <c r="G271" s="5" t="s">
        <v>85</v>
      </c>
      <c r="H271" s="5" t="s">
        <v>90</v>
      </c>
      <c r="I271" s="5" t="s">
        <v>133</v>
      </c>
      <c r="J271" s="5" t="s">
        <v>134</v>
      </c>
      <c r="K271" s="5" t="s">
        <v>135</v>
      </c>
      <c r="L271" s="5"/>
    </row>
    <row r="272" spans="1:12" x14ac:dyDescent="0.25">
      <c r="A272">
        <v>0</v>
      </c>
      <c r="B272">
        <v>0</v>
      </c>
      <c r="C272" s="5">
        <v>100</v>
      </c>
      <c r="D272" s="5">
        <v>0</v>
      </c>
      <c r="E272" s="5" t="s">
        <v>83</v>
      </c>
      <c r="F272" s="5" t="s">
        <v>84</v>
      </c>
      <c r="G272" s="5" t="s">
        <v>85</v>
      </c>
      <c r="H272" s="5" t="s">
        <v>90</v>
      </c>
      <c r="I272" s="5" t="s">
        <v>133</v>
      </c>
      <c r="J272" s="5" t="s">
        <v>134</v>
      </c>
      <c r="K272" s="5" t="s">
        <v>135</v>
      </c>
      <c r="L272" s="5"/>
    </row>
    <row r="273" spans="1:12" x14ac:dyDescent="0.25">
      <c r="A273">
        <v>0</v>
      </c>
      <c r="B273">
        <v>0</v>
      </c>
      <c r="C273" s="5">
        <v>33</v>
      </c>
      <c r="D273" s="5">
        <v>0</v>
      </c>
      <c r="E273" s="5" t="s">
        <v>83</v>
      </c>
      <c r="F273" s="5" t="s">
        <v>84</v>
      </c>
      <c r="G273" s="5" t="s">
        <v>85</v>
      </c>
      <c r="H273" s="5" t="s">
        <v>90</v>
      </c>
      <c r="I273" s="5" t="s">
        <v>133</v>
      </c>
      <c r="J273" s="5" t="s">
        <v>134</v>
      </c>
      <c r="K273" s="5" t="s">
        <v>135</v>
      </c>
      <c r="L273" s="5"/>
    </row>
    <row r="274" spans="1:12" x14ac:dyDescent="0.25">
      <c r="A274">
        <v>0</v>
      </c>
      <c r="B274">
        <v>17</v>
      </c>
      <c r="C274" s="5">
        <v>0</v>
      </c>
      <c r="D274" s="5">
        <v>0</v>
      </c>
      <c r="E274" s="5" t="s">
        <v>83</v>
      </c>
      <c r="F274" s="5" t="s">
        <v>84</v>
      </c>
      <c r="G274" s="5" t="s">
        <v>85</v>
      </c>
      <c r="H274" s="5" t="s">
        <v>90</v>
      </c>
      <c r="I274" s="5" t="s">
        <v>163</v>
      </c>
      <c r="J274" s="5" t="s">
        <v>164</v>
      </c>
      <c r="K274" s="5" t="s">
        <v>165</v>
      </c>
      <c r="L274" s="5"/>
    </row>
    <row r="275" spans="1:12" x14ac:dyDescent="0.25">
      <c r="A275">
        <v>0</v>
      </c>
      <c r="B275">
        <v>15</v>
      </c>
      <c r="C275" s="5">
        <v>0</v>
      </c>
      <c r="D275" s="5">
        <v>0</v>
      </c>
      <c r="E275" s="5" t="s">
        <v>83</v>
      </c>
      <c r="F275" s="5" t="s">
        <v>84</v>
      </c>
      <c r="G275" s="5" t="s">
        <v>85</v>
      </c>
      <c r="H275" s="5" t="s">
        <v>90</v>
      </c>
      <c r="I275" s="5" t="s">
        <v>163</v>
      </c>
      <c r="J275" s="5" t="s">
        <v>164</v>
      </c>
      <c r="K275" s="5" t="s">
        <v>165</v>
      </c>
      <c r="L275" s="5"/>
    </row>
    <row r="276" spans="1:12" x14ac:dyDescent="0.25">
      <c r="A276">
        <v>47</v>
      </c>
      <c r="B276">
        <v>0</v>
      </c>
      <c r="C276" s="5">
        <v>45</v>
      </c>
      <c r="D276" s="5">
        <v>19</v>
      </c>
      <c r="E276" s="5" t="s">
        <v>83</v>
      </c>
      <c r="F276" s="5" t="s">
        <v>84</v>
      </c>
      <c r="G276" s="5" t="s">
        <v>98</v>
      </c>
      <c r="H276" s="5" t="s">
        <v>98</v>
      </c>
      <c r="I276" s="5" t="s">
        <v>98</v>
      </c>
      <c r="J276" s="5" t="s">
        <v>98</v>
      </c>
      <c r="K276" s="5" t="s">
        <v>98</v>
      </c>
      <c r="L276" s="5" t="s">
        <v>678</v>
      </c>
    </row>
    <row r="277" spans="1:12" x14ac:dyDescent="0.25">
      <c r="A277">
        <v>0</v>
      </c>
      <c r="B277">
        <v>0</v>
      </c>
      <c r="C277" s="5">
        <v>27</v>
      </c>
      <c r="D277" s="5">
        <v>0</v>
      </c>
      <c r="E277" s="5" t="s">
        <v>83</v>
      </c>
      <c r="F277" s="5" t="s">
        <v>84</v>
      </c>
      <c r="G277" s="5" t="s">
        <v>98</v>
      </c>
      <c r="H277" s="5" t="s">
        <v>98</v>
      </c>
      <c r="I277" s="5" t="s">
        <v>98</v>
      </c>
      <c r="J277" s="5" t="s">
        <v>98</v>
      </c>
      <c r="K277" s="5" t="s">
        <v>98</v>
      </c>
      <c r="L277" s="5" t="s">
        <v>678</v>
      </c>
    </row>
    <row r="278" spans="1:12" x14ac:dyDescent="0.25">
      <c r="A278">
        <f>SUM(A268:A277)</f>
        <v>6082</v>
      </c>
      <c r="B278">
        <f>SUM(B268:B277)</f>
        <v>6091</v>
      </c>
      <c r="C278">
        <f>SUM(C268:C277)</f>
        <v>3506</v>
      </c>
      <c r="D278">
        <f>SUM(D268:D277)</f>
        <v>3501</v>
      </c>
    </row>
    <row r="280" spans="1:12" x14ac:dyDescent="0.25">
      <c r="A280" s="18" t="s">
        <v>326</v>
      </c>
    </row>
    <row r="281" spans="1:12" x14ac:dyDescent="0.25">
      <c r="A281" t="s">
        <v>305</v>
      </c>
      <c r="B281" t="s">
        <v>302</v>
      </c>
      <c r="C281" t="s">
        <v>303</v>
      </c>
      <c r="D281" t="s">
        <v>304</v>
      </c>
      <c r="E281" t="s">
        <v>76</v>
      </c>
      <c r="F281" t="s">
        <v>77</v>
      </c>
      <c r="G281" t="s">
        <v>78</v>
      </c>
      <c r="H281" t="s">
        <v>79</v>
      </c>
      <c r="I281" t="s">
        <v>80</v>
      </c>
      <c r="J281" t="s">
        <v>81</v>
      </c>
      <c r="K281" t="s">
        <v>82</v>
      </c>
      <c r="L281" s="5" t="s">
        <v>674</v>
      </c>
    </row>
    <row r="282" spans="1:12" x14ac:dyDescent="0.25">
      <c r="A282" s="1">
        <v>8</v>
      </c>
      <c r="B282">
        <v>0</v>
      </c>
      <c r="C282">
        <v>0</v>
      </c>
      <c r="D282">
        <v>0</v>
      </c>
      <c r="E282" t="s">
        <v>83</v>
      </c>
      <c r="F282" t="s">
        <v>84</v>
      </c>
      <c r="G282" t="s">
        <v>85</v>
      </c>
      <c r="H282" t="s">
        <v>86</v>
      </c>
      <c r="I282" t="s">
        <v>87</v>
      </c>
      <c r="J282" t="s">
        <v>88</v>
      </c>
      <c r="K282" t="s">
        <v>89</v>
      </c>
    </row>
    <row r="283" spans="1:12" x14ac:dyDescent="0.25">
      <c r="A283" s="1">
        <v>0</v>
      </c>
      <c r="B283">
        <v>0</v>
      </c>
      <c r="C283">
        <v>7</v>
      </c>
      <c r="D283">
        <v>0</v>
      </c>
      <c r="E283" t="s">
        <v>83</v>
      </c>
      <c r="F283" t="s">
        <v>84</v>
      </c>
      <c r="G283" t="s">
        <v>85</v>
      </c>
      <c r="H283" t="s">
        <v>94</v>
      </c>
      <c r="I283" t="s">
        <v>0</v>
      </c>
      <c r="J283" t="s">
        <v>98</v>
      </c>
      <c r="K283" t="s">
        <v>98</v>
      </c>
    </row>
    <row r="284" spans="1:12" x14ac:dyDescent="0.25">
      <c r="A284">
        <v>0</v>
      </c>
      <c r="B284">
        <v>0</v>
      </c>
      <c r="C284">
        <v>0</v>
      </c>
      <c r="D284">
        <v>10</v>
      </c>
      <c r="E284" t="s">
        <v>83</v>
      </c>
      <c r="F284" t="s">
        <v>84</v>
      </c>
      <c r="G284" t="s">
        <v>85</v>
      </c>
      <c r="H284" t="s">
        <v>94</v>
      </c>
      <c r="I284" t="s">
        <v>108</v>
      </c>
      <c r="J284" t="s">
        <v>109</v>
      </c>
      <c r="K284" t="s">
        <v>127</v>
      </c>
    </row>
    <row r="285" spans="1:12" x14ac:dyDescent="0.25">
      <c r="A285" s="1">
        <v>6825</v>
      </c>
      <c r="B285">
        <v>15</v>
      </c>
      <c r="C285">
        <v>0</v>
      </c>
      <c r="D285">
        <v>0</v>
      </c>
      <c r="E285" t="s">
        <v>83</v>
      </c>
      <c r="F285" t="s">
        <v>84</v>
      </c>
      <c r="G285" t="s">
        <v>85</v>
      </c>
      <c r="H285" t="s">
        <v>90</v>
      </c>
      <c r="I285" t="s">
        <v>91</v>
      </c>
      <c r="J285" t="s">
        <v>92</v>
      </c>
      <c r="K285" t="s">
        <v>93</v>
      </c>
    </row>
    <row r="286" spans="1:12" x14ac:dyDescent="0.25">
      <c r="A286">
        <v>0</v>
      </c>
      <c r="B286">
        <v>32</v>
      </c>
      <c r="C286">
        <v>0</v>
      </c>
      <c r="D286">
        <v>0</v>
      </c>
      <c r="E286" t="s">
        <v>83</v>
      </c>
      <c r="F286" t="s">
        <v>84</v>
      </c>
      <c r="G286" t="s">
        <v>85</v>
      </c>
      <c r="H286" t="s">
        <v>90</v>
      </c>
      <c r="I286" t="s">
        <v>150</v>
      </c>
      <c r="J286" t="s">
        <v>151</v>
      </c>
      <c r="K286" t="s">
        <v>152</v>
      </c>
    </row>
    <row r="287" spans="1:12" x14ac:dyDescent="0.25">
      <c r="A287">
        <f>SUM(A282:A286)</f>
        <v>6833</v>
      </c>
      <c r="B287">
        <f>SUM(B282:B286)</f>
        <v>47</v>
      </c>
      <c r="C287">
        <f>SUM(C282:C286)</f>
        <v>7</v>
      </c>
      <c r="D287">
        <f>SUM(D282:D286)</f>
        <v>10</v>
      </c>
    </row>
    <row r="289" spans="1:16" x14ac:dyDescent="0.25">
      <c r="A289" t="s">
        <v>308</v>
      </c>
      <c r="B289" t="s">
        <v>301</v>
      </c>
      <c r="C289" t="s">
        <v>307</v>
      </c>
      <c r="D289" t="s">
        <v>306</v>
      </c>
      <c r="E289" t="s">
        <v>76</v>
      </c>
      <c r="F289" t="s">
        <v>77</v>
      </c>
      <c r="G289" t="s">
        <v>78</v>
      </c>
      <c r="H289" t="s">
        <v>79</v>
      </c>
      <c r="I289" t="s">
        <v>80</v>
      </c>
      <c r="J289" t="s">
        <v>81</v>
      </c>
      <c r="K289" t="s">
        <v>82</v>
      </c>
      <c r="L289" s="5" t="s">
        <v>674</v>
      </c>
    </row>
    <row r="290" spans="1:16" x14ac:dyDescent="0.25">
      <c r="A290">
        <v>0</v>
      </c>
      <c r="B290">
        <v>23</v>
      </c>
      <c r="C290">
        <v>0</v>
      </c>
      <c r="D290">
        <v>0</v>
      </c>
      <c r="E290" t="s">
        <v>83</v>
      </c>
      <c r="F290" t="s">
        <v>84</v>
      </c>
      <c r="G290" t="s">
        <v>85</v>
      </c>
      <c r="H290" t="s">
        <v>94</v>
      </c>
      <c r="I290" t="s">
        <v>0</v>
      </c>
      <c r="J290" t="s">
        <v>128</v>
      </c>
      <c r="K290" t="s">
        <v>98</v>
      </c>
    </row>
    <row r="291" spans="1:16" x14ac:dyDescent="0.25">
      <c r="A291">
        <v>0</v>
      </c>
      <c r="B291">
        <v>0</v>
      </c>
      <c r="C291">
        <v>6</v>
      </c>
      <c r="D291">
        <v>0</v>
      </c>
      <c r="E291" t="s">
        <v>83</v>
      </c>
      <c r="F291" t="s">
        <v>84</v>
      </c>
      <c r="G291" t="s">
        <v>85</v>
      </c>
      <c r="H291" t="s">
        <v>94</v>
      </c>
      <c r="I291" t="s">
        <v>0</v>
      </c>
      <c r="J291" t="s">
        <v>98</v>
      </c>
      <c r="K291" t="s">
        <v>98</v>
      </c>
    </row>
    <row r="292" spans="1:16" x14ac:dyDescent="0.25">
      <c r="A292">
        <v>0</v>
      </c>
      <c r="B292">
        <v>45</v>
      </c>
      <c r="C292">
        <v>0</v>
      </c>
      <c r="D292">
        <v>0</v>
      </c>
      <c r="E292" t="s">
        <v>83</v>
      </c>
      <c r="F292" t="s">
        <v>84</v>
      </c>
      <c r="G292" t="s">
        <v>85</v>
      </c>
      <c r="H292" t="s">
        <v>94</v>
      </c>
      <c r="I292" t="s">
        <v>95</v>
      </c>
      <c r="J292" t="s">
        <v>96</v>
      </c>
      <c r="K292" t="s">
        <v>97</v>
      </c>
    </row>
    <row r="293" spans="1:16" x14ac:dyDescent="0.25">
      <c r="A293">
        <v>0</v>
      </c>
      <c r="B293">
        <v>0</v>
      </c>
      <c r="C293">
        <v>0</v>
      </c>
      <c r="D293">
        <v>63</v>
      </c>
      <c r="E293" t="s">
        <v>83</v>
      </c>
      <c r="F293" t="s">
        <v>84</v>
      </c>
      <c r="G293" t="s">
        <v>85</v>
      </c>
      <c r="H293" t="s">
        <v>90</v>
      </c>
      <c r="I293" t="s">
        <v>150</v>
      </c>
      <c r="J293" t="s">
        <v>151</v>
      </c>
      <c r="K293" t="s">
        <v>152</v>
      </c>
    </row>
    <row r="294" spans="1:16" x14ac:dyDescent="0.25">
      <c r="A294">
        <v>3504</v>
      </c>
      <c r="B294">
        <v>0</v>
      </c>
      <c r="C294">
        <v>0</v>
      </c>
      <c r="D294">
        <v>17</v>
      </c>
      <c r="E294" t="s">
        <v>83</v>
      </c>
      <c r="F294" t="s">
        <v>84</v>
      </c>
      <c r="G294" t="s">
        <v>85</v>
      </c>
      <c r="H294" t="s">
        <v>90</v>
      </c>
      <c r="I294" t="s">
        <v>91</v>
      </c>
      <c r="J294" t="s">
        <v>92</v>
      </c>
      <c r="K294" t="s">
        <v>98</v>
      </c>
    </row>
    <row r="295" spans="1:16" x14ac:dyDescent="0.25">
      <c r="A295">
        <v>0</v>
      </c>
      <c r="B295">
        <v>197</v>
      </c>
      <c r="C295">
        <v>0</v>
      </c>
      <c r="D295">
        <v>0</v>
      </c>
      <c r="E295" t="s">
        <v>83</v>
      </c>
      <c r="F295" t="s">
        <v>84</v>
      </c>
      <c r="G295" t="s">
        <v>99</v>
      </c>
      <c r="H295" t="s">
        <v>19</v>
      </c>
      <c r="I295" t="s">
        <v>98</v>
      </c>
      <c r="J295" t="s">
        <v>98</v>
      </c>
      <c r="K295" t="s">
        <v>98</v>
      </c>
    </row>
    <row r="296" spans="1:16" x14ac:dyDescent="0.25">
      <c r="A296">
        <v>25</v>
      </c>
      <c r="B296">
        <v>0</v>
      </c>
      <c r="C296">
        <v>0</v>
      </c>
      <c r="D296">
        <v>0</v>
      </c>
      <c r="E296" t="s">
        <v>83</v>
      </c>
      <c r="F296" t="s">
        <v>84</v>
      </c>
      <c r="G296" t="s">
        <v>98</v>
      </c>
      <c r="H296" t="s">
        <v>98</v>
      </c>
      <c r="I296" t="s">
        <v>98</v>
      </c>
      <c r="J296" t="s">
        <v>98</v>
      </c>
      <c r="K296" t="s">
        <v>98</v>
      </c>
      <c r="L296" t="s">
        <v>678</v>
      </c>
    </row>
    <row r="297" spans="1:16" x14ac:dyDescent="0.25">
      <c r="A297">
        <v>6</v>
      </c>
      <c r="B297">
        <v>0</v>
      </c>
      <c r="C297">
        <v>0</v>
      </c>
      <c r="D297">
        <v>0</v>
      </c>
      <c r="E297" t="s">
        <v>83</v>
      </c>
      <c r="F297" t="s">
        <v>84</v>
      </c>
      <c r="G297" t="s">
        <v>98</v>
      </c>
      <c r="H297" t="s">
        <v>98</v>
      </c>
      <c r="I297" t="s">
        <v>98</v>
      </c>
      <c r="J297" t="s">
        <v>98</v>
      </c>
      <c r="K297" t="s">
        <v>98</v>
      </c>
      <c r="L297" t="s">
        <v>678</v>
      </c>
    </row>
    <row r="298" spans="1:16" x14ac:dyDescent="0.25">
      <c r="A298">
        <f>SUM(A290:A297)</f>
        <v>3535</v>
      </c>
      <c r="B298">
        <f>SUM(B290:B297)</f>
        <v>265</v>
      </c>
      <c r="C298">
        <f>SUM(C290:C297)</f>
        <v>6</v>
      </c>
      <c r="D298">
        <f>SUM(D290:D297)</f>
        <v>80</v>
      </c>
    </row>
    <row r="300" spans="1:16" x14ac:dyDescent="0.25">
      <c r="A300" s="7" t="s">
        <v>247</v>
      </c>
    </row>
    <row r="301" spans="1:16" x14ac:dyDescent="0.25">
      <c r="A301" t="s">
        <v>248</v>
      </c>
      <c r="B301" t="s">
        <v>249</v>
      </c>
      <c r="C301" t="s">
        <v>250</v>
      </c>
      <c r="D301" t="s">
        <v>251</v>
      </c>
      <c r="E301" t="s">
        <v>252</v>
      </c>
      <c r="F301" s="20" t="s">
        <v>253</v>
      </c>
      <c r="G301" s="11" t="s">
        <v>310</v>
      </c>
      <c r="H301" s="11" t="s">
        <v>311</v>
      </c>
      <c r="I301" s="5" t="s">
        <v>76</v>
      </c>
      <c r="J301" s="5" t="s">
        <v>77</v>
      </c>
      <c r="K301" s="5" t="s">
        <v>78</v>
      </c>
      <c r="L301" s="5" t="s">
        <v>79</v>
      </c>
      <c r="M301" s="5" t="s">
        <v>80</v>
      </c>
      <c r="N301" s="5" t="s">
        <v>81</v>
      </c>
      <c r="O301" s="5" t="s">
        <v>82</v>
      </c>
      <c r="P301" s="5" t="s">
        <v>674</v>
      </c>
    </row>
    <row r="302" spans="1:16" x14ac:dyDescent="0.25">
      <c r="A302">
        <v>1089</v>
      </c>
      <c r="B302">
        <v>712</v>
      </c>
      <c r="C302">
        <v>778</v>
      </c>
      <c r="D302">
        <v>942</v>
      </c>
      <c r="E302">
        <v>180</v>
      </c>
      <c r="F302" s="4">
        <v>0</v>
      </c>
      <c r="G302" s="11">
        <v>173.23958017999999</v>
      </c>
      <c r="H302" s="11">
        <v>424.508028895</v>
      </c>
      <c r="I302" s="5" t="s">
        <v>83</v>
      </c>
      <c r="J302" s="5" t="s">
        <v>84</v>
      </c>
      <c r="K302" s="5" t="s">
        <v>85</v>
      </c>
      <c r="L302" s="5" t="s">
        <v>86</v>
      </c>
      <c r="M302" s="5" t="s">
        <v>87</v>
      </c>
      <c r="N302" s="5" t="s">
        <v>88</v>
      </c>
      <c r="O302" s="5" t="s">
        <v>89</v>
      </c>
    </row>
    <row r="303" spans="1:16" x14ac:dyDescent="0.25">
      <c r="A303">
        <v>0</v>
      </c>
      <c r="B303">
        <v>0</v>
      </c>
      <c r="C303">
        <v>55</v>
      </c>
      <c r="D303">
        <v>0</v>
      </c>
      <c r="E303">
        <v>0</v>
      </c>
      <c r="F303" s="4">
        <v>0</v>
      </c>
      <c r="G303" s="11">
        <v>0</v>
      </c>
      <c r="H303" s="11">
        <v>0</v>
      </c>
      <c r="I303" s="5" t="s">
        <v>83</v>
      </c>
      <c r="J303" s="5" t="s">
        <v>84</v>
      </c>
      <c r="K303" s="5" t="s">
        <v>85</v>
      </c>
      <c r="L303" s="5" t="s">
        <v>86</v>
      </c>
      <c r="M303" s="5" t="s">
        <v>87</v>
      </c>
      <c r="N303" s="5" t="s">
        <v>88</v>
      </c>
      <c r="O303" s="5" t="s">
        <v>140</v>
      </c>
    </row>
    <row r="304" spans="1:16" x14ac:dyDescent="0.25">
      <c r="A304">
        <v>2555</v>
      </c>
      <c r="B304">
        <v>1398</v>
      </c>
      <c r="C304">
        <v>1556</v>
      </c>
      <c r="D304">
        <v>2346</v>
      </c>
      <c r="E304">
        <v>392</v>
      </c>
      <c r="F304" s="4">
        <v>0</v>
      </c>
      <c r="G304" s="11">
        <v>410.67971066199999</v>
      </c>
      <c r="H304" s="11">
        <v>1072.0106368240001</v>
      </c>
      <c r="I304" s="5" t="s">
        <v>83</v>
      </c>
      <c r="J304" s="5" t="s">
        <v>84</v>
      </c>
      <c r="K304" s="5" t="s">
        <v>85</v>
      </c>
      <c r="L304" s="5" t="s">
        <v>94</v>
      </c>
      <c r="M304" s="5" t="s">
        <v>0</v>
      </c>
      <c r="N304" s="5" t="s">
        <v>98</v>
      </c>
      <c r="O304" s="5" t="s">
        <v>98</v>
      </c>
    </row>
    <row r="305" spans="1:15" x14ac:dyDescent="0.25">
      <c r="A305" s="3">
        <v>204</v>
      </c>
      <c r="B305" s="3">
        <v>190</v>
      </c>
      <c r="C305" s="3">
        <v>178</v>
      </c>
      <c r="D305" s="3">
        <v>292</v>
      </c>
      <c r="E305" s="3">
        <v>0</v>
      </c>
      <c r="F305" s="4">
        <v>0</v>
      </c>
      <c r="G305" s="21">
        <v>0</v>
      </c>
      <c r="H305" s="21">
        <v>0</v>
      </c>
      <c r="I305" s="5" t="s">
        <v>83</v>
      </c>
      <c r="J305" s="5" t="s">
        <v>84</v>
      </c>
      <c r="K305" s="5" t="s">
        <v>85</v>
      </c>
      <c r="L305" s="5" t="s">
        <v>94</v>
      </c>
      <c r="M305" s="5" t="s">
        <v>0</v>
      </c>
      <c r="N305" s="5" t="s">
        <v>98</v>
      </c>
      <c r="O305" s="5" t="s">
        <v>98</v>
      </c>
    </row>
    <row r="306" spans="1:15" x14ac:dyDescent="0.25">
      <c r="A306">
        <v>1725</v>
      </c>
      <c r="B306">
        <v>835</v>
      </c>
      <c r="C306">
        <v>1018</v>
      </c>
      <c r="D306">
        <v>1761</v>
      </c>
      <c r="E306">
        <v>211</v>
      </c>
      <c r="F306" s="4">
        <v>0</v>
      </c>
      <c r="G306" s="11">
        <v>164.06807299399998</v>
      </c>
      <c r="H306" s="11">
        <v>368.24792868000003</v>
      </c>
      <c r="I306" s="5" t="s">
        <v>83</v>
      </c>
      <c r="J306" s="5" t="s">
        <v>84</v>
      </c>
      <c r="K306" s="5" t="s">
        <v>85</v>
      </c>
      <c r="L306" s="5" t="s">
        <v>94</v>
      </c>
      <c r="M306" s="5" t="s">
        <v>108</v>
      </c>
      <c r="N306" s="5" t="s">
        <v>109</v>
      </c>
      <c r="O306" s="5" t="s">
        <v>110</v>
      </c>
    </row>
    <row r="307" spans="1:15" x14ac:dyDescent="0.25">
      <c r="A307">
        <v>80</v>
      </c>
      <c r="B307">
        <v>21</v>
      </c>
      <c r="C307">
        <v>47</v>
      </c>
      <c r="D307">
        <v>60</v>
      </c>
      <c r="E307">
        <v>10</v>
      </c>
      <c r="F307" s="4">
        <v>0</v>
      </c>
      <c r="G307" s="11">
        <v>5.0952817699999997</v>
      </c>
      <c r="H307" s="11">
        <v>16.366574608000001</v>
      </c>
      <c r="I307" s="5" t="s">
        <v>83</v>
      </c>
      <c r="J307" s="5" t="s">
        <v>84</v>
      </c>
      <c r="K307" s="5" t="s">
        <v>85</v>
      </c>
      <c r="L307" s="5" t="s">
        <v>94</v>
      </c>
      <c r="M307" s="5" t="s">
        <v>130</v>
      </c>
      <c r="N307" s="5" t="s">
        <v>205</v>
      </c>
      <c r="O307" s="5" t="s">
        <v>98</v>
      </c>
    </row>
    <row r="308" spans="1:15" x14ac:dyDescent="0.25">
      <c r="A308">
        <v>340</v>
      </c>
      <c r="B308">
        <v>227</v>
      </c>
      <c r="C308">
        <v>266</v>
      </c>
      <c r="D308">
        <v>297</v>
      </c>
      <c r="E308">
        <v>49</v>
      </c>
      <c r="F308" s="4">
        <v>0</v>
      </c>
      <c r="G308" s="11">
        <v>41.781310513999998</v>
      </c>
      <c r="H308" s="11">
        <v>90.016160343999999</v>
      </c>
      <c r="I308" s="5" t="s">
        <v>83</v>
      </c>
      <c r="J308" s="5" t="s">
        <v>84</v>
      </c>
      <c r="K308" s="5" t="s">
        <v>85</v>
      </c>
      <c r="L308" s="5" t="s">
        <v>94</v>
      </c>
      <c r="M308" s="5" t="s">
        <v>130</v>
      </c>
      <c r="N308" s="5" t="s">
        <v>131</v>
      </c>
      <c r="O308" s="5" t="s">
        <v>132</v>
      </c>
    </row>
    <row r="309" spans="1:15" x14ac:dyDescent="0.25">
      <c r="A309">
        <v>6559</v>
      </c>
      <c r="B309">
        <v>3244</v>
      </c>
      <c r="C309">
        <v>2909</v>
      </c>
      <c r="D309">
        <v>7299</v>
      </c>
      <c r="E309">
        <v>805</v>
      </c>
      <c r="F309" s="4">
        <v>35</v>
      </c>
      <c r="G309" s="11">
        <v>838.68337934199997</v>
      </c>
      <c r="H309" s="11">
        <v>2488.7422513290003</v>
      </c>
      <c r="I309" s="5" t="s">
        <v>83</v>
      </c>
      <c r="J309" s="5" t="s">
        <v>84</v>
      </c>
      <c r="K309" s="5" t="s">
        <v>85</v>
      </c>
      <c r="L309" s="5" t="s">
        <v>94</v>
      </c>
      <c r="M309" s="5" t="s">
        <v>95</v>
      </c>
      <c r="N309" s="5" t="s">
        <v>96</v>
      </c>
      <c r="O309" s="5" t="s">
        <v>97</v>
      </c>
    </row>
    <row r="310" spans="1:15" x14ac:dyDescent="0.25">
      <c r="A310">
        <v>1958</v>
      </c>
      <c r="B310">
        <v>1034</v>
      </c>
      <c r="C310">
        <v>901</v>
      </c>
      <c r="D310">
        <v>1983</v>
      </c>
      <c r="E310">
        <v>288</v>
      </c>
      <c r="F310" s="4">
        <v>21</v>
      </c>
      <c r="G310" s="11">
        <v>228.26862329599999</v>
      </c>
      <c r="H310" s="11">
        <v>931.871841743</v>
      </c>
      <c r="I310" s="5" t="s">
        <v>83</v>
      </c>
      <c r="J310" s="5" t="s">
        <v>84</v>
      </c>
      <c r="K310" s="5" t="s">
        <v>85</v>
      </c>
      <c r="L310" s="5" t="s">
        <v>90</v>
      </c>
      <c r="M310" s="5" t="s">
        <v>150</v>
      </c>
      <c r="N310" s="5" t="s">
        <v>151</v>
      </c>
      <c r="O310" s="5" t="s">
        <v>152</v>
      </c>
    </row>
    <row r="311" spans="1:15" x14ac:dyDescent="0.25">
      <c r="A311">
        <v>5312</v>
      </c>
      <c r="B311">
        <v>2665</v>
      </c>
      <c r="C311">
        <v>2302</v>
      </c>
      <c r="D311">
        <v>5643</v>
      </c>
      <c r="E311">
        <v>1096</v>
      </c>
      <c r="F311" s="4">
        <v>0</v>
      </c>
      <c r="G311" s="11">
        <v>1089.371242426</v>
      </c>
      <c r="H311" s="11">
        <v>3480.9658369389999</v>
      </c>
      <c r="I311" s="5" t="s">
        <v>83</v>
      </c>
      <c r="J311" s="5" t="s">
        <v>84</v>
      </c>
      <c r="K311" s="5" t="s">
        <v>85</v>
      </c>
      <c r="L311" s="5" t="s">
        <v>90</v>
      </c>
      <c r="M311" s="5" t="s">
        <v>106</v>
      </c>
      <c r="N311" s="5" t="s">
        <v>107</v>
      </c>
      <c r="O311" s="5" t="s">
        <v>98</v>
      </c>
    </row>
    <row r="312" spans="1:15" x14ac:dyDescent="0.25">
      <c r="A312">
        <v>426</v>
      </c>
      <c r="B312">
        <v>200</v>
      </c>
      <c r="C312">
        <v>167</v>
      </c>
      <c r="D312">
        <v>383</v>
      </c>
      <c r="E312">
        <v>114</v>
      </c>
      <c r="F312" s="4">
        <v>0</v>
      </c>
      <c r="G312" s="11">
        <v>116.17242435599999</v>
      </c>
      <c r="H312" s="11">
        <v>250.61317368500002</v>
      </c>
      <c r="I312" s="5" t="s">
        <v>83</v>
      </c>
      <c r="J312" s="5" t="s">
        <v>84</v>
      </c>
      <c r="K312" s="5" t="s">
        <v>85</v>
      </c>
      <c r="L312" s="5" t="s">
        <v>90</v>
      </c>
      <c r="M312" s="5" t="s">
        <v>133</v>
      </c>
      <c r="N312" s="5" t="s">
        <v>134</v>
      </c>
      <c r="O312" s="5" t="s">
        <v>135</v>
      </c>
    </row>
    <row r="313" spans="1:15" x14ac:dyDescent="0.25">
      <c r="A313" s="3">
        <v>77</v>
      </c>
      <c r="B313" s="3">
        <v>0</v>
      </c>
      <c r="C313" s="3">
        <v>0</v>
      </c>
      <c r="D313" s="3">
        <v>0</v>
      </c>
      <c r="E313" s="3">
        <v>0</v>
      </c>
      <c r="F313" s="4">
        <v>0</v>
      </c>
      <c r="G313" s="21">
        <v>0</v>
      </c>
      <c r="H313" s="21">
        <v>0</v>
      </c>
      <c r="I313" s="5" t="s">
        <v>83</v>
      </c>
      <c r="J313" s="5" t="s">
        <v>84</v>
      </c>
      <c r="K313" s="5" t="s">
        <v>85</v>
      </c>
      <c r="L313" s="5" t="s">
        <v>90</v>
      </c>
      <c r="M313" s="5" t="s">
        <v>133</v>
      </c>
      <c r="N313" s="5" t="s">
        <v>134</v>
      </c>
      <c r="O313" s="5" t="s">
        <v>135</v>
      </c>
    </row>
    <row r="314" spans="1:15" x14ac:dyDescent="0.25">
      <c r="A314" s="3">
        <v>128</v>
      </c>
      <c r="B314" s="3">
        <v>0</v>
      </c>
      <c r="C314" s="3">
        <v>0</v>
      </c>
      <c r="D314" s="3">
        <v>83</v>
      </c>
      <c r="E314" s="3">
        <v>0</v>
      </c>
      <c r="F314" s="4">
        <v>0</v>
      </c>
      <c r="G314" s="21">
        <v>0</v>
      </c>
      <c r="H314" s="21">
        <v>91.039071257000003</v>
      </c>
      <c r="I314" s="5" t="s">
        <v>83</v>
      </c>
      <c r="J314" s="5" t="s">
        <v>84</v>
      </c>
      <c r="K314" s="5" t="s">
        <v>85</v>
      </c>
      <c r="L314" s="5" t="s">
        <v>90</v>
      </c>
      <c r="M314" s="5" t="s">
        <v>133</v>
      </c>
      <c r="N314" s="5" t="s">
        <v>134</v>
      </c>
      <c r="O314" s="5" t="s">
        <v>135</v>
      </c>
    </row>
    <row r="315" spans="1:15" x14ac:dyDescent="0.25">
      <c r="A315">
        <v>0</v>
      </c>
      <c r="B315">
        <v>0</v>
      </c>
      <c r="C315">
        <v>0</v>
      </c>
      <c r="D315">
        <v>41</v>
      </c>
      <c r="E315">
        <v>0</v>
      </c>
      <c r="F315" s="4">
        <v>0</v>
      </c>
      <c r="G315" s="11">
        <v>0</v>
      </c>
      <c r="H315" s="11">
        <v>0</v>
      </c>
      <c r="I315" s="5" t="s">
        <v>83</v>
      </c>
      <c r="J315" s="5" t="s">
        <v>84</v>
      </c>
      <c r="K315" s="5" t="s">
        <v>85</v>
      </c>
      <c r="L315" s="5" t="s">
        <v>90</v>
      </c>
      <c r="M315" s="5" t="s">
        <v>133</v>
      </c>
      <c r="N315" s="5" t="s">
        <v>134</v>
      </c>
      <c r="O315" s="5" t="s">
        <v>135</v>
      </c>
    </row>
    <row r="316" spans="1:15" x14ac:dyDescent="0.25">
      <c r="A316">
        <v>405</v>
      </c>
      <c r="B316">
        <v>137</v>
      </c>
      <c r="C316">
        <v>114</v>
      </c>
      <c r="D316">
        <v>259</v>
      </c>
      <c r="E316">
        <v>53</v>
      </c>
      <c r="F316" s="4">
        <v>0</v>
      </c>
      <c r="G316" s="11">
        <v>66.238663009999996</v>
      </c>
      <c r="H316" s="11">
        <v>175.94067703600001</v>
      </c>
      <c r="I316" s="5" t="s">
        <v>83</v>
      </c>
      <c r="J316" s="5" t="s">
        <v>84</v>
      </c>
      <c r="K316" s="5" t="s">
        <v>85</v>
      </c>
      <c r="L316" s="5" t="s">
        <v>90</v>
      </c>
      <c r="M316" s="5" t="s">
        <v>163</v>
      </c>
      <c r="N316" s="5" t="s">
        <v>164</v>
      </c>
      <c r="O316" s="5" t="s">
        <v>165</v>
      </c>
    </row>
    <row r="317" spans="1:15" x14ac:dyDescent="0.25">
      <c r="A317">
        <v>0</v>
      </c>
      <c r="B317">
        <v>0</v>
      </c>
      <c r="C317">
        <v>9</v>
      </c>
      <c r="D317">
        <v>0</v>
      </c>
      <c r="E317">
        <v>0</v>
      </c>
      <c r="F317" s="4">
        <v>0</v>
      </c>
      <c r="G317" s="11">
        <v>0</v>
      </c>
      <c r="H317" s="11">
        <v>30.68732739</v>
      </c>
      <c r="I317" s="5" t="s">
        <v>83</v>
      </c>
      <c r="J317" s="5" t="s">
        <v>84</v>
      </c>
      <c r="K317" s="5" t="s">
        <v>85</v>
      </c>
      <c r="L317" s="5" t="s">
        <v>90</v>
      </c>
      <c r="M317" s="5" t="s">
        <v>163</v>
      </c>
      <c r="N317" s="5" t="s">
        <v>164</v>
      </c>
      <c r="O317" s="5" t="s">
        <v>165</v>
      </c>
    </row>
    <row r="318" spans="1:15" x14ac:dyDescent="0.25">
      <c r="A318">
        <v>11944</v>
      </c>
      <c r="B318">
        <v>5670</v>
      </c>
      <c r="C318">
        <v>6948</v>
      </c>
      <c r="D318">
        <v>14918</v>
      </c>
      <c r="E318">
        <v>2051</v>
      </c>
      <c r="F318" s="4">
        <v>42</v>
      </c>
      <c r="G318" s="11">
        <v>1844.4920007399999</v>
      </c>
      <c r="H318" s="11">
        <v>5618.8496451090004</v>
      </c>
      <c r="I318" s="5" t="s">
        <v>83</v>
      </c>
      <c r="J318" s="5" t="s">
        <v>84</v>
      </c>
      <c r="K318" s="5" t="s">
        <v>99</v>
      </c>
      <c r="L318" s="5" t="s">
        <v>19</v>
      </c>
      <c r="M318" s="5" t="s">
        <v>98</v>
      </c>
      <c r="N318" s="5" t="s">
        <v>98</v>
      </c>
      <c r="O318" s="5" t="s">
        <v>98</v>
      </c>
    </row>
    <row r="319" spans="1:15" x14ac:dyDescent="0.25">
      <c r="A319">
        <v>315</v>
      </c>
      <c r="B319">
        <v>1326</v>
      </c>
      <c r="C319">
        <v>365</v>
      </c>
      <c r="D319">
        <v>0</v>
      </c>
      <c r="E319">
        <v>0</v>
      </c>
      <c r="F319" s="4">
        <v>0</v>
      </c>
      <c r="G319" s="11">
        <v>0</v>
      </c>
      <c r="H319" s="11">
        <v>922.66564352600005</v>
      </c>
      <c r="I319" s="5" t="s">
        <v>83</v>
      </c>
      <c r="J319" s="5" t="s">
        <v>84</v>
      </c>
      <c r="K319" s="5" t="s">
        <v>99</v>
      </c>
      <c r="L319" s="5" t="s">
        <v>19</v>
      </c>
      <c r="M319" s="5" t="s">
        <v>98</v>
      </c>
      <c r="N319" s="5" t="s">
        <v>98</v>
      </c>
      <c r="O319" s="5" t="s">
        <v>98</v>
      </c>
    </row>
    <row r="320" spans="1:15" x14ac:dyDescent="0.25">
      <c r="A320">
        <v>52</v>
      </c>
      <c r="B320">
        <v>32</v>
      </c>
      <c r="C320">
        <v>33</v>
      </c>
      <c r="D320">
        <v>69</v>
      </c>
      <c r="E320">
        <v>0</v>
      </c>
      <c r="F320" s="4">
        <v>0</v>
      </c>
      <c r="G320" s="11">
        <v>0</v>
      </c>
      <c r="H320" s="11">
        <v>0</v>
      </c>
      <c r="I320" s="5" t="s">
        <v>83</v>
      </c>
      <c r="J320" s="5" t="s">
        <v>84</v>
      </c>
      <c r="K320" s="5" t="s">
        <v>99</v>
      </c>
      <c r="L320" s="5" t="s">
        <v>19</v>
      </c>
      <c r="M320" s="5" t="s">
        <v>98</v>
      </c>
      <c r="N320" s="5" t="s">
        <v>98</v>
      </c>
      <c r="O320" s="5" t="s">
        <v>98</v>
      </c>
    </row>
    <row r="321" spans="1:16" x14ac:dyDescent="0.25">
      <c r="A321">
        <v>34</v>
      </c>
      <c r="B321">
        <v>23</v>
      </c>
      <c r="C321">
        <v>32</v>
      </c>
      <c r="D321">
        <v>64</v>
      </c>
      <c r="E321">
        <v>0</v>
      </c>
      <c r="F321" s="4">
        <v>0</v>
      </c>
      <c r="G321" s="11">
        <v>0</v>
      </c>
      <c r="H321" s="11">
        <v>0</v>
      </c>
      <c r="I321" s="5" t="s">
        <v>83</v>
      </c>
      <c r="J321" s="5" t="s">
        <v>84</v>
      </c>
      <c r="K321" s="5" t="s">
        <v>99</v>
      </c>
      <c r="L321" s="5" t="s">
        <v>19</v>
      </c>
      <c r="M321" s="5" t="s">
        <v>98</v>
      </c>
      <c r="N321" s="5" t="s">
        <v>98</v>
      </c>
      <c r="O321" s="5" t="s">
        <v>98</v>
      </c>
    </row>
    <row r="322" spans="1:16" x14ac:dyDescent="0.25">
      <c r="A322">
        <v>27</v>
      </c>
      <c r="B322">
        <v>0</v>
      </c>
      <c r="C322">
        <v>28</v>
      </c>
      <c r="D322">
        <v>51</v>
      </c>
      <c r="E322">
        <v>0</v>
      </c>
      <c r="F322" s="4">
        <v>0</v>
      </c>
      <c r="G322" s="11">
        <v>0</v>
      </c>
      <c r="H322" s="11">
        <v>0</v>
      </c>
      <c r="I322" s="5" t="s">
        <v>83</v>
      </c>
      <c r="J322" s="5" t="s">
        <v>84</v>
      </c>
      <c r="K322" s="5" t="s">
        <v>99</v>
      </c>
      <c r="L322" s="5" t="s">
        <v>19</v>
      </c>
      <c r="M322" s="5" t="s">
        <v>98</v>
      </c>
      <c r="N322" s="5" t="s">
        <v>98</v>
      </c>
      <c r="O322" s="5" t="s">
        <v>98</v>
      </c>
    </row>
    <row r="323" spans="1:16" x14ac:dyDescent="0.25">
      <c r="A323">
        <v>88</v>
      </c>
      <c r="B323">
        <v>0</v>
      </c>
      <c r="C323">
        <v>0</v>
      </c>
      <c r="D323">
        <v>0</v>
      </c>
      <c r="E323">
        <v>0</v>
      </c>
      <c r="F323" s="4">
        <v>0</v>
      </c>
      <c r="G323" s="11">
        <v>0</v>
      </c>
      <c r="H323" s="11">
        <v>0</v>
      </c>
      <c r="I323" s="5" t="s">
        <v>83</v>
      </c>
      <c r="J323" s="5" t="s">
        <v>84</v>
      </c>
      <c r="K323" s="5" t="s">
        <v>99</v>
      </c>
      <c r="L323" s="5" t="s">
        <v>19</v>
      </c>
      <c r="M323" s="5" t="s">
        <v>98</v>
      </c>
      <c r="N323" s="5" t="s">
        <v>98</v>
      </c>
      <c r="O323" s="5" t="s">
        <v>98</v>
      </c>
    </row>
    <row r="324" spans="1:16" x14ac:dyDescent="0.25">
      <c r="A324">
        <v>120</v>
      </c>
      <c r="B324">
        <v>0</v>
      </c>
      <c r="C324">
        <v>0</v>
      </c>
      <c r="D324">
        <v>0</v>
      </c>
      <c r="E324">
        <v>0</v>
      </c>
      <c r="F324" s="4">
        <v>0</v>
      </c>
      <c r="G324" s="11">
        <v>0</v>
      </c>
      <c r="H324" s="11">
        <v>0</v>
      </c>
      <c r="I324" s="5" t="s">
        <v>83</v>
      </c>
      <c r="J324" s="5" t="s">
        <v>84</v>
      </c>
      <c r="K324" s="5" t="s">
        <v>99</v>
      </c>
      <c r="L324" s="5" t="s">
        <v>19</v>
      </c>
      <c r="M324" s="5" t="s">
        <v>157</v>
      </c>
      <c r="N324" s="5" t="s">
        <v>327</v>
      </c>
      <c r="O324" s="5" t="s">
        <v>114</v>
      </c>
    </row>
    <row r="325" spans="1:16" x14ac:dyDescent="0.25">
      <c r="A325">
        <v>0</v>
      </c>
      <c r="B325">
        <v>0</v>
      </c>
      <c r="C325">
        <v>14</v>
      </c>
      <c r="D325">
        <v>0</v>
      </c>
      <c r="E325">
        <v>0</v>
      </c>
      <c r="F325" s="4">
        <v>0</v>
      </c>
      <c r="G325" s="11">
        <v>0</v>
      </c>
      <c r="H325" s="11">
        <v>0</v>
      </c>
      <c r="I325" s="5" t="s">
        <v>83</v>
      </c>
      <c r="J325" s="5" t="s">
        <v>84</v>
      </c>
      <c r="K325" s="5" t="s">
        <v>99</v>
      </c>
      <c r="L325" s="5" t="s">
        <v>141</v>
      </c>
      <c r="M325" s="5" t="s">
        <v>142</v>
      </c>
      <c r="N325" s="5" t="s">
        <v>143</v>
      </c>
      <c r="O325" s="5" t="s">
        <v>114</v>
      </c>
    </row>
    <row r="326" spans="1:16" x14ac:dyDescent="0.25">
      <c r="A326" s="11">
        <f t="shared" ref="A326:H326" si="0">SUM(A302:A325)</f>
        <v>33438</v>
      </c>
      <c r="B326" s="11">
        <f t="shared" si="0"/>
        <v>17714</v>
      </c>
      <c r="C326" s="11">
        <f t="shared" si="0"/>
        <v>17720</v>
      </c>
      <c r="D326" s="11">
        <f t="shared" si="0"/>
        <v>36491</v>
      </c>
      <c r="E326" s="11">
        <f t="shared" si="0"/>
        <v>5249</v>
      </c>
      <c r="F326" s="22">
        <f t="shared" si="0"/>
        <v>98</v>
      </c>
      <c r="G326" s="11">
        <f t="shared" si="0"/>
        <v>4978.0902892899994</v>
      </c>
      <c r="H326" s="11">
        <f t="shared" si="0"/>
        <v>15962.524797365002</v>
      </c>
    </row>
    <row r="328" spans="1:16" x14ac:dyDescent="0.25">
      <c r="A328" s="3" t="s">
        <v>278</v>
      </c>
      <c r="B328" s="3" t="s">
        <v>279</v>
      </c>
      <c r="C328" s="3" t="s">
        <v>280</v>
      </c>
      <c r="D328" s="3" t="s">
        <v>281</v>
      </c>
      <c r="E328" s="3" t="s">
        <v>282</v>
      </c>
      <c r="F328" s="3" t="s">
        <v>283</v>
      </c>
      <c r="G328" s="3" t="s">
        <v>318</v>
      </c>
      <c r="H328" s="3" t="s">
        <v>319</v>
      </c>
      <c r="I328" s="3" t="s">
        <v>76</v>
      </c>
      <c r="J328" s="3" t="s">
        <v>77</v>
      </c>
      <c r="K328" s="3" t="s">
        <v>78</v>
      </c>
      <c r="L328" s="3" t="s">
        <v>79</v>
      </c>
      <c r="M328" s="3" t="s">
        <v>80</v>
      </c>
      <c r="N328" s="3" t="s">
        <v>81</v>
      </c>
      <c r="O328" s="3" t="s">
        <v>82</v>
      </c>
      <c r="P328" s="5" t="s">
        <v>674</v>
      </c>
    </row>
    <row r="329" spans="1:16" x14ac:dyDescent="0.25">
      <c r="A329" s="3">
        <v>243</v>
      </c>
      <c r="B329" s="3">
        <v>282</v>
      </c>
      <c r="C329" s="3">
        <v>280</v>
      </c>
      <c r="D329" s="3">
        <v>141</v>
      </c>
      <c r="E329" s="3">
        <v>77</v>
      </c>
      <c r="F329" s="3">
        <v>72</v>
      </c>
      <c r="G329" s="21">
        <v>170.182411118</v>
      </c>
      <c r="H329" s="21">
        <v>64.462466214000003</v>
      </c>
      <c r="I329" s="3" t="s">
        <v>83</v>
      </c>
      <c r="J329" s="3" t="s">
        <v>84</v>
      </c>
      <c r="K329" s="3" t="s">
        <v>85</v>
      </c>
      <c r="L329" s="3" t="s">
        <v>86</v>
      </c>
      <c r="M329" s="3" t="s">
        <v>87</v>
      </c>
      <c r="N329" s="3" t="s">
        <v>88</v>
      </c>
      <c r="O329" s="3" t="s">
        <v>89</v>
      </c>
    </row>
    <row r="330" spans="1:16" x14ac:dyDescent="0.25">
      <c r="A330" s="3">
        <v>16</v>
      </c>
      <c r="B330" s="3">
        <v>46</v>
      </c>
      <c r="C330" s="3">
        <v>48</v>
      </c>
      <c r="D330" s="3">
        <v>0</v>
      </c>
      <c r="E330" s="3">
        <v>0</v>
      </c>
      <c r="F330" s="3">
        <v>0</v>
      </c>
      <c r="G330" s="21">
        <v>31.590746973999998</v>
      </c>
      <c r="H330" s="21">
        <v>0</v>
      </c>
      <c r="I330" s="3" t="s">
        <v>83</v>
      </c>
      <c r="J330" s="3" t="s">
        <v>84</v>
      </c>
      <c r="K330" s="3" t="s">
        <v>85</v>
      </c>
      <c r="L330" s="3" t="s">
        <v>86</v>
      </c>
      <c r="M330" s="3" t="s">
        <v>87</v>
      </c>
      <c r="N330" s="3" t="s">
        <v>88</v>
      </c>
      <c r="O330" s="3" t="s">
        <v>89</v>
      </c>
    </row>
    <row r="331" spans="1:16" x14ac:dyDescent="0.25">
      <c r="A331" s="3">
        <v>0</v>
      </c>
      <c r="B331" s="3">
        <v>36</v>
      </c>
      <c r="C331" s="3">
        <v>0</v>
      </c>
      <c r="D331" s="3">
        <v>0</v>
      </c>
      <c r="E331" s="3">
        <v>32</v>
      </c>
      <c r="F331" s="3">
        <v>0</v>
      </c>
      <c r="G331" s="21">
        <v>26.495465203999998</v>
      </c>
      <c r="H331" s="21">
        <v>0</v>
      </c>
      <c r="I331" s="3" t="s">
        <v>83</v>
      </c>
      <c r="J331" s="3" t="s">
        <v>84</v>
      </c>
      <c r="K331" s="3" t="s">
        <v>85</v>
      </c>
      <c r="L331" s="3" t="s">
        <v>86</v>
      </c>
      <c r="M331" s="3" t="s">
        <v>87</v>
      </c>
      <c r="N331" s="3" t="s">
        <v>88</v>
      </c>
      <c r="O331" s="3" t="s">
        <v>89</v>
      </c>
    </row>
    <row r="332" spans="1:16" x14ac:dyDescent="0.25">
      <c r="A332" s="3">
        <v>0</v>
      </c>
      <c r="B332" s="3">
        <v>0</v>
      </c>
      <c r="C332" s="3">
        <v>0</v>
      </c>
      <c r="D332" s="3">
        <v>0</v>
      </c>
      <c r="E332" s="3">
        <v>10</v>
      </c>
      <c r="F332" s="3">
        <v>0</v>
      </c>
      <c r="G332" s="21">
        <v>11.209619893999999</v>
      </c>
      <c r="H332" s="21">
        <v>0</v>
      </c>
      <c r="I332" s="3" t="s">
        <v>83</v>
      </c>
      <c r="J332" s="3" t="s">
        <v>84</v>
      </c>
      <c r="K332" s="3" t="s">
        <v>85</v>
      </c>
      <c r="L332" s="3" t="s">
        <v>86</v>
      </c>
      <c r="M332" s="3" t="s">
        <v>87</v>
      </c>
      <c r="N332" s="3" t="s">
        <v>88</v>
      </c>
      <c r="O332" s="3" t="s">
        <v>89</v>
      </c>
    </row>
    <row r="333" spans="1:16" x14ac:dyDescent="0.25">
      <c r="A333" s="3">
        <v>20</v>
      </c>
      <c r="B333" s="3">
        <v>66</v>
      </c>
      <c r="C333" s="3">
        <v>23</v>
      </c>
      <c r="D333" s="3">
        <v>28</v>
      </c>
      <c r="E333" s="3">
        <v>17</v>
      </c>
      <c r="F333" s="3">
        <v>11</v>
      </c>
      <c r="G333" s="21">
        <v>26.495465203999998</v>
      </c>
      <c r="H333" s="21">
        <v>0</v>
      </c>
      <c r="I333" s="3" t="s">
        <v>83</v>
      </c>
      <c r="J333" s="3" t="s">
        <v>84</v>
      </c>
      <c r="K333" s="3" t="s">
        <v>85</v>
      </c>
      <c r="L333" s="3" t="s">
        <v>94</v>
      </c>
      <c r="M333" s="3" t="s">
        <v>0</v>
      </c>
      <c r="N333" s="3" t="s">
        <v>128</v>
      </c>
      <c r="O333" s="3" t="s">
        <v>98</v>
      </c>
    </row>
    <row r="334" spans="1:16" x14ac:dyDescent="0.25">
      <c r="A334" s="3">
        <v>0</v>
      </c>
      <c r="B334" s="3">
        <v>0</v>
      </c>
      <c r="C334" s="3">
        <v>9</v>
      </c>
      <c r="D334" s="3">
        <v>0</v>
      </c>
      <c r="E334" s="3">
        <v>0</v>
      </c>
      <c r="F334" s="3">
        <v>0</v>
      </c>
      <c r="G334" s="21">
        <v>3.0571690619999998</v>
      </c>
      <c r="H334" s="21">
        <v>0</v>
      </c>
      <c r="I334" s="3" t="s">
        <v>83</v>
      </c>
      <c r="J334" s="3" t="s">
        <v>84</v>
      </c>
      <c r="K334" s="3" t="s">
        <v>85</v>
      </c>
      <c r="L334" s="3" t="s">
        <v>94</v>
      </c>
      <c r="M334" s="3" t="s">
        <v>0</v>
      </c>
      <c r="N334" s="3" t="s">
        <v>128</v>
      </c>
      <c r="O334" s="3" t="s">
        <v>98</v>
      </c>
    </row>
    <row r="335" spans="1:16" x14ac:dyDescent="0.25">
      <c r="A335" s="3">
        <v>390</v>
      </c>
      <c r="B335" s="3">
        <v>478</v>
      </c>
      <c r="C335" s="3">
        <v>382</v>
      </c>
      <c r="D335" s="3">
        <v>216</v>
      </c>
      <c r="E335" s="3">
        <v>172</v>
      </c>
      <c r="F335" s="3">
        <v>115</v>
      </c>
      <c r="G335" s="21">
        <v>332.21237140400001</v>
      </c>
      <c r="H335" s="21">
        <v>133.08380121600001</v>
      </c>
      <c r="I335" s="3" t="s">
        <v>83</v>
      </c>
      <c r="J335" s="3" t="s">
        <v>84</v>
      </c>
      <c r="K335" s="3" t="s">
        <v>85</v>
      </c>
      <c r="L335" s="3" t="s">
        <v>94</v>
      </c>
      <c r="M335" s="3" t="s">
        <v>0</v>
      </c>
      <c r="N335" s="3" t="s">
        <v>128</v>
      </c>
      <c r="O335" s="3" t="s">
        <v>129</v>
      </c>
    </row>
    <row r="336" spans="1:16" x14ac:dyDescent="0.25">
      <c r="A336" s="3">
        <v>0</v>
      </c>
      <c r="B336" s="3">
        <v>0</v>
      </c>
      <c r="C336" s="3">
        <v>15</v>
      </c>
      <c r="D336" s="3">
        <v>0</v>
      </c>
      <c r="E336" s="3">
        <v>0</v>
      </c>
      <c r="F336" s="3">
        <v>0</v>
      </c>
      <c r="G336" s="21">
        <v>0</v>
      </c>
      <c r="H336" s="21">
        <v>0</v>
      </c>
      <c r="I336" s="3" t="s">
        <v>83</v>
      </c>
      <c r="J336" s="3" t="s">
        <v>84</v>
      </c>
      <c r="K336" s="3" t="s">
        <v>85</v>
      </c>
      <c r="L336" s="3" t="s">
        <v>94</v>
      </c>
      <c r="M336" s="3" t="s">
        <v>0</v>
      </c>
      <c r="N336" s="3" t="s">
        <v>128</v>
      </c>
      <c r="O336" s="3" t="s">
        <v>328</v>
      </c>
    </row>
    <row r="337" spans="1:15" x14ac:dyDescent="0.25">
      <c r="A337" s="3">
        <v>843</v>
      </c>
      <c r="B337" s="3">
        <v>952</v>
      </c>
      <c r="C337" s="3">
        <v>791</v>
      </c>
      <c r="D337" s="3">
        <v>586</v>
      </c>
      <c r="E337" s="3">
        <v>420</v>
      </c>
      <c r="F337" s="3">
        <v>331</v>
      </c>
      <c r="G337" s="21">
        <v>730.663405818</v>
      </c>
      <c r="H337" s="21">
        <v>274.48534000800004</v>
      </c>
      <c r="I337" s="3" t="s">
        <v>83</v>
      </c>
      <c r="J337" s="3" t="s">
        <v>84</v>
      </c>
      <c r="K337" s="3" t="s">
        <v>85</v>
      </c>
      <c r="L337" s="3" t="s">
        <v>94</v>
      </c>
      <c r="M337" s="3" t="s">
        <v>108</v>
      </c>
      <c r="N337" s="3" t="s">
        <v>109</v>
      </c>
      <c r="O337" s="3" t="s">
        <v>127</v>
      </c>
    </row>
    <row r="338" spans="1:15" x14ac:dyDescent="0.25">
      <c r="A338" s="3">
        <v>31</v>
      </c>
      <c r="B338" s="3">
        <v>59</v>
      </c>
      <c r="C338" s="3">
        <v>51</v>
      </c>
      <c r="D338" s="3">
        <v>10</v>
      </c>
      <c r="E338" s="3">
        <v>42</v>
      </c>
      <c r="F338" s="3">
        <v>27</v>
      </c>
      <c r="G338" s="21">
        <v>84.581677381999995</v>
      </c>
      <c r="H338" s="21">
        <v>28.072364319000002</v>
      </c>
      <c r="I338" s="3" t="s">
        <v>83</v>
      </c>
      <c r="J338" s="3" t="s">
        <v>84</v>
      </c>
      <c r="K338" s="3" t="s">
        <v>85</v>
      </c>
      <c r="L338" s="3" t="s">
        <v>94</v>
      </c>
      <c r="M338" s="3" t="s">
        <v>130</v>
      </c>
      <c r="N338" s="3" t="s">
        <v>131</v>
      </c>
      <c r="O338" s="3" t="s">
        <v>132</v>
      </c>
    </row>
    <row r="339" spans="1:15" x14ac:dyDescent="0.25">
      <c r="A339" s="3">
        <v>908</v>
      </c>
      <c r="B339" s="3">
        <v>920</v>
      </c>
      <c r="C339" s="3">
        <v>617</v>
      </c>
      <c r="D339" s="3">
        <v>551</v>
      </c>
      <c r="E339" s="3">
        <v>406</v>
      </c>
      <c r="F339" s="3">
        <v>247</v>
      </c>
      <c r="G339" s="21">
        <v>639.96739031199991</v>
      </c>
      <c r="H339" s="21">
        <v>216.26117697600003</v>
      </c>
      <c r="I339" s="3" t="s">
        <v>83</v>
      </c>
      <c r="J339" s="3" t="s">
        <v>84</v>
      </c>
      <c r="K339" s="3" t="s">
        <v>85</v>
      </c>
      <c r="L339" s="3" t="s">
        <v>94</v>
      </c>
      <c r="M339" s="3" t="s">
        <v>95</v>
      </c>
      <c r="N339" s="3" t="s">
        <v>96</v>
      </c>
      <c r="O339" s="3" t="s">
        <v>98</v>
      </c>
    </row>
    <row r="340" spans="1:15" x14ac:dyDescent="0.25">
      <c r="A340" s="3">
        <v>369</v>
      </c>
      <c r="B340" s="3">
        <v>436</v>
      </c>
      <c r="C340" s="3">
        <v>273</v>
      </c>
      <c r="D340" s="3">
        <v>229</v>
      </c>
      <c r="E340" s="3">
        <v>152</v>
      </c>
      <c r="F340" s="3">
        <v>114</v>
      </c>
      <c r="G340" s="21">
        <v>314.88841338599997</v>
      </c>
      <c r="H340" s="21">
        <v>133.08380121600001</v>
      </c>
      <c r="I340" s="3" t="s">
        <v>83</v>
      </c>
      <c r="J340" s="3" t="s">
        <v>84</v>
      </c>
      <c r="K340" s="3" t="s">
        <v>85</v>
      </c>
      <c r="L340" s="3" t="s">
        <v>90</v>
      </c>
      <c r="M340" s="3" t="s">
        <v>150</v>
      </c>
      <c r="N340" s="3" t="s">
        <v>151</v>
      </c>
      <c r="O340" s="3" t="s">
        <v>152</v>
      </c>
    </row>
    <row r="341" spans="1:15" x14ac:dyDescent="0.25">
      <c r="A341" s="3">
        <v>33</v>
      </c>
      <c r="B341" s="3">
        <v>36</v>
      </c>
      <c r="C341" s="3">
        <v>19</v>
      </c>
      <c r="D341" s="3">
        <v>24</v>
      </c>
      <c r="E341" s="3">
        <v>0</v>
      </c>
      <c r="F341" s="3">
        <v>15</v>
      </c>
      <c r="G341" s="21">
        <v>54.009986761999997</v>
      </c>
      <c r="H341" s="21">
        <v>11.436889167</v>
      </c>
      <c r="I341" s="3" t="s">
        <v>83</v>
      </c>
      <c r="J341" s="3" t="s">
        <v>84</v>
      </c>
      <c r="K341" s="3" t="s">
        <v>85</v>
      </c>
      <c r="L341" s="3" t="s">
        <v>90</v>
      </c>
      <c r="M341" s="3" t="s">
        <v>106</v>
      </c>
      <c r="N341" s="3" t="s">
        <v>107</v>
      </c>
      <c r="O341" s="3" t="s">
        <v>177</v>
      </c>
    </row>
    <row r="342" spans="1:15" x14ac:dyDescent="0.25">
      <c r="A342" s="3">
        <v>0</v>
      </c>
      <c r="B342" s="3">
        <v>0</v>
      </c>
      <c r="C342" s="3">
        <v>0</v>
      </c>
      <c r="D342" s="3">
        <v>0</v>
      </c>
      <c r="E342" s="3">
        <v>23</v>
      </c>
      <c r="F342" s="3">
        <v>0</v>
      </c>
      <c r="G342" s="21">
        <v>0</v>
      </c>
      <c r="H342" s="21">
        <v>0</v>
      </c>
      <c r="I342" s="3" t="s">
        <v>83</v>
      </c>
      <c r="J342" s="3" t="s">
        <v>84</v>
      </c>
      <c r="K342" s="3" t="s">
        <v>85</v>
      </c>
      <c r="L342" s="3" t="s">
        <v>90</v>
      </c>
      <c r="M342" s="3" t="s">
        <v>91</v>
      </c>
      <c r="N342" s="3" t="s">
        <v>98</v>
      </c>
      <c r="O342" s="3" t="s">
        <v>98</v>
      </c>
    </row>
    <row r="343" spans="1:15" x14ac:dyDescent="0.25">
      <c r="A343" s="3">
        <v>44</v>
      </c>
      <c r="B343" s="3">
        <v>0</v>
      </c>
      <c r="C343" s="3">
        <v>0</v>
      </c>
      <c r="D343" s="3">
        <v>0</v>
      </c>
      <c r="E343" s="3">
        <v>0</v>
      </c>
      <c r="F343" s="3">
        <v>0</v>
      </c>
      <c r="G343" s="21">
        <v>56.048099469999997</v>
      </c>
      <c r="H343" s="21">
        <v>20.794343940000001</v>
      </c>
      <c r="I343" s="3" t="s">
        <v>83</v>
      </c>
      <c r="J343" s="3" t="s">
        <v>84</v>
      </c>
      <c r="K343" s="3" t="s">
        <v>85</v>
      </c>
      <c r="L343" s="3" t="s">
        <v>90</v>
      </c>
      <c r="M343" s="3" t="s">
        <v>133</v>
      </c>
      <c r="N343" s="3" t="s">
        <v>134</v>
      </c>
      <c r="O343" s="3" t="s">
        <v>135</v>
      </c>
    </row>
    <row r="344" spans="1:15" x14ac:dyDescent="0.25">
      <c r="A344" s="3">
        <v>0</v>
      </c>
      <c r="B344" s="3">
        <v>29</v>
      </c>
      <c r="C344" s="3">
        <v>25</v>
      </c>
      <c r="D344" s="3">
        <v>0</v>
      </c>
      <c r="E344" s="3">
        <v>32</v>
      </c>
      <c r="F344" s="3">
        <v>0</v>
      </c>
      <c r="G344" s="21">
        <v>0</v>
      </c>
      <c r="H344" s="21">
        <v>0</v>
      </c>
      <c r="I344" s="3" t="s">
        <v>83</v>
      </c>
      <c r="J344" s="3" t="s">
        <v>84</v>
      </c>
      <c r="K344" s="3" t="s">
        <v>85</v>
      </c>
      <c r="L344" s="3" t="s">
        <v>90</v>
      </c>
      <c r="M344" s="3" t="s">
        <v>133</v>
      </c>
      <c r="N344" s="3" t="s">
        <v>134</v>
      </c>
      <c r="O344" s="3" t="s">
        <v>135</v>
      </c>
    </row>
    <row r="345" spans="1:15" x14ac:dyDescent="0.25">
      <c r="A345" s="3">
        <v>0</v>
      </c>
      <c r="B345" s="3">
        <v>0</v>
      </c>
      <c r="C345" s="3">
        <v>0</v>
      </c>
      <c r="D345" s="3">
        <v>17</v>
      </c>
      <c r="E345" s="3">
        <v>0</v>
      </c>
      <c r="F345" s="3">
        <v>0</v>
      </c>
      <c r="G345" s="21">
        <v>0</v>
      </c>
      <c r="H345" s="21">
        <v>0</v>
      </c>
      <c r="I345" s="3" t="s">
        <v>83</v>
      </c>
      <c r="J345" s="3" t="s">
        <v>84</v>
      </c>
      <c r="K345" s="3" t="s">
        <v>85</v>
      </c>
      <c r="L345" s="3" t="s">
        <v>90</v>
      </c>
      <c r="M345" s="3" t="s">
        <v>133</v>
      </c>
      <c r="N345" s="3" t="s">
        <v>134</v>
      </c>
      <c r="O345" s="3" t="s">
        <v>135</v>
      </c>
    </row>
    <row r="346" spans="1:15" x14ac:dyDescent="0.25">
      <c r="A346" s="3">
        <v>60</v>
      </c>
      <c r="B346" s="3">
        <v>0</v>
      </c>
      <c r="C346" s="3">
        <v>0</v>
      </c>
      <c r="D346" s="3">
        <v>0</v>
      </c>
      <c r="E346" s="3">
        <v>0</v>
      </c>
      <c r="F346" s="3">
        <v>0</v>
      </c>
      <c r="G346" s="21">
        <v>0</v>
      </c>
      <c r="H346" s="21">
        <v>0</v>
      </c>
      <c r="I346" s="3" t="s">
        <v>83</v>
      </c>
      <c r="J346" s="3" t="s">
        <v>84</v>
      </c>
      <c r="K346" s="3" t="s">
        <v>85</v>
      </c>
      <c r="L346" s="3" t="s">
        <v>90</v>
      </c>
      <c r="M346" s="3" t="s">
        <v>163</v>
      </c>
      <c r="N346" s="3" t="s">
        <v>164</v>
      </c>
      <c r="O346" s="3" t="s">
        <v>165</v>
      </c>
    </row>
    <row r="347" spans="1:15" x14ac:dyDescent="0.25">
      <c r="A347" s="3">
        <v>0</v>
      </c>
      <c r="B347" s="3">
        <v>49</v>
      </c>
      <c r="C347" s="3">
        <v>0</v>
      </c>
      <c r="D347" s="3">
        <v>0</v>
      </c>
      <c r="E347" s="3">
        <v>0</v>
      </c>
      <c r="F347" s="3">
        <v>0</v>
      </c>
      <c r="G347" s="21">
        <v>0</v>
      </c>
      <c r="H347" s="21">
        <v>0</v>
      </c>
      <c r="I347" s="3" t="s">
        <v>83</v>
      </c>
      <c r="J347" s="3" t="s">
        <v>84</v>
      </c>
      <c r="K347" s="3" t="s">
        <v>85</v>
      </c>
      <c r="L347" s="3" t="s">
        <v>90</v>
      </c>
      <c r="M347" s="3" t="s">
        <v>163</v>
      </c>
      <c r="N347" s="3" t="s">
        <v>164</v>
      </c>
      <c r="O347" s="3" t="s">
        <v>165</v>
      </c>
    </row>
    <row r="348" spans="1:15" x14ac:dyDescent="0.25">
      <c r="A348" s="3">
        <v>0</v>
      </c>
      <c r="B348" s="3">
        <v>0</v>
      </c>
      <c r="C348" s="3">
        <v>0</v>
      </c>
      <c r="D348" s="3">
        <v>0</v>
      </c>
      <c r="E348" s="3">
        <v>49</v>
      </c>
      <c r="F348" s="3">
        <v>0</v>
      </c>
      <c r="G348" s="21">
        <v>0</v>
      </c>
      <c r="H348" s="21">
        <v>0</v>
      </c>
      <c r="I348" s="3" t="s">
        <v>83</v>
      </c>
      <c r="J348" s="3" t="s">
        <v>84</v>
      </c>
      <c r="K348" s="3" t="s">
        <v>85</v>
      </c>
      <c r="L348" s="3" t="s">
        <v>90</v>
      </c>
      <c r="M348" s="3" t="s">
        <v>163</v>
      </c>
      <c r="N348" s="3" t="s">
        <v>164</v>
      </c>
      <c r="O348" s="3" t="s">
        <v>165</v>
      </c>
    </row>
    <row r="349" spans="1:15" x14ac:dyDescent="0.25">
      <c r="A349" s="3">
        <v>0</v>
      </c>
      <c r="B349" s="3">
        <v>0</v>
      </c>
      <c r="C349" s="3">
        <v>0</v>
      </c>
      <c r="D349" s="3">
        <v>0</v>
      </c>
      <c r="E349" s="3">
        <v>0</v>
      </c>
      <c r="F349" s="3">
        <v>0</v>
      </c>
      <c r="G349" s="21">
        <v>42.800366867999998</v>
      </c>
      <c r="H349" s="21">
        <v>0</v>
      </c>
      <c r="I349" s="3" t="s">
        <v>83</v>
      </c>
      <c r="J349" s="3" t="s">
        <v>84</v>
      </c>
      <c r="K349" s="3" t="s">
        <v>85</v>
      </c>
      <c r="L349" s="3" t="s">
        <v>90</v>
      </c>
      <c r="M349" s="3" t="s">
        <v>163</v>
      </c>
      <c r="N349" s="3" t="s">
        <v>164</v>
      </c>
      <c r="O349" s="3" t="s">
        <v>165</v>
      </c>
    </row>
    <row r="350" spans="1:15" x14ac:dyDescent="0.25">
      <c r="A350" s="3">
        <v>0</v>
      </c>
      <c r="B350" s="3">
        <v>0</v>
      </c>
      <c r="C350" s="3">
        <v>0</v>
      </c>
      <c r="D350" s="3">
        <v>0</v>
      </c>
      <c r="E350" s="3">
        <v>0</v>
      </c>
      <c r="F350" s="3">
        <v>32</v>
      </c>
      <c r="G350" s="21">
        <v>0</v>
      </c>
      <c r="H350" s="21">
        <v>0</v>
      </c>
      <c r="I350" s="3" t="s">
        <v>83</v>
      </c>
      <c r="J350" s="3" t="s">
        <v>84</v>
      </c>
      <c r="K350" s="3" t="s">
        <v>85</v>
      </c>
      <c r="L350" s="3" t="s">
        <v>90</v>
      </c>
      <c r="M350" s="3" t="s">
        <v>163</v>
      </c>
      <c r="N350" s="3" t="s">
        <v>164</v>
      </c>
      <c r="O350" s="3" t="s">
        <v>165</v>
      </c>
    </row>
    <row r="351" spans="1:15" x14ac:dyDescent="0.25">
      <c r="A351" s="3">
        <v>0</v>
      </c>
      <c r="B351" s="3">
        <v>0</v>
      </c>
      <c r="C351" s="3">
        <v>0</v>
      </c>
      <c r="D351" s="3">
        <v>0</v>
      </c>
      <c r="E351" s="3">
        <v>0</v>
      </c>
      <c r="F351" s="3">
        <v>0</v>
      </c>
      <c r="G351" s="21">
        <v>0</v>
      </c>
      <c r="H351" s="21">
        <v>28.072364319000002</v>
      </c>
      <c r="I351" s="3" t="s">
        <v>83</v>
      </c>
      <c r="J351" s="3" t="s">
        <v>84</v>
      </c>
      <c r="K351" s="3" t="s">
        <v>85</v>
      </c>
      <c r="L351" s="3" t="s">
        <v>90</v>
      </c>
      <c r="M351" s="3" t="s">
        <v>163</v>
      </c>
      <c r="N351" s="3" t="s">
        <v>164</v>
      </c>
      <c r="O351" s="3" t="s">
        <v>165</v>
      </c>
    </row>
    <row r="352" spans="1:15" x14ac:dyDescent="0.25">
      <c r="A352" s="3">
        <v>0</v>
      </c>
      <c r="B352" s="3">
        <v>0</v>
      </c>
      <c r="C352" s="3">
        <v>0</v>
      </c>
      <c r="D352" s="3">
        <v>27</v>
      </c>
      <c r="E352" s="3">
        <v>0</v>
      </c>
      <c r="F352" s="3">
        <v>0</v>
      </c>
      <c r="G352" s="21">
        <v>0</v>
      </c>
      <c r="H352" s="21">
        <v>0</v>
      </c>
      <c r="I352" s="3" t="s">
        <v>83</v>
      </c>
      <c r="J352" s="3" t="s">
        <v>84</v>
      </c>
      <c r="K352" s="3" t="s">
        <v>85</v>
      </c>
      <c r="L352" s="3" t="s">
        <v>90</v>
      </c>
      <c r="M352" s="3" t="s">
        <v>163</v>
      </c>
      <c r="N352" s="3" t="s">
        <v>164</v>
      </c>
      <c r="O352" s="3" t="s">
        <v>165</v>
      </c>
    </row>
    <row r="353" spans="1:16" x14ac:dyDescent="0.25">
      <c r="A353" s="3">
        <v>0</v>
      </c>
      <c r="B353" s="3">
        <v>0</v>
      </c>
      <c r="C353" s="3">
        <v>0</v>
      </c>
      <c r="D353" s="3">
        <v>0</v>
      </c>
      <c r="E353" s="3">
        <v>0</v>
      </c>
      <c r="F353" s="3">
        <v>0</v>
      </c>
      <c r="G353" s="21">
        <v>25.476408849999999</v>
      </c>
      <c r="H353" s="21">
        <v>0</v>
      </c>
      <c r="I353" s="3" t="s">
        <v>83</v>
      </c>
      <c r="J353" s="3" t="s">
        <v>84</v>
      </c>
      <c r="K353" s="3" t="s">
        <v>85</v>
      </c>
      <c r="L353" s="3" t="s">
        <v>90</v>
      </c>
      <c r="M353" s="3" t="s">
        <v>163</v>
      </c>
      <c r="N353" s="3" t="s">
        <v>164</v>
      </c>
      <c r="O353" s="3" t="s">
        <v>165</v>
      </c>
    </row>
    <row r="354" spans="1:16" x14ac:dyDescent="0.25">
      <c r="A354" s="3">
        <v>0</v>
      </c>
      <c r="B354" s="3">
        <v>0</v>
      </c>
      <c r="C354" s="3">
        <v>22</v>
      </c>
      <c r="D354" s="3">
        <v>0</v>
      </c>
      <c r="E354" s="3">
        <v>0</v>
      </c>
      <c r="F354" s="3">
        <v>0</v>
      </c>
      <c r="G354" s="21">
        <v>0</v>
      </c>
      <c r="H354" s="21">
        <v>0</v>
      </c>
      <c r="I354" s="3" t="s">
        <v>83</v>
      </c>
      <c r="J354" s="3" t="s">
        <v>84</v>
      </c>
      <c r="K354" s="3" t="s">
        <v>85</v>
      </c>
      <c r="L354" s="3" t="s">
        <v>90</v>
      </c>
      <c r="M354" s="3" t="s">
        <v>163</v>
      </c>
      <c r="N354" s="3" t="s">
        <v>164</v>
      </c>
      <c r="O354" s="3" t="s">
        <v>165</v>
      </c>
    </row>
    <row r="355" spans="1:16" x14ac:dyDescent="0.25">
      <c r="A355" s="3">
        <v>15</v>
      </c>
      <c r="B355" s="3">
        <v>0</v>
      </c>
      <c r="C355" s="3">
        <v>0</v>
      </c>
      <c r="D355" s="3">
        <v>0</v>
      </c>
      <c r="E355" s="3">
        <v>0</v>
      </c>
      <c r="F355" s="3">
        <v>0</v>
      </c>
      <c r="G355" s="21">
        <v>0</v>
      </c>
      <c r="H355" s="21">
        <v>0</v>
      </c>
      <c r="I355" s="3" t="s">
        <v>83</v>
      </c>
      <c r="J355" s="3" t="s">
        <v>84</v>
      </c>
      <c r="K355" s="3" t="s">
        <v>85</v>
      </c>
      <c r="L355" s="3" t="s">
        <v>90</v>
      </c>
      <c r="M355" s="3" t="s">
        <v>163</v>
      </c>
      <c r="N355" s="3" t="s">
        <v>164</v>
      </c>
      <c r="O355" s="3" t="s">
        <v>165</v>
      </c>
    </row>
    <row r="356" spans="1:16" x14ac:dyDescent="0.25">
      <c r="A356" s="3">
        <v>0</v>
      </c>
      <c r="B356" s="3">
        <v>4</v>
      </c>
      <c r="C356" s="3">
        <v>0</v>
      </c>
      <c r="D356" s="3">
        <v>0</v>
      </c>
      <c r="E356" s="3">
        <v>0</v>
      </c>
      <c r="F356" s="3">
        <v>0</v>
      </c>
      <c r="G356" s="21">
        <v>0</v>
      </c>
      <c r="H356" s="21">
        <v>0</v>
      </c>
      <c r="I356" s="3" t="s">
        <v>83</v>
      </c>
      <c r="J356" s="3" t="s">
        <v>84</v>
      </c>
      <c r="K356" s="3" t="s">
        <v>85</v>
      </c>
      <c r="L356" s="3" t="s">
        <v>90</v>
      </c>
      <c r="M356" s="3" t="s">
        <v>163</v>
      </c>
      <c r="N356" s="3" t="s">
        <v>164</v>
      </c>
      <c r="O356" s="3" t="s">
        <v>165</v>
      </c>
    </row>
    <row r="357" spans="1:16" x14ac:dyDescent="0.25">
      <c r="A357" s="3">
        <v>0</v>
      </c>
      <c r="B357" s="3">
        <v>3</v>
      </c>
      <c r="C357" s="3">
        <v>0</v>
      </c>
      <c r="D357" s="3">
        <v>0</v>
      </c>
      <c r="E357" s="3">
        <v>0</v>
      </c>
      <c r="F357" s="3">
        <v>0</v>
      </c>
      <c r="G357" s="21">
        <v>0</v>
      </c>
      <c r="H357" s="21">
        <v>0</v>
      </c>
      <c r="I357" s="3" t="s">
        <v>83</v>
      </c>
      <c r="J357" s="3" t="s">
        <v>84</v>
      </c>
      <c r="K357" s="3" t="s">
        <v>85</v>
      </c>
      <c r="L357" s="3" t="s">
        <v>90</v>
      </c>
      <c r="M357" s="3" t="s">
        <v>163</v>
      </c>
      <c r="N357" s="3" t="s">
        <v>164</v>
      </c>
      <c r="O357" s="3" t="s">
        <v>165</v>
      </c>
    </row>
    <row r="358" spans="1:16" x14ac:dyDescent="0.25">
      <c r="A358" s="3">
        <v>3727</v>
      </c>
      <c r="B358" s="3">
        <v>4040</v>
      </c>
      <c r="C358" s="3">
        <v>3758</v>
      </c>
      <c r="D358" s="3">
        <v>3093</v>
      </c>
      <c r="E358" s="3">
        <v>1346</v>
      </c>
      <c r="F358" s="3">
        <v>839</v>
      </c>
      <c r="G358" s="21">
        <v>3293.5901361279998</v>
      </c>
      <c r="H358" s="21">
        <v>1147.847785488</v>
      </c>
      <c r="I358" s="3" t="s">
        <v>83</v>
      </c>
      <c r="J358" s="3" t="s">
        <v>84</v>
      </c>
      <c r="K358" s="3" t="s">
        <v>99</v>
      </c>
      <c r="L358" s="3" t="s">
        <v>19</v>
      </c>
      <c r="M358" s="3" t="s">
        <v>98</v>
      </c>
      <c r="N358" s="3" t="s">
        <v>98</v>
      </c>
      <c r="O358" s="3" t="s">
        <v>98</v>
      </c>
    </row>
    <row r="359" spans="1:16" x14ac:dyDescent="0.25">
      <c r="A359" s="3">
        <v>87</v>
      </c>
      <c r="B359" s="3">
        <v>950</v>
      </c>
      <c r="C359" s="3">
        <v>246</v>
      </c>
      <c r="D359" s="3">
        <v>0</v>
      </c>
      <c r="E359" s="3">
        <v>0</v>
      </c>
      <c r="F359" s="3">
        <v>148</v>
      </c>
      <c r="G359" s="21">
        <v>0</v>
      </c>
      <c r="H359" s="21">
        <v>185.06966106600001</v>
      </c>
      <c r="I359" s="3" t="s">
        <v>83</v>
      </c>
      <c r="J359" s="3" t="s">
        <v>84</v>
      </c>
      <c r="K359" s="3" t="s">
        <v>99</v>
      </c>
      <c r="L359" s="3" t="s">
        <v>19</v>
      </c>
      <c r="M359" s="3" t="s">
        <v>98</v>
      </c>
      <c r="N359" s="3" t="s">
        <v>98</v>
      </c>
      <c r="O359" s="3" t="s">
        <v>98</v>
      </c>
    </row>
    <row r="360" spans="1:16" x14ac:dyDescent="0.25">
      <c r="A360" s="3">
        <v>0</v>
      </c>
      <c r="B360" s="3">
        <v>17</v>
      </c>
      <c r="C360" s="3">
        <v>0</v>
      </c>
      <c r="D360" s="3">
        <v>0</v>
      </c>
      <c r="E360" s="3">
        <v>0</v>
      </c>
      <c r="F360" s="3">
        <v>0</v>
      </c>
      <c r="G360" s="21">
        <v>0</v>
      </c>
      <c r="H360" s="21">
        <v>0</v>
      </c>
      <c r="I360" s="3" t="s">
        <v>83</v>
      </c>
      <c r="J360" s="3" t="s">
        <v>84</v>
      </c>
      <c r="K360" s="3" t="s">
        <v>99</v>
      </c>
      <c r="L360" s="3" t="s">
        <v>19</v>
      </c>
      <c r="M360" s="3" t="s">
        <v>98</v>
      </c>
      <c r="N360" s="3" t="s">
        <v>98</v>
      </c>
      <c r="O360" s="3" t="s">
        <v>98</v>
      </c>
    </row>
    <row r="361" spans="1:16" x14ac:dyDescent="0.25">
      <c r="A361" s="3">
        <v>66</v>
      </c>
      <c r="B361" s="3">
        <v>0</v>
      </c>
      <c r="C361" s="3">
        <v>0</v>
      </c>
      <c r="D361" s="3">
        <v>0</v>
      </c>
      <c r="E361" s="3">
        <v>0</v>
      </c>
      <c r="F361" s="3">
        <v>0</v>
      </c>
      <c r="G361" s="21">
        <v>0</v>
      </c>
      <c r="H361" s="21">
        <v>0</v>
      </c>
      <c r="I361" s="3" t="s">
        <v>83</v>
      </c>
      <c r="J361" s="3" t="s">
        <v>84</v>
      </c>
      <c r="K361" s="3" t="s">
        <v>99</v>
      </c>
      <c r="L361" s="3" t="s">
        <v>19</v>
      </c>
      <c r="M361" s="3" t="s">
        <v>98</v>
      </c>
      <c r="N361" s="3" t="s">
        <v>98</v>
      </c>
      <c r="O361" s="3" t="s">
        <v>98</v>
      </c>
    </row>
    <row r="362" spans="1:16" x14ac:dyDescent="0.25">
      <c r="A362" s="3">
        <v>0</v>
      </c>
      <c r="B362" s="3">
        <v>0</v>
      </c>
      <c r="C362" s="3">
        <v>37</v>
      </c>
      <c r="D362" s="3">
        <v>0</v>
      </c>
      <c r="E362" s="3">
        <v>0</v>
      </c>
      <c r="F362" s="3">
        <v>0</v>
      </c>
      <c r="G362" s="21">
        <v>0</v>
      </c>
      <c r="H362" s="21">
        <v>0</v>
      </c>
      <c r="I362" s="3" t="s">
        <v>83</v>
      </c>
      <c r="J362" s="3" t="s">
        <v>84</v>
      </c>
      <c r="K362" s="3" t="s">
        <v>99</v>
      </c>
      <c r="L362" s="3" t="s">
        <v>19</v>
      </c>
      <c r="M362" s="3" t="s">
        <v>98</v>
      </c>
      <c r="N362" s="3" t="s">
        <v>98</v>
      </c>
      <c r="O362" s="3" t="s">
        <v>98</v>
      </c>
    </row>
    <row r="363" spans="1:16" x14ac:dyDescent="0.25">
      <c r="A363" s="3">
        <v>5</v>
      </c>
      <c r="B363" s="3">
        <v>0</v>
      </c>
      <c r="C363" s="3">
        <v>9</v>
      </c>
      <c r="D363" s="3">
        <v>0</v>
      </c>
      <c r="E363" s="3">
        <v>0</v>
      </c>
      <c r="F363" s="3">
        <v>0</v>
      </c>
      <c r="G363" s="21">
        <v>0</v>
      </c>
      <c r="H363" s="21">
        <v>0</v>
      </c>
      <c r="I363" s="3" t="s">
        <v>83</v>
      </c>
      <c r="J363" s="3" t="s">
        <v>84</v>
      </c>
      <c r="K363" s="3" t="s">
        <v>99</v>
      </c>
      <c r="L363" s="3" t="s">
        <v>19</v>
      </c>
      <c r="M363" s="3" t="s">
        <v>98</v>
      </c>
      <c r="N363" s="3" t="s">
        <v>98</v>
      </c>
      <c r="O363" s="3" t="s">
        <v>98</v>
      </c>
    </row>
    <row r="364" spans="1:16" x14ac:dyDescent="0.25">
      <c r="A364" s="3">
        <v>0</v>
      </c>
      <c r="B364" s="3">
        <v>0</v>
      </c>
      <c r="C364" s="3">
        <v>0</v>
      </c>
      <c r="D364" s="3">
        <v>0</v>
      </c>
      <c r="E364" s="3">
        <v>0</v>
      </c>
      <c r="F364" s="3">
        <v>0</v>
      </c>
      <c r="G364" s="21">
        <v>0</v>
      </c>
      <c r="H364" s="21">
        <v>10.39717197</v>
      </c>
      <c r="I364" s="3" t="s">
        <v>83</v>
      </c>
      <c r="J364" s="3" t="s">
        <v>84</v>
      </c>
      <c r="K364" s="3" t="s">
        <v>99</v>
      </c>
      <c r="L364" s="3" t="s">
        <v>19</v>
      </c>
      <c r="M364" s="3" t="s">
        <v>193</v>
      </c>
      <c r="N364" s="3" t="s">
        <v>194</v>
      </c>
      <c r="O364" s="3" t="s">
        <v>195</v>
      </c>
    </row>
    <row r="365" spans="1:16" x14ac:dyDescent="0.25">
      <c r="A365" s="21">
        <f t="shared" ref="A365:H365" si="1">SUM(A329:A364)</f>
        <v>6857</v>
      </c>
      <c r="B365" s="21">
        <f t="shared" si="1"/>
        <v>8403</v>
      </c>
      <c r="C365" s="21">
        <f t="shared" si="1"/>
        <v>6605</v>
      </c>
      <c r="D365" s="21">
        <f t="shared" si="1"/>
        <v>4922</v>
      </c>
      <c r="E365" s="21">
        <f t="shared" si="1"/>
        <v>2778</v>
      </c>
      <c r="F365" s="21">
        <f t="shared" si="1"/>
        <v>1951</v>
      </c>
      <c r="G365" s="21">
        <f t="shared" si="1"/>
        <v>5843.269133836</v>
      </c>
      <c r="H365" s="21">
        <f t="shared" si="1"/>
        <v>2253.067165899</v>
      </c>
    </row>
    <row r="367" spans="1:16" x14ac:dyDescent="0.25">
      <c r="A367" s="7" t="s">
        <v>240</v>
      </c>
    </row>
    <row r="368" spans="1:16" x14ac:dyDescent="0.25">
      <c r="A368" s="3" t="s">
        <v>241</v>
      </c>
      <c r="B368" s="3" t="s">
        <v>242</v>
      </c>
      <c r="C368" s="3" t="s">
        <v>243</v>
      </c>
      <c r="D368" s="3" t="s">
        <v>244</v>
      </c>
      <c r="E368" s="3" t="s">
        <v>245</v>
      </c>
      <c r="F368" s="3" t="s">
        <v>246</v>
      </c>
      <c r="G368" s="3" t="s">
        <v>312</v>
      </c>
      <c r="H368" s="3" t="s">
        <v>313</v>
      </c>
      <c r="I368" s="5" t="s">
        <v>76</v>
      </c>
      <c r="J368" s="5" t="s">
        <v>77</v>
      </c>
      <c r="K368" s="5" t="s">
        <v>78</v>
      </c>
      <c r="L368" s="5" t="s">
        <v>79</v>
      </c>
      <c r="M368" s="5" t="s">
        <v>80</v>
      </c>
      <c r="N368" s="5" t="s">
        <v>81</v>
      </c>
      <c r="O368" s="5" t="s">
        <v>82</v>
      </c>
      <c r="P368" s="5" t="s">
        <v>674</v>
      </c>
    </row>
    <row r="369" spans="1:15" x14ac:dyDescent="0.25">
      <c r="A369" s="3">
        <v>713</v>
      </c>
      <c r="B369" s="3">
        <v>1273</v>
      </c>
      <c r="C369" s="3">
        <v>431</v>
      </c>
      <c r="D369" s="3">
        <v>267</v>
      </c>
      <c r="E369" s="3">
        <v>297</v>
      </c>
      <c r="F369" s="3">
        <v>141</v>
      </c>
      <c r="G369" s="21">
        <v>778.96053034399995</v>
      </c>
      <c r="H369" s="21">
        <v>676.80826983899999</v>
      </c>
      <c r="I369" s="5" t="s">
        <v>83</v>
      </c>
      <c r="J369" s="5" t="s">
        <v>84</v>
      </c>
      <c r="K369" s="5" t="s">
        <v>85</v>
      </c>
      <c r="L369" s="5" t="s">
        <v>86</v>
      </c>
      <c r="M369" s="5" t="s">
        <v>87</v>
      </c>
      <c r="N369" s="5" t="s">
        <v>88</v>
      </c>
      <c r="O369" s="5" t="s">
        <v>89</v>
      </c>
    </row>
    <row r="370" spans="1:15" x14ac:dyDescent="0.25">
      <c r="A370" s="3">
        <v>654</v>
      </c>
      <c r="B370" s="3">
        <v>809</v>
      </c>
      <c r="C370" s="3">
        <v>286</v>
      </c>
      <c r="D370" s="3">
        <v>276</v>
      </c>
      <c r="E370" s="3">
        <v>220</v>
      </c>
      <c r="F370" s="3">
        <v>125</v>
      </c>
      <c r="G370" s="21">
        <v>641.31698113399989</v>
      </c>
      <c r="H370" s="21">
        <v>496.12189915800002</v>
      </c>
      <c r="I370" s="5" t="s">
        <v>83</v>
      </c>
      <c r="J370" s="5" t="s">
        <v>84</v>
      </c>
      <c r="K370" s="5" t="s">
        <v>85</v>
      </c>
      <c r="L370" s="5" t="s">
        <v>94</v>
      </c>
      <c r="M370" s="5" t="s">
        <v>0</v>
      </c>
      <c r="N370" s="5" t="s">
        <v>98</v>
      </c>
      <c r="O370" s="5" t="s">
        <v>98</v>
      </c>
    </row>
    <row r="371" spans="1:15" x14ac:dyDescent="0.25">
      <c r="A371" s="3">
        <v>2644</v>
      </c>
      <c r="B371" s="3">
        <v>2800</v>
      </c>
      <c r="C371" s="3">
        <v>975</v>
      </c>
      <c r="D371" s="3">
        <v>664</v>
      </c>
      <c r="E371" s="3">
        <v>374</v>
      </c>
      <c r="F371" s="3">
        <v>248</v>
      </c>
      <c r="G371" s="21">
        <v>925.7803161679999</v>
      </c>
      <c r="H371" s="21">
        <v>716.62052100599999</v>
      </c>
      <c r="I371" s="5" t="s">
        <v>83</v>
      </c>
      <c r="J371" s="5" t="s">
        <v>84</v>
      </c>
      <c r="K371" s="5" t="s">
        <v>85</v>
      </c>
      <c r="L371" s="5" t="s">
        <v>94</v>
      </c>
      <c r="M371" s="5" t="s">
        <v>108</v>
      </c>
      <c r="N371" s="5" t="s">
        <v>109</v>
      </c>
      <c r="O371" s="5" t="s">
        <v>110</v>
      </c>
    </row>
    <row r="372" spans="1:15" x14ac:dyDescent="0.25">
      <c r="A372" s="3">
        <v>65</v>
      </c>
      <c r="B372" s="3">
        <v>19</v>
      </c>
      <c r="C372" s="3">
        <v>20</v>
      </c>
      <c r="D372" s="3">
        <v>13</v>
      </c>
      <c r="E372" s="3">
        <v>17</v>
      </c>
      <c r="F372" s="3">
        <v>0</v>
      </c>
      <c r="G372" s="21">
        <v>27.528709841999998</v>
      </c>
      <c r="H372" s="21">
        <v>8.1666156240000003</v>
      </c>
      <c r="I372" s="5" t="s">
        <v>83</v>
      </c>
      <c r="J372" s="5" t="s">
        <v>84</v>
      </c>
      <c r="K372" s="5" t="s">
        <v>85</v>
      </c>
      <c r="L372" s="5" t="s">
        <v>94</v>
      </c>
      <c r="M372" s="5" t="s">
        <v>130</v>
      </c>
      <c r="N372" s="5" t="s">
        <v>205</v>
      </c>
      <c r="O372" s="5" t="s">
        <v>98</v>
      </c>
    </row>
    <row r="373" spans="1:15" x14ac:dyDescent="0.25">
      <c r="A373" s="3">
        <v>0</v>
      </c>
      <c r="B373" s="3">
        <v>11</v>
      </c>
      <c r="C373" s="3">
        <v>0</v>
      </c>
      <c r="D373" s="3">
        <v>8</v>
      </c>
      <c r="E373" s="3">
        <v>0</v>
      </c>
      <c r="F373" s="3">
        <v>0</v>
      </c>
      <c r="G373" s="21">
        <v>10.195818459999998</v>
      </c>
      <c r="H373" s="21">
        <v>21.437366013000002</v>
      </c>
      <c r="I373" s="5" t="s">
        <v>83</v>
      </c>
      <c r="J373" s="5" t="s">
        <v>84</v>
      </c>
      <c r="K373" s="5" t="s">
        <v>85</v>
      </c>
      <c r="L373" s="5" t="s">
        <v>94</v>
      </c>
      <c r="M373" s="5" t="s">
        <v>130</v>
      </c>
      <c r="N373" s="5" t="s">
        <v>131</v>
      </c>
      <c r="O373" s="5" t="s">
        <v>132</v>
      </c>
    </row>
    <row r="374" spans="1:15" x14ac:dyDescent="0.25">
      <c r="A374" s="3">
        <v>6184</v>
      </c>
      <c r="B374" s="3">
        <v>7177</v>
      </c>
      <c r="C374" s="3">
        <v>2705</v>
      </c>
      <c r="D374" s="3">
        <v>2617</v>
      </c>
      <c r="E374" s="3">
        <v>1593</v>
      </c>
      <c r="F374" s="3">
        <v>1253</v>
      </c>
      <c r="G374" s="21">
        <v>5701.5016828319995</v>
      </c>
      <c r="H374" s="21">
        <v>5730.9225141420002</v>
      </c>
      <c r="I374" s="5" t="s">
        <v>83</v>
      </c>
      <c r="J374" s="5" t="s">
        <v>84</v>
      </c>
      <c r="K374" s="5" t="s">
        <v>85</v>
      </c>
      <c r="L374" s="5" t="s">
        <v>94</v>
      </c>
      <c r="M374" s="5" t="s">
        <v>95</v>
      </c>
      <c r="N374" s="5" t="s">
        <v>96</v>
      </c>
      <c r="O374" s="5" t="s">
        <v>97</v>
      </c>
    </row>
    <row r="375" spans="1:15" x14ac:dyDescent="0.25">
      <c r="A375" s="3">
        <v>1845</v>
      </c>
      <c r="B375" s="3">
        <v>2411</v>
      </c>
      <c r="C375" s="3">
        <v>659</v>
      </c>
      <c r="D375" s="3">
        <v>601</v>
      </c>
      <c r="E375" s="3">
        <v>508</v>
      </c>
      <c r="F375" s="3">
        <v>322</v>
      </c>
      <c r="G375" s="21">
        <v>1479.413258546</v>
      </c>
      <c r="H375" s="21">
        <v>1358.720674443</v>
      </c>
      <c r="I375" s="5" t="s">
        <v>83</v>
      </c>
      <c r="J375" s="5" t="s">
        <v>84</v>
      </c>
      <c r="K375" s="5" t="s">
        <v>85</v>
      </c>
      <c r="L375" s="5" t="s">
        <v>90</v>
      </c>
      <c r="M375" s="5" t="s">
        <v>150</v>
      </c>
      <c r="N375" s="5" t="s">
        <v>151</v>
      </c>
      <c r="O375" s="5" t="s">
        <v>152</v>
      </c>
    </row>
    <row r="376" spans="1:15" x14ac:dyDescent="0.25">
      <c r="A376" s="3">
        <v>2595</v>
      </c>
      <c r="B376" s="3">
        <v>3750</v>
      </c>
      <c r="C376" s="3">
        <v>1167</v>
      </c>
      <c r="D376" s="3">
        <v>1201</v>
      </c>
      <c r="E376" s="3">
        <v>1051</v>
      </c>
      <c r="F376" s="3">
        <v>766</v>
      </c>
      <c r="G376" s="21">
        <v>4066.0924018479996</v>
      </c>
      <c r="H376" s="21">
        <v>3287.06278866</v>
      </c>
      <c r="I376" s="5" t="s">
        <v>83</v>
      </c>
      <c r="J376" s="5" t="s">
        <v>84</v>
      </c>
      <c r="K376" s="5" t="s">
        <v>85</v>
      </c>
      <c r="L376" s="5" t="s">
        <v>90</v>
      </c>
      <c r="M376" s="5" t="s">
        <v>106</v>
      </c>
      <c r="N376" s="5" t="s">
        <v>107</v>
      </c>
      <c r="O376" s="5" t="s">
        <v>98</v>
      </c>
    </row>
    <row r="377" spans="1:15" x14ac:dyDescent="0.25">
      <c r="A377" s="3">
        <v>0</v>
      </c>
      <c r="B377" s="3">
        <v>10</v>
      </c>
      <c r="C377" s="3">
        <v>0</v>
      </c>
      <c r="D377" s="3">
        <v>0</v>
      </c>
      <c r="E377" s="3">
        <v>0</v>
      </c>
      <c r="F377" s="3">
        <v>0</v>
      </c>
      <c r="G377" s="21">
        <v>0</v>
      </c>
      <c r="H377" s="21">
        <v>0</v>
      </c>
      <c r="I377" s="5" t="s">
        <v>83</v>
      </c>
      <c r="J377" s="5" t="s">
        <v>84</v>
      </c>
      <c r="K377" s="5" t="s">
        <v>85</v>
      </c>
      <c r="L377" s="5" t="s">
        <v>90</v>
      </c>
      <c r="M377" s="5" t="s">
        <v>91</v>
      </c>
      <c r="N377" s="5" t="s">
        <v>92</v>
      </c>
      <c r="O377" s="5" t="s">
        <v>93</v>
      </c>
    </row>
    <row r="378" spans="1:15" x14ac:dyDescent="0.25">
      <c r="A378" s="3">
        <v>456</v>
      </c>
      <c r="B378" s="3">
        <v>398</v>
      </c>
      <c r="C378" s="3">
        <v>108</v>
      </c>
      <c r="D378" s="3">
        <v>165</v>
      </c>
      <c r="E378" s="3">
        <v>157</v>
      </c>
      <c r="F378" s="3">
        <v>114</v>
      </c>
      <c r="G378" s="21">
        <v>350.73615502399997</v>
      </c>
      <c r="H378" s="21">
        <v>320.53966324200002</v>
      </c>
      <c r="I378" s="5" t="s">
        <v>83</v>
      </c>
      <c r="J378" s="5" t="s">
        <v>84</v>
      </c>
      <c r="K378" s="5" t="s">
        <v>85</v>
      </c>
      <c r="L378" s="5" t="s">
        <v>90</v>
      </c>
      <c r="M378" s="5" t="s">
        <v>133</v>
      </c>
      <c r="N378" s="5" t="s">
        <v>134</v>
      </c>
      <c r="O378" s="5" t="s">
        <v>135</v>
      </c>
    </row>
    <row r="379" spans="1:15" x14ac:dyDescent="0.25">
      <c r="A379" s="3">
        <v>118</v>
      </c>
      <c r="B379" s="3">
        <v>138</v>
      </c>
      <c r="C379" s="3">
        <v>0</v>
      </c>
      <c r="D379" s="3">
        <v>0</v>
      </c>
      <c r="E379" s="3">
        <v>0</v>
      </c>
      <c r="F379" s="3">
        <v>0</v>
      </c>
      <c r="G379" s="21">
        <v>121.33023967399998</v>
      </c>
      <c r="H379" s="21">
        <v>102.0826953</v>
      </c>
      <c r="I379" s="5" t="s">
        <v>83</v>
      </c>
      <c r="J379" s="5" t="s">
        <v>84</v>
      </c>
      <c r="K379" s="5" t="s">
        <v>85</v>
      </c>
      <c r="L379" s="5" t="s">
        <v>90</v>
      </c>
      <c r="M379" s="5" t="s">
        <v>133</v>
      </c>
      <c r="N379" s="5" t="s">
        <v>134</v>
      </c>
      <c r="O379" s="5" t="s">
        <v>135</v>
      </c>
    </row>
    <row r="380" spans="1:15" x14ac:dyDescent="0.25">
      <c r="A380" s="3">
        <v>80</v>
      </c>
      <c r="B380" s="3">
        <v>98</v>
      </c>
      <c r="C380" s="3">
        <v>0</v>
      </c>
      <c r="D380" s="3">
        <v>0</v>
      </c>
      <c r="E380" s="3">
        <v>0</v>
      </c>
      <c r="F380" s="3">
        <v>0</v>
      </c>
      <c r="G380" s="21">
        <v>77.488220295999994</v>
      </c>
      <c r="H380" s="21">
        <v>0</v>
      </c>
      <c r="I380" s="5" t="s">
        <v>83</v>
      </c>
      <c r="J380" s="5" t="s">
        <v>84</v>
      </c>
      <c r="K380" s="5" t="s">
        <v>85</v>
      </c>
      <c r="L380" s="5" t="s">
        <v>90</v>
      </c>
      <c r="M380" s="5" t="s">
        <v>133</v>
      </c>
      <c r="N380" s="5" t="s">
        <v>134</v>
      </c>
      <c r="O380" s="5" t="s">
        <v>135</v>
      </c>
    </row>
    <row r="381" spans="1:15" x14ac:dyDescent="0.25">
      <c r="A381" s="3">
        <v>0</v>
      </c>
      <c r="B381" s="3">
        <v>86</v>
      </c>
      <c r="C381" s="3">
        <v>0</v>
      </c>
      <c r="D381" s="3">
        <v>0</v>
      </c>
      <c r="E381" s="3">
        <v>0</v>
      </c>
      <c r="F381" s="3">
        <v>0</v>
      </c>
      <c r="G381" s="21">
        <v>97.879857215999991</v>
      </c>
      <c r="H381" s="21">
        <v>0</v>
      </c>
      <c r="I381" s="5" t="s">
        <v>83</v>
      </c>
      <c r="J381" s="5" t="s">
        <v>84</v>
      </c>
      <c r="K381" s="5" t="s">
        <v>85</v>
      </c>
      <c r="L381" s="5" t="s">
        <v>90</v>
      </c>
      <c r="M381" s="5" t="s">
        <v>133</v>
      </c>
      <c r="N381" s="5" t="s">
        <v>134</v>
      </c>
      <c r="O381" s="5" t="s">
        <v>135</v>
      </c>
    </row>
    <row r="382" spans="1:15" x14ac:dyDescent="0.25">
      <c r="A382" s="3">
        <v>385</v>
      </c>
      <c r="B382" s="3">
        <v>409</v>
      </c>
      <c r="C382" s="3">
        <v>91</v>
      </c>
      <c r="D382" s="3">
        <v>164</v>
      </c>
      <c r="E382" s="3">
        <v>139</v>
      </c>
      <c r="F382" s="3">
        <v>94</v>
      </c>
      <c r="G382" s="21">
        <v>465.94890362199993</v>
      </c>
      <c r="H382" s="21">
        <v>374.643491751</v>
      </c>
      <c r="I382" s="5" t="s">
        <v>83</v>
      </c>
      <c r="J382" s="5" t="s">
        <v>84</v>
      </c>
      <c r="K382" s="5" t="s">
        <v>85</v>
      </c>
      <c r="L382" s="5" t="s">
        <v>90</v>
      </c>
      <c r="M382" s="5" t="s">
        <v>163</v>
      </c>
      <c r="N382" s="5" t="s">
        <v>164</v>
      </c>
      <c r="O382" s="5" t="s">
        <v>165</v>
      </c>
    </row>
    <row r="383" spans="1:15" x14ac:dyDescent="0.25">
      <c r="A383" s="3">
        <v>20</v>
      </c>
      <c r="B383" s="3">
        <v>0</v>
      </c>
      <c r="C383" s="3">
        <v>0</v>
      </c>
      <c r="D383" s="3">
        <v>0</v>
      </c>
      <c r="E383" s="3">
        <v>0</v>
      </c>
      <c r="F383" s="3">
        <v>0</v>
      </c>
      <c r="G383" s="21">
        <v>45.881183069999999</v>
      </c>
      <c r="H383" s="21">
        <v>29.603981637</v>
      </c>
      <c r="I383" s="5" t="s">
        <v>83</v>
      </c>
      <c r="J383" s="5" t="s">
        <v>84</v>
      </c>
      <c r="K383" s="5" t="s">
        <v>85</v>
      </c>
      <c r="L383" s="5" t="s">
        <v>90</v>
      </c>
      <c r="M383" s="5" t="s">
        <v>163</v>
      </c>
      <c r="N383" s="5" t="s">
        <v>164</v>
      </c>
      <c r="O383" s="5" t="s">
        <v>165</v>
      </c>
    </row>
    <row r="384" spans="1:15" x14ac:dyDescent="0.25">
      <c r="A384" s="3">
        <v>0</v>
      </c>
      <c r="B384" s="3">
        <v>21</v>
      </c>
      <c r="C384" s="3">
        <v>0</v>
      </c>
      <c r="D384" s="3">
        <v>12</v>
      </c>
      <c r="E384" s="3">
        <v>0</v>
      </c>
      <c r="F384" s="3">
        <v>0</v>
      </c>
      <c r="G384" s="21">
        <v>0</v>
      </c>
      <c r="H384" s="21">
        <v>0</v>
      </c>
      <c r="I384" s="5" t="s">
        <v>83</v>
      </c>
      <c r="J384" s="5" t="s">
        <v>84</v>
      </c>
      <c r="K384" s="5" t="s">
        <v>85</v>
      </c>
      <c r="L384" s="5" t="s">
        <v>90</v>
      </c>
      <c r="M384" s="5" t="s">
        <v>163</v>
      </c>
      <c r="N384" s="5" t="s">
        <v>164</v>
      </c>
      <c r="O384" s="5" t="s">
        <v>165</v>
      </c>
    </row>
    <row r="385" spans="1:16" x14ac:dyDescent="0.25">
      <c r="A385" s="3">
        <v>2475</v>
      </c>
      <c r="B385" s="3">
        <v>3223</v>
      </c>
      <c r="C385" s="3">
        <v>1211</v>
      </c>
      <c r="D385" s="3">
        <v>1695</v>
      </c>
      <c r="E385" s="3">
        <v>759</v>
      </c>
      <c r="F385" s="3">
        <v>385</v>
      </c>
      <c r="G385" s="21">
        <v>2908.8670066379996</v>
      </c>
      <c r="H385" s="21">
        <v>1786.4471677500001</v>
      </c>
      <c r="I385" s="5" t="s">
        <v>83</v>
      </c>
      <c r="J385" s="5" t="s">
        <v>84</v>
      </c>
      <c r="K385" s="5" t="s">
        <v>99</v>
      </c>
      <c r="L385" s="5" t="s">
        <v>19</v>
      </c>
      <c r="M385" s="5" t="s">
        <v>98</v>
      </c>
      <c r="N385" s="5" t="s">
        <v>98</v>
      </c>
      <c r="O385" s="5" t="s">
        <v>98</v>
      </c>
    </row>
    <row r="386" spans="1:16" x14ac:dyDescent="0.25">
      <c r="A386" s="3">
        <v>0</v>
      </c>
      <c r="B386" s="3">
        <v>0</v>
      </c>
      <c r="C386" s="3">
        <v>0</v>
      </c>
      <c r="D386" s="3">
        <v>0</v>
      </c>
      <c r="E386" s="3">
        <v>187</v>
      </c>
      <c r="F386" s="3">
        <v>0</v>
      </c>
      <c r="G386" s="21">
        <v>720.84436512199989</v>
      </c>
      <c r="H386" s="21">
        <v>0</v>
      </c>
      <c r="I386" s="5" t="s">
        <v>83</v>
      </c>
      <c r="J386" s="5" t="s">
        <v>84</v>
      </c>
      <c r="K386" s="5" t="s">
        <v>99</v>
      </c>
      <c r="L386" s="5" t="s">
        <v>19</v>
      </c>
      <c r="M386" s="5" t="s">
        <v>98</v>
      </c>
      <c r="N386" s="5" t="s">
        <v>98</v>
      </c>
      <c r="O386" s="5" t="s">
        <v>98</v>
      </c>
    </row>
    <row r="387" spans="1:16" x14ac:dyDescent="0.25">
      <c r="A387" s="3">
        <v>0</v>
      </c>
      <c r="B387" s="3">
        <v>0</v>
      </c>
      <c r="C387" s="3">
        <v>0</v>
      </c>
      <c r="D387" s="3">
        <v>0</v>
      </c>
      <c r="E387" s="3">
        <v>0</v>
      </c>
      <c r="F387" s="3">
        <v>0</v>
      </c>
      <c r="G387" s="21">
        <v>10.195818459999998</v>
      </c>
      <c r="H387" s="21">
        <v>0</v>
      </c>
      <c r="I387" s="5" t="s">
        <v>83</v>
      </c>
      <c r="J387" s="5" t="s">
        <v>84</v>
      </c>
      <c r="K387" s="5" t="s">
        <v>99</v>
      </c>
      <c r="L387" s="5" t="s">
        <v>19</v>
      </c>
      <c r="M387" s="5" t="s">
        <v>98</v>
      </c>
      <c r="N387" s="5" t="s">
        <v>98</v>
      </c>
      <c r="O387" s="5" t="s">
        <v>98</v>
      </c>
    </row>
    <row r="388" spans="1:16" x14ac:dyDescent="0.25">
      <c r="A388" s="3">
        <v>0</v>
      </c>
      <c r="B388" s="3">
        <v>0</v>
      </c>
      <c r="C388" s="3">
        <v>0</v>
      </c>
      <c r="D388" s="3">
        <v>0</v>
      </c>
      <c r="E388" s="3">
        <v>0</v>
      </c>
      <c r="F388" s="3">
        <v>0</v>
      </c>
      <c r="G388" s="21">
        <v>10.195818459999998</v>
      </c>
      <c r="H388" s="21">
        <v>0</v>
      </c>
      <c r="I388" s="5" t="s">
        <v>83</v>
      </c>
      <c r="J388" s="5" t="s">
        <v>84</v>
      </c>
      <c r="K388" s="5" t="s">
        <v>99</v>
      </c>
      <c r="L388" s="5" t="s">
        <v>19</v>
      </c>
      <c r="M388" s="5" t="s">
        <v>98</v>
      </c>
      <c r="N388" s="5" t="s">
        <v>98</v>
      </c>
      <c r="O388" s="5" t="s">
        <v>98</v>
      </c>
    </row>
    <row r="389" spans="1:16" x14ac:dyDescent="0.25">
      <c r="A389" s="3">
        <v>0</v>
      </c>
      <c r="B389" s="3">
        <v>0</v>
      </c>
      <c r="C389" s="3">
        <v>0</v>
      </c>
      <c r="D389" s="3">
        <v>0</v>
      </c>
      <c r="E389" s="3">
        <v>0</v>
      </c>
      <c r="F389" s="3">
        <v>0</v>
      </c>
      <c r="G389" s="21">
        <v>0</v>
      </c>
      <c r="H389" s="21">
        <v>10.208269530000001</v>
      </c>
      <c r="I389" s="5" t="s">
        <v>83</v>
      </c>
      <c r="J389" s="5" t="s">
        <v>84</v>
      </c>
      <c r="K389" s="5" t="s">
        <v>99</v>
      </c>
      <c r="L389" s="5" t="s">
        <v>19</v>
      </c>
      <c r="M389" s="5" t="s">
        <v>98</v>
      </c>
      <c r="N389" s="5" t="s">
        <v>98</v>
      </c>
      <c r="O389" s="5" t="s">
        <v>98</v>
      </c>
    </row>
    <row r="390" spans="1:16" x14ac:dyDescent="0.25">
      <c r="A390" s="3">
        <v>0</v>
      </c>
      <c r="B390" s="3">
        <v>8</v>
      </c>
      <c r="C390" s="3">
        <v>0</v>
      </c>
      <c r="D390" s="3">
        <v>0</v>
      </c>
      <c r="E390" s="3">
        <v>0</v>
      </c>
      <c r="F390" s="3">
        <v>0</v>
      </c>
      <c r="G390" s="21">
        <v>0</v>
      </c>
      <c r="H390" s="21">
        <v>0</v>
      </c>
      <c r="I390" s="5" t="s">
        <v>83</v>
      </c>
      <c r="J390" s="5" t="s">
        <v>84</v>
      </c>
      <c r="K390" s="5" t="s">
        <v>99</v>
      </c>
      <c r="L390" s="5" t="s">
        <v>19</v>
      </c>
      <c r="M390" s="5" t="s">
        <v>98</v>
      </c>
      <c r="N390" s="5" t="s">
        <v>98</v>
      </c>
      <c r="O390" s="5" t="s">
        <v>98</v>
      </c>
    </row>
    <row r="391" spans="1:16" x14ac:dyDescent="0.25">
      <c r="A391" s="3">
        <v>0</v>
      </c>
      <c r="B391" s="3">
        <v>13</v>
      </c>
      <c r="C391" s="3">
        <v>0</v>
      </c>
      <c r="D391" s="3">
        <v>0</v>
      </c>
      <c r="E391" s="3">
        <v>0</v>
      </c>
      <c r="F391" s="3">
        <v>0</v>
      </c>
      <c r="G391" s="21">
        <v>0</v>
      </c>
      <c r="H391" s="21">
        <v>0</v>
      </c>
      <c r="I391" s="5" t="s">
        <v>83</v>
      </c>
      <c r="J391" s="5" t="s">
        <v>84</v>
      </c>
      <c r="K391" s="5" t="s">
        <v>99</v>
      </c>
      <c r="L391" s="5" t="s">
        <v>141</v>
      </c>
      <c r="M391" s="5" t="s">
        <v>142</v>
      </c>
      <c r="N391" s="5" t="s">
        <v>143</v>
      </c>
      <c r="O391" s="5" t="s">
        <v>114</v>
      </c>
    </row>
    <row r="392" spans="1:16" x14ac:dyDescent="0.25">
      <c r="A392" s="3">
        <v>2</v>
      </c>
      <c r="B392" s="3">
        <v>0</v>
      </c>
      <c r="C392" s="3">
        <v>0</v>
      </c>
      <c r="D392" s="3">
        <v>0</v>
      </c>
      <c r="E392" s="3">
        <v>1</v>
      </c>
      <c r="F392" s="3">
        <v>0</v>
      </c>
      <c r="G392" s="21">
        <v>5.0979092299999991</v>
      </c>
      <c r="H392" s="21">
        <v>2.0416539060000001</v>
      </c>
      <c r="I392" s="5" t="s">
        <v>83</v>
      </c>
      <c r="J392" s="5" t="s">
        <v>84</v>
      </c>
      <c r="K392" s="5" t="s">
        <v>98</v>
      </c>
      <c r="L392" s="5" t="s">
        <v>98</v>
      </c>
      <c r="M392" s="5" t="s">
        <v>98</v>
      </c>
      <c r="N392" s="5" t="s">
        <v>98</v>
      </c>
      <c r="O392" s="5" t="s">
        <v>98</v>
      </c>
      <c r="P392" s="5" t="s">
        <v>686</v>
      </c>
    </row>
    <row r="393" spans="1:16" x14ac:dyDescent="0.25">
      <c r="A393" s="3">
        <v>0</v>
      </c>
      <c r="B393" s="3">
        <v>10</v>
      </c>
      <c r="C393" s="3">
        <v>0</v>
      </c>
      <c r="D393" s="3">
        <v>0</v>
      </c>
      <c r="E393" s="3">
        <v>0</v>
      </c>
      <c r="F393" s="3">
        <v>0</v>
      </c>
      <c r="G393" s="21">
        <v>0</v>
      </c>
      <c r="H393" s="21">
        <v>0</v>
      </c>
      <c r="I393" s="5" t="s">
        <v>83</v>
      </c>
      <c r="J393" s="5" t="s">
        <v>84</v>
      </c>
      <c r="K393" s="5" t="s">
        <v>98</v>
      </c>
      <c r="L393" s="5" t="s">
        <v>98</v>
      </c>
      <c r="M393" s="5" t="s">
        <v>98</v>
      </c>
      <c r="N393" s="5" t="s">
        <v>98</v>
      </c>
      <c r="O393" s="5" t="s">
        <v>98</v>
      </c>
      <c r="P393" s="5" t="s">
        <v>685</v>
      </c>
    </row>
    <row r="394" spans="1:16" x14ac:dyDescent="0.25">
      <c r="A394" s="3">
        <v>0</v>
      </c>
      <c r="B394" s="3">
        <v>0</v>
      </c>
      <c r="C394" s="3">
        <v>0</v>
      </c>
      <c r="D394" s="3">
        <v>0</v>
      </c>
      <c r="E394" s="3">
        <v>0</v>
      </c>
      <c r="F394" s="3">
        <v>0</v>
      </c>
      <c r="G394" s="21">
        <v>4.0783273839999996</v>
      </c>
      <c r="H394" s="21">
        <v>0</v>
      </c>
      <c r="I394" s="5" t="s">
        <v>83</v>
      </c>
      <c r="J394" s="5" t="s">
        <v>84</v>
      </c>
      <c r="K394" s="5" t="s">
        <v>98</v>
      </c>
      <c r="L394" s="5" t="s">
        <v>98</v>
      </c>
      <c r="M394" s="5" t="s">
        <v>98</v>
      </c>
      <c r="N394" s="5" t="s">
        <v>98</v>
      </c>
      <c r="O394" s="5" t="s">
        <v>98</v>
      </c>
      <c r="P394" s="5" t="s">
        <v>686</v>
      </c>
    </row>
    <row r="395" spans="1:16" x14ac:dyDescent="0.25">
      <c r="A395" s="3">
        <v>0</v>
      </c>
      <c r="B395" s="3">
        <v>0</v>
      </c>
      <c r="C395" s="3">
        <v>0</v>
      </c>
      <c r="D395" s="3">
        <v>0</v>
      </c>
      <c r="E395" s="3">
        <v>0</v>
      </c>
      <c r="F395" s="3">
        <v>0</v>
      </c>
      <c r="G395" s="21">
        <v>0</v>
      </c>
      <c r="H395" s="21">
        <v>2.0416539060000001</v>
      </c>
      <c r="I395" s="5" t="s">
        <v>83</v>
      </c>
      <c r="J395" s="5" t="s">
        <v>84</v>
      </c>
      <c r="K395" s="5" t="s">
        <v>98</v>
      </c>
      <c r="L395" s="5" t="s">
        <v>98</v>
      </c>
      <c r="M395" s="5" t="s">
        <v>98</v>
      </c>
      <c r="N395" s="5" t="s">
        <v>98</v>
      </c>
      <c r="O395" s="5" t="s">
        <v>98</v>
      </c>
      <c r="P395" s="5" t="s">
        <v>686</v>
      </c>
    </row>
    <row r="396" spans="1:16" x14ac:dyDescent="0.25">
      <c r="A396" s="3">
        <f t="shared" ref="A396:H396" si="2">SUM(A369:A395)</f>
        <v>18236</v>
      </c>
      <c r="B396" s="3">
        <f t="shared" si="2"/>
        <v>22664</v>
      </c>
      <c r="C396" s="3">
        <f t="shared" si="2"/>
        <v>7653</v>
      </c>
      <c r="D396" s="3">
        <f t="shared" si="2"/>
        <v>7683</v>
      </c>
      <c r="E396" s="3">
        <f t="shared" si="2"/>
        <v>5303</v>
      </c>
      <c r="F396" s="3">
        <f t="shared" si="2"/>
        <v>3448</v>
      </c>
      <c r="G396" s="21">
        <f t="shared" si="2"/>
        <v>18449.333503369999</v>
      </c>
      <c r="H396" s="21">
        <f t="shared" si="2"/>
        <v>14923.469225907</v>
      </c>
      <c r="I396" s="3"/>
    </row>
    <row r="398" spans="1:16" x14ac:dyDescent="0.25">
      <c r="A398" s="3" t="s">
        <v>272</v>
      </c>
      <c r="B398" s="3" t="s">
        <v>273</v>
      </c>
      <c r="C398" s="3" t="s">
        <v>274</v>
      </c>
      <c r="D398" s="3" t="s">
        <v>275</v>
      </c>
      <c r="E398" s="3" t="s">
        <v>276</v>
      </c>
      <c r="F398" s="3" t="s">
        <v>277</v>
      </c>
      <c r="G398" s="3" t="s">
        <v>320</v>
      </c>
      <c r="H398" s="3" t="s">
        <v>321</v>
      </c>
      <c r="I398" s="5" t="s">
        <v>76</v>
      </c>
      <c r="J398" s="5" t="s">
        <v>77</v>
      </c>
      <c r="K398" s="5" t="s">
        <v>78</v>
      </c>
      <c r="L398" s="5" t="s">
        <v>79</v>
      </c>
      <c r="M398" s="5" t="s">
        <v>80</v>
      </c>
      <c r="N398" s="5" t="s">
        <v>81</v>
      </c>
      <c r="O398" s="5" t="s">
        <v>82</v>
      </c>
      <c r="P398" s="5" t="s">
        <v>674</v>
      </c>
    </row>
    <row r="399" spans="1:16" x14ac:dyDescent="0.25">
      <c r="A399" s="3">
        <v>130</v>
      </c>
      <c r="B399" s="3">
        <v>166</v>
      </c>
      <c r="C399" s="3">
        <v>187</v>
      </c>
      <c r="D399" s="3">
        <v>154</v>
      </c>
      <c r="E399" s="3">
        <v>127</v>
      </c>
      <c r="F399" s="3">
        <v>169</v>
      </c>
      <c r="G399" s="21">
        <v>56.479618030000005</v>
      </c>
      <c r="H399" s="21">
        <v>159.902398968</v>
      </c>
      <c r="I399" s="5" t="s">
        <v>83</v>
      </c>
      <c r="J399" s="5" t="s">
        <v>84</v>
      </c>
      <c r="K399" s="5" t="s">
        <v>85</v>
      </c>
      <c r="L399" s="5" t="s">
        <v>86</v>
      </c>
      <c r="M399" s="5" t="s">
        <v>87</v>
      </c>
      <c r="N399" s="5" t="s">
        <v>88</v>
      </c>
      <c r="O399" s="5" t="s">
        <v>89</v>
      </c>
    </row>
    <row r="400" spans="1:16" x14ac:dyDescent="0.25">
      <c r="A400" s="3">
        <v>55</v>
      </c>
      <c r="B400" s="3">
        <v>68</v>
      </c>
      <c r="C400" s="3">
        <v>75</v>
      </c>
      <c r="D400" s="3">
        <v>43</v>
      </c>
      <c r="E400" s="3">
        <v>30</v>
      </c>
      <c r="F400" s="3">
        <v>37</v>
      </c>
      <c r="G400" s="21">
        <v>22.591847212000001</v>
      </c>
      <c r="H400" s="21">
        <v>77.901168728000002</v>
      </c>
      <c r="I400" s="5" t="s">
        <v>83</v>
      </c>
      <c r="J400" s="5" t="s">
        <v>84</v>
      </c>
      <c r="K400" s="5" t="s">
        <v>85</v>
      </c>
      <c r="L400" s="5" t="s">
        <v>86</v>
      </c>
      <c r="M400" s="5" t="s">
        <v>87</v>
      </c>
      <c r="N400" s="5" t="s">
        <v>88</v>
      </c>
      <c r="O400" s="5" t="s">
        <v>89</v>
      </c>
    </row>
    <row r="401" spans="1:15" x14ac:dyDescent="0.25">
      <c r="A401" s="3">
        <v>0</v>
      </c>
      <c r="B401" s="3">
        <v>0</v>
      </c>
      <c r="C401" s="3">
        <v>0</v>
      </c>
      <c r="D401" s="3">
        <v>0</v>
      </c>
      <c r="E401" s="3">
        <v>36</v>
      </c>
      <c r="F401" s="3">
        <v>31</v>
      </c>
      <c r="G401" s="21">
        <v>0</v>
      </c>
      <c r="H401" s="21">
        <v>0</v>
      </c>
      <c r="I401" s="5" t="s">
        <v>83</v>
      </c>
      <c r="J401" s="5" t="s">
        <v>84</v>
      </c>
      <c r="K401" s="5" t="s">
        <v>85</v>
      </c>
      <c r="L401" s="5" t="s">
        <v>86</v>
      </c>
      <c r="M401" s="5" t="s">
        <v>87</v>
      </c>
      <c r="N401" s="5" t="s">
        <v>88</v>
      </c>
      <c r="O401" s="5" t="s">
        <v>89</v>
      </c>
    </row>
    <row r="402" spans="1:15" x14ac:dyDescent="0.25">
      <c r="A402" s="3">
        <v>0</v>
      </c>
      <c r="B402" s="3">
        <v>0</v>
      </c>
      <c r="C402" s="3">
        <v>0</v>
      </c>
      <c r="D402" s="3">
        <v>0</v>
      </c>
      <c r="E402" s="3">
        <v>0</v>
      </c>
      <c r="F402" s="3">
        <v>9</v>
      </c>
      <c r="G402" s="21">
        <v>0</v>
      </c>
      <c r="H402" s="21">
        <v>16.400246048</v>
      </c>
      <c r="I402" s="5" t="s">
        <v>83</v>
      </c>
      <c r="J402" s="5" t="s">
        <v>84</v>
      </c>
      <c r="K402" s="5" t="s">
        <v>85</v>
      </c>
      <c r="L402" s="5" t="s">
        <v>86</v>
      </c>
      <c r="M402" s="5" t="s">
        <v>87</v>
      </c>
      <c r="N402" s="5" t="s">
        <v>88</v>
      </c>
      <c r="O402" s="5" t="s">
        <v>89</v>
      </c>
    </row>
    <row r="403" spans="1:15" x14ac:dyDescent="0.25">
      <c r="A403" s="3">
        <v>125</v>
      </c>
      <c r="B403" s="3">
        <v>106</v>
      </c>
      <c r="C403" s="3">
        <v>96</v>
      </c>
      <c r="D403" s="3">
        <v>139</v>
      </c>
      <c r="E403" s="3">
        <v>128</v>
      </c>
      <c r="F403" s="3">
        <v>149</v>
      </c>
      <c r="G403" s="21">
        <v>46.21059657</v>
      </c>
      <c r="H403" s="21">
        <v>201.928029466</v>
      </c>
      <c r="I403" s="5" t="s">
        <v>83</v>
      </c>
      <c r="J403" s="5" t="s">
        <v>84</v>
      </c>
      <c r="K403" s="5" t="s">
        <v>85</v>
      </c>
      <c r="L403" s="5" t="s">
        <v>94</v>
      </c>
      <c r="M403" s="5" t="s">
        <v>0</v>
      </c>
      <c r="N403" s="5" t="s">
        <v>128</v>
      </c>
      <c r="O403" s="5" t="s">
        <v>98</v>
      </c>
    </row>
    <row r="404" spans="1:15" x14ac:dyDescent="0.25">
      <c r="A404" s="3">
        <v>10</v>
      </c>
      <c r="B404" s="3">
        <v>0</v>
      </c>
      <c r="C404" s="3">
        <v>0</v>
      </c>
      <c r="D404" s="3">
        <v>0</v>
      </c>
      <c r="E404" s="3">
        <v>0</v>
      </c>
      <c r="F404" s="3">
        <v>0</v>
      </c>
      <c r="G404" s="21">
        <v>0</v>
      </c>
      <c r="H404" s="21">
        <v>0</v>
      </c>
      <c r="I404" s="5" t="s">
        <v>83</v>
      </c>
      <c r="J404" s="5" t="s">
        <v>84</v>
      </c>
      <c r="K404" s="5" t="s">
        <v>85</v>
      </c>
      <c r="L404" s="5" t="s">
        <v>94</v>
      </c>
      <c r="M404" s="5" t="s">
        <v>0</v>
      </c>
      <c r="N404" s="5" t="s">
        <v>128</v>
      </c>
      <c r="O404" s="5" t="s">
        <v>98</v>
      </c>
    </row>
    <row r="405" spans="1:15" x14ac:dyDescent="0.25">
      <c r="A405" s="3">
        <v>0</v>
      </c>
      <c r="B405" s="3">
        <v>0</v>
      </c>
      <c r="C405" s="3">
        <v>0</v>
      </c>
      <c r="D405" s="3">
        <v>0</v>
      </c>
      <c r="E405" s="3">
        <v>15</v>
      </c>
      <c r="F405" s="3">
        <v>0</v>
      </c>
      <c r="G405" s="21">
        <v>0</v>
      </c>
      <c r="H405" s="21">
        <v>0</v>
      </c>
      <c r="I405" s="5" t="s">
        <v>83</v>
      </c>
      <c r="J405" s="5" t="s">
        <v>84</v>
      </c>
      <c r="K405" s="5" t="s">
        <v>85</v>
      </c>
      <c r="L405" s="5" t="s">
        <v>94</v>
      </c>
      <c r="M405" s="5" t="s">
        <v>0</v>
      </c>
      <c r="N405" s="5" t="s">
        <v>128</v>
      </c>
      <c r="O405" s="5" t="s">
        <v>98</v>
      </c>
    </row>
    <row r="406" spans="1:15" x14ac:dyDescent="0.25">
      <c r="A406" s="3">
        <v>0</v>
      </c>
      <c r="B406" s="3">
        <v>0</v>
      </c>
      <c r="C406" s="3">
        <v>0</v>
      </c>
      <c r="D406" s="3">
        <v>0</v>
      </c>
      <c r="E406" s="3">
        <v>0</v>
      </c>
      <c r="F406" s="3">
        <v>0</v>
      </c>
      <c r="G406" s="21">
        <v>0</v>
      </c>
      <c r="H406" s="21">
        <v>10.25015378</v>
      </c>
      <c r="I406" s="5" t="s">
        <v>83</v>
      </c>
      <c r="J406" s="5" t="s">
        <v>84</v>
      </c>
      <c r="K406" s="5" t="s">
        <v>85</v>
      </c>
      <c r="L406" s="5" t="s">
        <v>94</v>
      </c>
      <c r="M406" s="5" t="s">
        <v>0</v>
      </c>
      <c r="N406" s="5" t="s">
        <v>128</v>
      </c>
      <c r="O406" s="5" t="s">
        <v>328</v>
      </c>
    </row>
    <row r="407" spans="1:15" x14ac:dyDescent="0.25">
      <c r="A407" s="3">
        <v>1115</v>
      </c>
      <c r="B407" s="3">
        <v>897</v>
      </c>
      <c r="C407" s="3">
        <v>873</v>
      </c>
      <c r="D407" s="3">
        <v>983</v>
      </c>
      <c r="E407" s="3">
        <v>935</v>
      </c>
      <c r="F407" s="3">
        <v>1171</v>
      </c>
      <c r="G407" s="21">
        <v>357.36194680800003</v>
      </c>
      <c r="H407" s="21">
        <v>1470.8970674299999</v>
      </c>
      <c r="I407" s="5" t="s">
        <v>83</v>
      </c>
      <c r="J407" s="5" t="s">
        <v>84</v>
      </c>
      <c r="K407" s="5" t="s">
        <v>85</v>
      </c>
      <c r="L407" s="5" t="s">
        <v>94</v>
      </c>
      <c r="M407" s="5" t="s">
        <v>108</v>
      </c>
      <c r="N407" s="5" t="s">
        <v>109</v>
      </c>
      <c r="O407" s="5" t="s">
        <v>127</v>
      </c>
    </row>
    <row r="408" spans="1:15" x14ac:dyDescent="0.25">
      <c r="A408" s="3">
        <v>0</v>
      </c>
      <c r="B408" s="3">
        <v>0</v>
      </c>
      <c r="C408" s="3">
        <v>0</v>
      </c>
      <c r="D408" s="3">
        <v>0</v>
      </c>
      <c r="E408" s="3">
        <v>0</v>
      </c>
      <c r="F408" s="3">
        <v>0</v>
      </c>
      <c r="G408" s="21">
        <v>0</v>
      </c>
      <c r="H408" s="21">
        <v>25.625384449999999</v>
      </c>
      <c r="I408" s="5" t="s">
        <v>83</v>
      </c>
      <c r="J408" s="5" t="s">
        <v>84</v>
      </c>
      <c r="K408" s="5" t="s">
        <v>85</v>
      </c>
      <c r="L408" s="5" t="s">
        <v>94</v>
      </c>
      <c r="M408" s="5" t="s">
        <v>130</v>
      </c>
      <c r="N408" s="5" t="s">
        <v>131</v>
      </c>
      <c r="O408" s="5" t="s">
        <v>132</v>
      </c>
    </row>
    <row r="409" spans="1:15" x14ac:dyDescent="0.25">
      <c r="A409" s="3">
        <v>994</v>
      </c>
      <c r="B409" s="3">
        <v>749</v>
      </c>
      <c r="C409" s="3">
        <v>772</v>
      </c>
      <c r="D409" s="3">
        <v>1236</v>
      </c>
      <c r="E409" s="3">
        <v>885</v>
      </c>
      <c r="F409" s="3">
        <v>1261</v>
      </c>
      <c r="G409" s="21">
        <v>298.82852448600005</v>
      </c>
      <c r="H409" s="21">
        <v>1383.7707602999999</v>
      </c>
      <c r="I409" s="5" t="s">
        <v>83</v>
      </c>
      <c r="J409" s="5" t="s">
        <v>84</v>
      </c>
      <c r="K409" s="5" t="s">
        <v>85</v>
      </c>
      <c r="L409" s="5" t="s">
        <v>94</v>
      </c>
      <c r="M409" s="5" t="s">
        <v>95</v>
      </c>
      <c r="N409" s="5" t="s">
        <v>96</v>
      </c>
      <c r="O409" s="5" t="s">
        <v>98</v>
      </c>
    </row>
    <row r="410" spans="1:15" x14ac:dyDescent="0.25">
      <c r="A410" s="3">
        <v>298</v>
      </c>
      <c r="B410" s="3">
        <v>333</v>
      </c>
      <c r="C410" s="3">
        <v>283</v>
      </c>
      <c r="D410" s="3">
        <v>401</v>
      </c>
      <c r="E410" s="3">
        <v>307</v>
      </c>
      <c r="F410" s="3">
        <v>353</v>
      </c>
      <c r="G410" s="21">
        <v>131.44347468800001</v>
      </c>
      <c r="H410" s="21">
        <v>482.78224303799999</v>
      </c>
      <c r="I410" s="5" t="s">
        <v>83</v>
      </c>
      <c r="J410" s="5" t="s">
        <v>84</v>
      </c>
      <c r="K410" s="5" t="s">
        <v>85</v>
      </c>
      <c r="L410" s="5" t="s">
        <v>90</v>
      </c>
      <c r="M410" s="5" t="s">
        <v>150</v>
      </c>
      <c r="N410" s="5" t="s">
        <v>151</v>
      </c>
      <c r="O410" s="5" t="s">
        <v>152</v>
      </c>
    </row>
    <row r="411" spans="1:15" x14ac:dyDescent="0.25">
      <c r="A411" s="3">
        <v>82</v>
      </c>
      <c r="B411" s="3">
        <v>0</v>
      </c>
      <c r="C411" s="3">
        <v>0</v>
      </c>
      <c r="D411" s="3">
        <v>0</v>
      </c>
      <c r="E411" s="3">
        <v>0</v>
      </c>
      <c r="F411" s="3">
        <v>67</v>
      </c>
      <c r="G411" s="21">
        <v>0</v>
      </c>
      <c r="H411" s="21">
        <v>104.55156855599999</v>
      </c>
      <c r="I411" s="5" t="s">
        <v>83</v>
      </c>
      <c r="J411" s="5" t="s">
        <v>84</v>
      </c>
      <c r="K411" s="5" t="s">
        <v>85</v>
      </c>
      <c r="L411" s="5" t="s">
        <v>90</v>
      </c>
      <c r="M411" s="5" t="s">
        <v>150</v>
      </c>
      <c r="N411" s="5" t="s">
        <v>151</v>
      </c>
      <c r="O411" s="5" t="s">
        <v>152</v>
      </c>
    </row>
    <row r="412" spans="1:15" x14ac:dyDescent="0.25">
      <c r="A412" s="3">
        <v>21</v>
      </c>
      <c r="B412" s="3">
        <v>26</v>
      </c>
      <c r="C412" s="3">
        <v>23</v>
      </c>
      <c r="D412" s="3">
        <v>33</v>
      </c>
      <c r="E412" s="3">
        <v>29</v>
      </c>
      <c r="F412" s="3">
        <v>40</v>
      </c>
      <c r="G412" s="21">
        <v>8.2152171680000006</v>
      </c>
      <c r="H412" s="21">
        <v>49.200738143999999</v>
      </c>
      <c r="I412" s="5" t="s">
        <v>83</v>
      </c>
      <c r="J412" s="5" t="s">
        <v>84</v>
      </c>
      <c r="K412" s="5" t="s">
        <v>85</v>
      </c>
      <c r="L412" s="5" t="s">
        <v>90</v>
      </c>
      <c r="M412" s="5" t="s">
        <v>106</v>
      </c>
      <c r="N412" s="5" t="s">
        <v>107</v>
      </c>
      <c r="O412" s="5" t="s">
        <v>177</v>
      </c>
    </row>
    <row r="413" spans="1:15" x14ac:dyDescent="0.25">
      <c r="A413" s="3">
        <v>0</v>
      </c>
      <c r="B413" s="3">
        <v>0</v>
      </c>
      <c r="C413" s="3">
        <v>0</v>
      </c>
      <c r="D413" s="3">
        <v>0</v>
      </c>
      <c r="E413" s="3">
        <v>0</v>
      </c>
      <c r="F413" s="3">
        <v>23</v>
      </c>
      <c r="G413" s="21">
        <v>0</v>
      </c>
      <c r="H413" s="21">
        <v>0</v>
      </c>
      <c r="I413" s="5" t="s">
        <v>83</v>
      </c>
      <c r="J413" s="5" t="s">
        <v>84</v>
      </c>
      <c r="K413" s="5" t="s">
        <v>85</v>
      </c>
      <c r="L413" s="5" t="s">
        <v>90</v>
      </c>
      <c r="M413" s="5" t="s">
        <v>91</v>
      </c>
      <c r="N413" s="5" t="s">
        <v>98</v>
      </c>
      <c r="O413" s="5" t="s">
        <v>98</v>
      </c>
    </row>
    <row r="414" spans="1:15" x14ac:dyDescent="0.25">
      <c r="A414" s="3">
        <v>39</v>
      </c>
      <c r="B414" s="3">
        <v>38</v>
      </c>
      <c r="C414" s="3">
        <v>0</v>
      </c>
      <c r="D414" s="3">
        <v>0</v>
      </c>
      <c r="E414" s="3">
        <v>41</v>
      </c>
      <c r="F414" s="3">
        <v>68</v>
      </c>
      <c r="G414" s="21">
        <v>0</v>
      </c>
      <c r="H414" s="21">
        <v>96.351445532</v>
      </c>
      <c r="I414" s="5" t="s">
        <v>83</v>
      </c>
      <c r="J414" s="5" t="s">
        <v>84</v>
      </c>
      <c r="K414" s="5" t="s">
        <v>85</v>
      </c>
      <c r="L414" s="5" t="s">
        <v>90</v>
      </c>
      <c r="M414" s="5" t="s">
        <v>133</v>
      </c>
      <c r="N414" s="5" t="s">
        <v>134</v>
      </c>
      <c r="O414" s="5" t="s">
        <v>135</v>
      </c>
    </row>
    <row r="415" spans="1:15" x14ac:dyDescent="0.25">
      <c r="A415" s="3">
        <v>0</v>
      </c>
      <c r="B415" s="3">
        <v>0</v>
      </c>
      <c r="C415" s="3">
        <v>28</v>
      </c>
      <c r="D415" s="3">
        <v>0</v>
      </c>
      <c r="E415" s="3">
        <v>0</v>
      </c>
      <c r="F415" s="3">
        <v>0</v>
      </c>
      <c r="G415" s="21">
        <v>24.645651504</v>
      </c>
      <c r="H415" s="21">
        <v>0</v>
      </c>
      <c r="I415" s="5" t="s">
        <v>83</v>
      </c>
      <c r="J415" s="5" t="s">
        <v>84</v>
      </c>
      <c r="K415" s="5" t="s">
        <v>85</v>
      </c>
      <c r="L415" s="5" t="s">
        <v>90</v>
      </c>
      <c r="M415" s="5" t="s">
        <v>133</v>
      </c>
      <c r="N415" s="5" t="s">
        <v>134</v>
      </c>
      <c r="O415" s="5" t="s">
        <v>135</v>
      </c>
    </row>
    <row r="416" spans="1:15" x14ac:dyDescent="0.25">
      <c r="A416" s="3">
        <v>0</v>
      </c>
      <c r="B416" s="3">
        <v>0</v>
      </c>
      <c r="C416" s="3">
        <v>0</v>
      </c>
      <c r="D416" s="3">
        <v>50</v>
      </c>
      <c r="E416" s="3">
        <v>0</v>
      </c>
      <c r="F416" s="3">
        <v>0</v>
      </c>
      <c r="G416" s="21">
        <v>0</v>
      </c>
      <c r="H416" s="21">
        <v>0</v>
      </c>
      <c r="I416" s="5" t="s">
        <v>83</v>
      </c>
      <c r="J416" s="5" t="s">
        <v>84</v>
      </c>
      <c r="K416" s="5" t="s">
        <v>85</v>
      </c>
      <c r="L416" s="5" t="s">
        <v>90</v>
      </c>
      <c r="M416" s="5" t="s">
        <v>133</v>
      </c>
      <c r="N416" s="5" t="s">
        <v>134</v>
      </c>
      <c r="O416" s="5" t="s">
        <v>135</v>
      </c>
    </row>
    <row r="417" spans="1:15" x14ac:dyDescent="0.25">
      <c r="A417" s="3">
        <v>0</v>
      </c>
      <c r="B417" s="3">
        <v>0</v>
      </c>
      <c r="C417" s="3">
        <v>0</v>
      </c>
      <c r="D417" s="3">
        <v>0</v>
      </c>
      <c r="E417" s="3">
        <v>11</v>
      </c>
      <c r="F417" s="3">
        <v>0</v>
      </c>
      <c r="G417" s="21">
        <v>0</v>
      </c>
      <c r="H417" s="21">
        <v>0</v>
      </c>
      <c r="I417" s="5" t="s">
        <v>83</v>
      </c>
      <c r="J417" s="5" t="s">
        <v>84</v>
      </c>
      <c r="K417" s="5" t="s">
        <v>85</v>
      </c>
      <c r="L417" s="5" t="s">
        <v>90</v>
      </c>
      <c r="M417" s="5" t="s">
        <v>133</v>
      </c>
      <c r="N417" s="5" t="s">
        <v>134</v>
      </c>
      <c r="O417" s="5" t="s">
        <v>135</v>
      </c>
    </row>
    <row r="418" spans="1:15" x14ac:dyDescent="0.25">
      <c r="A418" s="3">
        <v>0</v>
      </c>
      <c r="B418" s="3">
        <v>0</v>
      </c>
      <c r="C418" s="3">
        <v>0</v>
      </c>
      <c r="D418" s="3">
        <v>0</v>
      </c>
      <c r="E418" s="3">
        <v>0</v>
      </c>
      <c r="F418" s="3">
        <v>51</v>
      </c>
      <c r="G418" s="21">
        <v>0</v>
      </c>
      <c r="H418" s="21">
        <v>37.925568986000002</v>
      </c>
      <c r="I418" s="5" t="s">
        <v>83</v>
      </c>
      <c r="J418" s="5" t="s">
        <v>84</v>
      </c>
      <c r="K418" s="5" t="s">
        <v>85</v>
      </c>
      <c r="L418" s="5" t="s">
        <v>90</v>
      </c>
      <c r="M418" s="5" t="s">
        <v>163</v>
      </c>
      <c r="N418" s="5" t="s">
        <v>164</v>
      </c>
      <c r="O418" s="5" t="s">
        <v>165</v>
      </c>
    </row>
    <row r="419" spans="1:15" x14ac:dyDescent="0.25">
      <c r="A419" s="3">
        <v>74</v>
      </c>
      <c r="B419" s="3">
        <v>51</v>
      </c>
      <c r="C419" s="3">
        <v>0</v>
      </c>
      <c r="D419" s="3">
        <v>93</v>
      </c>
      <c r="E419" s="3">
        <v>0</v>
      </c>
      <c r="F419" s="3">
        <v>45</v>
      </c>
      <c r="G419" s="21">
        <v>0</v>
      </c>
      <c r="H419" s="21">
        <v>49.200738143999999</v>
      </c>
      <c r="I419" s="5" t="s">
        <v>83</v>
      </c>
      <c r="J419" s="5" t="s">
        <v>84</v>
      </c>
      <c r="K419" s="5" t="s">
        <v>85</v>
      </c>
      <c r="L419" s="5" t="s">
        <v>90</v>
      </c>
      <c r="M419" s="5" t="s">
        <v>163</v>
      </c>
      <c r="N419" s="5" t="s">
        <v>164</v>
      </c>
      <c r="O419" s="5" t="s">
        <v>165</v>
      </c>
    </row>
    <row r="420" spans="1:15" x14ac:dyDescent="0.25">
      <c r="A420" s="3">
        <v>0</v>
      </c>
      <c r="B420" s="3">
        <v>0</v>
      </c>
      <c r="C420" s="3">
        <v>0</v>
      </c>
      <c r="D420" s="3">
        <v>0</v>
      </c>
      <c r="E420" s="3">
        <v>0</v>
      </c>
      <c r="F420" s="3">
        <v>0</v>
      </c>
      <c r="G420" s="21">
        <v>0</v>
      </c>
      <c r="H420" s="21">
        <v>26.650399827999998</v>
      </c>
      <c r="I420" s="5" t="s">
        <v>83</v>
      </c>
      <c r="J420" s="5" t="s">
        <v>84</v>
      </c>
      <c r="K420" s="5" t="s">
        <v>85</v>
      </c>
      <c r="L420" s="5" t="s">
        <v>90</v>
      </c>
      <c r="M420" s="5" t="s">
        <v>163</v>
      </c>
      <c r="N420" s="5" t="s">
        <v>164</v>
      </c>
      <c r="O420" s="5" t="s">
        <v>165</v>
      </c>
    </row>
    <row r="421" spans="1:15" x14ac:dyDescent="0.25">
      <c r="A421" s="3">
        <v>0</v>
      </c>
      <c r="B421" s="3">
        <v>0</v>
      </c>
      <c r="C421" s="3">
        <v>0</v>
      </c>
      <c r="D421" s="3">
        <v>0</v>
      </c>
      <c r="E421" s="3">
        <v>79</v>
      </c>
      <c r="F421" s="3">
        <v>0</v>
      </c>
      <c r="G421" s="21">
        <v>0</v>
      </c>
      <c r="H421" s="21">
        <v>0</v>
      </c>
      <c r="I421" s="5" t="s">
        <v>83</v>
      </c>
      <c r="J421" s="5" t="s">
        <v>84</v>
      </c>
      <c r="K421" s="5" t="s">
        <v>85</v>
      </c>
      <c r="L421" s="5" t="s">
        <v>90</v>
      </c>
      <c r="M421" s="5" t="s">
        <v>163</v>
      </c>
      <c r="N421" s="5" t="s">
        <v>164</v>
      </c>
      <c r="O421" s="5" t="s">
        <v>165</v>
      </c>
    </row>
    <row r="422" spans="1:15" x14ac:dyDescent="0.25">
      <c r="A422" s="3">
        <v>0</v>
      </c>
      <c r="B422" s="3">
        <v>0</v>
      </c>
      <c r="C422" s="3">
        <v>48</v>
      </c>
      <c r="D422" s="3">
        <v>0</v>
      </c>
      <c r="E422" s="3">
        <v>0</v>
      </c>
      <c r="F422" s="3">
        <v>13</v>
      </c>
      <c r="G422" s="21">
        <v>0</v>
      </c>
      <c r="H422" s="21">
        <v>14.350215292</v>
      </c>
      <c r="I422" s="5" t="s">
        <v>83</v>
      </c>
      <c r="J422" s="5" t="s">
        <v>84</v>
      </c>
      <c r="K422" s="5" t="s">
        <v>85</v>
      </c>
      <c r="L422" s="5" t="s">
        <v>90</v>
      </c>
      <c r="M422" s="5" t="s">
        <v>163</v>
      </c>
      <c r="N422" s="5" t="s">
        <v>164</v>
      </c>
      <c r="O422" s="5" t="s">
        <v>165</v>
      </c>
    </row>
    <row r="423" spans="1:15" x14ac:dyDescent="0.25">
      <c r="A423" s="3">
        <v>0</v>
      </c>
      <c r="B423" s="3">
        <v>0</v>
      </c>
      <c r="C423" s="3">
        <v>0</v>
      </c>
      <c r="D423" s="3">
        <v>0</v>
      </c>
      <c r="E423" s="3">
        <v>0</v>
      </c>
      <c r="F423" s="3">
        <v>12</v>
      </c>
      <c r="G423" s="21">
        <v>42.102987986000002</v>
      </c>
      <c r="H423" s="21">
        <v>0</v>
      </c>
      <c r="I423" s="5" t="s">
        <v>83</v>
      </c>
      <c r="J423" s="5" t="s">
        <v>84</v>
      </c>
      <c r="K423" s="5" t="s">
        <v>85</v>
      </c>
      <c r="L423" s="5" t="s">
        <v>90</v>
      </c>
      <c r="M423" s="5" t="s">
        <v>163</v>
      </c>
      <c r="N423" s="5" t="s">
        <v>164</v>
      </c>
      <c r="O423" s="5" t="s">
        <v>165</v>
      </c>
    </row>
    <row r="424" spans="1:15" x14ac:dyDescent="0.25">
      <c r="A424" s="3">
        <v>0</v>
      </c>
      <c r="B424" s="3">
        <v>0</v>
      </c>
      <c r="C424" s="3">
        <v>0</v>
      </c>
      <c r="D424" s="3">
        <v>6</v>
      </c>
      <c r="E424" s="3">
        <v>13</v>
      </c>
      <c r="F424" s="3">
        <v>0</v>
      </c>
      <c r="G424" s="21">
        <v>0</v>
      </c>
      <c r="H424" s="21">
        <v>0</v>
      </c>
      <c r="I424" s="5" t="s">
        <v>83</v>
      </c>
      <c r="J424" s="5" t="s">
        <v>84</v>
      </c>
      <c r="K424" s="5" t="s">
        <v>85</v>
      </c>
      <c r="L424" s="5" t="s">
        <v>90</v>
      </c>
      <c r="M424" s="5" t="s">
        <v>163</v>
      </c>
      <c r="N424" s="5" t="s">
        <v>164</v>
      </c>
      <c r="O424" s="5" t="s">
        <v>165</v>
      </c>
    </row>
    <row r="425" spans="1:15" x14ac:dyDescent="0.25">
      <c r="A425" s="3">
        <v>0</v>
      </c>
      <c r="B425" s="3">
        <v>0</v>
      </c>
      <c r="C425" s="3">
        <v>0</v>
      </c>
      <c r="D425" s="3">
        <v>0</v>
      </c>
      <c r="E425" s="3">
        <v>19</v>
      </c>
      <c r="F425" s="3">
        <v>0</v>
      </c>
      <c r="G425" s="21">
        <v>0</v>
      </c>
      <c r="H425" s="21">
        <v>0</v>
      </c>
      <c r="I425" s="5" t="s">
        <v>83</v>
      </c>
      <c r="J425" s="5" t="s">
        <v>84</v>
      </c>
      <c r="K425" s="5" t="s">
        <v>85</v>
      </c>
      <c r="L425" s="5" t="s">
        <v>90</v>
      </c>
      <c r="M425" s="5" t="s">
        <v>163</v>
      </c>
      <c r="N425" s="5" t="s">
        <v>164</v>
      </c>
      <c r="O425" s="5" t="s">
        <v>165</v>
      </c>
    </row>
    <row r="426" spans="1:15" x14ac:dyDescent="0.25">
      <c r="A426" s="3">
        <v>0</v>
      </c>
      <c r="B426" s="3">
        <v>0</v>
      </c>
      <c r="C426" s="3">
        <v>0</v>
      </c>
      <c r="D426" s="3">
        <v>0</v>
      </c>
      <c r="E426" s="3">
        <v>0</v>
      </c>
      <c r="F426" s="3">
        <v>0</v>
      </c>
      <c r="G426" s="21">
        <v>0</v>
      </c>
      <c r="H426" s="21">
        <v>15.375230670000001</v>
      </c>
      <c r="I426" s="5" t="s">
        <v>83</v>
      </c>
      <c r="J426" s="5" t="s">
        <v>84</v>
      </c>
      <c r="K426" s="5" t="s">
        <v>85</v>
      </c>
      <c r="L426" s="5" t="s">
        <v>90</v>
      </c>
      <c r="M426" s="5" t="s">
        <v>163</v>
      </c>
      <c r="N426" s="5" t="s">
        <v>164</v>
      </c>
      <c r="O426" s="5" t="s">
        <v>165</v>
      </c>
    </row>
    <row r="427" spans="1:15" x14ac:dyDescent="0.25">
      <c r="A427" s="3">
        <v>0</v>
      </c>
      <c r="B427" s="3">
        <v>0</v>
      </c>
      <c r="C427" s="3">
        <v>0</v>
      </c>
      <c r="D427" s="3">
        <v>0</v>
      </c>
      <c r="E427" s="3">
        <v>0</v>
      </c>
      <c r="F427" s="3">
        <v>11</v>
      </c>
      <c r="G427" s="21">
        <v>0</v>
      </c>
      <c r="H427" s="21">
        <v>0</v>
      </c>
      <c r="I427" s="5" t="s">
        <v>83</v>
      </c>
      <c r="J427" s="5" t="s">
        <v>84</v>
      </c>
      <c r="K427" s="5" t="s">
        <v>85</v>
      </c>
      <c r="L427" s="5" t="s">
        <v>90</v>
      </c>
      <c r="M427" s="5" t="s">
        <v>163</v>
      </c>
      <c r="N427" s="5" t="s">
        <v>164</v>
      </c>
      <c r="O427" s="5" t="s">
        <v>165</v>
      </c>
    </row>
    <row r="428" spans="1:15" x14ac:dyDescent="0.25">
      <c r="A428" s="3">
        <v>0</v>
      </c>
      <c r="B428" s="3">
        <v>0</v>
      </c>
      <c r="C428" s="3">
        <v>0</v>
      </c>
      <c r="D428" s="3">
        <v>0</v>
      </c>
      <c r="E428" s="3">
        <v>0</v>
      </c>
      <c r="F428" s="3">
        <v>0</v>
      </c>
      <c r="G428" s="21">
        <v>10.269021460000001</v>
      </c>
      <c r="H428" s="21">
        <v>0</v>
      </c>
      <c r="I428" s="5" t="s">
        <v>83</v>
      </c>
      <c r="J428" s="5" t="s">
        <v>84</v>
      </c>
      <c r="K428" s="5" t="s">
        <v>85</v>
      </c>
      <c r="L428" s="5" t="s">
        <v>90</v>
      </c>
      <c r="M428" s="5" t="s">
        <v>163</v>
      </c>
      <c r="N428" s="5" t="s">
        <v>164</v>
      </c>
      <c r="O428" s="5" t="s">
        <v>165</v>
      </c>
    </row>
    <row r="429" spans="1:15" x14ac:dyDescent="0.25">
      <c r="A429" s="3">
        <v>0</v>
      </c>
      <c r="B429" s="3">
        <v>0</v>
      </c>
      <c r="C429" s="3">
        <v>0</v>
      </c>
      <c r="D429" s="3">
        <v>0</v>
      </c>
      <c r="E429" s="3">
        <v>0</v>
      </c>
      <c r="F429" s="3">
        <v>0</v>
      </c>
      <c r="G429" s="21">
        <v>0</v>
      </c>
      <c r="H429" s="21">
        <v>9.2251384019999989</v>
      </c>
      <c r="I429" s="5" t="s">
        <v>83</v>
      </c>
      <c r="J429" s="5" t="s">
        <v>84</v>
      </c>
      <c r="K429" s="5" t="s">
        <v>85</v>
      </c>
      <c r="L429" s="5" t="s">
        <v>90</v>
      </c>
      <c r="M429" s="5" t="s">
        <v>163</v>
      </c>
      <c r="N429" s="5" t="s">
        <v>164</v>
      </c>
      <c r="O429" s="5" t="s">
        <v>165</v>
      </c>
    </row>
    <row r="430" spans="1:15" x14ac:dyDescent="0.25">
      <c r="A430" s="3">
        <v>0</v>
      </c>
      <c r="B430" s="3">
        <v>0</v>
      </c>
      <c r="C430" s="3">
        <v>0</v>
      </c>
      <c r="D430" s="3">
        <v>0</v>
      </c>
      <c r="E430" s="3">
        <v>7</v>
      </c>
      <c r="F430" s="3">
        <v>0</v>
      </c>
      <c r="G430" s="21">
        <v>0</v>
      </c>
      <c r="H430" s="21">
        <v>0</v>
      </c>
      <c r="I430" s="5" t="s">
        <v>83</v>
      </c>
      <c r="J430" s="5" t="s">
        <v>84</v>
      </c>
      <c r="K430" s="5" t="s">
        <v>85</v>
      </c>
      <c r="L430" s="5" t="s">
        <v>90</v>
      </c>
      <c r="M430" s="5" t="s">
        <v>163</v>
      </c>
      <c r="N430" s="5" t="s">
        <v>164</v>
      </c>
      <c r="O430" s="5" t="s">
        <v>165</v>
      </c>
    </row>
    <row r="431" spans="1:15" x14ac:dyDescent="0.25">
      <c r="A431" s="3">
        <v>0</v>
      </c>
      <c r="B431" s="3">
        <v>0</v>
      </c>
      <c r="C431" s="3">
        <v>0</v>
      </c>
      <c r="D431" s="3">
        <v>0</v>
      </c>
      <c r="E431" s="3">
        <v>0</v>
      </c>
      <c r="F431" s="3">
        <v>3</v>
      </c>
      <c r="G431" s="21">
        <v>0</v>
      </c>
      <c r="H431" s="21">
        <v>0</v>
      </c>
      <c r="I431" s="5" t="s">
        <v>83</v>
      </c>
      <c r="J431" s="5" t="s">
        <v>84</v>
      </c>
      <c r="K431" s="5" t="s">
        <v>85</v>
      </c>
      <c r="L431" s="5" t="s">
        <v>90</v>
      </c>
      <c r="M431" s="5" t="s">
        <v>163</v>
      </c>
      <c r="N431" s="5" t="s">
        <v>164</v>
      </c>
      <c r="O431" s="5" t="s">
        <v>165</v>
      </c>
    </row>
    <row r="432" spans="1:15" x14ac:dyDescent="0.25">
      <c r="A432" s="3">
        <v>0</v>
      </c>
      <c r="B432" s="3">
        <v>0</v>
      </c>
      <c r="C432" s="3">
        <v>0</v>
      </c>
      <c r="D432" s="3">
        <v>0</v>
      </c>
      <c r="E432" s="3">
        <v>0</v>
      </c>
      <c r="F432" s="3">
        <v>0</v>
      </c>
      <c r="G432" s="21">
        <v>0</v>
      </c>
      <c r="H432" s="21">
        <v>2.050030756</v>
      </c>
      <c r="I432" s="5" t="s">
        <v>83</v>
      </c>
      <c r="J432" s="5" t="s">
        <v>84</v>
      </c>
      <c r="K432" s="5" t="s">
        <v>85</v>
      </c>
      <c r="L432" s="5" t="s">
        <v>90</v>
      </c>
      <c r="M432" s="5" t="s">
        <v>163</v>
      </c>
      <c r="N432" s="5" t="s">
        <v>164</v>
      </c>
      <c r="O432" s="5" t="s">
        <v>165</v>
      </c>
    </row>
    <row r="433" spans="1:16" x14ac:dyDescent="0.25">
      <c r="A433" s="3">
        <v>0</v>
      </c>
      <c r="B433" s="3">
        <v>0</v>
      </c>
      <c r="C433" s="3">
        <v>0</v>
      </c>
      <c r="D433" s="3">
        <v>0</v>
      </c>
      <c r="E433" s="3">
        <v>0</v>
      </c>
      <c r="F433" s="3">
        <v>0</v>
      </c>
      <c r="G433" s="21">
        <v>0</v>
      </c>
      <c r="H433" s="21">
        <v>2.050030756</v>
      </c>
      <c r="I433" s="5" t="s">
        <v>83</v>
      </c>
      <c r="J433" s="5" t="s">
        <v>84</v>
      </c>
      <c r="K433" s="5" t="s">
        <v>85</v>
      </c>
      <c r="L433" s="5" t="s">
        <v>90</v>
      </c>
      <c r="M433" s="5" t="s">
        <v>163</v>
      </c>
      <c r="N433" s="5" t="s">
        <v>164</v>
      </c>
      <c r="O433" s="5" t="s">
        <v>165</v>
      </c>
    </row>
    <row r="434" spans="1:16" x14ac:dyDescent="0.25">
      <c r="A434" s="3">
        <v>1391</v>
      </c>
      <c r="B434" s="3">
        <v>1309</v>
      </c>
      <c r="C434" s="3">
        <v>1424</v>
      </c>
      <c r="D434" s="3">
        <v>2483</v>
      </c>
      <c r="E434" s="3">
        <v>1094</v>
      </c>
      <c r="F434" s="3">
        <v>1370</v>
      </c>
      <c r="G434" s="21">
        <v>571.98449532200004</v>
      </c>
      <c r="H434" s="21">
        <v>2605.5890908759998</v>
      </c>
      <c r="I434" s="5" t="s">
        <v>83</v>
      </c>
      <c r="J434" s="5" t="s">
        <v>84</v>
      </c>
      <c r="K434" s="5" t="s">
        <v>99</v>
      </c>
      <c r="L434" s="5" t="s">
        <v>19</v>
      </c>
      <c r="M434" s="5" t="s">
        <v>98</v>
      </c>
      <c r="N434" s="5" t="s">
        <v>98</v>
      </c>
      <c r="O434" s="5" t="s">
        <v>98</v>
      </c>
    </row>
    <row r="435" spans="1:16" x14ac:dyDescent="0.25">
      <c r="A435" s="3">
        <v>0</v>
      </c>
      <c r="B435" s="3">
        <v>0</v>
      </c>
      <c r="C435" s="3">
        <v>0</v>
      </c>
      <c r="D435" s="3">
        <v>0</v>
      </c>
      <c r="E435" s="3">
        <v>281</v>
      </c>
      <c r="F435" s="3">
        <v>0</v>
      </c>
      <c r="G435" s="21">
        <v>149.92771331600002</v>
      </c>
      <c r="H435" s="21">
        <v>0</v>
      </c>
      <c r="I435" s="5" t="s">
        <v>83</v>
      </c>
      <c r="J435" s="5" t="s">
        <v>84</v>
      </c>
      <c r="K435" s="5" t="s">
        <v>99</v>
      </c>
      <c r="L435" s="5" t="s">
        <v>19</v>
      </c>
      <c r="M435" s="5" t="s">
        <v>98</v>
      </c>
      <c r="N435" s="5" t="s">
        <v>98</v>
      </c>
      <c r="O435" s="5" t="s">
        <v>98</v>
      </c>
    </row>
    <row r="436" spans="1:16" x14ac:dyDescent="0.25">
      <c r="A436" s="3">
        <v>0</v>
      </c>
      <c r="B436" s="3">
        <v>0</v>
      </c>
      <c r="C436" s="3">
        <v>0</v>
      </c>
      <c r="D436" s="3">
        <v>0</v>
      </c>
      <c r="E436" s="3">
        <v>0</v>
      </c>
      <c r="F436" s="3">
        <v>3</v>
      </c>
      <c r="G436" s="21">
        <v>0</v>
      </c>
      <c r="H436" s="21">
        <v>0</v>
      </c>
      <c r="I436" s="5" t="s">
        <v>83</v>
      </c>
      <c r="J436" s="5" t="s">
        <v>84</v>
      </c>
      <c r="K436" s="5" t="s">
        <v>99</v>
      </c>
      <c r="L436" s="5" t="s">
        <v>19</v>
      </c>
      <c r="M436" s="5" t="s">
        <v>98</v>
      </c>
      <c r="N436" s="5" t="s">
        <v>98</v>
      </c>
      <c r="O436" s="5" t="s">
        <v>98</v>
      </c>
    </row>
    <row r="437" spans="1:16" x14ac:dyDescent="0.25">
      <c r="A437" s="21">
        <f t="shared" ref="A437:H437" si="3">SUM(A399:A436)</f>
        <v>4334</v>
      </c>
      <c r="B437" s="21">
        <f t="shared" si="3"/>
        <v>3743</v>
      </c>
      <c r="C437" s="21">
        <f t="shared" si="3"/>
        <v>3809</v>
      </c>
      <c r="D437" s="21">
        <f t="shared" si="3"/>
        <v>5621</v>
      </c>
      <c r="E437" s="21">
        <f t="shared" si="3"/>
        <v>4037</v>
      </c>
      <c r="F437" s="21">
        <f t="shared" si="3"/>
        <v>4886</v>
      </c>
      <c r="G437" s="21">
        <f t="shared" si="3"/>
        <v>1720.0610945500005</v>
      </c>
      <c r="H437" s="21">
        <f t="shared" si="3"/>
        <v>6841.9776481499994</v>
      </c>
    </row>
    <row r="439" spans="1:16" x14ac:dyDescent="0.25">
      <c r="A439" s="6" t="s">
        <v>257</v>
      </c>
    </row>
    <row r="440" spans="1:16" x14ac:dyDescent="0.25">
      <c r="A440" s="5" t="s">
        <v>258</v>
      </c>
      <c r="B440" s="5" t="s">
        <v>259</v>
      </c>
      <c r="C440" s="5" t="s">
        <v>260</v>
      </c>
      <c r="D440" s="5" t="s">
        <v>261</v>
      </c>
      <c r="E440" s="5" t="s">
        <v>262</v>
      </c>
      <c r="F440" s="5" t="s">
        <v>263</v>
      </c>
      <c r="G440" s="5" t="s">
        <v>316</v>
      </c>
      <c r="H440" s="5" t="s">
        <v>317</v>
      </c>
      <c r="I440" s="5" t="s">
        <v>76</v>
      </c>
      <c r="J440" s="5" t="s">
        <v>77</v>
      </c>
      <c r="K440" s="5" t="s">
        <v>78</v>
      </c>
      <c r="L440" s="5" t="s">
        <v>79</v>
      </c>
      <c r="M440" s="5" t="s">
        <v>80</v>
      </c>
      <c r="N440" s="5" t="s">
        <v>81</v>
      </c>
      <c r="O440" s="5" t="s">
        <v>82</v>
      </c>
      <c r="P440" s="5" t="s">
        <v>674</v>
      </c>
    </row>
    <row r="441" spans="1:16" x14ac:dyDescent="0.25">
      <c r="A441" s="5">
        <v>0</v>
      </c>
      <c r="B441" s="5">
        <v>0</v>
      </c>
      <c r="C441" s="5">
        <v>0</v>
      </c>
      <c r="D441" s="5">
        <v>85</v>
      </c>
      <c r="E441" s="5">
        <v>0</v>
      </c>
      <c r="F441" s="5">
        <v>0</v>
      </c>
      <c r="G441" s="23">
        <v>0</v>
      </c>
      <c r="H441" s="23">
        <v>0</v>
      </c>
      <c r="I441" s="5" t="s">
        <v>83</v>
      </c>
      <c r="J441" s="5" t="s">
        <v>84</v>
      </c>
      <c r="K441" s="5" t="s">
        <v>85</v>
      </c>
      <c r="L441" s="5" t="s">
        <v>86</v>
      </c>
      <c r="M441" s="5" t="s">
        <v>378</v>
      </c>
      <c r="N441" s="5" t="s">
        <v>379</v>
      </c>
      <c r="O441" s="5" t="s">
        <v>98</v>
      </c>
    </row>
    <row r="442" spans="1:16" x14ac:dyDescent="0.25">
      <c r="A442" s="5">
        <v>0</v>
      </c>
      <c r="B442" s="5">
        <v>0</v>
      </c>
      <c r="C442" s="5">
        <v>31</v>
      </c>
      <c r="D442" s="5">
        <v>0</v>
      </c>
      <c r="E442" s="5">
        <v>0</v>
      </c>
      <c r="F442" s="5">
        <v>0</v>
      </c>
      <c r="G442" s="23">
        <v>0</v>
      </c>
      <c r="H442" s="23">
        <v>0</v>
      </c>
      <c r="I442" s="5" t="s">
        <v>83</v>
      </c>
      <c r="J442" s="5" t="s">
        <v>84</v>
      </c>
      <c r="K442" s="5" t="s">
        <v>85</v>
      </c>
      <c r="L442" s="5" t="s">
        <v>86</v>
      </c>
      <c r="M442" s="5" t="s">
        <v>87</v>
      </c>
      <c r="N442" s="5" t="s">
        <v>358</v>
      </c>
      <c r="O442" s="5" t="s">
        <v>359</v>
      </c>
    </row>
    <row r="443" spans="1:16" x14ac:dyDescent="0.25">
      <c r="A443" s="5">
        <v>296</v>
      </c>
      <c r="B443" s="5">
        <v>1021</v>
      </c>
      <c r="C443" s="5">
        <v>45</v>
      </c>
      <c r="D443" s="5">
        <v>404</v>
      </c>
      <c r="E443" s="5">
        <v>79</v>
      </c>
      <c r="F443" s="5">
        <v>177</v>
      </c>
      <c r="G443" s="23">
        <v>297.81352099500003</v>
      </c>
      <c r="H443" s="23">
        <v>605.98685833800005</v>
      </c>
      <c r="I443" s="5" t="s">
        <v>83</v>
      </c>
      <c r="J443" s="5" t="s">
        <v>84</v>
      </c>
      <c r="K443" s="5" t="s">
        <v>85</v>
      </c>
      <c r="L443" s="5" t="s">
        <v>86</v>
      </c>
      <c r="M443" s="5" t="s">
        <v>87</v>
      </c>
      <c r="N443" s="5" t="s">
        <v>88</v>
      </c>
      <c r="O443" s="5" t="s">
        <v>89</v>
      </c>
    </row>
    <row r="444" spans="1:16" x14ac:dyDescent="0.25">
      <c r="A444" s="5">
        <v>1892</v>
      </c>
      <c r="B444" s="5">
        <v>1017</v>
      </c>
      <c r="C444" s="5">
        <v>459</v>
      </c>
      <c r="D444" s="5">
        <v>1342</v>
      </c>
      <c r="E444" s="5">
        <v>72</v>
      </c>
      <c r="F444" s="5">
        <v>32</v>
      </c>
      <c r="G444" s="23">
        <v>153.30485046999999</v>
      </c>
      <c r="H444" s="23">
        <v>76.660988103000008</v>
      </c>
      <c r="I444" s="5" t="s">
        <v>83</v>
      </c>
      <c r="J444" s="5" t="s">
        <v>84</v>
      </c>
      <c r="K444" s="5" t="s">
        <v>85</v>
      </c>
      <c r="L444" s="5" t="s">
        <v>86</v>
      </c>
      <c r="M444" s="5" t="s">
        <v>87</v>
      </c>
      <c r="N444" s="5" t="s">
        <v>88</v>
      </c>
      <c r="O444" s="5" t="s">
        <v>140</v>
      </c>
    </row>
    <row r="445" spans="1:16" x14ac:dyDescent="0.25">
      <c r="A445" s="5">
        <v>809</v>
      </c>
      <c r="B445" s="5">
        <v>206</v>
      </c>
      <c r="C445" s="5">
        <v>214</v>
      </c>
      <c r="D445" s="5">
        <v>205</v>
      </c>
      <c r="E445" s="5">
        <v>65</v>
      </c>
      <c r="F445" s="5">
        <v>109</v>
      </c>
      <c r="G445" s="23">
        <v>214.878110085</v>
      </c>
      <c r="H445" s="23">
        <v>178.87563890700002</v>
      </c>
      <c r="I445" s="5" t="s">
        <v>83</v>
      </c>
      <c r="J445" s="5" t="s">
        <v>84</v>
      </c>
      <c r="K445" s="5" t="s">
        <v>85</v>
      </c>
      <c r="L445" s="5" t="s">
        <v>111</v>
      </c>
      <c r="M445" s="5" t="s">
        <v>112</v>
      </c>
      <c r="N445" s="5" t="s">
        <v>113</v>
      </c>
      <c r="O445" s="5" t="s">
        <v>114</v>
      </c>
    </row>
    <row r="446" spans="1:16" x14ac:dyDescent="0.25">
      <c r="A446" s="5">
        <v>161</v>
      </c>
      <c r="B446" s="5">
        <v>0</v>
      </c>
      <c r="C446" s="5">
        <v>0</v>
      </c>
      <c r="D446" s="5">
        <v>0</v>
      </c>
      <c r="E446" s="5">
        <v>0</v>
      </c>
      <c r="F446" s="5">
        <v>0</v>
      </c>
      <c r="G446" s="23">
        <v>0</v>
      </c>
      <c r="H446" s="23">
        <v>0</v>
      </c>
      <c r="I446" s="5" t="s">
        <v>83</v>
      </c>
      <c r="J446" s="5" t="s">
        <v>84</v>
      </c>
      <c r="K446" s="5" t="s">
        <v>85</v>
      </c>
      <c r="L446" s="5" t="s">
        <v>111</v>
      </c>
      <c r="M446" s="5" t="s">
        <v>112</v>
      </c>
      <c r="N446" s="5" t="s">
        <v>113</v>
      </c>
      <c r="O446" s="5" t="s">
        <v>114</v>
      </c>
    </row>
    <row r="447" spans="1:16" x14ac:dyDescent="0.25">
      <c r="A447" s="5">
        <v>118</v>
      </c>
      <c r="B447" s="5">
        <v>0</v>
      </c>
      <c r="C447" s="5">
        <v>0</v>
      </c>
      <c r="D447" s="5">
        <v>0</v>
      </c>
      <c r="E447" s="5">
        <v>0</v>
      </c>
      <c r="F447" s="5">
        <v>0</v>
      </c>
      <c r="G447" s="23">
        <v>0</v>
      </c>
      <c r="H447" s="23">
        <v>0</v>
      </c>
      <c r="I447" s="5" t="s">
        <v>83</v>
      </c>
      <c r="J447" s="5" t="s">
        <v>84</v>
      </c>
      <c r="K447" s="5" t="s">
        <v>85</v>
      </c>
      <c r="L447" s="5" t="s">
        <v>111</v>
      </c>
      <c r="M447" s="5" t="s">
        <v>112</v>
      </c>
      <c r="N447" s="5" t="s">
        <v>113</v>
      </c>
      <c r="O447" s="5" t="s">
        <v>114</v>
      </c>
    </row>
    <row r="448" spans="1:16" x14ac:dyDescent="0.25">
      <c r="A448" s="5">
        <v>0</v>
      </c>
      <c r="B448" s="5">
        <v>0</v>
      </c>
      <c r="C448" s="5">
        <v>0</v>
      </c>
      <c r="D448" s="5">
        <v>49</v>
      </c>
      <c r="E448" s="5">
        <v>0</v>
      </c>
      <c r="F448" s="5">
        <v>0</v>
      </c>
      <c r="G448" s="23">
        <v>0</v>
      </c>
      <c r="H448" s="23">
        <v>0</v>
      </c>
      <c r="I448" s="5" t="s">
        <v>83</v>
      </c>
      <c r="J448" s="5" t="s">
        <v>84</v>
      </c>
      <c r="K448" s="5" t="s">
        <v>85</v>
      </c>
      <c r="L448" s="5" t="s">
        <v>111</v>
      </c>
      <c r="M448" s="5" t="s">
        <v>112</v>
      </c>
      <c r="N448" s="5" t="s">
        <v>113</v>
      </c>
      <c r="O448" s="5" t="s">
        <v>114</v>
      </c>
    </row>
    <row r="449" spans="1:15" x14ac:dyDescent="0.25">
      <c r="A449" s="5">
        <v>0</v>
      </c>
      <c r="B449" s="5">
        <v>0</v>
      </c>
      <c r="C449" s="5">
        <v>93</v>
      </c>
      <c r="D449" s="5">
        <v>0</v>
      </c>
      <c r="E449" s="5">
        <v>0</v>
      </c>
      <c r="F449" s="5">
        <v>0</v>
      </c>
      <c r="G449" s="23">
        <v>0</v>
      </c>
      <c r="H449" s="23">
        <v>0</v>
      </c>
      <c r="I449" s="5" t="s">
        <v>83</v>
      </c>
      <c r="J449" s="5" t="s">
        <v>84</v>
      </c>
      <c r="K449" s="5" t="s">
        <v>85</v>
      </c>
      <c r="L449" s="5" t="s">
        <v>354</v>
      </c>
      <c r="M449" s="5" t="s">
        <v>355</v>
      </c>
      <c r="N449" s="5" t="s">
        <v>356</v>
      </c>
      <c r="O449" s="5" t="s">
        <v>357</v>
      </c>
    </row>
    <row r="450" spans="1:15" x14ac:dyDescent="0.25">
      <c r="A450" s="5">
        <v>320</v>
      </c>
      <c r="B450" s="5">
        <v>106</v>
      </c>
      <c r="C450" s="5">
        <v>95</v>
      </c>
      <c r="D450" s="5">
        <v>143</v>
      </c>
      <c r="E450" s="5">
        <v>0</v>
      </c>
      <c r="F450" s="5">
        <v>0</v>
      </c>
      <c r="G450" s="23">
        <v>0</v>
      </c>
      <c r="H450" s="23">
        <v>0</v>
      </c>
      <c r="I450" s="5" t="s">
        <v>83</v>
      </c>
      <c r="J450" s="5" t="s">
        <v>84</v>
      </c>
      <c r="K450" s="5" t="s">
        <v>85</v>
      </c>
      <c r="L450" s="5" t="s">
        <v>98</v>
      </c>
      <c r="M450" s="5" t="s">
        <v>98</v>
      </c>
      <c r="N450" s="5" t="s">
        <v>98</v>
      </c>
      <c r="O450" s="5" t="s">
        <v>98</v>
      </c>
    </row>
    <row r="451" spans="1:15" x14ac:dyDescent="0.25">
      <c r="A451" s="5">
        <v>0</v>
      </c>
      <c r="B451" s="5">
        <v>0</v>
      </c>
      <c r="C451" s="5">
        <v>0</v>
      </c>
      <c r="D451" s="5">
        <v>0</v>
      </c>
      <c r="E451" s="5">
        <v>0</v>
      </c>
      <c r="F451" s="5">
        <v>0</v>
      </c>
      <c r="G451" s="23">
        <v>26.388539835</v>
      </c>
      <c r="H451" s="23">
        <v>0</v>
      </c>
      <c r="I451" s="5" t="s">
        <v>83</v>
      </c>
      <c r="J451" s="5" t="s">
        <v>84</v>
      </c>
      <c r="K451" s="5" t="s">
        <v>85</v>
      </c>
      <c r="L451" s="5" t="s">
        <v>98</v>
      </c>
      <c r="M451" s="5" t="s">
        <v>98</v>
      </c>
      <c r="N451" s="5" t="s">
        <v>98</v>
      </c>
      <c r="O451" s="5" t="s">
        <v>98</v>
      </c>
    </row>
    <row r="452" spans="1:15" x14ac:dyDescent="0.25">
      <c r="A452" s="5">
        <v>254</v>
      </c>
      <c r="B452" s="5">
        <v>101</v>
      </c>
      <c r="C452" s="5">
        <v>73</v>
      </c>
      <c r="D452" s="5">
        <v>181</v>
      </c>
      <c r="E452" s="5">
        <v>0</v>
      </c>
      <c r="F452" s="5">
        <v>0</v>
      </c>
      <c r="G452" s="23">
        <v>0</v>
      </c>
      <c r="H452" s="23">
        <v>0</v>
      </c>
      <c r="I452" s="5" t="s">
        <v>83</v>
      </c>
      <c r="J452" s="5" t="s">
        <v>84</v>
      </c>
      <c r="K452" s="5" t="s">
        <v>85</v>
      </c>
      <c r="L452" s="5" t="s">
        <v>94</v>
      </c>
      <c r="M452" s="5" t="s">
        <v>153</v>
      </c>
      <c r="N452" s="5" t="s">
        <v>154</v>
      </c>
      <c r="O452" s="5" t="s">
        <v>155</v>
      </c>
    </row>
    <row r="453" spans="1:15" x14ac:dyDescent="0.25">
      <c r="A453" s="5">
        <v>39</v>
      </c>
      <c r="B453" s="5">
        <v>0</v>
      </c>
      <c r="C453" s="5">
        <v>0</v>
      </c>
      <c r="D453" s="5">
        <v>0</v>
      </c>
      <c r="E453" s="5">
        <v>0</v>
      </c>
      <c r="F453" s="5">
        <v>0</v>
      </c>
      <c r="G453" s="23">
        <v>0</v>
      </c>
      <c r="H453" s="23">
        <v>0</v>
      </c>
      <c r="I453" s="5" t="s">
        <v>83</v>
      </c>
      <c r="J453" s="5" t="s">
        <v>84</v>
      </c>
      <c r="K453" s="5" t="s">
        <v>85</v>
      </c>
      <c r="L453" s="5" t="s">
        <v>94</v>
      </c>
      <c r="M453" s="5" t="s">
        <v>153</v>
      </c>
      <c r="N453" s="5" t="s">
        <v>154</v>
      </c>
      <c r="O453" s="5" t="s">
        <v>155</v>
      </c>
    </row>
    <row r="454" spans="1:15" x14ac:dyDescent="0.25">
      <c r="A454" s="5">
        <v>29</v>
      </c>
      <c r="B454" s="5">
        <v>0</v>
      </c>
      <c r="C454" s="5">
        <v>0</v>
      </c>
      <c r="D454" s="5">
        <v>0</v>
      </c>
      <c r="E454" s="5">
        <v>0</v>
      </c>
      <c r="F454" s="5">
        <v>0</v>
      </c>
      <c r="G454" s="23">
        <v>0</v>
      </c>
      <c r="H454" s="23">
        <v>0</v>
      </c>
      <c r="I454" s="5" t="s">
        <v>83</v>
      </c>
      <c r="J454" s="5" t="s">
        <v>84</v>
      </c>
      <c r="K454" s="5" t="s">
        <v>85</v>
      </c>
      <c r="L454" s="5" t="s">
        <v>94</v>
      </c>
      <c r="M454" s="5" t="s">
        <v>153</v>
      </c>
      <c r="N454" s="5" t="s">
        <v>154</v>
      </c>
      <c r="O454" s="5" t="s">
        <v>155</v>
      </c>
    </row>
    <row r="455" spans="1:15" x14ac:dyDescent="0.25">
      <c r="A455" s="5">
        <v>0</v>
      </c>
      <c r="B455" s="5">
        <v>23</v>
      </c>
      <c r="C455" s="5">
        <v>0</v>
      </c>
      <c r="D455" s="5">
        <v>0</v>
      </c>
      <c r="E455" s="5">
        <v>0</v>
      </c>
      <c r="F455" s="5">
        <v>0</v>
      </c>
      <c r="G455" s="23">
        <v>0</v>
      </c>
      <c r="H455" s="23">
        <v>0</v>
      </c>
      <c r="I455" s="5" t="s">
        <v>83</v>
      </c>
      <c r="J455" s="5" t="s">
        <v>84</v>
      </c>
      <c r="K455" s="5" t="s">
        <v>85</v>
      </c>
      <c r="L455" s="5" t="s">
        <v>94</v>
      </c>
      <c r="M455" s="5" t="s">
        <v>153</v>
      </c>
      <c r="N455" s="5" t="s">
        <v>154</v>
      </c>
      <c r="O455" s="5" t="s">
        <v>155</v>
      </c>
    </row>
    <row r="456" spans="1:15" x14ac:dyDescent="0.25">
      <c r="A456" s="5">
        <v>20</v>
      </c>
      <c r="B456" s="5">
        <v>0</v>
      </c>
      <c r="C456" s="5">
        <v>0</v>
      </c>
      <c r="D456" s="5">
        <v>0</v>
      </c>
      <c r="E456" s="5">
        <v>0</v>
      </c>
      <c r="F456" s="5">
        <v>0</v>
      </c>
      <c r="G456" s="23">
        <v>0</v>
      </c>
      <c r="H456" s="23">
        <v>0</v>
      </c>
      <c r="I456" s="5" t="s">
        <v>83</v>
      </c>
      <c r="J456" s="5" t="s">
        <v>84</v>
      </c>
      <c r="K456" s="5" t="s">
        <v>85</v>
      </c>
      <c r="L456" s="5" t="s">
        <v>94</v>
      </c>
      <c r="M456" s="5" t="s">
        <v>153</v>
      </c>
      <c r="N456" s="5" t="s">
        <v>154</v>
      </c>
      <c r="O456" s="5" t="s">
        <v>155</v>
      </c>
    </row>
    <row r="457" spans="1:15" x14ac:dyDescent="0.25">
      <c r="A457" s="5">
        <v>53</v>
      </c>
      <c r="B457" s="5">
        <v>0</v>
      </c>
      <c r="C457" s="5">
        <v>0</v>
      </c>
      <c r="D457" s="5">
        <v>0</v>
      </c>
      <c r="E457" s="5">
        <v>0</v>
      </c>
      <c r="F457" s="5">
        <v>0</v>
      </c>
      <c r="G457" s="23">
        <v>0</v>
      </c>
      <c r="H457" s="23">
        <v>0</v>
      </c>
      <c r="I457" s="5" t="s">
        <v>83</v>
      </c>
      <c r="J457" s="5" t="s">
        <v>84</v>
      </c>
      <c r="K457" s="5" t="s">
        <v>85</v>
      </c>
      <c r="L457" s="5" t="s">
        <v>94</v>
      </c>
      <c r="M457" s="5" t="s">
        <v>381</v>
      </c>
      <c r="N457" s="5" t="s">
        <v>382</v>
      </c>
      <c r="O457" s="5" t="s">
        <v>383</v>
      </c>
    </row>
    <row r="458" spans="1:15" x14ac:dyDescent="0.25">
      <c r="A458" s="5">
        <v>0</v>
      </c>
      <c r="B458" s="5">
        <v>0</v>
      </c>
      <c r="C458" s="5">
        <v>0</v>
      </c>
      <c r="D458" s="5">
        <v>8</v>
      </c>
      <c r="E458" s="5">
        <v>0</v>
      </c>
      <c r="F458" s="5">
        <v>0</v>
      </c>
      <c r="G458" s="23">
        <v>0</v>
      </c>
      <c r="H458" s="23">
        <v>0</v>
      </c>
      <c r="I458" s="5" t="s">
        <v>83</v>
      </c>
      <c r="J458" s="5" t="s">
        <v>84</v>
      </c>
      <c r="K458" s="5" t="s">
        <v>85</v>
      </c>
      <c r="L458" s="5" t="s">
        <v>94</v>
      </c>
      <c r="M458" s="5" t="s">
        <v>381</v>
      </c>
      <c r="N458" s="5" t="s">
        <v>382</v>
      </c>
      <c r="O458" s="5" t="s">
        <v>383</v>
      </c>
    </row>
    <row r="459" spans="1:15" x14ac:dyDescent="0.25">
      <c r="A459" s="5">
        <v>7368</v>
      </c>
      <c r="B459" s="5">
        <v>4407</v>
      </c>
      <c r="C459" s="5">
        <v>3191</v>
      </c>
      <c r="D459" s="5">
        <v>4578</v>
      </c>
      <c r="E459" s="5">
        <v>438</v>
      </c>
      <c r="F459" s="5">
        <v>557</v>
      </c>
      <c r="G459" s="23">
        <v>1193.7672782500001</v>
      </c>
      <c r="H459" s="23">
        <v>1165.733755598</v>
      </c>
      <c r="I459" s="5" t="s">
        <v>83</v>
      </c>
      <c r="J459" s="5" t="s">
        <v>84</v>
      </c>
      <c r="K459" s="5" t="s">
        <v>85</v>
      </c>
      <c r="L459" s="5" t="s">
        <v>94</v>
      </c>
      <c r="M459" s="5" t="s">
        <v>0</v>
      </c>
      <c r="N459" s="5" t="s">
        <v>98</v>
      </c>
      <c r="O459" s="5" t="s">
        <v>98</v>
      </c>
    </row>
    <row r="460" spans="1:15" x14ac:dyDescent="0.25">
      <c r="A460" s="5">
        <v>248</v>
      </c>
      <c r="B460" s="5">
        <v>142</v>
      </c>
      <c r="C460" s="5">
        <v>388</v>
      </c>
      <c r="D460" s="5">
        <v>255</v>
      </c>
      <c r="E460" s="5">
        <v>0</v>
      </c>
      <c r="F460" s="5">
        <v>32</v>
      </c>
      <c r="G460" s="23">
        <v>30.158331240000003</v>
      </c>
      <c r="H460" s="23">
        <v>85.178875670000011</v>
      </c>
      <c r="I460" s="5" t="s">
        <v>83</v>
      </c>
      <c r="J460" s="5" t="s">
        <v>84</v>
      </c>
      <c r="K460" s="5" t="s">
        <v>85</v>
      </c>
      <c r="L460" s="5" t="s">
        <v>94</v>
      </c>
      <c r="M460" s="5" t="s">
        <v>0</v>
      </c>
      <c r="N460" s="5" t="s">
        <v>98</v>
      </c>
      <c r="O460" s="5" t="s">
        <v>98</v>
      </c>
    </row>
    <row r="461" spans="1:15" x14ac:dyDescent="0.25">
      <c r="A461" s="5">
        <v>336</v>
      </c>
      <c r="B461" s="5">
        <v>181</v>
      </c>
      <c r="C461" s="5">
        <v>168</v>
      </c>
      <c r="D461" s="5">
        <v>275</v>
      </c>
      <c r="E461" s="5">
        <v>0</v>
      </c>
      <c r="F461" s="5">
        <v>0</v>
      </c>
      <c r="G461" s="23">
        <v>0</v>
      </c>
      <c r="H461" s="23">
        <v>91.263081075000002</v>
      </c>
      <c r="I461" s="5" t="s">
        <v>83</v>
      </c>
      <c r="J461" s="5" t="s">
        <v>84</v>
      </c>
      <c r="K461" s="5" t="s">
        <v>85</v>
      </c>
      <c r="L461" s="5" t="s">
        <v>94</v>
      </c>
      <c r="M461" s="5" t="s">
        <v>0</v>
      </c>
      <c r="N461" s="5" t="s">
        <v>98</v>
      </c>
      <c r="O461" s="5" t="s">
        <v>98</v>
      </c>
    </row>
    <row r="462" spans="1:15" x14ac:dyDescent="0.25">
      <c r="A462" s="5">
        <v>176</v>
      </c>
      <c r="B462" s="5">
        <v>276</v>
      </c>
      <c r="C462" s="5">
        <v>170</v>
      </c>
      <c r="D462" s="5">
        <v>246</v>
      </c>
      <c r="E462" s="5">
        <v>0</v>
      </c>
      <c r="F462" s="5">
        <v>0</v>
      </c>
      <c r="G462" s="23">
        <v>0</v>
      </c>
      <c r="H462" s="23">
        <v>0</v>
      </c>
      <c r="I462" s="5" t="s">
        <v>83</v>
      </c>
      <c r="J462" s="5" t="s">
        <v>84</v>
      </c>
      <c r="K462" s="5" t="s">
        <v>85</v>
      </c>
      <c r="L462" s="5" t="s">
        <v>94</v>
      </c>
      <c r="M462" s="5" t="s">
        <v>0</v>
      </c>
      <c r="N462" s="5" t="s">
        <v>98</v>
      </c>
      <c r="O462" s="5" t="s">
        <v>98</v>
      </c>
    </row>
    <row r="463" spans="1:15" x14ac:dyDescent="0.25">
      <c r="A463" s="5">
        <v>583</v>
      </c>
      <c r="B463" s="5">
        <v>282</v>
      </c>
      <c r="C463" s="5">
        <v>0</v>
      </c>
      <c r="D463" s="5">
        <v>0</v>
      </c>
      <c r="E463" s="5">
        <v>0</v>
      </c>
      <c r="F463" s="5">
        <v>0</v>
      </c>
      <c r="G463" s="23">
        <v>0</v>
      </c>
      <c r="H463" s="23">
        <v>0</v>
      </c>
      <c r="I463" s="5" t="s">
        <v>83</v>
      </c>
      <c r="J463" s="5" t="s">
        <v>84</v>
      </c>
      <c r="K463" s="5" t="s">
        <v>85</v>
      </c>
      <c r="L463" s="5" t="s">
        <v>94</v>
      </c>
      <c r="M463" s="5" t="s">
        <v>0</v>
      </c>
      <c r="N463" s="5" t="s">
        <v>98</v>
      </c>
      <c r="O463" s="5" t="s">
        <v>98</v>
      </c>
    </row>
    <row r="464" spans="1:15" x14ac:dyDescent="0.25">
      <c r="A464" s="5">
        <v>0</v>
      </c>
      <c r="B464" s="5">
        <v>510</v>
      </c>
      <c r="C464" s="5">
        <v>55</v>
      </c>
      <c r="D464" s="5">
        <v>0</v>
      </c>
      <c r="E464" s="5">
        <v>0</v>
      </c>
      <c r="F464" s="5">
        <v>0</v>
      </c>
      <c r="G464" s="23">
        <v>0</v>
      </c>
      <c r="H464" s="23">
        <v>0</v>
      </c>
      <c r="I464" s="5" t="s">
        <v>83</v>
      </c>
      <c r="J464" s="5" t="s">
        <v>84</v>
      </c>
      <c r="K464" s="5" t="s">
        <v>85</v>
      </c>
      <c r="L464" s="5" t="s">
        <v>94</v>
      </c>
      <c r="M464" s="5" t="s">
        <v>0</v>
      </c>
      <c r="N464" s="5" t="s">
        <v>98</v>
      </c>
      <c r="O464" s="5" t="s">
        <v>98</v>
      </c>
    </row>
    <row r="465" spans="1:15" x14ac:dyDescent="0.25">
      <c r="A465" s="5">
        <v>0</v>
      </c>
      <c r="B465" s="5">
        <v>0</v>
      </c>
      <c r="C465" s="5">
        <v>0</v>
      </c>
      <c r="D465" s="5">
        <v>0</v>
      </c>
      <c r="E465" s="5">
        <v>0</v>
      </c>
      <c r="F465" s="5">
        <v>114</v>
      </c>
      <c r="G465" s="23">
        <v>0</v>
      </c>
      <c r="H465" s="23">
        <v>171.57459242100001</v>
      </c>
      <c r="I465" s="5" t="s">
        <v>83</v>
      </c>
      <c r="J465" s="5" t="s">
        <v>84</v>
      </c>
      <c r="K465" s="5" t="s">
        <v>85</v>
      </c>
      <c r="L465" s="5" t="s">
        <v>94</v>
      </c>
      <c r="M465" s="5" t="s">
        <v>0</v>
      </c>
      <c r="N465" s="5" t="s">
        <v>98</v>
      </c>
      <c r="O465" s="5" t="s">
        <v>98</v>
      </c>
    </row>
    <row r="466" spans="1:15" x14ac:dyDescent="0.25">
      <c r="A466" s="5">
        <v>66</v>
      </c>
      <c r="B466" s="5">
        <v>0</v>
      </c>
      <c r="C466" s="5">
        <v>0</v>
      </c>
      <c r="D466" s="5">
        <v>145</v>
      </c>
      <c r="E466" s="5">
        <v>0</v>
      </c>
      <c r="F466" s="5">
        <v>0</v>
      </c>
      <c r="G466" s="23">
        <v>0</v>
      </c>
      <c r="H466" s="23">
        <v>0</v>
      </c>
      <c r="I466" s="5" t="s">
        <v>83</v>
      </c>
      <c r="J466" s="5" t="s">
        <v>84</v>
      </c>
      <c r="K466" s="5" t="s">
        <v>85</v>
      </c>
      <c r="L466" s="5" t="s">
        <v>94</v>
      </c>
      <c r="M466" s="5" t="s">
        <v>0</v>
      </c>
      <c r="N466" s="5" t="s">
        <v>98</v>
      </c>
      <c r="O466" s="5" t="s">
        <v>98</v>
      </c>
    </row>
    <row r="467" spans="1:15" x14ac:dyDescent="0.25">
      <c r="A467" s="5">
        <v>0</v>
      </c>
      <c r="B467" s="5">
        <v>0</v>
      </c>
      <c r="C467" s="5">
        <v>17</v>
      </c>
      <c r="D467" s="5">
        <v>147</v>
      </c>
      <c r="E467" s="5">
        <v>0</v>
      </c>
      <c r="F467" s="5">
        <v>0</v>
      </c>
      <c r="G467" s="23">
        <v>0</v>
      </c>
      <c r="H467" s="23">
        <v>0</v>
      </c>
      <c r="I467" s="5" t="s">
        <v>83</v>
      </c>
      <c r="J467" s="5" t="s">
        <v>84</v>
      </c>
      <c r="K467" s="5" t="s">
        <v>85</v>
      </c>
      <c r="L467" s="5" t="s">
        <v>94</v>
      </c>
      <c r="M467" s="5" t="s">
        <v>0</v>
      </c>
      <c r="N467" s="5" t="s">
        <v>98</v>
      </c>
      <c r="O467" s="5" t="s">
        <v>98</v>
      </c>
    </row>
    <row r="468" spans="1:15" x14ac:dyDescent="0.25">
      <c r="A468" s="5">
        <v>0</v>
      </c>
      <c r="B468" s="5">
        <v>0</v>
      </c>
      <c r="C468" s="5">
        <v>117</v>
      </c>
      <c r="D468" s="5">
        <v>0</v>
      </c>
      <c r="E468" s="5">
        <v>0</v>
      </c>
      <c r="F468" s="5">
        <v>0</v>
      </c>
      <c r="G468" s="23">
        <v>0</v>
      </c>
      <c r="H468" s="23">
        <v>0</v>
      </c>
      <c r="I468" s="5" t="s">
        <v>83</v>
      </c>
      <c r="J468" s="5" t="s">
        <v>84</v>
      </c>
      <c r="K468" s="5" t="s">
        <v>85</v>
      </c>
      <c r="L468" s="5" t="s">
        <v>94</v>
      </c>
      <c r="M468" s="5" t="s">
        <v>0</v>
      </c>
      <c r="N468" s="5" t="s">
        <v>98</v>
      </c>
      <c r="O468" s="5" t="s">
        <v>98</v>
      </c>
    </row>
    <row r="469" spans="1:15" x14ac:dyDescent="0.25">
      <c r="A469" s="5">
        <v>0</v>
      </c>
      <c r="B469" s="5">
        <v>0</v>
      </c>
      <c r="C469" s="5">
        <v>0</v>
      </c>
      <c r="D469" s="5">
        <v>60</v>
      </c>
      <c r="E469" s="5">
        <v>0</v>
      </c>
      <c r="F469" s="5">
        <v>0</v>
      </c>
      <c r="G469" s="23">
        <v>0</v>
      </c>
      <c r="H469" s="23">
        <v>0</v>
      </c>
      <c r="I469" s="5" t="s">
        <v>83</v>
      </c>
      <c r="J469" s="5" t="s">
        <v>84</v>
      </c>
      <c r="K469" s="5" t="s">
        <v>85</v>
      </c>
      <c r="L469" s="5" t="s">
        <v>94</v>
      </c>
      <c r="M469" s="5" t="s">
        <v>0</v>
      </c>
      <c r="N469" s="5" t="s">
        <v>98</v>
      </c>
      <c r="O469" s="5" t="s">
        <v>98</v>
      </c>
    </row>
    <row r="470" spans="1:15" x14ac:dyDescent="0.25">
      <c r="A470" s="5">
        <v>0</v>
      </c>
      <c r="B470" s="5">
        <v>0</v>
      </c>
      <c r="C470" s="5">
        <v>0</v>
      </c>
      <c r="D470" s="5">
        <v>22</v>
      </c>
      <c r="E470" s="5">
        <v>0</v>
      </c>
      <c r="F470" s="5">
        <v>0</v>
      </c>
      <c r="G470" s="23">
        <v>0</v>
      </c>
      <c r="H470" s="23">
        <v>0</v>
      </c>
      <c r="I470" s="5" t="s">
        <v>83</v>
      </c>
      <c r="J470" s="5" t="s">
        <v>84</v>
      </c>
      <c r="K470" s="5" t="s">
        <v>85</v>
      </c>
      <c r="L470" s="5" t="s">
        <v>94</v>
      </c>
      <c r="M470" s="5" t="s">
        <v>0</v>
      </c>
      <c r="N470" s="5" t="s">
        <v>98</v>
      </c>
      <c r="O470" s="5" t="s">
        <v>98</v>
      </c>
    </row>
    <row r="471" spans="1:15" x14ac:dyDescent="0.25">
      <c r="A471" s="5">
        <v>0</v>
      </c>
      <c r="B471" s="5">
        <v>43</v>
      </c>
      <c r="C471" s="5">
        <v>217</v>
      </c>
      <c r="D471" s="5">
        <v>123</v>
      </c>
      <c r="E471" s="5">
        <v>0</v>
      </c>
      <c r="F471" s="5">
        <v>24</v>
      </c>
      <c r="G471" s="23">
        <v>0</v>
      </c>
      <c r="H471" s="23">
        <v>69.359941617000004</v>
      </c>
      <c r="I471" s="5" t="s">
        <v>83</v>
      </c>
      <c r="J471" s="5" t="s">
        <v>84</v>
      </c>
      <c r="K471" s="5" t="s">
        <v>85</v>
      </c>
      <c r="L471" s="5" t="s">
        <v>94</v>
      </c>
      <c r="M471" s="5" t="s">
        <v>348</v>
      </c>
      <c r="N471" s="5" t="s">
        <v>349</v>
      </c>
      <c r="O471" s="5" t="s">
        <v>350</v>
      </c>
    </row>
    <row r="472" spans="1:15" x14ac:dyDescent="0.25">
      <c r="A472" s="5">
        <v>0</v>
      </c>
      <c r="B472" s="5">
        <v>0</v>
      </c>
      <c r="C472" s="5">
        <v>0</v>
      </c>
      <c r="D472" s="5">
        <v>0</v>
      </c>
      <c r="E472" s="5">
        <v>0</v>
      </c>
      <c r="F472" s="5">
        <v>0</v>
      </c>
      <c r="G472" s="23">
        <v>30.158331240000003</v>
      </c>
      <c r="H472" s="23">
        <v>0</v>
      </c>
      <c r="I472" s="5" t="s">
        <v>83</v>
      </c>
      <c r="J472" s="5" t="s">
        <v>84</v>
      </c>
      <c r="K472" s="5" t="s">
        <v>85</v>
      </c>
      <c r="L472" s="5" t="s">
        <v>94</v>
      </c>
      <c r="M472" s="5" t="s">
        <v>348</v>
      </c>
      <c r="N472" s="5" t="s">
        <v>349</v>
      </c>
      <c r="O472" s="5" t="s">
        <v>350</v>
      </c>
    </row>
    <row r="473" spans="1:15" x14ac:dyDescent="0.25">
      <c r="A473" s="5">
        <v>880</v>
      </c>
      <c r="B473" s="5">
        <v>0</v>
      </c>
      <c r="C473" s="5">
        <v>951</v>
      </c>
      <c r="D473" s="5">
        <v>274</v>
      </c>
      <c r="E473" s="5">
        <v>89</v>
      </c>
      <c r="F473" s="5">
        <v>187</v>
      </c>
      <c r="G473" s="23">
        <v>255.089218405</v>
      </c>
      <c r="H473" s="23">
        <v>283.52397187300005</v>
      </c>
      <c r="I473" s="5" t="s">
        <v>83</v>
      </c>
      <c r="J473" s="5" t="s">
        <v>84</v>
      </c>
      <c r="K473" s="5" t="s">
        <v>85</v>
      </c>
      <c r="L473" s="5" t="s">
        <v>94</v>
      </c>
      <c r="M473" s="5" t="s">
        <v>108</v>
      </c>
      <c r="N473" s="5" t="s">
        <v>109</v>
      </c>
      <c r="O473" s="5" t="s">
        <v>110</v>
      </c>
    </row>
    <row r="474" spans="1:15" x14ac:dyDescent="0.25">
      <c r="A474" s="5">
        <v>0</v>
      </c>
      <c r="B474" s="5">
        <v>0</v>
      </c>
      <c r="C474" s="5">
        <v>0</v>
      </c>
      <c r="D474" s="5">
        <v>0</v>
      </c>
      <c r="E474" s="5">
        <v>0</v>
      </c>
      <c r="F474" s="5">
        <v>0</v>
      </c>
      <c r="G474" s="23">
        <v>30.158331240000003</v>
      </c>
      <c r="H474" s="23">
        <v>0</v>
      </c>
      <c r="I474" s="5" t="s">
        <v>83</v>
      </c>
      <c r="J474" s="5" t="s">
        <v>84</v>
      </c>
      <c r="K474" s="5" t="s">
        <v>85</v>
      </c>
      <c r="L474" s="5" t="s">
        <v>94</v>
      </c>
      <c r="M474" s="5" t="s">
        <v>108</v>
      </c>
      <c r="N474" s="5" t="s">
        <v>109</v>
      </c>
      <c r="O474" s="5" t="s">
        <v>127</v>
      </c>
    </row>
    <row r="475" spans="1:15" x14ac:dyDescent="0.25">
      <c r="A475" s="5">
        <v>11</v>
      </c>
      <c r="B475" s="5">
        <v>0</v>
      </c>
      <c r="C475" s="5">
        <v>0</v>
      </c>
      <c r="D475" s="5">
        <v>0</v>
      </c>
      <c r="E475" s="5">
        <v>0</v>
      </c>
      <c r="F475" s="5">
        <v>0</v>
      </c>
      <c r="G475" s="23">
        <v>0</v>
      </c>
      <c r="H475" s="23">
        <v>12.168410810000001</v>
      </c>
      <c r="I475" s="5" t="s">
        <v>83</v>
      </c>
      <c r="J475" s="5" t="s">
        <v>84</v>
      </c>
      <c r="K475" s="5" t="s">
        <v>85</v>
      </c>
      <c r="L475" s="5" t="s">
        <v>94</v>
      </c>
      <c r="M475" s="5" t="s">
        <v>108</v>
      </c>
      <c r="N475" s="5" t="s">
        <v>109</v>
      </c>
      <c r="O475" s="5" t="s">
        <v>127</v>
      </c>
    </row>
    <row r="476" spans="1:15" x14ac:dyDescent="0.25">
      <c r="A476" s="5">
        <v>9</v>
      </c>
      <c r="B476" s="5">
        <v>0</v>
      </c>
      <c r="C476" s="5">
        <v>0</v>
      </c>
      <c r="D476" s="5">
        <v>43</v>
      </c>
      <c r="E476" s="5">
        <v>0</v>
      </c>
      <c r="F476" s="5">
        <v>0</v>
      </c>
      <c r="G476" s="23">
        <v>0</v>
      </c>
      <c r="H476" s="23">
        <v>0</v>
      </c>
      <c r="I476" s="5" t="s">
        <v>83</v>
      </c>
      <c r="J476" s="5" t="s">
        <v>84</v>
      </c>
      <c r="K476" s="5" t="s">
        <v>85</v>
      </c>
      <c r="L476" s="5" t="s">
        <v>94</v>
      </c>
      <c r="M476" s="5" t="s">
        <v>130</v>
      </c>
      <c r="N476" s="5" t="s">
        <v>215</v>
      </c>
      <c r="O476" s="5" t="s">
        <v>114</v>
      </c>
    </row>
    <row r="477" spans="1:15" x14ac:dyDescent="0.25">
      <c r="A477" s="5">
        <v>0</v>
      </c>
      <c r="B477" s="5">
        <v>10</v>
      </c>
      <c r="C477" s="5">
        <v>0</v>
      </c>
      <c r="D477" s="5">
        <v>0</v>
      </c>
      <c r="E477" s="5">
        <v>0</v>
      </c>
      <c r="F477" s="5">
        <v>0</v>
      </c>
      <c r="G477" s="23">
        <v>0</v>
      </c>
      <c r="H477" s="23">
        <v>0</v>
      </c>
      <c r="I477" s="5" t="s">
        <v>83</v>
      </c>
      <c r="J477" s="5" t="s">
        <v>84</v>
      </c>
      <c r="K477" s="5" t="s">
        <v>85</v>
      </c>
      <c r="L477" s="5" t="s">
        <v>94</v>
      </c>
      <c r="M477" s="5" t="s">
        <v>130</v>
      </c>
      <c r="N477" s="5" t="s">
        <v>215</v>
      </c>
      <c r="O477" s="5" t="s">
        <v>114</v>
      </c>
    </row>
    <row r="478" spans="1:15" x14ac:dyDescent="0.25">
      <c r="A478" s="5">
        <v>0</v>
      </c>
      <c r="B478" s="5">
        <v>0</v>
      </c>
      <c r="C478" s="5">
        <v>0</v>
      </c>
      <c r="D478" s="5">
        <v>0</v>
      </c>
      <c r="E478" s="5">
        <v>0</v>
      </c>
      <c r="F478" s="5">
        <v>19</v>
      </c>
      <c r="G478" s="23">
        <v>49.007288265</v>
      </c>
      <c r="H478" s="23">
        <v>13.385251891000001</v>
      </c>
      <c r="I478" s="5" t="s">
        <v>83</v>
      </c>
      <c r="J478" s="5" t="s">
        <v>84</v>
      </c>
      <c r="K478" s="5" t="s">
        <v>85</v>
      </c>
      <c r="L478" s="5" t="s">
        <v>94</v>
      </c>
      <c r="M478" s="5" t="s">
        <v>130</v>
      </c>
      <c r="N478" s="5" t="s">
        <v>205</v>
      </c>
      <c r="O478" s="5" t="s">
        <v>98</v>
      </c>
    </row>
    <row r="479" spans="1:15" x14ac:dyDescent="0.25">
      <c r="A479" s="5">
        <v>0</v>
      </c>
      <c r="B479" s="5">
        <v>0</v>
      </c>
      <c r="C479" s="5">
        <v>0</v>
      </c>
      <c r="D479" s="5">
        <v>82</v>
      </c>
      <c r="E479" s="5">
        <v>0</v>
      </c>
      <c r="F479" s="5">
        <v>112</v>
      </c>
      <c r="G479" s="23">
        <v>0</v>
      </c>
      <c r="H479" s="23">
        <v>255.53662701000002</v>
      </c>
      <c r="I479" s="5" t="s">
        <v>83</v>
      </c>
      <c r="J479" s="5" t="s">
        <v>84</v>
      </c>
      <c r="K479" s="5" t="s">
        <v>85</v>
      </c>
      <c r="L479" s="5" t="s">
        <v>94</v>
      </c>
      <c r="M479" s="5" t="s">
        <v>130</v>
      </c>
      <c r="N479" s="5" t="s">
        <v>201</v>
      </c>
      <c r="O479" s="5" t="s">
        <v>202</v>
      </c>
    </row>
    <row r="480" spans="1:15" x14ac:dyDescent="0.25">
      <c r="A480" s="5">
        <v>0</v>
      </c>
      <c r="B480" s="5">
        <v>0</v>
      </c>
      <c r="C480" s="5">
        <v>0</v>
      </c>
      <c r="D480" s="5">
        <v>289</v>
      </c>
      <c r="E480" s="5">
        <v>0</v>
      </c>
      <c r="F480" s="5">
        <v>0</v>
      </c>
      <c r="G480" s="23">
        <v>0</v>
      </c>
      <c r="H480" s="23">
        <v>0</v>
      </c>
      <c r="I480" s="5" t="s">
        <v>83</v>
      </c>
      <c r="J480" s="5" t="s">
        <v>84</v>
      </c>
      <c r="K480" s="5" t="s">
        <v>85</v>
      </c>
      <c r="L480" s="5" t="s">
        <v>94</v>
      </c>
      <c r="M480" s="5" t="s">
        <v>130</v>
      </c>
      <c r="N480" s="5" t="s">
        <v>201</v>
      </c>
      <c r="O480" s="5" t="s">
        <v>202</v>
      </c>
    </row>
    <row r="481" spans="1:15" x14ac:dyDescent="0.25">
      <c r="A481" s="5">
        <v>0</v>
      </c>
      <c r="B481" s="5">
        <v>0</v>
      </c>
      <c r="C481" s="5">
        <v>35</v>
      </c>
      <c r="D481" s="5">
        <v>0</v>
      </c>
      <c r="E481" s="5">
        <v>17</v>
      </c>
      <c r="F481" s="5">
        <v>16</v>
      </c>
      <c r="G481" s="23">
        <v>22.61874843</v>
      </c>
      <c r="H481" s="23">
        <v>14.602092972000001</v>
      </c>
      <c r="I481" s="5" t="s">
        <v>83</v>
      </c>
      <c r="J481" s="5" t="s">
        <v>84</v>
      </c>
      <c r="K481" s="5" t="s">
        <v>85</v>
      </c>
      <c r="L481" s="5" t="s">
        <v>94</v>
      </c>
      <c r="M481" s="5" t="s">
        <v>130</v>
      </c>
      <c r="N481" s="5" t="s">
        <v>191</v>
      </c>
      <c r="O481" s="5" t="s">
        <v>192</v>
      </c>
    </row>
    <row r="482" spans="1:15" x14ac:dyDescent="0.25">
      <c r="A482" s="5">
        <v>163</v>
      </c>
      <c r="B482" s="5">
        <v>32</v>
      </c>
      <c r="C482" s="5">
        <v>414</v>
      </c>
      <c r="D482" s="5">
        <v>13</v>
      </c>
      <c r="E482" s="5">
        <v>0</v>
      </c>
      <c r="F482" s="5">
        <v>158</v>
      </c>
      <c r="G482" s="23">
        <v>10.05277708</v>
      </c>
      <c r="H482" s="23">
        <v>317.595522141</v>
      </c>
      <c r="I482" s="5" t="s">
        <v>83</v>
      </c>
      <c r="J482" s="5" t="s">
        <v>84</v>
      </c>
      <c r="K482" s="5" t="s">
        <v>85</v>
      </c>
      <c r="L482" s="5" t="s">
        <v>94</v>
      </c>
      <c r="M482" s="5" t="s">
        <v>95</v>
      </c>
      <c r="N482" s="5" t="s">
        <v>96</v>
      </c>
      <c r="O482" s="5" t="s">
        <v>97</v>
      </c>
    </row>
    <row r="483" spans="1:15" x14ac:dyDescent="0.25">
      <c r="A483" s="5">
        <v>0</v>
      </c>
      <c r="B483" s="5">
        <v>0</v>
      </c>
      <c r="C483" s="5">
        <v>0</v>
      </c>
      <c r="D483" s="5">
        <v>17</v>
      </c>
      <c r="E483" s="5">
        <v>0</v>
      </c>
      <c r="F483" s="5">
        <v>0</v>
      </c>
      <c r="G483" s="23">
        <v>0</v>
      </c>
      <c r="H483" s="23">
        <v>0</v>
      </c>
      <c r="I483" s="5" t="s">
        <v>83</v>
      </c>
      <c r="J483" s="5" t="s">
        <v>84</v>
      </c>
      <c r="K483" s="5" t="s">
        <v>85</v>
      </c>
      <c r="L483" s="5" t="s">
        <v>94</v>
      </c>
      <c r="M483" s="5" t="s">
        <v>178</v>
      </c>
      <c r="N483" s="5" t="s">
        <v>394</v>
      </c>
      <c r="O483" s="5" t="s">
        <v>395</v>
      </c>
    </row>
    <row r="484" spans="1:15" x14ac:dyDescent="0.25">
      <c r="A484" s="5">
        <v>51</v>
      </c>
      <c r="B484" s="5">
        <v>353</v>
      </c>
      <c r="C484" s="5">
        <v>456</v>
      </c>
      <c r="D484" s="5">
        <v>282</v>
      </c>
      <c r="E484" s="5">
        <v>34</v>
      </c>
      <c r="F484" s="5">
        <v>30</v>
      </c>
      <c r="G484" s="23">
        <v>94.244785125000007</v>
      </c>
      <c r="H484" s="23">
        <v>19.469457296000002</v>
      </c>
      <c r="I484" s="5" t="s">
        <v>83</v>
      </c>
      <c r="J484" s="5" t="s">
        <v>84</v>
      </c>
      <c r="K484" s="5" t="s">
        <v>85</v>
      </c>
      <c r="L484" s="5" t="s">
        <v>94</v>
      </c>
      <c r="M484" s="5" t="s">
        <v>178</v>
      </c>
      <c r="N484" s="5" t="s">
        <v>179</v>
      </c>
      <c r="O484" s="5" t="s">
        <v>180</v>
      </c>
    </row>
    <row r="485" spans="1:15" x14ac:dyDescent="0.25">
      <c r="A485" s="5">
        <v>17</v>
      </c>
      <c r="B485" s="5">
        <v>0</v>
      </c>
      <c r="C485" s="5">
        <v>0</v>
      </c>
      <c r="D485" s="5">
        <v>0</v>
      </c>
      <c r="E485" s="5">
        <v>0</v>
      </c>
      <c r="F485" s="5">
        <v>14</v>
      </c>
      <c r="G485" s="23">
        <v>0</v>
      </c>
      <c r="H485" s="23">
        <v>0</v>
      </c>
      <c r="I485" s="5" t="s">
        <v>83</v>
      </c>
      <c r="J485" s="5" t="s">
        <v>84</v>
      </c>
      <c r="K485" s="5" t="s">
        <v>85</v>
      </c>
      <c r="L485" s="5" t="s">
        <v>90</v>
      </c>
      <c r="M485" s="5" t="s">
        <v>388</v>
      </c>
      <c r="N485" s="5" t="s">
        <v>389</v>
      </c>
      <c r="O485" s="5" t="s">
        <v>98</v>
      </c>
    </row>
    <row r="486" spans="1:15" x14ac:dyDescent="0.25">
      <c r="A486" s="5">
        <v>0</v>
      </c>
      <c r="B486" s="5">
        <v>0</v>
      </c>
      <c r="C486" s="5">
        <v>0</v>
      </c>
      <c r="D486" s="5">
        <v>11</v>
      </c>
      <c r="E486" s="5">
        <v>0</v>
      </c>
      <c r="F486" s="5">
        <v>0</v>
      </c>
      <c r="G486" s="23">
        <v>0</v>
      </c>
      <c r="H486" s="23">
        <v>0</v>
      </c>
      <c r="I486" s="5" t="s">
        <v>83</v>
      </c>
      <c r="J486" s="5" t="s">
        <v>84</v>
      </c>
      <c r="K486" s="5" t="s">
        <v>85</v>
      </c>
      <c r="L486" s="5" t="s">
        <v>90</v>
      </c>
      <c r="M486" s="5" t="s">
        <v>150</v>
      </c>
      <c r="N486" s="5" t="s">
        <v>151</v>
      </c>
      <c r="O486" s="5" t="s">
        <v>156</v>
      </c>
    </row>
    <row r="487" spans="1:15" x14ac:dyDescent="0.25">
      <c r="A487" s="5">
        <v>36</v>
      </c>
      <c r="B487" s="5">
        <v>0</v>
      </c>
      <c r="C487" s="5">
        <v>14</v>
      </c>
      <c r="D487" s="5">
        <v>0</v>
      </c>
      <c r="E487" s="5">
        <v>0</v>
      </c>
      <c r="F487" s="5">
        <v>0</v>
      </c>
      <c r="G487" s="23">
        <v>0</v>
      </c>
      <c r="H487" s="23">
        <v>0</v>
      </c>
      <c r="I487" s="5" t="s">
        <v>83</v>
      </c>
      <c r="J487" s="5" t="s">
        <v>84</v>
      </c>
      <c r="K487" s="5" t="s">
        <v>85</v>
      </c>
      <c r="L487" s="5" t="s">
        <v>90</v>
      </c>
      <c r="M487" s="5" t="s">
        <v>150</v>
      </c>
      <c r="N487" s="5" t="s">
        <v>151</v>
      </c>
      <c r="O487" s="5" t="s">
        <v>152</v>
      </c>
    </row>
    <row r="488" spans="1:15" x14ac:dyDescent="0.25">
      <c r="A488" s="5">
        <v>275</v>
      </c>
      <c r="B488" s="5">
        <v>216</v>
      </c>
      <c r="C488" s="5">
        <v>949</v>
      </c>
      <c r="D488" s="5">
        <v>324</v>
      </c>
      <c r="E488" s="5">
        <v>197</v>
      </c>
      <c r="F488" s="5">
        <v>165</v>
      </c>
      <c r="G488" s="23">
        <v>485.04649411000003</v>
      </c>
      <c r="H488" s="23">
        <v>419.81017294500003</v>
      </c>
      <c r="I488" s="5" t="s">
        <v>83</v>
      </c>
      <c r="J488" s="5" t="s">
        <v>84</v>
      </c>
      <c r="K488" s="5" t="s">
        <v>85</v>
      </c>
      <c r="L488" s="5" t="s">
        <v>90</v>
      </c>
      <c r="M488" s="5" t="s">
        <v>118</v>
      </c>
      <c r="N488" s="5" t="s">
        <v>119</v>
      </c>
      <c r="O488" s="5" t="s">
        <v>120</v>
      </c>
    </row>
    <row r="489" spans="1:15" x14ac:dyDescent="0.25">
      <c r="A489" s="5">
        <v>0</v>
      </c>
      <c r="B489" s="5">
        <v>0</v>
      </c>
      <c r="C489" s="5">
        <v>0</v>
      </c>
      <c r="D489" s="5">
        <v>57</v>
      </c>
      <c r="E489" s="5">
        <v>0</v>
      </c>
      <c r="F489" s="5">
        <v>0</v>
      </c>
      <c r="G489" s="23">
        <v>0</v>
      </c>
      <c r="H489" s="23">
        <v>0</v>
      </c>
      <c r="I489" s="5" t="s">
        <v>83</v>
      </c>
      <c r="J489" s="5" t="s">
        <v>84</v>
      </c>
      <c r="K489" s="5" t="s">
        <v>85</v>
      </c>
      <c r="L489" s="5" t="s">
        <v>90</v>
      </c>
      <c r="M489" s="5" t="s">
        <v>106</v>
      </c>
      <c r="N489" s="5" t="s">
        <v>336</v>
      </c>
      <c r="O489" s="5" t="s">
        <v>387</v>
      </c>
    </row>
    <row r="490" spans="1:15" x14ac:dyDescent="0.25">
      <c r="A490" s="5">
        <v>0</v>
      </c>
      <c r="B490" s="5">
        <v>55</v>
      </c>
      <c r="C490" s="5">
        <v>46</v>
      </c>
      <c r="D490" s="5">
        <v>235</v>
      </c>
      <c r="E490" s="5">
        <v>0</v>
      </c>
      <c r="F490" s="5">
        <v>22</v>
      </c>
      <c r="G490" s="23">
        <v>47.75069113</v>
      </c>
      <c r="H490" s="23">
        <v>108.29885620900001</v>
      </c>
      <c r="I490" s="5" t="s">
        <v>83</v>
      </c>
      <c r="J490" s="5" t="s">
        <v>84</v>
      </c>
      <c r="K490" s="5" t="s">
        <v>85</v>
      </c>
      <c r="L490" s="5" t="s">
        <v>90</v>
      </c>
      <c r="M490" s="5" t="s">
        <v>106</v>
      </c>
      <c r="N490" s="5" t="s">
        <v>336</v>
      </c>
      <c r="O490" s="5" t="s">
        <v>337</v>
      </c>
    </row>
    <row r="491" spans="1:15" x14ac:dyDescent="0.25">
      <c r="A491" s="5">
        <v>575</v>
      </c>
      <c r="B491" s="5">
        <v>0</v>
      </c>
      <c r="C491" s="5">
        <v>0</v>
      </c>
      <c r="D491" s="5">
        <v>0</v>
      </c>
      <c r="E491" s="5">
        <v>13</v>
      </c>
      <c r="F491" s="5">
        <v>0</v>
      </c>
      <c r="G491" s="23">
        <v>45.23749686</v>
      </c>
      <c r="H491" s="23">
        <v>125.33463134300001</v>
      </c>
      <c r="I491" s="5" t="s">
        <v>83</v>
      </c>
      <c r="J491" s="5" t="s">
        <v>84</v>
      </c>
      <c r="K491" s="5" t="s">
        <v>85</v>
      </c>
      <c r="L491" s="5" t="s">
        <v>90</v>
      </c>
      <c r="M491" s="5" t="s">
        <v>106</v>
      </c>
      <c r="N491" s="5" t="s">
        <v>336</v>
      </c>
      <c r="O491" s="5" t="s">
        <v>114</v>
      </c>
    </row>
    <row r="492" spans="1:15" x14ac:dyDescent="0.25">
      <c r="A492" s="5">
        <v>0</v>
      </c>
      <c r="B492" s="5">
        <v>0</v>
      </c>
      <c r="C492" s="5">
        <v>0</v>
      </c>
      <c r="D492" s="5">
        <v>0</v>
      </c>
      <c r="E492" s="5">
        <v>0</v>
      </c>
      <c r="F492" s="5">
        <v>8</v>
      </c>
      <c r="G492" s="23">
        <v>0</v>
      </c>
      <c r="H492" s="23">
        <v>0</v>
      </c>
      <c r="I492" s="5" t="s">
        <v>83</v>
      </c>
      <c r="J492" s="5" t="s">
        <v>84</v>
      </c>
      <c r="K492" s="5" t="s">
        <v>85</v>
      </c>
      <c r="L492" s="5" t="s">
        <v>90</v>
      </c>
      <c r="M492" s="5" t="s">
        <v>106</v>
      </c>
      <c r="N492" s="5" t="s">
        <v>107</v>
      </c>
      <c r="O492" s="5" t="s">
        <v>177</v>
      </c>
    </row>
    <row r="493" spans="1:15" x14ac:dyDescent="0.25">
      <c r="A493" s="5">
        <v>3546</v>
      </c>
      <c r="B493" s="5">
        <v>1625</v>
      </c>
      <c r="C493" s="5">
        <v>8636</v>
      </c>
      <c r="D493" s="5">
        <v>7636</v>
      </c>
      <c r="E493" s="5">
        <v>992</v>
      </c>
      <c r="F493" s="5">
        <v>2005</v>
      </c>
      <c r="G493" s="23">
        <v>4332.7469214800003</v>
      </c>
      <c r="H493" s="23">
        <v>6086.6390871620006</v>
      </c>
      <c r="I493" s="5" t="s">
        <v>83</v>
      </c>
      <c r="J493" s="5" t="s">
        <v>84</v>
      </c>
      <c r="K493" s="5" t="s">
        <v>85</v>
      </c>
      <c r="L493" s="5" t="s">
        <v>90</v>
      </c>
      <c r="M493" s="5" t="s">
        <v>106</v>
      </c>
      <c r="N493" s="5" t="s">
        <v>107</v>
      </c>
      <c r="O493" s="5" t="s">
        <v>98</v>
      </c>
    </row>
    <row r="494" spans="1:15" x14ac:dyDescent="0.25">
      <c r="A494" s="5">
        <v>0</v>
      </c>
      <c r="B494" s="5">
        <v>0</v>
      </c>
      <c r="C494" s="5">
        <v>57</v>
      </c>
      <c r="D494" s="5">
        <v>0</v>
      </c>
      <c r="E494" s="5">
        <v>0</v>
      </c>
      <c r="F494" s="5">
        <v>0</v>
      </c>
      <c r="G494" s="23">
        <v>71.626036694999996</v>
      </c>
      <c r="H494" s="23">
        <v>49.890484321000002</v>
      </c>
      <c r="I494" s="5" t="s">
        <v>83</v>
      </c>
      <c r="J494" s="5" t="s">
        <v>84</v>
      </c>
      <c r="K494" s="5" t="s">
        <v>85</v>
      </c>
      <c r="L494" s="5" t="s">
        <v>90</v>
      </c>
      <c r="M494" s="5" t="s">
        <v>106</v>
      </c>
      <c r="N494" s="5" t="s">
        <v>98</v>
      </c>
      <c r="O494" s="5" t="s">
        <v>98</v>
      </c>
    </row>
    <row r="495" spans="1:15" x14ac:dyDescent="0.25">
      <c r="A495" s="5">
        <v>141</v>
      </c>
      <c r="B495" s="5">
        <v>0</v>
      </c>
      <c r="C495" s="5">
        <v>0</v>
      </c>
      <c r="D495" s="5">
        <v>0</v>
      </c>
      <c r="E495" s="5">
        <v>0</v>
      </c>
      <c r="F495" s="5">
        <v>11</v>
      </c>
      <c r="G495" s="23">
        <v>0</v>
      </c>
      <c r="H495" s="23">
        <v>0</v>
      </c>
      <c r="I495" s="5" t="s">
        <v>83</v>
      </c>
      <c r="J495" s="5" t="s">
        <v>84</v>
      </c>
      <c r="K495" s="5" t="s">
        <v>85</v>
      </c>
      <c r="L495" s="5" t="s">
        <v>90</v>
      </c>
      <c r="M495" s="5" t="s">
        <v>106</v>
      </c>
      <c r="N495" s="5" t="s">
        <v>98</v>
      </c>
      <c r="O495" s="5" t="s">
        <v>98</v>
      </c>
    </row>
    <row r="496" spans="1:15" x14ac:dyDescent="0.25">
      <c r="A496" s="5">
        <v>0</v>
      </c>
      <c r="B496" s="5">
        <v>0</v>
      </c>
      <c r="C496" s="5">
        <v>0</v>
      </c>
      <c r="D496" s="5">
        <v>0</v>
      </c>
      <c r="E496" s="5">
        <v>0</v>
      </c>
      <c r="F496" s="5">
        <v>0</v>
      </c>
      <c r="G496" s="23">
        <v>0</v>
      </c>
      <c r="H496" s="23">
        <v>24.336821620000002</v>
      </c>
      <c r="I496" s="5" t="s">
        <v>83</v>
      </c>
      <c r="J496" s="5" t="s">
        <v>84</v>
      </c>
      <c r="K496" s="5" t="s">
        <v>85</v>
      </c>
      <c r="L496" s="5" t="s">
        <v>90</v>
      </c>
      <c r="M496" s="5" t="s">
        <v>106</v>
      </c>
      <c r="N496" s="5" t="s">
        <v>98</v>
      </c>
      <c r="O496" s="5" t="s">
        <v>98</v>
      </c>
    </row>
    <row r="497" spans="1:15" x14ac:dyDescent="0.25">
      <c r="A497" s="5">
        <v>0</v>
      </c>
      <c r="B497" s="5">
        <v>0</v>
      </c>
      <c r="C497" s="5">
        <v>0</v>
      </c>
      <c r="D497" s="5">
        <v>0</v>
      </c>
      <c r="E497" s="5">
        <v>0</v>
      </c>
      <c r="F497" s="5">
        <v>0</v>
      </c>
      <c r="G497" s="23">
        <v>0</v>
      </c>
      <c r="H497" s="23">
        <v>12.168410810000001</v>
      </c>
      <c r="I497" s="5" t="s">
        <v>83</v>
      </c>
      <c r="J497" s="5" t="s">
        <v>84</v>
      </c>
      <c r="K497" s="5" t="s">
        <v>85</v>
      </c>
      <c r="L497" s="5" t="s">
        <v>90</v>
      </c>
      <c r="M497" s="5" t="s">
        <v>106</v>
      </c>
      <c r="N497" s="5" t="s">
        <v>396</v>
      </c>
      <c r="O497" s="5" t="s">
        <v>397</v>
      </c>
    </row>
    <row r="498" spans="1:15" x14ac:dyDescent="0.25">
      <c r="A498" s="5">
        <v>14</v>
      </c>
      <c r="B498" s="5">
        <v>0</v>
      </c>
      <c r="C498" s="5">
        <v>0</v>
      </c>
      <c r="D498" s="5">
        <v>0</v>
      </c>
      <c r="E498" s="5">
        <v>0</v>
      </c>
      <c r="F498" s="5">
        <v>0</v>
      </c>
      <c r="G498" s="23">
        <v>0</v>
      </c>
      <c r="H498" s="23">
        <v>0</v>
      </c>
      <c r="I498" s="5" t="s">
        <v>83</v>
      </c>
      <c r="J498" s="5" t="s">
        <v>84</v>
      </c>
      <c r="K498" s="5" t="s">
        <v>85</v>
      </c>
      <c r="L498" s="5" t="s">
        <v>90</v>
      </c>
      <c r="M498" s="5" t="s">
        <v>166</v>
      </c>
      <c r="N498" s="5" t="s">
        <v>167</v>
      </c>
      <c r="O498" s="5" t="s">
        <v>168</v>
      </c>
    </row>
    <row r="499" spans="1:15" x14ac:dyDescent="0.25">
      <c r="A499" s="5">
        <v>32</v>
      </c>
      <c r="B499" s="5">
        <v>0</v>
      </c>
      <c r="C499" s="5">
        <v>0</v>
      </c>
      <c r="D499" s="5">
        <v>0</v>
      </c>
      <c r="E499" s="5">
        <v>0</v>
      </c>
      <c r="F499" s="5">
        <v>0</v>
      </c>
      <c r="G499" s="23">
        <v>0</v>
      </c>
      <c r="H499" s="23">
        <v>0</v>
      </c>
      <c r="I499" s="5" t="s">
        <v>83</v>
      </c>
      <c r="J499" s="5" t="s">
        <v>84</v>
      </c>
      <c r="K499" s="5" t="s">
        <v>85</v>
      </c>
      <c r="L499" s="5" t="s">
        <v>90</v>
      </c>
      <c r="M499" s="5" t="s">
        <v>166</v>
      </c>
      <c r="N499" s="5" t="s">
        <v>98</v>
      </c>
      <c r="O499" s="5" t="s">
        <v>98</v>
      </c>
    </row>
    <row r="500" spans="1:15" x14ac:dyDescent="0.25">
      <c r="A500" s="5">
        <v>83</v>
      </c>
      <c r="B500" s="5">
        <v>0</v>
      </c>
      <c r="C500" s="5">
        <v>0</v>
      </c>
      <c r="D500" s="5">
        <v>0</v>
      </c>
      <c r="E500" s="5">
        <v>0</v>
      </c>
      <c r="F500" s="5">
        <v>0</v>
      </c>
      <c r="G500" s="23">
        <v>0</v>
      </c>
      <c r="H500" s="23">
        <v>0</v>
      </c>
      <c r="I500" s="5" t="s">
        <v>83</v>
      </c>
      <c r="J500" s="5" t="s">
        <v>84</v>
      </c>
      <c r="K500" s="5" t="s">
        <v>85</v>
      </c>
      <c r="L500" s="5" t="s">
        <v>90</v>
      </c>
      <c r="M500" s="5" t="s">
        <v>91</v>
      </c>
      <c r="N500" s="5" t="s">
        <v>92</v>
      </c>
      <c r="O500" s="5" t="s">
        <v>93</v>
      </c>
    </row>
    <row r="501" spans="1:15" x14ac:dyDescent="0.25">
      <c r="A501" s="5">
        <v>0</v>
      </c>
      <c r="B501" s="5">
        <v>23</v>
      </c>
      <c r="C501" s="5">
        <v>0</v>
      </c>
      <c r="D501" s="5">
        <v>0</v>
      </c>
      <c r="E501" s="5">
        <v>0</v>
      </c>
      <c r="F501" s="5">
        <v>0</v>
      </c>
      <c r="G501" s="23">
        <v>0</v>
      </c>
      <c r="H501" s="23">
        <v>0</v>
      </c>
      <c r="I501" s="5" t="s">
        <v>83</v>
      </c>
      <c r="J501" s="5" t="s">
        <v>84</v>
      </c>
      <c r="K501" s="5" t="s">
        <v>85</v>
      </c>
      <c r="L501" s="5" t="s">
        <v>90</v>
      </c>
      <c r="M501" s="5" t="s">
        <v>91</v>
      </c>
      <c r="N501" s="5" t="s">
        <v>92</v>
      </c>
      <c r="O501" s="5" t="s">
        <v>93</v>
      </c>
    </row>
    <row r="502" spans="1:15" x14ac:dyDescent="0.25">
      <c r="A502" s="5">
        <v>121</v>
      </c>
      <c r="B502" s="5">
        <v>162</v>
      </c>
      <c r="C502" s="5">
        <v>60</v>
      </c>
      <c r="D502" s="5">
        <v>281</v>
      </c>
      <c r="E502" s="5">
        <v>0</v>
      </c>
      <c r="F502" s="5">
        <v>0</v>
      </c>
      <c r="G502" s="23">
        <v>0</v>
      </c>
      <c r="H502" s="23">
        <v>0</v>
      </c>
      <c r="I502" s="5" t="s">
        <v>83</v>
      </c>
      <c r="J502" s="5" t="s">
        <v>84</v>
      </c>
      <c r="K502" s="5" t="s">
        <v>85</v>
      </c>
      <c r="L502" s="5" t="s">
        <v>90</v>
      </c>
      <c r="M502" s="5" t="s">
        <v>91</v>
      </c>
      <c r="N502" s="5" t="s">
        <v>98</v>
      </c>
      <c r="O502" s="5" t="s">
        <v>98</v>
      </c>
    </row>
    <row r="503" spans="1:15" x14ac:dyDescent="0.25">
      <c r="A503" s="5">
        <v>40</v>
      </c>
      <c r="B503" s="5">
        <v>0</v>
      </c>
      <c r="C503" s="5">
        <v>0</v>
      </c>
      <c r="D503" s="5">
        <v>0</v>
      </c>
      <c r="E503" s="5">
        <v>0</v>
      </c>
      <c r="F503" s="5">
        <v>0</v>
      </c>
      <c r="G503" s="23">
        <v>0</v>
      </c>
      <c r="H503" s="23">
        <v>0</v>
      </c>
      <c r="I503" s="5" t="s">
        <v>83</v>
      </c>
      <c r="J503" s="5" t="s">
        <v>84</v>
      </c>
      <c r="K503" s="5" t="s">
        <v>85</v>
      </c>
      <c r="L503" s="5" t="s">
        <v>90</v>
      </c>
      <c r="M503" s="5" t="s">
        <v>91</v>
      </c>
      <c r="N503" s="5" t="s">
        <v>98</v>
      </c>
      <c r="O503" s="5" t="s">
        <v>98</v>
      </c>
    </row>
    <row r="504" spans="1:15" x14ac:dyDescent="0.25">
      <c r="A504" s="5">
        <v>506</v>
      </c>
      <c r="B504" s="5">
        <v>209</v>
      </c>
      <c r="C504" s="5">
        <v>216</v>
      </c>
      <c r="D504" s="5">
        <v>234</v>
      </c>
      <c r="E504" s="5">
        <v>232</v>
      </c>
      <c r="F504" s="5">
        <v>348</v>
      </c>
      <c r="G504" s="23">
        <v>702.43779846500001</v>
      </c>
      <c r="H504" s="23">
        <v>644.92577293000011</v>
      </c>
      <c r="I504" s="5" t="s">
        <v>83</v>
      </c>
      <c r="J504" s="5" t="s">
        <v>84</v>
      </c>
      <c r="K504" s="5" t="s">
        <v>85</v>
      </c>
      <c r="L504" s="5" t="s">
        <v>90</v>
      </c>
      <c r="M504" s="5" t="s">
        <v>144</v>
      </c>
      <c r="N504" s="5" t="s">
        <v>145</v>
      </c>
      <c r="O504" s="5" t="s">
        <v>146</v>
      </c>
    </row>
    <row r="505" spans="1:15" x14ac:dyDescent="0.25">
      <c r="A505" s="5">
        <v>43</v>
      </c>
      <c r="B505" s="5">
        <v>0</v>
      </c>
      <c r="C505" s="5">
        <v>0</v>
      </c>
      <c r="D505" s="5">
        <v>0</v>
      </c>
      <c r="E505" s="5">
        <v>0</v>
      </c>
      <c r="F505" s="5">
        <v>0</v>
      </c>
      <c r="G505" s="23">
        <v>0</v>
      </c>
      <c r="H505" s="23">
        <v>0</v>
      </c>
      <c r="I505" s="5" t="s">
        <v>83</v>
      </c>
      <c r="J505" s="5" t="s">
        <v>84</v>
      </c>
      <c r="K505" s="5" t="s">
        <v>85</v>
      </c>
      <c r="L505" s="5" t="s">
        <v>90</v>
      </c>
      <c r="M505" s="5" t="s">
        <v>144</v>
      </c>
      <c r="N505" s="5" t="s">
        <v>145</v>
      </c>
      <c r="O505" s="5" t="s">
        <v>146</v>
      </c>
    </row>
    <row r="506" spans="1:15" x14ac:dyDescent="0.25">
      <c r="A506" s="5">
        <v>0</v>
      </c>
      <c r="B506" s="5">
        <v>5</v>
      </c>
      <c r="C506" s="5">
        <v>0</v>
      </c>
      <c r="D506" s="5">
        <v>8</v>
      </c>
      <c r="E506" s="5">
        <v>0</v>
      </c>
      <c r="F506" s="5">
        <v>0</v>
      </c>
      <c r="G506" s="23">
        <v>0</v>
      </c>
      <c r="H506" s="23">
        <v>0</v>
      </c>
      <c r="I506" s="5" t="s">
        <v>83</v>
      </c>
      <c r="J506" s="5" t="s">
        <v>84</v>
      </c>
      <c r="K506" s="5" t="s">
        <v>85</v>
      </c>
      <c r="L506" s="5" t="s">
        <v>90</v>
      </c>
      <c r="M506" s="5" t="s">
        <v>144</v>
      </c>
      <c r="N506" s="5" t="s">
        <v>145</v>
      </c>
      <c r="O506" s="5" t="s">
        <v>146</v>
      </c>
    </row>
    <row r="507" spans="1:15" x14ac:dyDescent="0.25">
      <c r="A507" s="5">
        <v>19</v>
      </c>
      <c r="B507" s="5">
        <v>0</v>
      </c>
      <c r="C507" s="5">
        <v>0</v>
      </c>
      <c r="D507" s="5">
        <v>0</v>
      </c>
      <c r="E507" s="5">
        <v>0</v>
      </c>
      <c r="F507" s="5">
        <v>0</v>
      </c>
      <c r="G507" s="23">
        <v>0</v>
      </c>
      <c r="H507" s="23">
        <v>0</v>
      </c>
      <c r="I507" s="5" t="s">
        <v>83</v>
      </c>
      <c r="J507" s="5" t="s">
        <v>84</v>
      </c>
      <c r="K507" s="5" t="s">
        <v>85</v>
      </c>
      <c r="L507" s="5" t="s">
        <v>90</v>
      </c>
      <c r="M507" s="5" t="s">
        <v>133</v>
      </c>
      <c r="N507" s="5" t="s">
        <v>134</v>
      </c>
      <c r="O507" s="5" t="s">
        <v>172</v>
      </c>
    </row>
    <row r="508" spans="1:15" x14ac:dyDescent="0.25">
      <c r="A508" s="5">
        <v>0</v>
      </c>
      <c r="B508" s="5">
        <v>0</v>
      </c>
      <c r="C508" s="5">
        <v>14</v>
      </c>
      <c r="D508" s="5">
        <v>0</v>
      </c>
      <c r="E508" s="5">
        <v>0</v>
      </c>
      <c r="F508" s="5">
        <v>0</v>
      </c>
      <c r="G508" s="23">
        <v>0</v>
      </c>
      <c r="H508" s="23">
        <v>0</v>
      </c>
      <c r="I508" s="5" t="s">
        <v>83</v>
      </c>
      <c r="J508" s="5" t="s">
        <v>84</v>
      </c>
      <c r="K508" s="5" t="s">
        <v>85</v>
      </c>
      <c r="L508" s="5" t="s">
        <v>90</v>
      </c>
      <c r="M508" s="5" t="s">
        <v>133</v>
      </c>
      <c r="N508" s="5" t="s">
        <v>134</v>
      </c>
      <c r="O508" s="5" t="s">
        <v>135</v>
      </c>
    </row>
    <row r="509" spans="1:15" x14ac:dyDescent="0.25">
      <c r="A509" s="5">
        <v>34</v>
      </c>
      <c r="B509" s="5">
        <v>103</v>
      </c>
      <c r="C509" s="5">
        <v>65</v>
      </c>
      <c r="D509" s="5">
        <v>0</v>
      </c>
      <c r="E509" s="5">
        <v>0</v>
      </c>
      <c r="F509" s="5">
        <v>0</v>
      </c>
      <c r="G509" s="23">
        <v>0</v>
      </c>
      <c r="H509" s="23">
        <v>0</v>
      </c>
      <c r="I509" s="5" t="s">
        <v>83</v>
      </c>
      <c r="J509" s="5" t="s">
        <v>84</v>
      </c>
      <c r="K509" s="5" t="s">
        <v>85</v>
      </c>
      <c r="L509" s="5" t="s">
        <v>90</v>
      </c>
      <c r="M509" s="5" t="s">
        <v>98</v>
      </c>
      <c r="N509" s="5" t="s">
        <v>98</v>
      </c>
      <c r="O509" s="5" t="s">
        <v>98</v>
      </c>
    </row>
    <row r="510" spans="1:15" x14ac:dyDescent="0.25">
      <c r="A510" s="5">
        <v>0</v>
      </c>
      <c r="B510" s="5">
        <v>0</v>
      </c>
      <c r="C510" s="5">
        <v>140</v>
      </c>
      <c r="D510" s="5">
        <v>0</v>
      </c>
      <c r="E510" s="5">
        <v>0</v>
      </c>
      <c r="F510" s="5">
        <v>0</v>
      </c>
      <c r="G510" s="23">
        <v>0</v>
      </c>
      <c r="H510" s="23">
        <v>9.7347286480000008</v>
      </c>
      <c r="I510" s="5" t="s">
        <v>83</v>
      </c>
      <c r="J510" s="5" t="s">
        <v>84</v>
      </c>
      <c r="K510" s="5" t="s">
        <v>85</v>
      </c>
      <c r="L510" s="5" t="s">
        <v>90</v>
      </c>
      <c r="M510" s="5" t="s">
        <v>98</v>
      </c>
      <c r="N510" s="5" t="s">
        <v>98</v>
      </c>
      <c r="O510" s="5" t="s">
        <v>98</v>
      </c>
    </row>
    <row r="511" spans="1:15" x14ac:dyDescent="0.25">
      <c r="A511" s="5">
        <v>0</v>
      </c>
      <c r="B511" s="5">
        <v>0</v>
      </c>
      <c r="C511" s="5">
        <v>0</v>
      </c>
      <c r="D511" s="5">
        <v>43</v>
      </c>
      <c r="E511" s="5">
        <v>0</v>
      </c>
      <c r="F511" s="5">
        <v>0</v>
      </c>
      <c r="G511" s="23">
        <v>0</v>
      </c>
      <c r="H511" s="23">
        <v>0</v>
      </c>
      <c r="I511" s="5" t="s">
        <v>83</v>
      </c>
      <c r="J511" s="5" t="s">
        <v>84</v>
      </c>
      <c r="K511" s="5" t="s">
        <v>85</v>
      </c>
      <c r="L511" s="5" t="s">
        <v>90</v>
      </c>
      <c r="M511" s="5" t="s">
        <v>98</v>
      </c>
      <c r="N511" s="5" t="s">
        <v>98</v>
      </c>
      <c r="O511" s="5" t="s">
        <v>98</v>
      </c>
    </row>
    <row r="512" spans="1:15" x14ac:dyDescent="0.25">
      <c r="A512" s="5">
        <v>0</v>
      </c>
      <c r="B512" s="5">
        <v>0</v>
      </c>
      <c r="C512" s="5">
        <v>0</v>
      </c>
      <c r="D512" s="5">
        <v>14</v>
      </c>
      <c r="E512" s="5">
        <v>0</v>
      </c>
      <c r="F512" s="5">
        <v>0</v>
      </c>
      <c r="G512" s="23">
        <v>0</v>
      </c>
      <c r="H512" s="23">
        <v>0</v>
      </c>
      <c r="I512" s="5" t="s">
        <v>83</v>
      </c>
      <c r="J512" s="5" t="s">
        <v>84</v>
      </c>
      <c r="K512" s="5" t="s">
        <v>85</v>
      </c>
      <c r="L512" s="5" t="s">
        <v>90</v>
      </c>
      <c r="M512" s="5" t="s">
        <v>98</v>
      </c>
      <c r="N512" s="5" t="s">
        <v>98</v>
      </c>
      <c r="O512" s="5" t="s">
        <v>98</v>
      </c>
    </row>
    <row r="513" spans="1:15" x14ac:dyDescent="0.25">
      <c r="A513" s="5">
        <v>0</v>
      </c>
      <c r="B513" s="5">
        <v>0</v>
      </c>
      <c r="C513" s="5">
        <v>0</v>
      </c>
      <c r="D513" s="5">
        <v>0</v>
      </c>
      <c r="E513" s="5">
        <v>0</v>
      </c>
      <c r="F513" s="5">
        <v>13</v>
      </c>
      <c r="G513" s="23">
        <v>0</v>
      </c>
      <c r="H513" s="23">
        <v>0</v>
      </c>
      <c r="I513" s="5" t="s">
        <v>83</v>
      </c>
      <c r="J513" s="5" t="s">
        <v>84</v>
      </c>
      <c r="K513" s="5" t="s">
        <v>85</v>
      </c>
      <c r="L513" s="5" t="s">
        <v>90</v>
      </c>
      <c r="M513" s="5" t="s">
        <v>98</v>
      </c>
      <c r="N513" s="5" t="s">
        <v>98</v>
      </c>
      <c r="O513" s="5" t="s">
        <v>98</v>
      </c>
    </row>
    <row r="514" spans="1:15" x14ac:dyDescent="0.25">
      <c r="A514" s="5">
        <v>199</v>
      </c>
      <c r="B514" s="5">
        <v>60</v>
      </c>
      <c r="C514" s="5">
        <v>445</v>
      </c>
      <c r="D514" s="5">
        <v>337</v>
      </c>
      <c r="E514" s="5">
        <v>72</v>
      </c>
      <c r="F514" s="5">
        <v>104</v>
      </c>
      <c r="G514" s="23">
        <v>227.44408143500002</v>
      </c>
      <c r="H514" s="23">
        <v>265.271355658</v>
      </c>
      <c r="I514" s="5" t="s">
        <v>83</v>
      </c>
      <c r="J514" s="5" t="s">
        <v>84</v>
      </c>
      <c r="K514" s="5" t="s">
        <v>85</v>
      </c>
      <c r="L514" s="5" t="s">
        <v>90</v>
      </c>
      <c r="M514" s="5" t="s">
        <v>163</v>
      </c>
      <c r="N514" s="5" t="s">
        <v>164</v>
      </c>
      <c r="O514" s="5" t="s">
        <v>165</v>
      </c>
    </row>
    <row r="515" spans="1:15" x14ac:dyDescent="0.25">
      <c r="A515" s="5">
        <v>0</v>
      </c>
      <c r="B515" s="5">
        <v>0</v>
      </c>
      <c r="C515" s="5">
        <v>0</v>
      </c>
      <c r="D515" s="5">
        <v>14</v>
      </c>
      <c r="E515" s="5">
        <v>0</v>
      </c>
      <c r="F515" s="5">
        <v>0</v>
      </c>
      <c r="G515" s="23">
        <v>0</v>
      </c>
      <c r="H515" s="23">
        <v>0</v>
      </c>
      <c r="I515" s="5" t="s">
        <v>83</v>
      </c>
      <c r="J515" s="5" t="s">
        <v>84</v>
      </c>
      <c r="K515" s="5" t="s">
        <v>85</v>
      </c>
      <c r="L515" s="5" t="s">
        <v>90</v>
      </c>
      <c r="M515" s="5" t="s">
        <v>163</v>
      </c>
      <c r="N515" s="5" t="s">
        <v>164</v>
      </c>
      <c r="O515" s="5" t="s">
        <v>165</v>
      </c>
    </row>
    <row r="516" spans="1:15" x14ac:dyDescent="0.25">
      <c r="A516" s="5">
        <v>4</v>
      </c>
      <c r="B516" s="5">
        <v>0</v>
      </c>
      <c r="C516" s="5">
        <v>0</v>
      </c>
      <c r="D516" s="5">
        <v>0</v>
      </c>
      <c r="E516" s="5">
        <v>0</v>
      </c>
      <c r="F516" s="5">
        <v>0</v>
      </c>
      <c r="G516" s="23">
        <v>0</v>
      </c>
      <c r="H516" s="23">
        <v>0</v>
      </c>
      <c r="I516" s="5" t="s">
        <v>83</v>
      </c>
      <c r="J516" s="5" t="s">
        <v>84</v>
      </c>
      <c r="K516" s="5" t="s">
        <v>85</v>
      </c>
      <c r="L516" s="5" t="s">
        <v>90</v>
      </c>
      <c r="M516" s="5" t="s">
        <v>163</v>
      </c>
      <c r="N516" s="5" t="s">
        <v>164</v>
      </c>
      <c r="O516" s="5" t="s">
        <v>165</v>
      </c>
    </row>
    <row r="517" spans="1:15" x14ac:dyDescent="0.25">
      <c r="A517" s="5">
        <v>32</v>
      </c>
      <c r="B517" s="5">
        <v>0</v>
      </c>
      <c r="C517" s="5">
        <v>0</v>
      </c>
      <c r="D517" s="5">
        <v>0</v>
      </c>
      <c r="E517" s="5">
        <v>0</v>
      </c>
      <c r="F517" s="5">
        <v>0</v>
      </c>
      <c r="G517" s="23">
        <v>0</v>
      </c>
      <c r="H517" s="23">
        <v>0</v>
      </c>
      <c r="I517" s="5" t="s">
        <v>83</v>
      </c>
      <c r="J517" s="5" t="s">
        <v>84</v>
      </c>
      <c r="K517" s="5" t="s">
        <v>85</v>
      </c>
      <c r="L517" s="5" t="s">
        <v>90</v>
      </c>
      <c r="M517" s="5" t="s">
        <v>169</v>
      </c>
      <c r="N517" s="5" t="s">
        <v>170</v>
      </c>
      <c r="O517" s="5" t="s">
        <v>171</v>
      </c>
    </row>
    <row r="518" spans="1:15" x14ac:dyDescent="0.25">
      <c r="A518" s="5">
        <v>0</v>
      </c>
      <c r="B518" s="5">
        <v>104</v>
      </c>
      <c r="C518" s="5">
        <v>441</v>
      </c>
      <c r="D518" s="5">
        <v>89</v>
      </c>
      <c r="E518" s="5">
        <v>0</v>
      </c>
      <c r="F518" s="5">
        <v>0</v>
      </c>
      <c r="G518" s="23">
        <v>0</v>
      </c>
      <c r="H518" s="23">
        <v>29.204185944000002</v>
      </c>
      <c r="I518" s="5" t="s">
        <v>83</v>
      </c>
      <c r="J518" s="5" t="s">
        <v>84</v>
      </c>
      <c r="K518" s="5" t="s">
        <v>85</v>
      </c>
      <c r="L518" s="5" t="s">
        <v>90</v>
      </c>
      <c r="M518" s="5" t="s">
        <v>169</v>
      </c>
      <c r="N518" s="5" t="s">
        <v>203</v>
      </c>
      <c r="O518" s="5" t="s">
        <v>204</v>
      </c>
    </row>
    <row r="519" spans="1:15" x14ac:dyDescent="0.25">
      <c r="A519" s="5">
        <v>0</v>
      </c>
      <c r="B519" s="5">
        <v>0</v>
      </c>
      <c r="C519" s="5">
        <v>90</v>
      </c>
      <c r="D519" s="5">
        <v>11</v>
      </c>
      <c r="E519" s="5">
        <v>9</v>
      </c>
      <c r="F519" s="5">
        <v>0</v>
      </c>
      <c r="G519" s="23">
        <v>20.105554160000001</v>
      </c>
      <c r="H519" s="23">
        <v>0</v>
      </c>
      <c r="I519" s="5" t="s">
        <v>83</v>
      </c>
      <c r="J519" s="5" t="s">
        <v>84</v>
      </c>
      <c r="K519" s="5" t="s">
        <v>85</v>
      </c>
      <c r="L519" s="5" t="s">
        <v>90</v>
      </c>
      <c r="M519" s="5" t="s">
        <v>169</v>
      </c>
      <c r="N519" s="5" t="s">
        <v>346</v>
      </c>
      <c r="O519" s="5" t="s">
        <v>347</v>
      </c>
    </row>
    <row r="520" spans="1:15" x14ac:dyDescent="0.25">
      <c r="A520" s="5">
        <v>393</v>
      </c>
      <c r="B520" s="5">
        <v>0</v>
      </c>
      <c r="C520" s="5">
        <v>0</v>
      </c>
      <c r="D520" s="5">
        <v>0</v>
      </c>
      <c r="E520" s="5">
        <v>0</v>
      </c>
      <c r="F520" s="5">
        <v>37</v>
      </c>
      <c r="G520" s="23">
        <v>46.494093995</v>
      </c>
      <c r="H520" s="23">
        <v>88.829398913000006</v>
      </c>
      <c r="I520" s="5" t="s">
        <v>83</v>
      </c>
      <c r="J520" s="5" t="s">
        <v>84</v>
      </c>
      <c r="K520" s="5" t="s">
        <v>85</v>
      </c>
      <c r="L520" s="5" t="s">
        <v>90</v>
      </c>
      <c r="M520" s="5" t="s">
        <v>169</v>
      </c>
      <c r="N520" s="5" t="s">
        <v>98</v>
      </c>
      <c r="O520" s="5" t="s">
        <v>98</v>
      </c>
    </row>
    <row r="521" spans="1:15" x14ac:dyDescent="0.25">
      <c r="A521" s="5">
        <v>140</v>
      </c>
      <c r="B521" s="5">
        <v>0</v>
      </c>
      <c r="C521" s="5">
        <v>0</v>
      </c>
      <c r="D521" s="5">
        <v>0</v>
      </c>
      <c r="E521" s="5">
        <v>0</v>
      </c>
      <c r="F521" s="5">
        <v>0</v>
      </c>
      <c r="G521" s="23">
        <v>0</v>
      </c>
      <c r="H521" s="23">
        <v>32.854709187000005</v>
      </c>
      <c r="I521" s="5" t="s">
        <v>83</v>
      </c>
      <c r="J521" s="5" t="s">
        <v>84</v>
      </c>
      <c r="K521" s="5" t="s">
        <v>85</v>
      </c>
      <c r="L521" s="5" t="s">
        <v>90</v>
      </c>
      <c r="M521" s="5" t="s">
        <v>169</v>
      </c>
      <c r="N521" s="5" t="s">
        <v>98</v>
      </c>
      <c r="O521" s="5" t="s">
        <v>98</v>
      </c>
    </row>
    <row r="522" spans="1:15" x14ac:dyDescent="0.25">
      <c r="A522" s="5">
        <v>0</v>
      </c>
      <c r="B522" s="5">
        <v>77</v>
      </c>
      <c r="C522" s="5">
        <v>0</v>
      </c>
      <c r="D522" s="5">
        <v>0</v>
      </c>
      <c r="E522" s="5">
        <v>0</v>
      </c>
      <c r="F522" s="5">
        <v>0</v>
      </c>
      <c r="G522" s="23">
        <v>0</v>
      </c>
      <c r="H522" s="23">
        <v>0</v>
      </c>
      <c r="I522" s="5" t="s">
        <v>83</v>
      </c>
      <c r="J522" s="5" t="s">
        <v>84</v>
      </c>
      <c r="K522" s="5" t="s">
        <v>85</v>
      </c>
      <c r="L522" s="5" t="s">
        <v>90</v>
      </c>
      <c r="M522" s="5" t="s">
        <v>169</v>
      </c>
      <c r="N522" s="5" t="s">
        <v>98</v>
      </c>
      <c r="O522" s="5" t="s">
        <v>98</v>
      </c>
    </row>
    <row r="523" spans="1:15" x14ac:dyDescent="0.25">
      <c r="A523" s="5">
        <v>41</v>
      </c>
      <c r="B523" s="5">
        <v>0</v>
      </c>
      <c r="C523" s="5">
        <v>0</v>
      </c>
      <c r="D523" s="5">
        <v>0</v>
      </c>
      <c r="E523" s="5">
        <v>0</v>
      </c>
      <c r="F523" s="5">
        <v>0</v>
      </c>
      <c r="G523" s="23">
        <v>0</v>
      </c>
      <c r="H523" s="23">
        <v>0</v>
      </c>
      <c r="I523" s="5" t="s">
        <v>83</v>
      </c>
      <c r="J523" s="5" t="s">
        <v>84</v>
      </c>
      <c r="K523" s="5" t="s">
        <v>85</v>
      </c>
      <c r="L523" s="5" t="s">
        <v>90</v>
      </c>
      <c r="M523" s="5" t="s">
        <v>169</v>
      </c>
      <c r="N523" s="5" t="s">
        <v>98</v>
      </c>
      <c r="O523" s="5" t="s">
        <v>98</v>
      </c>
    </row>
    <row r="524" spans="1:15" x14ac:dyDescent="0.25">
      <c r="A524" s="5">
        <v>0</v>
      </c>
      <c r="B524" s="5">
        <v>0</v>
      </c>
      <c r="C524" s="5">
        <v>0</v>
      </c>
      <c r="D524" s="5">
        <v>0</v>
      </c>
      <c r="E524" s="5">
        <v>0</v>
      </c>
      <c r="F524" s="5">
        <v>20</v>
      </c>
      <c r="G524" s="23">
        <v>0</v>
      </c>
      <c r="H524" s="23">
        <v>0</v>
      </c>
      <c r="I524" s="5" t="s">
        <v>83</v>
      </c>
      <c r="J524" s="5" t="s">
        <v>84</v>
      </c>
      <c r="K524" s="5" t="s">
        <v>85</v>
      </c>
      <c r="L524" s="5" t="s">
        <v>90</v>
      </c>
      <c r="M524" s="5" t="s">
        <v>169</v>
      </c>
      <c r="N524" s="5" t="s">
        <v>98</v>
      </c>
      <c r="O524" s="5" t="s">
        <v>98</v>
      </c>
    </row>
    <row r="525" spans="1:15" x14ac:dyDescent="0.25">
      <c r="A525" s="5">
        <v>3480</v>
      </c>
      <c r="B525" s="5">
        <v>6259</v>
      </c>
      <c r="C525" s="5">
        <v>2934</v>
      </c>
      <c r="D525" s="5">
        <v>4937</v>
      </c>
      <c r="E525" s="5">
        <v>43</v>
      </c>
      <c r="F525" s="5">
        <v>70</v>
      </c>
      <c r="G525" s="23">
        <v>114.350339285</v>
      </c>
      <c r="H525" s="23">
        <v>167.92406917800002</v>
      </c>
      <c r="I525" s="5" t="s">
        <v>83</v>
      </c>
      <c r="J525" s="5" t="s">
        <v>84</v>
      </c>
      <c r="K525" s="5" t="s">
        <v>85</v>
      </c>
      <c r="L525" s="5" t="s">
        <v>90</v>
      </c>
      <c r="M525" s="5" t="s">
        <v>103</v>
      </c>
      <c r="N525" s="5" t="s">
        <v>104</v>
      </c>
      <c r="O525" s="5" t="s">
        <v>105</v>
      </c>
    </row>
    <row r="526" spans="1:15" x14ac:dyDescent="0.25">
      <c r="A526" s="5">
        <v>1810</v>
      </c>
      <c r="B526" s="5">
        <v>0</v>
      </c>
      <c r="C526" s="5">
        <v>0</v>
      </c>
      <c r="D526" s="5">
        <v>0</v>
      </c>
      <c r="E526" s="5">
        <v>0</v>
      </c>
      <c r="F526" s="5">
        <v>0</v>
      </c>
      <c r="G526" s="23">
        <v>0</v>
      </c>
      <c r="H526" s="23">
        <v>0</v>
      </c>
      <c r="I526" s="5" t="s">
        <v>83</v>
      </c>
      <c r="J526" s="5" t="s">
        <v>84</v>
      </c>
      <c r="K526" s="5" t="s">
        <v>85</v>
      </c>
      <c r="L526" s="5" t="s">
        <v>90</v>
      </c>
      <c r="M526" s="5" t="s">
        <v>103</v>
      </c>
      <c r="N526" s="5" t="s">
        <v>104</v>
      </c>
      <c r="O526" s="5" t="s">
        <v>105</v>
      </c>
    </row>
    <row r="527" spans="1:15" x14ac:dyDescent="0.25">
      <c r="A527" s="5">
        <v>0</v>
      </c>
      <c r="B527" s="5">
        <v>699</v>
      </c>
      <c r="C527" s="5">
        <v>0</v>
      </c>
      <c r="D527" s="5">
        <v>315</v>
      </c>
      <c r="E527" s="5">
        <v>0</v>
      </c>
      <c r="F527" s="5">
        <v>0</v>
      </c>
      <c r="G527" s="23">
        <v>0</v>
      </c>
      <c r="H527" s="23">
        <v>0</v>
      </c>
      <c r="I527" s="5" t="s">
        <v>83</v>
      </c>
      <c r="J527" s="5" t="s">
        <v>84</v>
      </c>
      <c r="K527" s="5" t="s">
        <v>85</v>
      </c>
      <c r="L527" s="5" t="s">
        <v>90</v>
      </c>
      <c r="M527" s="5" t="s">
        <v>103</v>
      </c>
      <c r="N527" s="5" t="s">
        <v>104</v>
      </c>
      <c r="O527" s="5" t="s">
        <v>105</v>
      </c>
    </row>
    <row r="528" spans="1:15" x14ac:dyDescent="0.25">
      <c r="A528" s="5">
        <v>0</v>
      </c>
      <c r="B528" s="5">
        <v>81</v>
      </c>
      <c r="C528" s="5">
        <v>0</v>
      </c>
      <c r="D528" s="5">
        <v>45</v>
      </c>
      <c r="E528" s="5">
        <v>0</v>
      </c>
      <c r="F528" s="5">
        <v>0</v>
      </c>
      <c r="G528" s="23">
        <v>0</v>
      </c>
      <c r="H528" s="23">
        <v>0</v>
      </c>
      <c r="I528" s="5" t="s">
        <v>83</v>
      </c>
      <c r="J528" s="5" t="s">
        <v>84</v>
      </c>
      <c r="K528" s="5" t="s">
        <v>85</v>
      </c>
      <c r="L528" s="5" t="s">
        <v>90</v>
      </c>
      <c r="M528" s="5" t="s">
        <v>103</v>
      </c>
      <c r="N528" s="5" t="s">
        <v>104</v>
      </c>
      <c r="O528" s="5" t="s">
        <v>105</v>
      </c>
    </row>
    <row r="529" spans="1:15" x14ac:dyDescent="0.25">
      <c r="A529" s="5">
        <v>0</v>
      </c>
      <c r="B529" s="5">
        <v>0</v>
      </c>
      <c r="C529" s="5">
        <v>32</v>
      </c>
      <c r="D529" s="5">
        <v>0</v>
      </c>
      <c r="E529" s="5">
        <v>0</v>
      </c>
      <c r="F529" s="5">
        <v>0</v>
      </c>
      <c r="G529" s="23">
        <v>0</v>
      </c>
      <c r="H529" s="23">
        <v>0</v>
      </c>
      <c r="I529" s="5" t="s">
        <v>83</v>
      </c>
      <c r="J529" s="5" t="s">
        <v>84</v>
      </c>
      <c r="K529" s="5" t="s">
        <v>99</v>
      </c>
      <c r="L529" s="5" t="s">
        <v>19</v>
      </c>
      <c r="M529" s="5" t="s">
        <v>329</v>
      </c>
      <c r="N529" s="5" t="s">
        <v>330</v>
      </c>
      <c r="O529" s="5" t="s">
        <v>331</v>
      </c>
    </row>
    <row r="530" spans="1:15" x14ac:dyDescent="0.25">
      <c r="A530" s="5">
        <v>0</v>
      </c>
      <c r="B530" s="5">
        <v>26</v>
      </c>
      <c r="C530" s="5">
        <v>0</v>
      </c>
      <c r="D530" s="5">
        <v>0</v>
      </c>
      <c r="E530" s="5">
        <v>0</v>
      </c>
      <c r="F530" s="5">
        <v>0</v>
      </c>
      <c r="G530" s="23">
        <v>0</v>
      </c>
      <c r="H530" s="23">
        <v>0</v>
      </c>
      <c r="I530" s="5" t="s">
        <v>83</v>
      </c>
      <c r="J530" s="5" t="s">
        <v>84</v>
      </c>
      <c r="K530" s="5" t="s">
        <v>99</v>
      </c>
      <c r="L530" s="5" t="s">
        <v>19</v>
      </c>
      <c r="M530" s="5" t="s">
        <v>329</v>
      </c>
      <c r="N530" s="5" t="s">
        <v>330</v>
      </c>
      <c r="O530" s="5" t="s">
        <v>331</v>
      </c>
    </row>
    <row r="531" spans="1:15" x14ac:dyDescent="0.25">
      <c r="A531" s="5">
        <v>40</v>
      </c>
      <c r="B531" s="5">
        <v>0</v>
      </c>
      <c r="C531" s="5">
        <v>0</v>
      </c>
      <c r="D531" s="5">
        <v>0</v>
      </c>
      <c r="E531" s="5">
        <v>0</v>
      </c>
      <c r="F531" s="5">
        <v>0</v>
      </c>
      <c r="G531" s="23">
        <v>0</v>
      </c>
      <c r="H531" s="23">
        <v>0</v>
      </c>
      <c r="I531" s="5" t="s">
        <v>83</v>
      </c>
      <c r="J531" s="5" t="s">
        <v>84</v>
      </c>
      <c r="K531" s="5" t="s">
        <v>99</v>
      </c>
      <c r="L531" s="5" t="s">
        <v>19</v>
      </c>
      <c r="M531" s="5" t="s">
        <v>342</v>
      </c>
      <c r="N531" s="5" t="s">
        <v>360</v>
      </c>
      <c r="O531" s="5" t="s">
        <v>98</v>
      </c>
    </row>
    <row r="532" spans="1:15" x14ac:dyDescent="0.25">
      <c r="A532" s="5">
        <v>0</v>
      </c>
      <c r="B532" s="5">
        <v>14</v>
      </c>
      <c r="C532" s="5">
        <v>0</v>
      </c>
      <c r="D532" s="5">
        <v>0</v>
      </c>
      <c r="E532" s="5">
        <v>0</v>
      </c>
      <c r="F532" s="5">
        <v>0</v>
      </c>
      <c r="G532" s="23">
        <v>0</v>
      </c>
      <c r="H532" s="23">
        <v>0</v>
      </c>
      <c r="I532" s="5" t="s">
        <v>83</v>
      </c>
      <c r="J532" s="5" t="s">
        <v>84</v>
      </c>
      <c r="K532" s="5" t="s">
        <v>99</v>
      </c>
      <c r="L532" s="5" t="s">
        <v>19</v>
      </c>
      <c r="M532" s="5" t="s">
        <v>342</v>
      </c>
      <c r="N532" s="5" t="s">
        <v>360</v>
      </c>
      <c r="O532" s="5" t="s">
        <v>98</v>
      </c>
    </row>
    <row r="533" spans="1:15" x14ac:dyDescent="0.25">
      <c r="A533" s="5">
        <v>0</v>
      </c>
      <c r="B533" s="5">
        <v>0</v>
      </c>
      <c r="C533" s="5">
        <v>0</v>
      </c>
      <c r="D533" s="5">
        <v>14</v>
      </c>
      <c r="E533" s="5">
        <v>0</v>
      </c>
      <c r="F533" s="5">
        <v>0</v>
      </c>
      <c r="G533" s="23">
        <v>0</v>
      </c>
      <c r="H533" s="23">
        <v>0</v>
      </c>
      <c r="I533" s="5" t="s">
        <v>83</v>
      </c>
      <c r="J533" s="5" t="s">
        <v>84</v>
      </c>
      <c r="K533" s="5" t="s">
        <v>99</v>
      </c>
      <c r="L533" s="5" t="s">
        <v>19</v>
      </c>
      <c r="M533" s="5" t="s">
        <v>342</v>
      </c>
      <c r="N533" s="5" t="s">
        <v>360</v>
      </c>
      <c r="O533" s="5" t="s">
        <v>98</v>
      </c>
    </row>
    <row r="534" spans="1:15" x14ac:dyDescent="0.25">
      <c r="A534" s="5">
        <v>115</v>
      </c>
      <c r="B534" s="5">
        <v>0</v>
      </c>
      <c r="C534" s="5">
        <v>0</v>
      </c>
      <c r="D534" s="5">
        <v>44</v>
      </c>
      <c r="E534" s="5">
        <v>0</v>
      </c>
      <c r="F534" s="5">
        <v>0</v>
      </c>
      <c r="G534" s="23">
        <v>0</v>
      </c>
      <c r="H534" s="23">
        <v>0</v>
      </c>
      <c r="I534" s="5" t="s">
        <v>83</v>
      </c>
      <c r="J534" s="5" t="s">
        <v>84</v>
      </c>
      <c r="K534" s="5" t="s">
        <v>99</v>
      </c>
      <c r="L534" s="5" t="s">
        <v>19</v>
      </c>
      <c r="M534" s="5" t="s">
        <v>342</v>
      </c>
      <c r="N534" s="5" t="s">
        <v>343</v>
      </c>
      <c r="O534" s="5" t="s">
        <v>98</v>
      </c>
    </row>
    <row r="535" spans="1:15" x14ac:dyDescent="0.25">
      <c r="A535" s="5">
        <v>1071</v>
      </c>
      <c r="B535" s="5">
        <v>616</v>
      </c>
      <c r="C535" s="5">
        <v>84</v>
      </c>
      <c r="D535" s="5">
        <v>352</v>
      </c>
      <c r="E535" s="5">
        <v>0</v>
      </c>
      <c r="F535" s="5">
        <v>0</v>
      </c>
      <c r="G535" s="23">
        <v>0</v>
      </c>
      <c r="H535" s="23">
        <v>0</v>
      </c>
      <c r="I535" s="5" t="s">
        <v>83</v>
      </c>
      <c r="J535" s="5" t="s">
        <v>84</v>
      </c>
      <c r="K535" s="5" t="s">
        <v>99</v>
      </c>
      <c r="L535" s="5" t="s">
        <v>19</v>
      </c>
      <c r="M535" s="5" t="s">
        <v>98</v>
      </c>
      <c r="N535" s="5" t="s">
        <v>98</v>
      </c>
      <c r="O535" s="5" t="s">
        <v>98</v>
      </c>
    </row>
    <row r="536" spans="1:15" x14ac:dyDescent="0.25">
      <c r="A536" s="5">
        <v>0</v>
      </c>
      <c r="B536" s="5">
        <v>0</v>
      </c>
      <c r="C536" s="5">
        <v>0</v>
      </c>
      <c r="D536" s="5">
        <v>263</v>
      </c>
      <c r="E536" s="5">
        <v>0</v>
      </c>
      <c r="F536" s="5">
        <v>0</v>
      </c>
      <c r="G536" s="23">
        <v>0</v>
      </c>
      <c r="H536" s="23">
        <v>0</v>
      </c>
      <c r="I536" s="5" t="s">
        <v>83</v>
      </c>
      <c r="J536" s="5" t="s">
        <v>84</v>
      </c>
      <c r="K536" s="5" t="s">
        <v>99</v>
      </c>
      <c r="L536" s="5" t="s">
        <v>19</v>
      </c>
      <c r="M536" s="5" t="s">
        <v>98</v>
      </c>
      <c r="N536" s="5" t="s">
        <v>98</v>
      </c>
      <c r="O536" s="5" t="s">
        <v>98</v>
      </c>
    </row>
    <row r="537" spans="1:15" x14ac:dyDescent="0.25">
      <c r="A537" s="5">
        <v>0</v>
      </c>
      <c r="B537" s="5">
        <v>0</v>
      </c>
      <c r="C537" s="5">
        <v>136</v>
      </c>
      <c r="D537" s="5">
        <v>0</v>
      </c>
      <c r="E537" s="5">
        <v>0</v>
      </c>
      <c r="F537" s="5">
        <v>0</v>
      </c>
      <c r="G537" s="23">
        <v>0</v>
      </c>
      <c r="H537" s="23">
        <v>0</v>
      </c>
      <c r="I537" s="5" t="s">
        <v>83</v>
      </c>
      <c r="J537" s="5" t="s">
        <v>84</v>
      </c>
      <c r="K537" s="5" t="s">
        <v>99</v>
      </c>
      <c r="L537" s="5" t="s">
        <v>19</v>
      </c>
      <c r="M537" s="5" t="s">
        <v>98</v>
      </c>
      <c r="N537" s="5" t="s">
        <v>98</v>
      </c>
      <c r="O537" s="5" t="s">
        <v>98</v>
      </c>
    </row>
    <row r="538" spans="1:15" x14ac:dyDescent="0.25">
      <c r="A538" s="5">
        <v>0</v>
      </c>
      <c r="B538" s="5">
        <v>0</v>
      </c>
      <c r="C538" s="5">
        <v>0</v>
      </c>
      <c r="D538" s="5">
        <v>80</v>
      </c>
      <c r="E538" s="5">
        <v>0</v>
      </c>
      <c r="F538" s="5">
        <v>0</v>
      </c>
      <c r="G538" s="23">
        <v>56.546871074999999</v>
      </c>
      <c r="H538" s="23">
        <v>0</v>
      </c>
      <c r="I538" s="5" t="s">
        <v>83</v>
      </c>
      <c r="J538" s="5" t="s">
        <v>84</v>
      </c>
      <c r="K538" s="5" t="s">
        <v>99</v>
      </c>
      <c r="L538" s="5" t="s">
        <v>19</v>
      </c>
      <c r="M538" s="5" t="s">
        <v>98</v>
      </c>
      <c r="N538" s="5" t="s">
        <v>98</v>
      </c>
      <c r="O538" s="5" t="s">
        <v>98</v>
      </c>
    </row>
    <row r="539" spans="1:15" x14ac:dyDescent="0.25">
      <c r="A539" s="5">
        <v>42</v>
      </c>
      <c r="B539" s="5">
        <v>0</v>
      </c>
      <c r="C539" s="5">
        <v>0</v>
      </c>
      <c r="D539" s="5">
        <v>59</v>
      </c>
      <c r="E539" s="5">
        <v>0</v>
      </c>
      <c r="F539" s="5">
        <v>0</v>
      </c>
      <c r="G539" s="23">
        <v>0</v>
      </c>
      <c r="H539" s="23">
        <v>0</v>
      </c>
      <c r="I539" s="5" t="s">
        <v>83</v>
      </c>
      <c r="J539" s="5" t="s">
        <v>84</v>
      </c>
      <c r="K539" s="5" t="s">
        <v>99</v>
      </c>
      <c r="L539" s="5" t="s">
        <v>19</v>
      </c>
      <c r="M539" s="5" t="s">
        <v>98</v>
      </c>
      <c r="N539" s="5" t="s">
        <v>98</v>
      </c>
      <c r="O539" s="5" t="s">
        <v>98</v>
      </c>
    </row>
    <row r="540" spans="1:15" x14ac:dyDescent="0.25">
      <c r="A540" s="5">
        <v>0</v>
      </c>
      <c r="B540" s="5">
        <v>0</v>
      </c>
      <c r="C540" s="5">
        <v>0</v>
      </c>
      <c r="D540" s="5">
        <v>0</v>
      </c>
      <c r="E540" s="5">
        <v>0</v>
      </c>
      <c r="F540" s="5">
        <v>27</v>
      </c>
      <c r="G540" s="23">
        <v>0</v>
      </c>
      <c r="H540" s="23">
        <v>66.926259455000007</v>
      </c>
      <c r="I540" s="5" t="s">
        <v>83</v>
      </c>
      <c r="J540" s="5" t="s">
        <v>84</v>
      </c>
      <c r="K540" s="5" t="s">
        <v>99</v>
      </c>
      <c r="L540" s="5" t="s">
        <v>19</v>
      </c>
      <c r="M540" s="5" t="s">
        <v>98</v>
      </c>
      <c r="N540" s="5" t="s">
        <v>98</v>
      </c>
      <c r="O540" s="5" t="s">
        <v>98</v>
      </c>
    </row>
    <row r="541" spans="1:15" x14ac:dyDescent="0.25">
      <c r="A541" s="5">
        <v>0</v>
      </c>
      <c r="B541" s="5">
        <v>0</v>
      </c>
      <c r="C541" s="5">
        <v>0</v>
      </c>
      <c r="D541" s="5">
        <v>0</v>
      </c>
      <c r="E541" s="5">
        <v>28</v>
      </c>
      <c r="F541" s="5">
        <v>0</v>
      </c>
      <c r="G541" s="23">
        <v>36.441316915000002</v>
      </c>
      <c r="H541" s="23">
        <v>0</v>
      </c>
      <c r="I541" s="5" t="s">
        <v>83</v>
      </c>
      <c r="J541" s="5" t="s">
        <v>84</v>
      </c>
      <c r="K541" s="5" t="s">
        <v>99</v>
      </c>
      <c r="L541" s="5" t="s">
        <v>19</v>
      </c>
      <c r="M541" s="5" t="s">
        <v>98</v>
      </c>
      <c r="N541" s="5" t="s">
        <v>98</v>
      </c>
      <c r="O541" s="5" t="s">
        <v>98</v>
      </c>
    </row>
    <row r="542" spans="1:15" x14ac:dyDescent="0.25">
      <c r="A542" s="5">
        <v>0</v>
      </c>
      <c r="B542" s="5">
        <v>0</v>
      </c>
      <c r="C542" s="5">
        <v>30</v>
      </c>
      <c r="D542" s="5">
        <v>0</v>
      </c>
      <c r="E542" s="5">
        <v>0</v>
      </c>
      <c r="F542" s="5">
        <v>0</v>
      </c>
      <c r="G542" s="23">
        <v>0</v>
      </c>
      <c r="H542" s="23">
        <v>0</v>
      </c>
      <c r="I542" s="5" t="s">
        <v>83</v>
      </c>
      <c r="J542" s="5" t="s">
        <v>84</v>
      </c>
      <c r="K542" s="5" t="s">
        <v>99</v>
      </c>
      <c r="L542" s="5" t="s">
        <v>19</v>
      </c>
      <c r="M542" s="5" t="s">
        <v>98</v>
      </c>
      <c r="N542" s="5" t="s">
        <v>98</v>
      </c>
      <c r="O542" s="5" t="s">
        <v>98</v>
      </c>
    </row>
    <row r="543" spans="1:15" x14ac:dyDescent="0.25">
      <c r="A543" s="5">
        <v>0</v>
      </c>
      <c r="B543" s="5">
        <v>0</v>
      </c>
      <c r="C543" s="5">
        <v>27</v>
      </c>
      <c r="D543" s="5">
        <v>0</v>
      </c>
      <c r="E543" s="5">
        <v>0</v>
      </c>
      <c r="F543" s="5">
        <v>0</v>
      </c>
      <c r="G543" s="23">
        <v>0</v>
      </c>
      <c r="H543" s="23">
        <v>0</v>
      </c>
      <c r="I543" s="5" t="s">
        <v>83</v>
      </c>
      <c r="J543" s="5" t="s">
        <v>84</v>
      </c>
      <c r="K543" s="5" t="s">
        <v>99</v>
      </c>
      <c r="L543" s="5" t="s">
        <v>19</v>
      </c>
      <c r="M543" s="5" t="s">
        <v>98</v>
      </c>
      <c r="N543" s="5" t="s">
        <v>98</v>
      </c>
      <c r="O543" s="5" t="s">
        <v>98</v>
      </c>
    </row>
    <row r="544" spans="1:15" x14ac:dyDescent="0.25">
      <c r="A544" s="5">
        <v>0</v>
      </c>
      <c r="B544" s="5">
        <v>0</v>
      </c>
      <c r="C544" s="5">
        <v>0</v>
      </c>
      <c r="D544" s="5">
        <v>25</v>
      </c>
      <c r="E544" s="5">
        <v>0</v>
      </c>
      <c r="F544" s="5">
        <v>0</v>
      </c>
      <c r="G544" s="23">
        <v>0</v>
      </c>
      <c r="H544" s="23">
        <v>0</v>
      </c>
      <c r="I544" s="5" t="s">
        <v>83</v>
      </c>
      <c r="J544" s="5" t="s">
        <v>84</v>
      </c>
      <c r="K544" s="5" t="s">
        <v>99</v>
      </c>
      <c r="L544" s="5" t="s">
        <v>19</v>
      </c>
      <c r="M544" s="5" t="s">
        <v>98</v>
      </c>
      <c r="N544" s="5" t="s">
        <v>98</v>
      </c>
      <c r="O544" s="5" t="s">
        <v>98</v>
      </c>
    </row>
    <row r="545" spans="1:15" x14ac:dyDescent="0.25">
      <c r="A545" s="5">
        <v>89</v>
      </c>
      <c r="B545" s="5">
        <v>81</v>
      </c>
      <c r="C545" s="5">
        <v>0</v>
      </c>
      <c r="D545" s="5">
        <v>386</v>
      </c>
      <c r="E545" s="5">
        <v>77</v>
      </c>
      <c r="F545" s="5">
        <v>0</v>
      </c>
      <c r="G545" s="23">
        <v>238.75345565000001</v>
      </c>
      <c r="H545" s="23">
        <v>0</v>
      </c>
      <c r="I545" s="5" t="s">
        <v>83</v>
      </c>
      <c r="J545" s="5" t="s">
        <v>84</v>
      </c>
      <c r="K545" s="5" t="s">
        <v>99</v>
      </c>
      <c r="L545" s="5" t="s">
        <v>19</v>
      </c>
      <c r="M545" s="5" t="s">
        <v>193</v>
      </c>
      <c r="N545" s="5" t="s">
        <v>194</v>
      </c>
      <c r="O545" s="5" t="s">
        <v>195</v>
      </c>
    </row>
    <row r="546" spans="1:15" x14ac:dyDescent="0.25">
      <c r="A546" s="5">
        <v>0</v>
      </c>
      <c r="B546" s="5">
        <v>0</v>
      </c>
      <c r="C546" s="5">
        <v>22</v>
      </c>
      <c r="D546" s="5">
        <v>0</v>
      </c>
      <c r="E546" s="5">
        <v>0</v>
      </c>
      <c r="F546" s="5">
        <v>0</v>
      </c>
      <c r="G546" s="23">
        <v>0</v>
      </c>
      <c r="H546" s="23">
        <v>0</v>
      </c>
      <c r="I546" s="5" t="s">
        <v>83</v>
      </c>
      <c r="J546" s="5" t="s">
        <v>84</v>
      </c>
      <c r="K546" s="5" t="s">
        <v>99</v>
      </c>
      <c r="L546" s="5" t="s">
        <v>19</v>
      </c>
      <c r="M546" s="5" t="s">
        <v>193</v>
      </c>
      <c r="N546" s="5" t="s">
        <v>194</v>
      </c>
      <c r="O546" s="5" t="s">
        <v>195</v>
      </c>
    </row>
    <row r="547" spans="1:15" x14ac:dyDescent="0.25">
      <c r="A547" s="5">
        <v>0</v>
      </c>
      <c r="B547" s="5">
        <v>0</v>
      </c>
      <c r="C547" s="5">
        <v>0</v>
      </c>
      <c r="D547" s="5">
        <v>0</v>
      </c>
      <c r="E547" s="5">
        <v>0</v>
      </c>
      <c r="F547" s="5">
        <v>0</v>
      </c>
      <c r="G547" s="23">
        <v>0</v>
      </c>
      <c r="H547" s="23">
        <v>30.421027025000001</v>
      </c>
      <c r="I547" s="5" t="s">
        <v>83</v>
      </c>
      <c r="J547" s="5" t="s">
        <v>84</v>
      </c>
      <c r="K547" s="5" t="s">
        <v>99</v>
      </c>
      <c r="L547" s="5" t="s">
        <v>19</v>
      </c>
      <c r="M547" s="5" t="s">
        <v>157</v>
      </c>
      <c r="N547" s="5" t="s">
        <v>390</v>
      </c>
      <c r="O547" s="5" t="s">
        <v>391</v>
      </c>
    </row>
    <row r="548" spans="1:15" x14ac:dyDescent="0.25">
      <c r="A548" s="5">
        <v>0</v>
      </c>
      <c r="B548" s="5">
        <v>0</v>
      </c>
      <c r="C548" s="5">
        <v>0</v>
      </c>
      <c r="D548" s="5">
        <v>0</v>
      </c>
      <c r="E548" s="5">
        <v>0</v>
      </c>
      <c r="F548" s="5">
        <v>117</v>
      </c>
      <c r="G548" s="23">
        <v>0</v>
      </c>
      <c r="H548" s="23">
        <v>193.477731879</v>
      </c>
      <c r="I548" s="5" t="s">
        <v>83</v>
      </c>
      <c r="J548" s="5" t="s">
        <v>84</v>
      </c>
      <c r="K548" s="5" t="s">
        <v>99</v>
      </c>
      <c r="L548" s="5" t="s">
        <v>19</v>
      </c>
      <c r="M548" s="5" t="s">
        <v>157</v>
      </c>
      <c r="N548" s="5" t="s">
        <v>384</v>
      </c>
      <c r="O548" s="5" t="s">
        <v>114</v>
      </c>
    </row>
    <row r="549" spans="1:15" x14ac:dyDescent="0.25">
      <c r="A549" s="5">
        <v>17</v>
      </c>
      <c r="B549" s="5">
        <v>0</v>
      </c>
      <c r="C549" s="5">
        <v>0</v>
      </c>
      <c r="D549" s="5">
        <v>0</v>
      </c>
      <c r="E549" s="5">
        <v>0</v>
      </c>
      <c r="F549" s="5">
        <v>0</v>
      </c>
      <c r="G549" s="23">
        <v>0</v>
      </c>
      <c r="H549" s="23">
        <v>0</v>
      </c>
      <c r="I549" s="5" t="s">
        <v>83</v>
      </c>
      <c r="J549" s="5" t="s">
        <v>84</v>
      </c>
      <c r="K549" s="5" t="s">
        <v>99</v>
      </c>
      <c r="L549" s="5" t="s">
        <v>19</v>
      </c>
      <c r="M549" s="5" t="s">
        <v>392</v>
      </c>
      <c r="N549" s="5" t="s">
        <v>393</v>
      </c>
      <c r="O549" s="5" t="s">
        <v>98</v>
      </c>
    </row>
    <row r="550" spans="1:15" x14ac:dyDescent="0.25">
      <c r="A550" s="5">
        <v>0</v>
      </c>
      <c r="B550" s="5">
        <v>197</v>
      </c>
      <c r="C550" s="5">
        <v>0</v>
      </c>
      <c r="D550" s="5">
        <v>9</v>
      </c>
      <c r="E550" s="5">
        <v>0</v>
      </c>
      <c r="F550" s="5">
        <v>0</v>
      </c>
      <c r="G550" s="23">
        <v>0</v>
      </c>
      <c r="H550" s="23">
        <v>0</v>
      </c>
      <c r="I550" s="5" t="s">
        <v>83</v>
      </c>
      <c r="J550" s="5" t="s">
        <v>84</v>
      </c>
      <c r="K550" s="5" t="s">
        <v>99</v>
      </c>
      <c r="L550" s="5" t="s">
        <v>338</v>
      </c>
      <c r="M550" s="5" t="s">
        <v>344</v>
      </c>
      <c r="N550" s="5" t="s">
        <v>98</v>
      </c>
      <c r="O550" s="5" t="s">
        <v>98</v>
      </c>
    </row>
    <row r="551" spans="1:15" x14ac:dyDescent="0.25">
      <c r="A551" s="5">
        <v>0</v>
      </c>
      <c r="B551" s="5">
        <v>0</v>
      </c>
      <c r="C551" s="5">
        <v>0</v>
      </c>
      <c r="D551" s="5">
        <v>26</v>
      </c>
      <c r="E551" s="5">
        <v>0</v>
      </c>
      <c r="F551" s="5">
        <v>0</v>
      </c>
      <c r="G551" s="23">
        <v>0</v>
      </c>
      <c r="H551" s="23">
        <v>0</v>
      </c>
      <c r="I551" s="5" t="s">
        <v>83</v>
      </c>
      <c r="J551" s="5" t="s">
        <v>84</v>
      </c>
      <c r="K551" s="5" t="s">
        <v>99</v>
      </c>
      <c r="L551" s="5" t="s">
        <v>338</v>
      </c>
      <c r="M551" s="5" t="s">
        <v>344</v>
      </c>
      <c r="N551" s="5" t="s">
        <v>98</v>
      </c>
      <c r="O551" s="5" t="s">
        <v>98</v>
      </c>
    </row>
    <row r="552" spans="1:15" x14ac:dyDescent="0.25">
      <c r="A552" s="5">
        <v>0</v>
      </c>
      <c r="B552" s="5">
        <v>0</v>
      </c>
      <c r="C552" s="5">
        <v>77</v>
      </c>
      <c r="D552" s="5">
        <v>0</v>
      </c>
      <c r="E552" s="5">
        <v>0</v>
      </c>
      <c r="F552" s="5">
        <v>0</v>
      </c>
      <c r="G552" s="23">
        <v>0</v>
      </c>
      <c r="H552" s="23">
        <v>0</v>
      </c>
      <c r="I552" s="5" t="s">
        <v>83</v>
      </c>
      <c r="J552" s="5" t="s">
        <v>84</v>
      </c>
      <c r="K552" s="5" t="s">
        <v>99</v>
      </c>
      <c r="L552" s="5" t="s">
        <v>338</v>
      </c>
      <c r="M552" s="5" t="s">
        <v>98</v>
      </c>
      <c r="N552" s="5" t="s">
        <v>98</v>
      </c>
      <c r="O552" s="5" t="s">
        <v>98</v>
      </c>
    </row>
    <row r="553" spans="1:15" x14ac:dyDescent="0.25">
      <c r="A553" s="5">
        <v>0</v>
      </c>
      <c r="B553" s="5">
        <v>44</v>
      </c>
      <c r="C553" s="5">
        <v>0</v>
      </c>
      <c r="D553" s="5">
        <v>46</v>
      </c>
      <c r="E553" s="5">
        <v>0</v>
      </c>
      <c r="F553" s="5">
        <v>0</v>
      </c>
      <c r="G553" s="23">
        <v>0</v>
      </c>
      <c r="H553" s="23">
        <v>0</v>
      </c>
      <c r="I553" s="5" t="s">
        <v>83</v>
      </c>
      <c r="J553" s="5" t="s">
        <v>84</v>
      </c>
      <c r="K553" s="5" t="s">
        <v>99</v>
      </c>
      <c r="L553" s="5" t="s">
        <v>338</v>
      </c>
      <c r="M553" s="5" t="s">
        <v>339</v>
      </c>
      <c r="N553" s="5" t="s">
        <v>340</v>
      </c>
      <c r="O553" s="5" t="s">
        <v>341</v>
      </c>
    </row>
    <row r="554" spans="1:15" x14ac:dyDescent="0.25">
      <c r="A554" s="5">
        <v>0</v>
      </c>
      <c r="B554" s="5">
        <v>0</v>
      </c>
      <c r="C554" s="5">
        <v>0</v>
      </c>
      <c r="D554" s="5">
        <v>0</v>
      </c>
      <c r="E554" s="5">
        <v>0</v>
      </c>
      <c r="F554" s="5">
        <v>0</v>
      </c>
      <c r="G554" s="23">
        <v>37.697914050000001</v>
      </c>
      <c r="H554" s="23">
        <v>0</v>
      </c>
      <c r="I554" s="5" t="s">
        <v>83</v>
      </c>
      <c r="J554" s="5" t="s">
        <v>84</v>
      </c>
      <c r="K554" s="5" t="s">
        <v>99</v>
      </c>
      <c r="L554" s="5" t="s">
        <v>338</v>
      </c>
      <c r="M554" s="5" t="s">
        <v>339</v>
      </c>
      <c r="N554" s="5" t="s">
        <v>340</v>
      </c>
      <c r="O554" s="5" t="s">
        <v>341</v>
      </c>
    </row>
    <row r="555" spans="1:15" x14ac:dyDescent="0.25">
      <c r="A555" s="5">
        <v>0</v>
      </c>
      <c r="B555" s="5">
        <v>0</v>
      </c>
      <c r="C555" s="5">
        <v>0</v>
      </c>
      <c r="D555" s="5">
        <v>0</v>
      </c>
      <c r="E555" s="5">
        <v>0</v>
      </c>
      <c r="F555" s="5">
        <v>0</v>
      </c>
      <c r="G555" s="23">
        <v>32.671525510000002</v>
      </c>
      <c r="H555" s="23">
        <v>0</v>
      </c>
      <c r="I555" s="5" t="s">
        <v>83</v>
      </c>
      <c r="J555" s="5" t="s">
        <v>84</v>
      </c>
      <c r="K555" s="5" t="s">
        <v>99</v>
      </c>
      <c r="L555" s="5" t="s">
        <v>338</v>
      </c>
      <c r="M555" s="5" t="s">
        <v>339</v>
      </c>
      <c r="N555" s="5" t="s">
        <v>340</v>
      </c>
      <c r="O555" s="5" t="s">
        <v>341</v>
      </c>
    </row>
    <row r="556" spans="1:15" x14ac:dyDescent="0.25">
      <c r="A556" s="5">
        <v>0</v>
      </c>
      <c r="B556" s="5">
        <v>0</v>
      </c>
      <c r="C556" s="5">
        <v>0</v>
      </c>
      <c r="D556" s="5">
        <v>0</v>
      </c>
      <c r="E556" s="5">
        <v>0</v>
      </c>
      <c r="F556" s="5">
        <v>0</v>
      </c>
      <c r="G556" s="23">
        <v>26.388539835</v>
      </c>
      <c r="H556" s="23">
        <v>0</v>
      </c>
      <c r="I556" s="5" t="s">
        <v>83</v>
      </c>
      <c r="J556" s="5" t="s">
        <v>84</v>
      </c>
      <c r="K556" s="5" t="s">
        <v>99</v>
      </c>
      <c r="L556" s="5" t="s">
        <v>338</v>
      </c>
      <c r="M556" s="5" t="s">
        <v>339</v>
      </c>
      <c r="N556" s="5" t="s">
        <v>352</v>
      </c>
      <c r="O556" s="5" t="s">
        <v>353</v>
      </c>
    </row>
    <row r="557" spans="1:15" x14ac:dyDescent="0.25">
      <c r="A557" s="5">
        <v>1460</v>
      </c>
      <c r="B557" s="5">
        <v>487</v>
      </c>
      <c r="C557" s="5">
        <v>9</v>
      </c>
      <c r="D557" s="5">
        <v>0</v>
      </c>
      <c r="E557" s="5">
        <v>0</v>
      </c>
      <c r="F557" s="5">
        <v>15</v>
      </c>
      <c r="G557" s="23">
        <v>25.1319427</v>
      </c>
      <c r="H557" s="23">
        <v>15.818934053000001</v>
      </c>
      <c r="I557" s="5" t="s">
        <v>83</v>
      </c>
      <c r="J557" s="5" t="s">
        <v>84</v>
      </c>
      <c r="K557" s="5" t="s">
        <v>99</v>
      </c>
      <c r="L557" s="5" t="s">
        <v>370</v>
      </c>
      <c r="M557" s="5" t="s">
        <v>371</v>
      </c>
      <c r="N557" s="5" t="s">
        <v>372</v>
      </c>
      <c r="O557" s="5" t="s">
        <v>373</v>
      </c>
    </row>
    <row r="558" spans="1:15" x14ac:dyDescent="0.25">
      <c r="A558" s="5">
        <v>166</v>
      </c>
      <c r="B558" s="5">
        <v>0</v>
      </c>
      <c r="C558" s="5">
        <v>0</v>
      </c>
      <c r="D558" s="5">
        <v>0</v>
      </c>
      <c r="E558" s="5">
        <v>0</v>
      </c>
      <c r="F558" s="5">
        <v>0</v>
      </c>
      <c r="G558" s="23">
        <v>0</v>
      </c>
      <c r="H558" s="23">
        <v>0</v>
      </c>
      <c r="I558" s="5" t="s">
        <v>83</v>
      </c>
      <c r="J558" s="5" t="s">
        <v>84</v>
      </c>
      <c r="K558" s="5" t="s">
        <v>99</v>
      </c>
      <c r="L558" s="5" t="s">
        <v>370</v>
      </c>
      <c r="M558" s="5" t="s">
        <v>371</v>
      </c>
      <c r="N558" s="5" t="s">
        <v>372</v>
      </c>
      <c r="O558" s="5" t="s">
        <v>373</v>
      </c>
    </row>
    <row r="559" spans="1:15" x14ac:dyDescent="0.25">
      <c r="A559" s="5">
        <v>140</v>
      </c>
      <c r="B559" s="5">
        <v>124</v>
      </c>
      <c r="C559" s="5">
        <v>44</v>
      </c>
      <c r="D559" s="5">
        <v>90</v>
      </c>
      <c r="E559" s="5">
        <v>0</v>
      </c>
      <c r="F559" s="5">
        <v>0</v>
      </c>
      <c r="G559" s="23">
        <v>0</v>
      </c>
      <c r="H559" s="23">
        <v>0</v>
      </c>
      <c r="I559" s="5" t="s">
        <v>83</v>
      </c>
      <c r="J559" s="5" t="s">
        <v>84</v>
      </c>
      <c r="K559" s="5" t="s">
        <v>99</v>
      </c>
      <c r="L559" s="5" t="s">
        <v>141</v>
      </c>
      <c r="M559" s="5" t="s">
        <v>147</v>
      </c>
      <c r="N559" s="5" t="s">
        <v>148</v>
      </c>
      <c r="O559" s="5" t="s">
        <v>149</v>
      </c>
    </row>
    <row r="560" spans="1:15" x14ac:dyDescent="0.25">
      <c r="A560" s="5">
        <v>45</v>
      </c>
      <c r="B560" s="5">
        <v>0</v>
      </c>
      <c r="C560" s="5">
        <v>0</v>
      </c>
      <c r="D560" s="5">
        <v>0</v>
      </c>
      <c r="E560" s="5">
        <v>0</v>
      </c>
      <c r="F560" s="5">
        <v>0</v>
      </c>
      <c r="G560" s="23">
        <v>0</v>
      </c>
      <c r="H560" s="23">
        <v>0</v>
      </c>
      <c r="I560" s="5" t="s">
        <v>83</v>
      </c>
      <c r="J560" s="5" t="s">
        <v>84</v>
      </c>
      <c r="K560" s="5" t="s">
        <v>99</v>
      </c>
      <c r="L560" s="5" t="s">
        <v>141</v>
      </c>
      <c r="M560" s="5" t="s">
        <v>160</v>
      </c>
      <c r="N560" s="5" t="s">
        <v>161</v>
      </c>
      <c r="O560" s="5" t="s">
        <v>162</v>
      </c>
    </row>
    <row r="561" spans="1:16" x14ac:dyDescent="0.25">
      <c r="A561" s="5">
        <v>0</v>
      </c>
      <c r="B561" s="5">
        <v>0</v>
      </c>
      <c r="C561" s="5">
        <v>8</v>
      </c>
      <c r="D561" s="5">
        <v>0</v>
      </c>
      <c r="E561" s="5">
        <v>0</v>
      </c>
      <c r="F561" s="5">
        <v>0</v>
      </c>
      <c r="G561" s="23">
        <v>0</v>
      </c>
      <c r="H561" s="23">
        <v>0</v>
      </c>
      <c r="I561" s="5" t="s">
        <v>83</v>
      </c>
      <c r="J561" s="5" t="s">
        <v>84</v>
      </c>
      <c r="K561" s="5" t="s">
        <v>99</v>
      </c>
      <c r="L561" s="5" t="s">
        <v>141</v>
      </c>
      <c r="M561" s="5" t="s">
        <v>160</v>
      </c>
      <c r="N561" s="5" t="s">
        <v>161</v>
      </c>
      <c r="O561" s="5" t="s">
        <v>162</v>
      </c>
    </row>
    <row r="562" spans="1:16" x14ac:dyDescent="0.25">
      <c r="A562" s="5">
        <v>0</v>
      </c>
      <c r="B562" s="5">
        <v>0</v>
      </c>
      <c r="C562" s="5">
        <v>0</v>
      </c>
      <c r="D562" s="5">
        <v>0</v>
      </c>
      <c r="E562" s="5">
        <v>0</v>
      </c>
      <c r="F562" s="5">
        <v>74</v>
      </c>
      <c r="G562" s="23">
        <v>0</v>
      </c>
      <c r="H562" s="23">
        <v>195.91141404100003</v>
      </c>
      <c r="I562" s="5" t="s">
        <v>83</v>
      </c>
      <c r="J562" s="5" t="s">
        <v>84</v>
      </c>
      <c r="K562" s="5" t="s">
        <v>99</v>
      </c>
      <c r="L562" s="5" t="s">
        <v>141</v>
      </c>
      <c r="M562" s="5" t="s">
        <v>142</v>
      </c>
      <c r="N562" s="5" t="s">
        <v>143</v>
      </c>
      <c r="O562" s="5" t="s">
        <v>385</v>
      </c>
    </row>
    <row r="563" spans="1:16" x14ac:dyDescent="0.25">
      <c r="A563" s="5">
        <v>0</v>
      </c>
      <c r="B563" s="5">
        <v>0</v>
      </c>
      <c r="C563" s="5">
        <v>0</v>
      </c>
      <c r="D563" s="5">
        <v>0</v>
      </c>
      <c r="E563" s="5">
        <v>0</v>
      </c>
      <c r="F563" s="5">
        <v>3</v>
      </c>
      <c r="G563" s="23">
        <v>0</v>
      </c>
      <c r="H563" s="23">
        <v>0</v>
      </c>
      <c r="I563" s="5" t="s">
        <v>83</v>
      </c>
      <c r="J563" s="5" t="s">
        <v>84</v>
      </c>
      <c r="K563" s="5" t="s">
        <v>99</v>
      </c>
      <c r="L563" s="5" t="s">
        <v>141</v>
      </c>
      <c r="M563" s="5" t="s">
        <v>142</v>
      </c>
      <c r="N563" s="5" t="s">
        <v>143</v>
      </c>
      <c r="O563" s="5" t="s">
        <v>385</v>
      </c>
    </row>
    <row r="564" spans="1:16" x14ac:dyDescent="0.25">
      <c r="A564" s="5">
        <v>0</v>
      </c>
      <c r="B564" s="5">
        <v>0</v>
      </c>
      <c r="C564" s="5">
        <v>0</v>
      </c>
      <c r="D564" s="5">
        <v>0</v>
      </c>
      <c r="E564" s="5">
        <v>0</v>
      </c>
      <c r="F564" s="5">
        <v>90</v>
      </c>
      <c r="G564" s="23">
        <v>0</v>
      </c>
      <c r="H564" s="23">
        <v>119.25042593800001</v>
      </c>
      <c r="I564" s="5" t="s">
        <v>83</v>
      </c>
      <c r="J564" s="5" t="s">
        <v>84</v>
      </c>
      <c r="K564" s="5" t="s">
        <v>99</v>
      </c>
      <c r="L564" s="5" t="s">
        <v>141</v>
      </c>
      <c r="M564" s="5" t="s">
        <v>142</v>
      </c>
      <c r="N564" s="5" t="s">
        <v>143</v>
      </c>
      <c r="O564" s="5" t="s">
        <v>386</v>
      </c>
    </row>
    <row r="565" spans="1:16" x14ac:dyDescent="0.25">
      <c r="A565" s="5">
        <v>232</v>
      </c>
      <c r="B565" s="5">
        <v>221</v>
      </c>
      <c r="C565" s="5">
        <v>118</v>
      </c>
      <c r="D565" s="5">
        <v>199</v>
      </c>
      <c r="E565" s="5">
        <v>0</v>
      </c>
      <c r="F565" s="5">
        <v>0</v>
      </c>
      <c r="G565" s="23">
        <v>0</v>
      </c>
      <c r="H565" s="23">
        <v>0</v>
      </c>
      <c r="I565" s="5" t="s">
        <v>83</v>
      </c>
      <c r="J565" s="5" t="s">
        <v>84</v>
      </c>
      <c r="K565" s="5" t="s">
        <v>99</v>
      </c>
      <c r="L565" s="5" t="s">
        <v>141</v>
      </c>
      <c r="M565" s="5" t="s">
        <v>142</v>
      </c>
      <c r="N565" s="5" t="s">
        <v>143</v>
      </c>
      <c r="O565" s="5" t="s">
        <v>114</v>
      </c>
    </row>
    <row r="566" spans="1:16" x14ac:dyDescent="0.25">
      <c r="A566" s="5">
        <v>0</v>
      </c>
      <c r="B566" s="5">
        <v>89</v>
      </c>
      <c r="C566" s="5">
        <v>0</v>
      </c>
      <c r="D566" s="5">
        <v>0</v>
      </c>
      <c r="E566" s="5">
        <v>0</v>
      </c>
      <c r="F566" s="5">
        <v>0</v>
      </c>
      <c r="G566" s="23">
        <v>0</v>
      </c>
      <c r="H566" s="23">
        <v>0</v>
      </c>
      <c r="I566" s="5" t="s">
        <v>83</v>
      </c>
      <c r="J566" s="5" t="s">
        <v>84</v>
      </c>
      <c r="K566" s="5" t="s">
        <v>99</v>
      </c>
      <c r="L566" s="5" t="s">
        <v>98</v>
      </c>
      <c r="M566" s="5" t="s">
        <v>98</v>
      </c>
      <c r="N566" s="5" t="s">
        <v>98</v>
      </c>
      <c r="O566" s="5" t="s">
        <v>98</v>
      </c>
    </row>
    <row r="567" spans="1:16" x14ac:dyDescent="0.25">
      <c r="A567" s="5">
        <v>0</v>
      </c>
      <c r="B567" s="5">
        <v>0</v>
      </c>
      <c r="C567" s="5">
        <v>0</v>
      </c>
      <c r="D567" s="5">
        <v>45</v>
      </c>
      <c r="E567" s="5">
        <v>0</v>
      </c>
      <c r="F567" s="5">
        <v>22</v>
      </c>
      <c r="G567" s="23">
        <v>0</v>
      </c>
      <c r="H567" s="23">
        <v>23.119980539000004</v>
      </c>
      <c r="I567" s="5" t="s">
        <v>83</v>
      </c>
      <c r="J567" s="5" t="s">
        <v>84</v>
      </c>
      <c r="K567" s="5" t="s">
        <v>99</v>
      </c>
      <c r="L567" s="5" t="s">
        <v>98</v>
      </c>
      <c r="M567" s="5" t="s">
        <v>98</v>
      </c>
      <c r="N567" s="5" t="s">
        <v>98</v>
      </c>
      <c r="O567" s="5" t="s">
        <v>98</v>
      </c>
    </row>
    <row r="568" spans="1:16" x14ac:dyDescent="0.25">
      <c r="A568" s="5">
        <v>0</v>
      </c>
      <c r="B568" s="5">
        <v>0</v>
      </c>
      <c r="C568" s="5">
        <v>0</v>
      </c>
      <c r="D568" s="5">
        <v>0</v>
      </c>
      <c r="E568" s="5">
        <v>0</v>
      </c>
      <c r="F568" s="5">
        <v>14</v>
      </c>
      <c r="G568" s="23">
        <v>0</v>
      </c>
      <c r="H568" s="23">
        <v>23.119980539000004</v>
      </c>
      <c r="I568" s="5" t="s">
        <v>83</v>
      </c>
      <c r="J568" s="5" t="s">
        <v>84</v>
      </c>
      <c r="K568" s="5" t="s">
        <v>99</v>
      </c>
      <c r="L568" s="5" t="s">
        <v>98</v>
      </c>
      <c r="M568" s="5" t="s">
        <v>98</v>
      </c>
      <c r="N568" s="5" t="s">
        <v>98</v>
      </c>
      <c r="O568" s="5" t="s">
        <v>98</v>
      </c>
    </row>
    <row r="569" spans="1:16" x14ac:dyDescent="0.25">
      <c r="A569" s="5">
        <v>12</v>
      </c>
      <c r="B569" s="5">
        <v>1494</v>
      </c>
      <c r="C569" s="5">
        <v>1232</v>
      </c>
      <c r="D569" s="5">
        <v>50</v>
      </c>
      <c r="E569" s="5">
        <v>106</v>
      </c>
      <c r="F569" s="5">
        <v>154</v>
      </c>
      <c r="G569" s="23">
        <v>410.907263145</v>
      </c>
      <c r="H569" s="23">
        <v>338.28182051800002</v>
      </c>
      <c r="I569" s="5" t="s">
        <v>83</v>
      </c>
      <c r="J569" s="5" t="s">
        <v>84</v>
      </c>
      <c r="K569" s="5" t="s">
        <v>99</v>
      </c>
      <c r="L569" s="5" t="s">
        <v>100</v>
      </c>
      <c r="M569" s="5" t="s">
        <v>115</v>
      </c>
      <c r="N569" s="5" t="s">
        <v>116</v>
      </c>
      <c r="O569" s="5" t="s">
        <v>117</v>
      </c>
    </row>
    <row r="570" spans="1:16" x14ac:dyDescent="0.25">
      <c r="A570" s="5">
        <v>2493</v>
      </c>
      <c r="B570" s="5">
        <v>721</v>
      </c>
      <c r="C570" s="5">
        <v>279</v>
      </c>
      <c r="D570" s="5">
        <v>1869</v>
      </c>
      <c r="E570" s="5">
        <v>77</v>
      </c>
      <c r="F570" s="5">
        <v>0</v>
      </c>
      <c r="G570" s="23">
        <v>211.10831868</v>
      </c>
      <c r="H570" s="23">
        <v>0</v>
      </c>
      <c r="I570" s="5" t="s">
        <v>83</v>
      </c>
      <c r="J570" s="5" t="s">
        <v>84</v>
      </c>
      <c r="K570" s="5" t="s">
        <v>99</v>
      </c>
      <c r="L570" s="5" t="s">
        <v>100</v>
      </c>
      <c r="M570" s="5" t="s">
        <v>101</v>
      </c>
      <c r="N570" s="5" t="s">
        <v>102</v>
      </c>
      <c r="O570" s="5" t="s">
        <v>196</v>
      </c>
    </row>
    <row r="571" spans="1:16" x14ac:dyDescent="0.25">
      <c r="A571" s="5">
        <v>12213</v>
      </c>
      <c r="B571" s="5">
        <v>8042</v>
      </c>
      <c r="C571" s="5">
        <v>2526</v>
      </c>
      <c r="D571" s="5">
        <v>3984</v>
      </c>
      <c r="E571" s="5">
        <v>0</v>
      </c>
      <c r="F571" s="5">
        <v>135</v>
      </c>
      <c r="G571" s="23">
        <v>0</v>
      </c>
      <c r="H571" s="23">
        <v>304.21027025000001</v>
      </c>
      <c r="I571" s="5" t="s">
        <v>83</v>
      </c>
      <c r="J571" s="5" t="s">
        <v>84</v>
      </c>
      <c r="K571" s="5" t="s">
        <v>99</v>
      </c>
      <c r="L571" s="5" t="s">
        <v>100</v>
      </c>
      <c r="M571" s="5" t="s">
        <v>101</v>
      </c>
      <c r="N571" s="5" t="s">
        <v>102</v>
      </c>
      <c r="O571" s="5" t="s">
        <v>98</v>
      </c>
    </row>
    <row r="572" spans="1:16" x14ac:dyDescent="0.25">
      <c r="A572" s="5">
        <v>0</v>
      </c>
      <c r="B572" s="5">
        <v>0</v>
      </c>
      <c r="C572" s="5">
        <v>0</v>
      </c>
      <c r="D572" s="5">
        <v>0</v>
      </c>
      <c r="E572" s="5">
        <v>210</v>
      </c>
      <c r="F572" s="5">
        <v>197</v>
      </c>
      <c r="G572" s="23">
        <v>855.74264893500003</v>
      </c>
      <c r="H572" s="23">
        <v>557.313215098</v>
      </c>
      <c r="I572" s="5" t="s">
        <v>83</v>
      </c>
      <c r="J572" s="5" t="s">
        <v>84</v>
      </c>
      <c r="K572" s="5" t="s">
        <v>99</v>
      </c>
      <c r="L572" s="5" t="s">
        <v>100</v>
      </c>
      <c r="M572" s="5" t="s">
        <v>332</v>
      </c>
      <c r="N572" s="5" t="s">
        <v>333</v>
      </c>
      <c r="O572" s="5" t="s">
        <v>98</v>
      </c>
    </row>
    <row r="573" spans="1:16" x14ac:dyDescent="0.25">
      <c r="A573" s="5">
        <v>418</v>
      </c>
      <c r="B573" s="5">
        <v>125</v>
      </c>
      <c r="C573" s="5">
        <v>0</v>
      </c>
      <c r="D573" s="5">
        <v>187</v>
      </c>
      <c r="E573" s="5">
        <v>0</v>
      </c>
      <c r="F573" s="5">
        <v>0</v>
      </c>
      <c r="G573" s="23">
        <v>0</v>
      </c>
      <c r="H573" s="23">
        <v>0</v>
      </c>
      <c r="I573" s="5" t="s">
        <v>83</v>
      </c>
      <c r="J573" s="5" t="s">
        <v>84</v>
      </c>
      <c r="K573" s="5" t="s">
        <v>98</v>
      </c>
      <c r="L573" s="5" t="s">
        <v>98</v>
      </c>
      <c r="M573" s="5" t="s">
        <v>98</v>
      </c>
      <c r="N573" s="5" t="s">
        <v>98</v>
      </c>
      <c r="O573" s="5" t="s">
        <v>98</v>
      </c>
      <c r="P573" s="5" t="s">
        <v>682</v>
      </c>
    </row>
    <row r="574" spans="1:16" x14ac:dyDescent="0.25">
      <c r="A574" s="5">
        <v>175</v>
      </c>
      <c r="B574" s="5">
        <v>176</v>
      </c>
      <c r="C574" s="5">
        <v>124</v>
      </c>
      <c r="D574" s="5">
        <v>72</v>
      </c>
      <c r="E574" s="5">
        <v>0</v>
      </c>
      <c r="F574" s="5">
        <v>0</v>
      </c>
      <c r="G574" s="23">
        <v>0</v>
      </c>
      <c r="H574" s="23">
        <v>0</v>
      </c>
      <c r="I574" s="5" t="s">
        <v>83</v>
      </c>
      <c r="J574" s="5" t="s">
        <v>84</v>
      </c>
      <c r="K574" s="5" t="s">
        <v>98</v>
      </c>
      <c r="L574" s="5" t="s">
        <v>98</v>
      </c>
      <c r="M574" s="5" t="s">
        <v>98</v>
      </c>
      <c r="N574" s="5" t="s">
        <v>98</v>
      </c>
      <c r="O574" s="5" t="s">
        <v>98</v>
      </c>
      <c r="P574" s="5" t="s">
        <v>682</v>
      </c>
    </row>
    <row r="575" spans="1:16" x14ac:dyDescent="0.25">
      <c r="A575" s="5">
        <v>0</v>
      </c>
      <c r="B575" s="5">
        <v>19</v>
      </c>
      <c r="C575" s="5">
        <v>0</v>
      </c>
      <c r="D575" s="5">
        <v>13</v>
      </c>
      <c r="E575" s="5">
        <v>0</v>
      </c>
      <c r="F575" s="5">
        <v>0</v>
      </c>
      <c r="G575" s="23">
        <v>0</v>
      </c>
      <c r="H575" s="23">
        <v>0</v>
      </c>
      <c r="I575" s="5" t="s">
        <v>83</v>
      </c>
      <c r="J575" s="5" t="s">
        <v>84</v>
      </c>
      <c r="K575" s="5" t="s">
        <v>98</v>
      </c>
      <c r="L575" s="5" t="s">
        <v>98</v>
      </c>
      <c r="M575" s="5" t="s">
        <v>98</v>
      </c>
      <c r="N575" s="5" t="s">
        <v>98</v>
      </c>
      <c r="O575" s="5" t="s">
        <v>98</v>
      </c>
      <c r="P575" s="5" t="s">
        <v>682</v>
      </c>
    </row>
    <row r="576" spans="1:16" x14ac:dyDescent="0.25">
      <c r="A576" s="5">
        <v>0</v>
      </c>
      <c r="B576" s="5">
        <v>20</v>
      </c>
      <c r="C576" s="5">
        <v>0</v>
      </c>
      <c r="D576" s="5">
        <v>0</v>
      </c>
      <c r="E576" s="5">
        <v>0</v>
      </c>
      <c r="F576" s="5">
        <v>0</v>
      </c>
      <c r="G576" s="23">
        <v>0</v>
      </c>
      <c r="H576" s="23">
        <v>0</v>
      </c>
      <c r="I576" s="5" t="s">
        <v>83</v>
      </c>
      <c r="J576" s="5" t="s">
        <v>84</v>
      </c>
      <c r="K576" s="5" t="s">
        <v>98</v>
      </c>
      <c r="L576" s="5" t="s">
        <v>98</v>
      </c>
      <c r="M576" s="5" t="s">
        <v>98</v>
      </c>
      <c r="N576" s="5" t="s">
        <v>98</v>
      </c>
      <c r="O576" s="5" t="s">
        <v>98</v>
      </c>
      <c r="P576" s="5" t="s">
        <v>682</v>
      </c>
    </row>
    <row r="577" spans="1:16" x14ac:dyDescent="0.25">
      <c r="A577" s="5">
        <v>0</v>
      </c>
      <c r="B577" s="5">
        <v>0</v>
      </c>
      <c r="C577" s="5">
        <v>0</v>
      </c>
      <c r="D577" s="5">
        <v>0</v>
      </c>
      <c r="E577" s="5">
        <v>0</v>
      </c>
      <c r="F577" s="5">
        <v>0</v>
      </c>
      <c r="G577" s="23">
        <v>18.848957025000001</v>
      </c>
      <c r="H577" s="23">
        <v>0</v>
      </c>
      <c r="I577" s="5" t="s">
        <v>83</v>
      </c>
      <c r="J577" s="5" t="s">
        <v>84</v>
      </c>
      <c r="K577" s="5" t="s">
        <v>98</v>
      </c>
      <c r="L577" s="5" t="s">
        <v>98</v>
      </c>
      <c r="M577" s="5" t="s">
        <v>98</v>
      </c>
      <c r="N577" s="5" t="s">
        <v>98</v>
      </c>
      <c r="O577" s="5" t="s">
        <v>98</v>
      </c>
      <c r="P577" s="5" t="s">
        <v>682</v>
      </c>
    </row>
    <row r="578" spans="1:16" x14ac:dyDescent="0.25">
      <c r="A578" s="5">
        <v>0</v>
      </c>
      <c r="B578" s="5">
        <v>0</v>
      </c>
      <c r="C578" s="5">
        <v>14</v>
      </c>
      <c r="D578" s="5">
        <v>0</v>
      </c>
      <c r="E578" s="5">
        <v>0</v>
      </c>
      <c r="F578" s="5">
        <v>0</v>
      </c>
      <c r="G578" s="23">
        <v>0</v>
      </c>
      <c r="H578" s="23">
        <v>0</v>
      </c>
      <c r="I578" s="5" t="s">
        <v>83</v>
      </c>
      <c r="J578" s="5" t="s">
        <v>84</v>
      </c>
      <c r="K578" s="5" t="s">
        <v>98</v>
      </c>
      <c r="L578" s="5" t="s">
        <v>98</v>
      </c>
      <c r="M578" s="5" t="s">
        <v>98</v>
      </c>
      <c r="N578" s="5" t="s">
        <v>98</v>
      </c>
      <c r="O578" s="5" t="s">
        <v>98</v>
      </c>
      <c r="P578" s="5" t="s">
        <v>686</v>
      </c>
    </row>
    <row r="579" spans="1:16" x14ac:dyDescent="0.25">
      <c r="A579" s="5">
        <v>0</v>
      </c>
      <c r="B579" s="5">
        <v>0</v>
      </c>
      <c r="C579" s="5">
        <v>0</v>
      </c>
      <c r="D579" s="5">
        <v>0</v>
      </c>
      <c r="E579" s="5">
        <v>0</v>
      </c>
      <c r="F579" s="5">
        <v>0</v>
      </c>
      <c r="G579" s="23">
        <v>0</v>
      </c>
      <c r="H579" s="23">
        <v>7.3010464860000006</v>
      </c>
      <c r="I579" s="5" t="s">
        <v>83</v>
      </c>
      <c r="J579" s="5" t="s">
        <v>84</v>
      </c>
      <c r="K579" s="5" t="s">
        <v>98</v>
      </c>
      <c r="L579" s="5" t="s">
        <v>98</v>
      </c>
      <c r="M579" s="5" t="s">
        <v>98</v>
      </c>
      <c r="N579" s="5" t="s">
        <v>98</v>
      </c>
      <c r="O579" s="5" t="s">
        <v>98</v>
      </c>
      <c r="P579" s="5" t="s">
        <v>686</v>
      </c>
    </row>
    <row r="580" spans="1:16" x14ac:dyDescent="0.25">
      <c r="A580" s="5">
        <v>309</v>
      </c>
      <c r="B580" s="5">
        <v>0</v>
      </c>
      <c r="C580" s="5">
        <v>0</v>
      </c>
      <c r="D580" s="5">
        <v>0</v>
      </c>
      <c r="E580" s="5">
        <v>0</v>
      </c>
      <c r="F580" s="5">
        <v>0</v>
      </c>
      <c r="G580" s="23">
        <v>0</v>
      </c>
      <c r="H580" s="23">
        <v>0</v>
      </c>
      <c r="I580" s="5" t="s">
        <v>83</v>
      </c>
      <c r="J580" s="5" t="s">
        <v>84</v>
      </c>
      <c r="K580" s="5" t="s">
        <v>98</v>
      </c>
      <c r="L580" s="5" t="s">
        <v>98</v>
      </c>
      <c r="M580" s="5" t="s">
        <v>98</v>
      </c>
      <c r="N580" s="5" t="s">
        <v>98</v>
      </c>
      <c r="O580" s="5" t="s">
        <v>98</v>
      </c>
      <c r="P580" s="5" t="s">
        <v>687</v>
      </c>
    </row>
    <row r="581" spans="1:16" x14ac:dyDescent="0.25">
      <c r="A581" s="5">
        <v>0</v>
      </c>
      <c r="B581" s="5">
        <v>0</v>
      </c>
      <c r="C581" s="5">
        <v>0</v>
      </c>
      <c r="D581" s="5">
        <v>35</v>
      </c>
      <c r="E581" s="5">
        <v>0</v>
      </c>
      <c r="F581" s="5">
        <v>0</v>
      </c>
      <c r="G581" s="23">
        <v>0</v>
      </c>
      <c r="H581" s="23">
        <v>0</v>
      </c>
      <c r="I581" s="5" t="s">
        <v>83</v>
      </c>
      <c r="J581" s="5" t="s">
        <v>84</v>
      </c>
      <c r="K581" s="5" t="s">
        <v>98</v>
      </c>
      <c r="L581" s="5" t="s">
        <v>98</v>
      </c>
      <c r="M581" s="5" t="s">
        <v>98</v>
      </c>
      <c r="N581" s="5" t="s">
        <v>98</v>
      </c>
      <c r="O581" s="5" t="s">
        <v>98</v>
      </c>
      <c r="P581" s="5" t="s">
        <v>687</v>
      </c>
    </row>
    <row r="582" spans="1:16" x14ac:dyDescent="0.25">
      <c r="A582" s="5">
        <v>0</v>
      </c>
      <c r="B582" s="5">
        <v>14</v>
      </c>
      <c r="C582" s="5">
        <v>0</v>
      </c>
      <c r="D582" s="5">
        <v>0</v>
      </c>
      <c r="E582" s="5">
        <v>0</v>
      </c>
      <c r="F582" s="5">
        <v>0</v>
      </c>
      <c r="G582" s="23">
        <v>0</v>
      </c>
      <c r="H582" s="23">
        <v>0</v>
      </c>
      <c r="I582" s="5" t="s">
        <v>83</v>
      </c>
      <c r="J582" s="5" t="s">
        <v>84</v>
      </c>
      <c r="K582" s="5" t="s">
        <v>98</v>
      </c>
      <c r="L582" s="5" t="s">
        <v>98</v>
      </c>
      <c r="M582" s="5" t="s">
        <v>98</v>
      </c>
      <c r="N582" s="5" t="s">
        <v>98</v>
      </c>
      <c r="O582" s="5" t="s">
        <v>98</v>
      </c>
      <c r="P582" s="5" t="s">
        <v>687</v>
      </c>
    </row>
    <row r="583" spans="1:16" x14ac:dyDescent="0.25">
      <c r="A583" s="5">
        <v>327</v>
      </c>
      <c r="B583" s="5">
        <v>7188</v>
      </c>
      <c r="C583" s="5">
        <v>0</v>
      </c>
      <c r="D583" s="5">
        <v>117</v>
      </c>
      <c r="E583" s="5">
        <v>0</v>
      </c>
      <c r="F583" s="5">
        <v>0</v>
      </c>
      <c r="G583" s="23">
        <v>0</v>
      </c>
      <c r="H583" s="23">
        <v>60.842054050000002</v>
      </c>
      <c r="I583" s="5" t="s">
        <v>83</v>
      </c>
      <c r="J583" s="5" t="s">
        <v>84</v>
      </c>
      <c r="K583" s="5" t="s">
        <v>98</v>
      </c>
      <c r="L583" s="5" t="s">
        <v>98</v>
      </c>
      <c r="M583" s="5" t="s">
        <v>98</v>
      </c>
      <c r="N583" s="5" t="s">
        <v>98</v>
      </c>
      <c r="O583" s="5" t="s">
        <v>98</v>
      </c>
      <c r="P583" s="5" t="s">
        <v>675</v>
      </c>
    </row>
    <row r="584" spans="1:16" x14ac:dyDescent="0.25">
      <c r="A584" s="5">
        <v>190</v>
      </c>
      <c r="B584" s="5">
        <v>3035</v>
      </c>
      <c r="C584" s="5">
        <v>21</v>
      </c>
      <c r="D584" s="5">
        <v>93</v>
      </c>
      <c r="E584" s="5">
        <v>0</v>
      </c>
      <c r="F584" s="5">
        <v>22</v>
      </c>
      <c r="G584" s="23">
        <v>0</v>
      </c>
      <c r="H584" s="23">
        <v>0</v>
      </c>
      <c r="I584" s="5" t="s">
        <v>83</v>
      </c>
      <c r="J584" s="5" t="s">
        <v>84</v>
      </c>
      <c r="K584" s="5" t="s">
        <v>98</v>
      </c>
      <c r="L584" s="5" t="s">
        <v>98</v>
      </c>
      <c r="M584" s="5" t="s">
        <v>98</v>
      </c>
      <c r="N584" s="5" t="s">
        <v>98</v>
      </c>
      <c r="O584" s="5" t="s">
        <v>98</v>
      </c>
      <c r="P584" s="5" t="s">
        <v>675</v>
      </c>
    </row>
    <row r="585" spans="1:16" x14ac:dyDescent="0.25">
      <c r="A585" s="5">
        <v>0</v>
      </c>
      <c r="B585" s="5">
        <v>0</v>
      </c>
      <c r="C585" s="5">
        <v>0</v>
      </c>
      <c r="D585" s="5">
        <v>2232</v>
      </c>
      <c r="E585" s="5">
        <v>0</v>
      </c>
      <c r="F585" s="5">
        <v>0</v>
      </c>
      <c r="G585" s="23">
        <v>0</v>
      </c>
      <c r="H585" s="23">
        <v>0</v>
      </c>
      <c r="I585" s="5" t="s">
        <v>83</v>
      </c>
      <c r="J585" s="5" t="s">
        <v>84</v>
      </c>
      <c r="K585" s="5" t="s">
        <v>98</v>
      </c>
      <c r="L585" s="5" t="s">
        <v>98</v>
      </c>
      <c r="M585" s="5" t="s">
        <v>98</v>
      </c>
      <c r="N585" s="5" t="s">
        <v>98</v>
      </c>
      <c r="O585" s="5" t="s">
        <v>98</v>
      </c>
      <c r="P585" s="5" t="s">
        <v>675</v>
      </c>
    </row>
    <row r="586" spans="1:16" x14ac:dyDescent="0.25">
      <c r="A586" s="5">
        <v>0</v>
      </c>
      <c r="B586" s="5">
        <v>0</v>
      </c>
      <c r="C586" s="5">
        <v>1441</v>
      </c>
      <c r="D586" s="5">
        <v>6</v>
      </c>
      <c r="E586" s="5">
        <v>0</v>
      </c>
      <c r="F586" s="5">
        <v>18</v>
      </c>
      <c r="G586" s="23">
        <v>0</v>
      </c>
      <c r="H586" s="23">
        <v>41.372596754</v>
      </c>
      <c r="I586" s="5" t="s">
        <v>83</v>
      </c>
      <c r="J586" s="5" t="s">
        <v>84</v>
      </c>
      <c r="K586" s="5" t="s">
        <v>98</v>
      </c>
      <c r="L586" s="5" t="s">
        <v>98</v>
      </c>
      <c r="M586" s="5" t="s">
        <v>98</v>
      </c>
      <c r="N586" s="5" t="s">
        <v>98</v>
      </c>
      <c r="O586" s="5" t="s">
        <v>98</v>
      </c>
      <c r="P586" s="5" t="s">
        <v>675</v>
      </c>
    </row>
    <row r="587" spans="1:16" x14ac:dyDescent="0.25">
      <c r="A587" s="5">
        <v>155</v>
      </c>
      <c r="B587" s="5">
        <v>96</v>
      </c>
      <c r="C587" s="5">
        <v>17</v>
      </c>
      <c r="D587" s="5">
        <v>58</v>
      </c>
      <c r="E587" s="5">
        <v>0</v>
      </c>
      <c r="F587" s="5">
        <v>0</v>
      </c>
      <c r="G587" s="23">
        <v>0</v>
      </c>
      <c r="H587" s="23">
        <v>0</v>
      </c>
      <c r="I587" s="5" t="s">
        <v>83</v>
      </c>
      <c r="J587" s="5" t="s">
        <v>84</v>
      </c>
      <c r="K587" s="5" t="s">
        <v>98</v>
      </c>
      <c r="L587" s="5" t="s">
        <v>98</v>
      </c>
      <c r="M587" s="5" t="s">
        <v>98</v>
      </c>
      <c r="N587" s="5" t="s">
        <v>98</v>
      </c>
      <c r="O587" s="5" t="s">
        <v>98</v>
      </c>
      <c r="P587" s="5" t="s">
        <v>675</v>
      </c>
    </row>
    <row r="588" spans="1:16" x14ac:dyDescent="0.25">
      <c r="A588" s="5">
        <v>0</v>
      </c>
      <c r="B588" s="5">
        <v>236</v>
      </c>
      <c r="C588" s="5">
        <v>0</v>
      </c>
      <c r="D588" s="5">
        <v>0</v>
      </c>
      <c r="E588" s="5">
        <v>0</v>
      </c>
      <c r="F588" s="5">
        <v>0</v>
      </c>
      <c r="G588" s="23">
        <v>0</v>
      </c>
      <c r="H588" s="23">
        <v>0</v>
      </c>
      <c r="I588" s="5" t="s">
        <v>83</v>
      </c>
      <c r="J588" s="5" t="s">
        <v>84</v>
      </c>
      <c r="K588" s="5" t="s">
        <v>98</v>
      </c>
      <c r="L588" s="5" t="s">
        <v>98</v>
      </c>
      <c r="M588" s="5" t="s">
        <v>98</v>
      </c>
      <c r="N588" s="5" t="s">
        <v>98</v>
      </c>
      <c r="O588" s="5" t="s">
        <v>98</v>
      </c>
      <c r="P588" s="5" t="s">
        <v>675</v>
      </c>
    </row>
    <row r="589" spans="1:16" x14ac:dyDescent="0.25">
      <c r="A589" s="5">
        <v>0</v>
      </c>
      <c r="B589" s="5">
        <v>13</v>
      </c>
      <c r="C589" s="5">
        <v>0</v>
      </c>
      <c r="D589" s="5">
        <v>0</v>
      </c>
      <c r="E589" s="5">
        <v>48</v>
      </c>
      <c r="F589" s="5">
        <v>0</v>
      </c>
      <c r="G589" s="23">
        <v>130.68610204000001</v>
      </c>
      <c r="H589" s="23">
        <v>0</v>
      </c>
      <c r="I589" s="5" t="s">
        <v>83</v>
      </c>
      <c r="J589" s="5" t="s">
        <v>84</v>
      </c>
      <c r="K589" s="5" t="s">
        <v>98</v>
      </c>
      <c r="L589" s="5" t="s">
        <v>98</v>
      </c>
      <c r="M589" s="5" t="s">
        <v>98</v>
      </c>
      <c r="N589" s="5" t="s">
        <v>98</v>
      </c>
      <c r="O589" s="5" t="s">
        <v>98</v>
      </c>
      <c r="P589" s="5" t="s">
        <v>675</v>
      </c>
    </row>
    <row r="590" spans="1:16" x14ac:dyDescent="0.25">
      <c r="A590" s="5">
        <v>0</v>
      </c>
      <c r="B590" s="5">
        <v>0</v>
      </c>
      <c r="C590" s="5">
        <v>80</v>
      </c>
      <c r="D590" s="5">
        <v>13</v>
      </c>
      <c r="E590" s="5">
        <v>0</v>
      </c>
      <c r="F590" s="5">
        <v>0</v>
      </c>
      <c r="G590" s="23">
        <v>26.388539835</v>
      </c>
      <c r="H590" s="23">
        <v>0</v>
      </c>
      <c r="I590" s="5" t="s">
        <v>83</v>
      </c>
      <c r="J590" s="5" t="s">
        <v>84</v>
      </c>
      <c r="K590" s="5" t="s">
        <v>98</v>
      </c>
      <c r="L590" s="5" t="s">
        <v>98</v>
      </c>
      <c r="M590" s="5" t="s">
        <v>98</v>
      </c>
      <c r="N590" s="5" t="s">
        <v>98</v>
      </c>
      <c r="O590" s="5" t="s">
        <v>98</v>
      </c>
      <c r="P590" s="5" t="s">
        <v>675</v>
      </c>
    </row>
    <row r="591" spans="1:16" x14ac:dyDescent="0.25">
      <c r="A591" s="5">
        <v>40</v>
      </c>
      <c r="B591" s="5">
        <v>35</v>
      </c>
      <c r="C591" s="5">
        <v>0</v>
      </c>
      <c r="D591" s="5">
        <v>0</v>
      </c>
      <c r="E591" s="5">
        <v>0</v>
      </c>
      <c r="F591" s="5">
        <v>0</v>
      </c>
      <c r="G591" s="23">
        <v>0</v>
      </c>
      <c r="H591" s="23">
        <v>0</v>
      </c>
      <c r="I591" s="5" t="s">
        <v>83</v>
      </c>
      <c r="J591" s="5" t="s">
        <v>84</v>
      </c>
      <c r="K591" s="5" t="s">
        <v>98</v>
      </c>
      <c r="L591" s="5" t="s">
        <v>98</v>
      </c>
      <c r="M591" s="5" t="s">
        <v>98</v>
      </c>
      <c r="N591" s="5" t="s">
        <v>98</v>
      </c>
      <c r="O591" s="5" t="s">
        <v>98</v>
      </c>
      <c r="P591" s="5" t="s">
        <v>675</v>
      </c>
    </row>
    <row r="592" spans="1:16" x14ac:dyDescent="0.25">
      <c r="A592" s="5">
        <v>0</v>
      </c>
      <c r="B592" s="5">
        <v>91</v>
      </c>
      <c r="C592" s="5">
        <v>0</v>
      </c>
      <c r="D592" s="5">
        <v>0</v>
      </c>
      <c r="E592" s="5">
        <v>0</v>
      </c>
      <c r="F592" s="5">
        <v>0</v>
      </c>
      <c r="G592" s="23">
        <v>0</v>
      </c>
      <c r="H592" s="23">
        <v>0</v>
      </c>
      <c r="I592" s="5" t="s">
        <v>83</v>
      </c>
      <c r="J592" s="5" t="s">
        <v>84</v>
      </c>
      <c r="K592" s="5" t="s">
        <v>98</v>
      </c>
      <c r="L592" s="5" t="s">
        <v>98</v>
      </c>
      <c r="M592" s="5" t="s">
        <v>98</v>
      </c>
      <c r="N592" s="5" t="s">
        <v>98</v>
      </c>
      <c r="O592" s="5" t="s">
        <v>98</v>
      </c>
      <c r="P592" s="5" t="s">
        <v>683</v>
      </c>
    </row>
    <row r="593" spans="1:16" x14ac:dyDescent="0.25">
      <c r="A593" s="5">
        <v>0</v>
      </c>
      <c r="B593" s="5">
        <v>7</v>
      </c>
      <c r="C593" s="5">
        <v>0</v>
      </c>
      <c r="D593" s="5">
        <v>0</v>
      </c>
      <c r="E593" s="5">
        <v>0</v>
      </c>
      <c r="F593" s="5">
        <v>0</v>
      </c>
      <c r="G593" s="23">
        <v>0</v>
      </c>
      <c r="H593" s="23">
        <v>0</v>
      </c>
      <c r="I593" s="5" t="s">
        <v>83</v>
      </c>
      <c r="J593" s="5" t="s">
        <v>84</v>
      </c>
      <c r="K593" s="5" t="s">
        <v>98</v>
      </c>
      <c r="L593" s="5" t="s">
        <v>98</v>
      </c>
      <c r="M593" s="5" t="s">
        <v>98</v>
      </c>
      <c r="N593" s="5" t="s">
        <v>98</v>
      </c>
      <c r="O593" s="5" t="s">
        <v>98</v>
      </c>
      <c r="P593" s="5" t="s">
        <v>683</v>
      </c>
    </row>
    <row r="594" spans="1:16" x14ac:dyDescent="0.25">
      <c r="A594" s="5">
        <v>486</v>
      </c>
      <c r="B594" s="5">
        <v>849</v>
      </c>
      <c r="C594" s="5">
        <v>42</v>
      </c>
      <c r="D594" s="5">
        <v>252</v>
      </c>
      <c r="E594" s="5">
        <v>0</v>
      </c>
      <c r="F594" s="5">
        <v>0</v>
      </c>
      <c r="G594" s="23">
        <v>0</v>
      </c>
      <c r="H594" s="23">
        <v>0</v>
      </c>
      <c r="I594" s="5" t="s">
        <v>83</v>
      </c>
      <c r="J594" s="5" t="s">
        <v>84</v>
      </c>
      <c r="K594" s="5" t="s">
        <v>98</v>
      </c>
      <c r="L594" s="5" t="s">
        <v>98</v>
      </c>
      <c r="M594" s="5" t="s">
        <v>98</v>
      </c>
      <c r="N594" s="5" t="s">
        <v>98</v>
      </c>
      <c r="O594" s="5" t="s">
        <v>98</v>
      </c>
      <c r="P594" s="5" t="s">
        <v>685</v>
      </c>
    </row>
    <row r="595" spans="1:16" x14ac:dyDescent="0.25">
      <c r="A595" s="5">
        <v>0</v>
      </c>
      <c r="B595" s="5">
        <v>167</v>
      </c>
      <c r="C595" s="5">
        <v>0</v>
      </c>
      <c r="D595" s="5">
        <v>104</v>
      </c>
      <c r="E595" s="5">
        <v>0</v>
      </c>
      <c r="F595" s="5">
        <v>0</v>
      </c>
      <c r="G595" s="23">
        <v>0</v>
      </c>
      <c r="H595" s="23">
        <v>0</v>
      </c>
      <c r="I595" s="5" t="s">
        <v>83</v>
      </c>
      <c r="J595" s="5" t="s">
        <v>84</v>
      </c>
      <c r="K595" s="5" t="s">
        <v>98</v>
      </c>
      <c r="L595" s="5" t="s">
        <v>98</v>
      </c>
      <c r="M595" s="5" t="s">
        <v>98</v>
      </c>
      <c r="N595" s="5" t="s">
        <v>98</v>
      </c>
      <c r="O595" s="5" t="s">
        <v>98</v>
      </c>
      <c r="P595" s="5" t="s">
        <v>685</v>
      </c>
    </row>
    <row r="596" spans="1:16" x14ac:dyDescent="0.25">
      <c r="A596" s="5">
        <v>242</v>
      </c>
      <c r="B596" s="5">
        <v>0</v>
      </c>
      <c r="C596" s="5">
        <v>21</v>
      </c>
      <c r="D596" s="5">
        <v>0</v>
      </c>
      <c r="E596" s="5">
        <v>0</v>
      </c>
      <c r="F596" s="5">
        <v>0</v>
      </c>
      <c r="G596" s="23">
        <v>0</v>
      </c>
      <c r="H596" s="23">
        <v>0</v>
      </c>
      <c r="I596" s="5" t="s">
        <v>83</v>
      </c>
      <c r="J596" s="5" t="s">
        <v>84</v>
      </c>
      <c r="K596" s="5" t="s">
        <v>98</v>
      </c>
      <c r="L596" s="5" t="s">
        <v>98</v>
      </c>
      <c r="M596" s="5" t="s">
        <v>98</v>
      </c>
      <c r="N596" s="5" t="s">
        <v>98</v>
      </c>
      <c r="O596" s="5" t="s">
        <v>98</v>
      </c>
      <c r="P596" s="5" t="s">
        <v>685</v>
      </c>
    </row>
    <row r="597" spans="1:16" x14ac:dyDescent="0.25">
      <c r="A597" s="5">
        <v>216</v>
      </c>
      <c r="B597" s="5">
        <v>0</v>
      </c>
      <c r="C597" s="5">
        <v>35</v>
      </c>
      <c r="D597" s="5">
        <v>0</v>
      </c>
      <c r="E597" s="5">
        <v>0</v>
      </c>
      <c r="F597" s="5">
        <v>0</v>
      </c>
      <c r="G597" s="23">
        <v>0</v>
      </c>
      <c r="H597" s="23">
        <v>0</v>
      </c>
      <c r="I597" s="5" t="s">
        <v>83</v>
      </c>
      <c r="J597" s="5" t="s">
        <v>84</v>
      </c>
      <c r="K597" s="5" t="s">
        <v>98</v>
      </c>
      <c r="L597" s="5" t="s">
        <v>98</v>
      </c>
      <c r="M597" s="5" t="s">
        <v>98</v>
      </c>
      <c r="N597" s="5" t="s">
        <v>98</v>
      </c>
      <c r="O597" s="5" t="s">
        <v>98</v>
      </c>
      <c r="P597" s="5" t="s">
        <v>685</v>
      </c>
    </row>
    <row r="598" spans="1:16" x14ac:dyDescent="0.25">
      <c r="A598" s="5">
        <v>0</v>
      </c>
      <c r="B598" s="5">
        <v>151</v>
      </c>
      <c r="C598" s="5">
        <v>0</v>
      </c>
      <c r="D598" s="5">
        <v>0</v>
      </c>
      <c r="E598" s="5">
        <v>0</v>
      </c>
      <c r="F598" s="5">
        <v>0</v>
      </c>
      <c r="G598" s="23">
        <v>0</v>
      </c>
      <c r="H598" s="23">
        <v>0</v>
      </c>
      <c r="I598" s="5" t="s">
        <v>83</v>
      </c>
      <c r="J598" s="5" t="s">
        <v>84</v>
      </c>
      <c r="K598" s="5" t="s">
        <v>98</v>
      </c>
      <c r="L598" s="5" t="s">
        <v>98</v>
      </c>
      <c r="M598" s="5" t="s">
        <v>98</v>
      </c>
      <c r="N598" s="5" t="s">
        <v>98</v>
      </c>
      <c r="O598" s="5" t="s">
        <v>98</v>
      </c>
      <c r="P598" s="5" t="s">
        <v>685</v>
      </c>
    </row>
    <row r="599" spans="1:16" x14ac:dyDescent="0.25">
      <c r="A599" s="5">
        <v>0</v>
      </c>
      <c r="B599" s="5">
        <v>36</v>
      </c>
      <c r="C599" s="5">
        <v>18</v>
      </c>
      <c r="D599" s="5">
        <v>86</v>
      </c>
      <c r="E599" s="5">
        <v>0</v>
      </c>
      <c r="F599" s="5">
        <v>0</v>
      </c>
      <c r="G599" s="23">
        <v>0</v>
      </c>
      <c r="H599" s="23">
        <v>0</v>
      </c>
      <c r="I599" s="5" t="s">
        <v>83</v>
      </c>
      <c r="J599" s="5" t="s">
        <v>84</v>
      </c>
      <c r="K599" s="5" t="s">
        <v>98</v>
      </c>
      <c r="L599" s="5" t="s">
        <v>98</v>
      </c>
      <c r="M599" s="5" t="s">
        <v>98</v>
      </c>
      <c r="N599" s="5" t="s">
        <v>98</v>
      </c>
      <c r="O599" s="5" t="s">
        <v>98</v>
      </c>
      <c r="P599" s="5" t="s">
        <v>685</v>
      </c>
    </row>
    <row r="600" spans="1:16" x14ac:dyDescent="0.25">
      <c r="A600" s="5">
        <v>0</v>
      </c>
      <c r="B600" s="5">
        <v>0</v>
      </c>
      <c r="C600" s="5">
        <v>0</v>
      </c>
      <c r="D600" s="5">
        <v>59</v>
      </c>
      <c r="E600" s="5">
        <v>0</v>
      </c>
      <c r="F600" s="5">
        <v>0</v>
      </c>
      <c r="G600" s="23">
        <v>0</v>
      </c>
      <c r="H600" s="23">
        <v>0</v>
      </c>
      <c r="I600" s="5" t="s">
        <v>83</v>
      </c>
      <c r="J600" s="5" t="s">
        <v>84</v>
      </c>
      <c r="K600" s="5" t="s">
        <v>98</v>
      </c>
      <c r="L600" s="5" t="s">
        <v>98</v>
      </c>
      <c r="M600" s="5" t="s">
        <v>98</v>
      </c>
      <c r="N600" s="5" t="s">
        <v>98</v>
      </c>
      <c r="O600" s="5" t="s">
        <v>98</v>
      </c>
      <c r="P600" s="5" t="s">
        <v>685</v>
      </c>
    </row>
    <row r="601" spans="1:16" x14ac:dyDescent="0.25">
      <c r="A601" s="5">
        <v>0</v>
      </c>
      <c r="B601" s="5">
        <v>0</v>
      </c>
      <c r="C601" s="5">
        <v>0</v>
      </c>
      <c r="D601" s="5">
        <v>41</v>
      </c>
      <c r="E601" s="5">
        <v>0</v>
      </c>
      <c r="F601" s="5">
        <v>0</v>
      </c>
      <c r="G601" s="23">
        <v>0</v>
      </c>
      <c r="H601" s="23">
        <v>0</v>
      </c>
      <c r="I601" s="5" t="s">
        <v>83</v>
      </c>
      <c r="J601" s="5" t="s">
        <v>84</v>
      </c>
      <c r="K601" s="5" t="s">
        <v>98</v>
      </c>
      <c r="L601" s="5" t="s">
        <v>98</v>
      </c>
      <c r="M601" s="5" t="s">
        <v>98</v>
      </c>
      <c r="N601" s="5" t="s">
        <v>98</v>
      </c>
      <c r="O601" s="5" t="s">
        <v>98</v>
      </c>
      <c r="P601" s="5" t="s">
        <v>685</v>
      </c>
    </row>
    <row r="602" spans="1:16" x14ac:dyDescent="0.25">
      <c r="A602" s="5">
        <v>0</v>
      </c>
      <c r="B602" s="5">
        <v>0</v>
      </c>
      <c r="C602" s="5">
        <v>0</v>
      </c>
      <c r="D602" s="5">
        <v>25</v>
      </c>
      <c r="E602" s="5">
        <v>0</v>
      </c>
      <c r="F602" s="5">
        <v>0</v>
      </c>
      <c r="G602" s="23">
        <v>0</v>
      </c>
      <c r="H602" s="23">
        <v>0</v>
      </c>
      <c r="I602" s="5" t="s">
        <v>83</v>
      </c>
      <c r="J602" s="5" t="s">
        <v>84</v>
      </c>
      <c r="K602" s="5" t="s">
        <v>98</v>
      </c>
      <c r="L602" s="5" t="s">
        <v>98</v>
      </c>
      <c r="M602" s="5" t="s">
        <v>98</v>
      </c>
      <c r="N602" s="5" t="s">
        <v>98</v>
      </c>
      <c r="O602" s="5" t="s">
        <v>98</v>
      </c>
      <c r="P602" s="5" t="s">
        <v>685</v>
      </c>
    </row>
    <row r="603" spans="1:16" x14ac:dyDescent="0.25">
      <c r="A603" s="5">
        <v>0</v>
      </c>
      <c r="B603" s="5">
        <v>0</v>
      </c>
      <c r="C603" s="5">
        <v>0</v>
      </c>
      <c r="D603" s="5">
        <v>1929</v>
      </c>
      <c r="E603" s="5">
        <v>0</v>
      </c>
      <c r="F603" s="5">
        <v>0</v>
      </c>
      <c r="G603" s="23">
        <v>0</v>
      </c>
      <c r="H603" s="23">
        <v>0</v>
      </c>
      <c r="I603" s="5" t="s">
        <v>83</v>
      </c>
      <c r="J603" s="5" t="s">
        <v>84</v>
      </c>
      <c r="K603" s="5" t="s">
        <v>98</v>
      </c>
      <c r="L603" s="5" t="s">
        <v>98</v>
      </c>
      <c r="M603" s="5" t="s">
        <v>98</v>
      </c>
      <c r="N603" s="5" t="s">
        <v>98</v>
      </c>
      <c r="O603" s="5" t="s">
        <v>98</v>
      </c>
      <c r="P603" s="5" t="s">
        <v>673</v>
      </c>
    </row>
    <row r="604" spans="1:16" x14ac:dyDescent="0.25">
      <c r="A604" s="5">
        <v>0</v>
      </c>
      <c r="B604" s="5">
        <v>0</v>
      </c>
      <c r="C604" s="5">
        <v>173</v>
      </c>
      <c r="D604" s="5">
        <v>425</v>
      </c>
      <c r="E604" s="5">
        <v>0</v>
      </c>
      <c r="F604" s="5">
        <v>0</v>
      </c>
      <c r="G604" s="23">
        <v>0</v>
      </c>
      <c r="H604" s="23">
        <v>0</v>
      </c>
      <c r="I604" s="5" t="s">
        <v>83</v>
      </c>
      <c r="J604" s="5" t="s">
        <v>84</v>
      </c>
      <c r="K604" s="5" t="s">
        <v>98</v>
      </c>
      <c r="L604" s="5" t="s">
        <v>98</v>
      </c>
      <c r="M604" s="5" t="s">
        <v>98</v>
      </c>
      <c r="N604" s="5" t="s">
        <v>98</v>
      </c>
      <c r="O604" s="5" t="s">
        <v>98</v>
      </c>
      <c r="P604" s="5" t="s">
        <v>673</v>
      </c>
    </row>
    <row r="605" spans="1:16" x14ac:dyDescent="0.25">
      <c r="A605" s="23">
        <f t="shared" ref="A605:H605" si="4">SUM(A441:A604)</f>
        <v>46156</v>
      </c>
      <c r="B605" s="23">
        <f t="shared" si="4"/>
        <v>42802</v>
      </c>
      <c r="C605" s="23">
        <f t="shared" si="4"/>
        <v>27906</v>
      </c>
      <c r="D605" s="23">
        <f t="shared" si="4"/>
        <v>37147</v>
      </c>
      <c r="E605" s="23">
        <f t="shared" si="4"/>
        <v>2898</v>
      </c>
      <c r="F605" s="23">
        <f t="shared" si="4"/>
        <v>5272</v>
      </c>
      <c r="G605" s="23">
        <f t="shared" si="4"/>
        <v>10608.193013669998</v>
      </c>
      <c r="H605" s="23">
        <f t="shared" si="4"/>
        <v>13403.504507215001</v>
      </c>
    </row>
    <row r="607" spans="1:16" x14ac:dyDescent="0.25">
      <c r="A607" t="s">
        <v>284</v>
      </c>
      <c r="B607" t="s">
        <v>285</v>
      </c>
      <c r="C607" t="s">
        <v>286</v>
      </c>
      <c r="D607" t="s">
        <v>287</v>
      </c>
      <c r="E607" t="s">
        <v>288</v>
      </c>
      <c r="F607" t="s">
        <v>289</v>
      </c>
      <c r="G607" t="s">
        <v>324</v>
      </c>
      <c r="H607" t="s">
        <v>325</v>
      </c>
      <c r="I607" s="5" t="s">
        <v>76</v>
      </c>
      <c r="J607" s="5" t="s">
        <v>77</v>
      </c>
      <c r="K607" s="5" t="s">
        <v>78</v>
      </c>
      <c r="L607" s="5" t="s">
        <v>79</v>
      </c>
      <c r="M607" s="5" t="s">
        <v>80</v>
      </c>
      <c r="N607" s="5" t="s">
        <v>81</v>
      </c>
      <c r="O607" s="5" t="s">
        <v>82</v>
      </c>
      <c r="P607" s="5" t="s">
        <v>674</v>
      </c>
    </row>
    <row r="608" spans="1:16" x14ac:dyDescent="0.25">
      <c r="A608">
        <v>0</v>
      </c>
      <c r="B608">
        <v>0</v>
      </c>
      <c r="C608">
        <v>7</v>
      </c>
      <c r="D608">
        <v>0</v>
      </c>
      <c r="E608">
        <v>0</v>
      </c>
      <c r="F608">
        <v>0</v>
      </c>
      <c r="G608" s="11">
        <v>0</v>
      </c>
      <c r="H608" s="11">
        <v>0</v>
      </c>
      <c r="I608" s="5" t="s">
        <v>83</v>
      </c>
      <c r="J608" s="5" t="s">
        <v>84</v>
      </c>
      <c r="K608" s="5" t="s">
        <v>85</v>
      </c>
      <c r="L608" s="5" t="s">
        <v>86</v>
      </c>
      <c r="M608" s="5" t="s">
        <v>87</v>
      </c>
      <c r="N608" s="5" t="s">
        <v>358</v>
      </c>
      <c r="O608" s="5" t="s">
        <v>359</v>
      </c>
    </row>
    <row r="609" spans="1:15" x14ac:dyDescent="0.25">
      <c r="A609">
        <v>32</v>
      </c>
      <c r="B609">
        <v>156</v>
      </c>
      <c r="C609">
        <v>0</v>
      </c>
      <c r="D609">
        <v>37</v>
      </c>
      <c r="E609">
        <v>154</v>
      </c>
      <c r="F609">
        <v>760</v>
      </c>
      <c r="G609" s="11">
        <v>102.74118048</v>
      </c>
      <c r="H609" s="11">
        <v>147.06659256100002</v>
      </c>
      <c r="I609" s="5" t="s">
        <v>83</v>
      </c>
      <c r="J609" s="5" t="s">
        <v>84</v>
      </c>
      <c r="K609" s="5" t="s">
        <v>85</v>
      </c>
      <c r="L609" s="5" t="s">
        <v>86</v>
      </c>
      <c r="M609" s="5" t="s">
        <v>87</v>
      </c>
      <c r="N609" s="5" t="s">
        <v>88</v>
      </c>
      <c r="O609" s="5" t="s">
        <v>89</v>
      </c>
    </row>
    <row r="610" spans="1:15" x14ac:dyDescent="0.25">
      <c r="A610">
        <v>0</v>
      </c>
      <c r="B610">
        <v>0</v>
      </c>
      <c r="C610">
        <v>0</v>
      </c>
      <c r="D610">
        <v>42</v>
      </c>
      <c r="E610">
        <v>0</v>
      </c>
      <c r="F610">
        <v>72</v>
      </c>
      <c r="G610" s="11">
        <v>50.229021568</v>
      </c>
      <c r="H610" s="11">
        <v>0</v>
      </c>
      <c r="I610" s="5" t="s">
        <v>83</v>
      </c>
      <c r="J610" s="5" t="s">
        <v>84</v>
      </c>
      <c r="K610" s="5" t="s">
        <v>85</v>
      </c>
      <c r="L610" s="5" t="s">
        <v>86</v>
      </c>
      <c r="M610" s="5" t="s">
        <v>87</v>
      </c>
      <c r="N610" s="5" t="s">
        <v>88</v>
      </c>
      <c r="O610" s="5" t="s">
        <v>89</v>
      </c>
    </row>
    <row r="611" spans="1:15" x14ac:dyDescent="0.25">
      <c r="A611">
        <v>0</v>
      </c>
      <c r="B611">
        <v>0</v>
      </c>
      <c r="C611">
        <v>0</v>
      </c>
      <c r="D611">
        <v>0</v>
      </c>
      <c r="E611">
        <v>79</v>
      </c>
      <c r="F611">
        <v>0</v>
      </c>
      <c r="G611" s="11">
        <v>0</v>
      </c>
      <c r="H611" s="11">
        <v>0</v>
      </c>
      <c r="I611" s="5" t="s">
        <v>83</v>
      </c>
      <c r="J611" s="5" t="s">
        <v>84</v>
      </c>
      <c r="K611" s="5" t="s">
        <v>85</v>
      </c>
      <c r="L611" s="5" t="s">
        <v>86</v>
      </c>
      <c r="M611" s="5" t="s">
        <v>87</v>
      </c>
      <c r="N611" s="5" t="s">
        <v>88</v>
      </c>
      <c r="O611" s="5" t="s">
        <v>89</v>
      </c>
    </row>
    <row r="612" spans="1:15" x14ac:dyDescent="0.25">
      <c r="A612">
        <v>0</v>
      </c>
      <c r="B612">
        <v>0</v>
      </c>
      <c r="C612">
        <v>0</v>
      </c>
      <c r="D612">
        <v>17</v>
      </c>
      <c r="E612">
        <v>0</v>
      </c>
      <c r="F612">
        <v>36</v>
      </c>
      <c r="G612" s="11">
        <v>0</v>
      </c>
      <c r="H612" s="11">
        <v>0</v>
      </c>
      <c r="I612" s="5" t="s">
        <v>83</v>
      </c>
      <c r="J612" s="5" t="s">
        <v>84</v>
      </c>
      <c r="K612" s="5" t="s">
        <v>85</v>
      </c>
      <c r="L612" s="5" t="s">
        <v>86</v>
      </c>
      <c r="M612" s="5" t="s">
        <v>87</v>
      </c>
      <c r="N612" s="5" t="s">
        <v>88</v>
      </c>
      <c r="O612" s="5" t="s">
        <v>89</v>
      </c>
    </row>
    <row r="613" spans="1:15" x14ac:dyDescent="0.25">
      <c r="A613">
        <v>0</v>
      </c>
      <c r="B613">
        <v>0</v>
      </c>
      <c r="C613">
        <v>0</v>
      </c>
      <c r="D613">
        <v>0</v>
      </c>
      <c r="E613">
        <v>30</v>
      </c>
      <c r="F613">
        <v>0</v>
      </c>
      <c r="G613" s="11">
        <v>35.388628832000002</v>
      </c>
      <c r="H613" s="11">
        <v>0</v>
      </c>
      <c r="I613" s="5" t="s">
        <v>83</v>
      </c>
      <c r="J613" s="5" t="s">
        <v>84</v>
      </c>
      <c r="K613" s="5" t="s">
        <v>85</v>
      </c>
      <c r="L613" s="5" t="s">
        <v>86</v>
      </c>
      <c r="M613" s="5" t="s">
        <v>87</v>
      </c>
      <c r="N613" s="5" t="s">
        <v>88</v>
      </c>
      <c r="O613" s="5" t="s">
        <v>140</v>
      </c>
    </row>
    <row r="614" spans="1:15" x14ac:dyDescent="0.25">
      <c r="A614">
        <v>0</v>
      </c>
      <c r="B614">
        <v>0</v>
      </c>
      <c r="C614">
        <v>0</v>
      </c>
      <c r="D614">
        <v>71</v>
      </c>
      <c r="E614">
        <v>115</v>
      </c>
      <c r="F614">
        <v>183</v>
      </c>
      <c r="G614" s="11">
        <v>95.891768447999993</v>
      </c>
      <c r="H614" s="11">
        <v>13.594390909000001</v>
      </c>
      <c r="I614" s="5" t="s">
        <v>83</v>
      </c>
      <c r="J614" s="5" t="s">
        <v>84</v>
      </c>
      <c r="K614" s="5" t="s">
        <v>85</v>
      </c>
      <c r="L614" s="5" t="s">
        <v>86</v>
      </c>
      <c r="M614" s="5" t="s">
        <v>87</v>
      </c>
      <c r="N614" s="5" t="s">
        <v>88</v>
      </c>
      <c r="O614" s="5" t="s">
        <v>98</v>
      </c>
    </row>
    <row r="615" spans="1:15" x14ac:dyDescent="0.25">
      <c r="A615">
        <v>0</v>
      </c>
      <c r="B615">
        <v>0</v>
      </c>
      <c r="C615">
        <v>0</v>
      </c>
      <c r="D615">
        <v>30</v>
      </c>
      <c r="E615">
        <v>0</v>
      </c>
      <c r="F615">
        <v>0</v>
      </c>
      <c r="G615" s="11">
        <v>0</v>
      </c>
      <c r="H615" s="11">
        <v>0</v>
      </c>
      <c r="I615" s="5" t="s">
        <v>83</v>
      </c>
      <c r="J615" s="5" t="s">
        <v>84</v>
      </c>
      <c r="K615" s="5" t="s">
        <v>85</v>
      </c>
      <c r="L615" s="5" t="s">
        <v>111</v>
      </c>
      <c r="M615" s="5" t="s">
        <v>112</v>
      </c>
      <c r="N615" s="5" t="s">
        <v>113</v>
      </c>
      <c r="O615" s="5" t="s">
        <v>98</v>
      </c>
    </row>
    <row r="616" spans="1:15" x14ac:dyDescent="0.25">
      <c r="A616">
        <v>37</v>
      </c>
      <c r="B616">
        <v>16</v>
      </c>
      <c r="C616">
        <v>34</v>
      </c>
      <c r="D616">
        <v>41</v>
      </c>
      <c r="E616">
        <v>87</v>
      </c>
      <c r="F616">
        <v>175</v>
      </c>
      <c r="G616" s="11">
        <v>51.370590239999999</v>
      </c>
      <c r="H616" s="11">
        <v>0</v>
      </c>
      <c r="I616" s="5" t="s">
        <v>83</v>
      </c>
      <c r="J616" s="5" t="s">
        <v>84</v>
      </c>
      <c r="K616" s="5" t="s">
        <v>85</v>
      </c>
      <c r="L616" s="5" t="s">
        <v>111</v>
      </c>
      <c r="M616" s="5" t="s">
        <v>112</v>
      </c>
      <c r="N616" s="5" t="s">
        <v>113</v>
      </c>
      <c r="O616" s="5" t="s">
        <v>114</v>
      </c>
    </row>
    <row r="617" spans="1:15" x14ac:dyDescent="0.25">
      <c r="A617">
        <v>38</v>
      </c>
      <c r="B617">
        <v>0</v>
      </c>
      <c r="C617">
        <v>0</v>
      </c>
      <c r="D617">
        <v>0</v>
      </c>
      <c r="E617">
        <v>0</v>
      </c>
      <c r="F617">
        <v>0</v>
      </c>
      <c r="G617" s="11">
        <v>0</v>
      </c>
      <c r="H617" s="11">
        <v>22.245366942</v>
      </c>
      <c r="I617" s="5" t="s">
        <v>83</v>
      </c>
      <c r="J617" s="5" t="s">
        <v>84</v>
      </c>
      <c r="K617" s="5" t="s">
        <v>85</v>
      </c>
      <c r="L617" s="5" t="s">
        <v>111</v>
      </c>
      <c r="M617" s="5" t="s">
        <v>112</v>
      </c>
      <c r="N617" s="5" t="s">
        <v>113</v>
      </c>
      <c r="O617" s="5" t="s">
        <v>114</v>
      </c>
    </row>
    <row r="618" spans="1:15" x14ac:dyDescent="0.25">
      <c r="A618">
        <v>22</v>
      </c>
      <c r="B618">
        <v>0</v>
      </c>
      <c r="C618">
        <v>0</v>
      </c>
      <c r="D618">
        <v>0</v>
      </c>
      <c r="E618">
        <v>0</v>
      </c>
      <c r="F618">
        <v>0</v>
      </c>
      <c r="G618" s="11">
        <v>0</v>
      </c>
      <c r="H618" s="11">
        <v>0</v>
      </c>
      <c r="I618" s="5" t="s">
        <v>83</v>
      </c>
      <c r="J618" s="5" t="s">
        <v>84</v>
      </c>
      <c r="K618" s="5" t="s">
        <v>85</v>
      </c>
      <c r="L618" s="5" t="s">
        <v>111</v>
      </c>
      <c r="M618" s="5" t="s">
        <v>112</v>
      </c>
      <c r="N618" s="5" t="s">
        <v>113</v>
      </c>
      <c r="O618" s="5" t="s">
        <v>114</v>
      </c>
    </row>
    <row r="619" spans="1:15" x14ac:dyDescent="0.25">
      <c r="A619">
        <v>0</v>
      </c>
      <c r="B619">
        <v>0</v>
      </c>
      <c r="C619">
        <v>0</v>
      </c>
      <c r="D619">
        <v>18</v>
      </c>
      <c r="E619">
        <v>0</v>
      </c>
      <c r="F619">
        <v>0</v>
      </c>
      <c r="G619" s="11">
        <v>0</v>
      </c>
      <c r="H619" s="11">
        <v>0</v>
      </c>
      <c r="I619" s="5" t="s">
        <v>83</v>
      </c>
      <c r="J619" s="5" t="s">
        <v>84</v>
      </c>
      <c r="K619" s="5" t="s">
        <v>85</v>
      </c>
      <c r="L619" s="5" t="s">
        <v>111</v>
      </c>
      <c r="M619" s="5" t="s">
        <v>112</v>
      </c>
      <c r="N619" s="5" t="s">
        <v>113</v>
      </c>
      <c r="O619" s="5" t="s">
        <v>114</v>
      </c>
    </row>
    <row r="620" spans="1:15" x14ac:dyDescent="0.25">
      <c r="A620">
        <v>0</v>
      </c>
      <c r="B620">
        <v>0</v>
      </c>
      <c r="C620">
        <v>0</v>
      </c>
      <c r="D620">
        <v>0</v>
      </c>
      <c r="E620">
        <v>0</v>
      </c>
      <c r="F620">
        <v>9</v>
      </c>
      <c r="G620" s="11">
        <v>0</v>
      </c>
      <c r="H620" s="11">
        <v>0</v>
      </c>
      <c r="I620" s="5" t="s">
        <v>83</v>
      </c>
      <c r="J620" s="5" t="s">
        <v>84</v>
      </c>
      <c r="K620" s="5" t="s">
        <v>85</v>
      </c>
      <c r="L620" s="5" t="s">
        <v>354</v>
      </c>
      <c r="M620" s="5" t="s">
        <v>355</v>
      </c>
      <c r="N620" s="5" t="s">
        <v>409</v>
      </c>
      <c r="O620" s="5" t="s">
        <v>98</v>
      </c>
    </row>
    <row r="621" spans="1:15" x14ac:dyDescent="0.25">
      <c r="A621">
        <v>0</v>
      </c>
      <c r="B621">
        <v>0</v>
      </c>
      <c r="C621">
        <v>28</v>
      </c>
      <c r="D621">
        <v>0</v>
      </c>
      <c r="E621">
        <v>0</v>
      </c>
      <c r="F621">
        <v>0</v>
      </c>
      <c r="G621" s="11">
        <v>0</v>
      </c>
      <c r="H621" s="11">
        <v>0</v>
      </c>
      <c r="I621" s="5" t="s">
        <v>83</v>
      </c>
      <c r="J621" s="5" t="s">
        <v>84</v>
      </c>
      <c r="K621" s="5" t="s">
        <v>85</v>
      </c>
      <c r="L621" s="5" t="s">
        <v>354</v>
      </c>
      <c r="M621" s="5" t="s">
        <v>355</v>
      </c>
      <c r="N621" s="5" t="s">
        <v>356</v>
      </c>
      <c r="O621" s="5" t="s">
        <v>357</v>
      </c>
    </row>
    <row r="622" spans="1:15" x14ac:dyDescent="0.25">
      <c r="A622">
        <v>0</v>
      </c>
      <c r="B622">
        <v>0</v>
      </c>
      <c r="C622">
        <v>0</v>
      </c>
      <c r="D622">
        <v>0</v>
      </c>
      <c r="E622">
        <v>0</v>
      </c>
      <c r="F622">
        <v>13</v>
      </c>
      <c r="G622" s="11">
        <v>0</v>
      </c>
      <c r="H622" s="11">
        <v>0</v>
      </c>
      <c r="I622" s="5" t="s">
        <v>83</v>
      </c>
      <c r="J622" s="5" t="s">
        <v>84</v>
      </c>
      <c r="K622" s="5" t="s">
        <v>85</v>
      </c>
      <c r="L622" s="5" t="s">
        <v>354</v>
      </c>
      <c r="M622" s="5" t="s">
        <v>355</v>
      </c>
      <c r="N622" s="5" t="s">
        <v>356</v>
      </c>
      <c r="O622" s="5" t="s">
        <v>357</v>
      </c>
    </row>
    <row r="623" spans="1:15" x14ac:dyDescent="0.25">
      <c r="A623">
        <v>0</v>
      </c>
      <c r="B623">
        <v>0</v>
      </c>
      <c r="C623">
        <v>0</v>
      </c>
      <c r="D623">
        <v>0</v>
      </c>
      <c r="E623">
        <v>0</v>
      </c>
      <c r="F623">
        <v>27</v>
      </c>
      <c r="G623" s="11">
        <v>0</v>
      </c>
      <c r="H623" s="11">
        <v>0</v>
      </c>
      <c r="I623" s="5" t="s">
        <v>83</v>
      </c>
      <c r="J623" s="5" t="s">
        <v>84</v>
      </c>
      <c r="K623" s="5" t="s">
        <v>85</v>
      </c>
      <c r="L623" s="5" t="s">
        <v>354</v>
      </c>
      <c r="M623" s="5" t="s">
        <v>355</v>
      </c>
      <c r="N623" s="5" t="s">
        <v>98</v>
      </c>
      <c r="O623" s="5" t="s">
        <v>98</v>
      </c>
    </row>
    <row r="624" spans="1:15" x14ac:dyDescent="0.25">
      <c r="A624">
        <v>23</v>
      </c>
      <c r="B624">
        <v>0</v>
      </c>
      <c r="C624">
        <v>0</v>
      </c>
      <c r="D624">
        <v>0</v>
      </c>
      <c r="E624">
        <v>0</v>
      </c>
      <c r="F624">
        <v>0</v>
      </c>
      <c r="G624" s="11">
        <v>0</v>
      </c>
      <c r="H624" s="11">
        <v>0</v>
      </c>
      <c r="I624" s="5" t="s">
        <v>83</v>
      </c>
      <c r="J624" s="5" t="s">
        <v>84</v>
      </c>
      <c r="K624" s="5" t="s">
        <v>85</v>
      </c>
      <c r="L624" s="5" t="s">
        <v>354</v>
      </c>
      <c r="M624" s="5" t="s">
        <v>355</v>
      </c>
      <c r="N624" s="5" t="s">
        <v>98</v>
      </c>
      <c r="O624" s="5" t="s">
        <v>98</v>
      </c>
    </row>
    <row r="625" spans="1:15" x14ac:dyDescent="0.25">
      <c r="A625">
        <v>0</v>
      </c>
      <c r="B625">
        <v>0</v>
      </c>
      <c r="C625">
        <v>18</v>
      </c>
      <c r="D625">
        <v>0</v>
      </c>
      <c r="E625">
        <v>0</v>
      </c>
      <c r="F625">
        <v>0</v>
      </c>
      <c r="G625" s="11">
        <v>0</v>
      </c>
      <c r="H625" s="11">
        <v>0</v>
      </c>
      <c r="I625" s="5" t="s">
        <v>83</v>
      </c>
      <c r="J625" s="5" t="s">
        <v>84</v>
      </c>
      <c r="K625" s="5" t="s">
        <v>85</v>
      </c>
      <c r="L625" s="5" t="s">
        <v>354</v>
      </c>
      <c r="M625" s="5" t="s">
        <v>355</v>
      </c>
      <c r="N625" s="5" t="s">
        <v>98</v>
      </c>
      <c r="O625" s="5" t="s">
        <v>98</v>
      </c>
    </row>
    <row r="626" spans="1:15" x14ac:dyDescent="0.25">
      <c r="A626">
        <v>12</v>
      </c>
      <c r="B626">
        <v>0</v>
      </c>
      <c r="C626">
        <v>0</v>
      </c>
      <c r="D626">
        <v>0</v>
      </c>
      <c r="E626">
        <v>0</v>
      </c>
      <c r="F626">
        <v>0</v>
      </c>
      <c r="G626" s="11">
        <v>0</v>
      </c>
      <c r="H626" s="11">
        <v>0</v>
      </c>
      <c r="I626" s="5" t="s">
        <v>83</v>
      </c>
      <c r="J626" s="5" t="s">
        <v>84</v>
      </c>
      <c r="K626" s="5" t="s">
        <v>85</v>
      </c>
      <c r="L626" s="5" t="s">
        <v>354</v>
      </c>
      <c r="M626" s="5" t="s">
        <v>355</v>
      </c>
      <c r="N626" s="5" t="s">
        <v>98</v>
      </c>
      <c r="O626" s="5" t="s">
        <v>98</v>
      </c>
    </row>
    <row r="627" spans="1:15" x14ac:dyDescent="0.25">
      <c r="A627">
        <v>0</v>
      </c>
      <c r="B627">
        <v>22</v>
      </c>
      <c r="C627">
        <v>0</v>
      </c>
      <c r="D627">
        <v>0</v>
      </c>
      <c r="E627">
        <v>0</v>
      </c>
      <c r="F627">
        <v>0</v>
      </c>
      <c r="G627" s="11">
        <v>0</v>
      </c>
      <c r="H627" s="11">
        <v>0</v>
      </c>
      <c r="I627" s="5" t="s">
        <v>83</v>
      </c>
      <c r="J627" s="5" t="s">
        <v>84</v>
      </c>
      <c r="K627" s="5" t="s">
        <v>85</v>
      </c>
      <c r="L627" s="5" t="s">
        <v>354</v>
      </c>
      <c r="M627" s="5" t="s">
        <v>98</v>
      </c>
      <c r="N627" s="5" t="s">
        <v>98</v>
      </c>
      <c r="O627" s="5" t="s">
        <v>98</v>
      </c>
    </row>
    <row r="628" spans="1:15" x14ac:dyDescent="0.25">
      <c r="A628">
        <v>0</v>
      </c>
      <c r="B628">
        <v>0</v>
      </c>
      <c r="C628">
        <v>0</v>
      </c>
      <c r="D628">
        <v>0</v>
      </c>
      <c r="E628">
        <v>0</v>
      </c>
      <c r="F628">
        <v>19</v>
      </c>
      <c r="G628" s="11">
        <v>0</v>
      </c>
      <c r="H628" s="11">
        <v>0</v>
      </c>
      <c r="I628" s="5" t="s">
        <v>83</v>
      </c>
      <c r="J628" s="5" t="s">
        <v>84</v>
      </c>
      <c r="K628" s="5" t="s">
        <v>85</v>
      </c>
      <c r="L628" s="5" t="s">
        <v>98</v>
      </c>
      <c r="M628" s="5" t="s">
        <v>98</v>
      </c>
      <c r="N628" s="5" t="s">
        <v>98</v>
      </c>
      <c r="O628" s="5" t="s">
        <v>98</v>
      </c>
    </row>
    <row r="629" spans="1:15" x14ac:dyDescent="0.25">
      <c r="A629">
        <v>8</v>
      </c>
      <c r="B629">
        <v>0</v>
      </c>
      <c r="C629">
        <v>0</v>
      </c>
      <c r="D629">
        <v>0</v>
      </c>
      <c r="E629">
        <v>0</v>
      </c>
      <c r="F629">
        <v>0</v>
      </c>
      <c r="G629" s="11">
        <v>0</v>
      </c>
      <c r="H629" s="11">
        <v>0</v>
      </c>
      <c r="I629" s="5" t="s">
        <v>83</v>
      </c>
      <c r="J629" s="5" t="s">
        <v>84</v>
      </c>
      <c r="K629" s="5" t="s">
        <v>85</v>
      </c>
      <c r="L629" s="5" t="s">
        <v>98</v>
      </c>
      <c r="M629" s="5" t="s">
        <v>98</v>
      </c>
      <c r="N629" s="5" t="s">
        <v>98</v>
      </c>
      <c r="O629" s="5" t="s">
        <v>98</v>
      </c>
    </row>
    <row r="630" spans="1:15" x14ac:dyDescent="0.25">
      <c r="A630">
        <v>719</v>
      </c>
      <c r="B630">
        <v>395</v>
      </c>
      <c r="C630">
        <v>354</v>
      </c>
      <c r="D630">
        <v>765</v>
      </c>
      <c r="E630">
        <v>791</v>
      </c>
      <c r="F630">
        <v>1441</v>
      </c>
      <c r="G630" s="11">
        <v>487.449822944</v>
      </c>
      <c r="H630" s="11">
        <v>194.02903388300001</v>
      </c>
      <c r="I630" s="5" t="s">
        <v>83</v>
      </c>
      <c r="J630" s="5" t="s">
        <v>84</v>
      </c>
      <c r="K630" s="5" t="s">
        <v>85</v>
      </c>
      <c r="L630" s="5" t="s">
        <v>94</v>
      </c>
      <c r="M630" s="5" t="s">
        <v>0</v>
      </c>
      <c r="N630" s="5" t="s">
        <v>128</v>
      </c>
      <c r="O630" s="5" t="s">
        <v>98</v>
      </c>
    </row>
    <row r="631" spans="1:15" x14ac:dyDescent="0.25">
      <c r="A631">
        <v>0</v>
      </c>
      <c r="B631">
        <v>33</v>
      </c>
      <c r="C631">
        <v>0</v>
      </c>
      <c r="D631">
        <v>0</v>
      </c>
      <c r="E631">
        <v>0</v>
      </c>
      <c r="F631">
        <v>0</v>
      </c>
      <c r="G631" s="11">
        <v>0</v>
      </c>
      <c r="H631" s="11">
        <v>0</v>
      </c>
      <c r="I631" s="5" t="s">
        <v>83</v>
      </c>
      <c r="J631" s="5" t="s">
        <v>84</v>
      </c>
      <c r="K631" s="5" t="s">
        <v>85</v>
      </c>
      <c r="L631" s="5" t="s">
        <v>94</v>
      </c>
      <c r="M631" s="5" t="s">
        <v>0</v>
      </c>
      <c r="N631" s="5" t="s">
        <v>405</v>
      </c>
      <c r="O631" s="5" t="s">
        <v>114</v>
      </c>
    </row>
    <row r="632" spans="1:15" x14ac:dyDescent="0.25">
      <c r="A632">
        <v>0</v>
      </c>
      <c r="B632">
        <v>0</v>
      </c>
      <c r="C632">
        <v>4</v>
      </c>
      <c r="D632">
        <v>8</v>
      </c>
      <c r="E632">
        <v>0</v>
      </c>
      <c r="F632">
        <v>0</v>
      </c>
      <c r="G632" s="11">
        <v>0</v>
      </c>
      <c r="H632" s="11">
        <v>0</v>
      </c>
      <c r="I632" s="5" t="s">
        <v>83</v>
      </c>
      <c r="J632" s="5" t="s">
        <v>84</v>
      </c>
      <c r="K632" s="5" t="s">
        <v>85</v>
      </c>
      <c r="L632" s="5" t="s">
        <v>94</v>
      </c>
      <c r="M632" s="5" t="s">
        <v>0</v>
      </c>
      <c r="N632" s="5" t="s">
        <v>405</v>
      </c>
      <c r="O632" s="5" t="s">
        <v>114</v>
      </c>
    </row>
    <row r="633" spans="1:15" x14ac:dyDescent="0.25">
      <c r="A633">
        <v>0</v>
      </c>
      <c r="B633">
        <v>0</v>
      </c>
      <c r="C633">
        <v>7</v>
      </c>
      <c r="D633">
        <v>0</v>
      </c>
      <c r="E633">
        <v>0</v>
      </c>
      <c r="F633">
        <v>0</v>
      </c>
      <c r="G633" s="11">
        <v>0</v>
      </c>
      <c r="H633" s="11">
        <v>0</v>
      </c>
      <c r="I633" s="5" t="s">
        <v>83</v>
      </c>
      <c r="J633" s="5" t="s">
        <v>84</v>
      </c>
      <c r="K633" s="5" t="s">
        <v>85</v>
      </c>
      <c r="L633" s="5" t="s">
        <v>94</v>
      </c>
      <c r="M633" s="5" t="s">
        <v>0</v>
      </c>
      <c r="N633" s="5" t="s">
        <v>398</v>
      </c>
      <c r="O633" s="5" t="s">
        <v>98</v>
      </c>
    </row>
    <row r="634" spans="1:15" x14ac:dyDescent="0.25">
      <c r="A634">
        <v>0</v>
      </c>
      <c r="B634">
        <v>0</v>
      </c>
      <c r="C634">
        <v>0</v>
      </c>
      <c r="D634">
        <v>0</v>
      </c>
      <c r="E634">
        <v>18</v>
      </c>
      <c r="F634">
        <v>208</v>
      </c>
      <c r="G634" s="11">
        <v>0</v>
      </c>
      <c r="H634" s="11">
        <v>33.368050412999999</v>
      </c>
      <c r="I634" s="5" t="s">
        <v>83</v>
      </c>
      <c r="J634" s="5" t="s">
        <v>84</v>
      </c>
      <c r="K634" s="5" t="s">
        <v>85</v>
      </c>
      <c r="L634" s="5" t="s">
        <v>94</v>
      </c>
      <c r="M634" s="5" t="s">
        <v>0</v>
      </c>
      <c r="N634" s="5" t="s">
        <v>398</v>
      </c>
      <c r="O634" s="5" t="s">
        <v>399</v>
      </c>
    </row>
    <row r="635" spans="1:15" x14ac:dyDescent="0.25">
      <c r="A635">
        <v>52</v>
      </c>
      <c r="B635">
        <v>0</v>
      </c>
      <c r="C635">
        <v>55</v>
      </c>
      <c r="D635">
        <v>74</v>
      </c>
      <c r="E635">
        <v>0</v>
      </c>
      <c r="F635">
        <v>80</v>
      </c>
      <c r="G635" s="11">
        <v>0</v>
      </c>
      <c r="H635" s="11">
        <v>0</v>
      </c>
      <c r="I635" s="5" t="s">
        <v>83</v>
      </c>
      <c r="J635" s="5" t="s">
        <v>84</v>
      </c>
      <c r="K635" s="5" t="s">
        <v>85</v>
      </c>
      <c r="L635" s="5" t="s">
        <v>94</v>
      </c>
      <c r="M635" s="5" t="s">
        <v>0</v>
      </c>
      <c r="N635" s="5" t="s">
        <v>98</v>
      </c>
      <c r="O635" s="5" t="s">
        <v>98</v>
      </c>
    </row>
    <row r="636" spans="1:15" x14ac:dyDescent="0.25">
      <c r="A636">
        <v>60</v>
      </c>
      <c r="B636">
        <v>0</v>
      </c>
      <c r="C636">
        <v>0</v>
      </c>
      <c r="D636">
        <v>67</v>
      </c>
      <c r="E636">
        <v>0</v>
      </c>
      <c r="F636">
        <v>62</v>
      </c>
      <c r="G636" s="11">
        <v>0</v>
      </c>
      <c r="H636" s="11">
        <v>0</v>
      </c>
      <c r="I636" s="5" t="s">
        <v>83</v>
      </c>
      <c r="J636" s="5" t="s">
        <v>84</v>
      </c>
      <c r="K636" s="5" t="s">
        <v>85</v>
      </c>
      <c r="L636" s="5" t="s">
        <v>94</v>
      </c>
      <c r="M636" s="5" t="s">
        <v>0</v>
      </c>
      <c r="N636" s="5" t="s">
        <v>98</v>
      </c>
      <c r="O636" s="5" t="s">
        <v>98</v>
      </c>
    </row>
    <row r="637" spans="1:15" x14ac:dyDescent="0.25">
      <c r="A637">
        <v>0</v>
      </c>
      <c r="B637">
        <v>0</v>
      </c>
      <c r="C637">
        <v>0</v>
      </c>
      <c r="D637">
        <v>0</v>
      </c>
      <c r="E637">
        <v>0</v>
      </c>
      <c r="F637">
        <v>76</v>
      </c>
      <c r="G637" s="11">
        <v>0</v>
      </c>
      <c r="H637" s="11">
        <v>0</v>
      </c>
      <c r="I637" s="5" t="s">
        <v>83</v>
      </c>
      <c r="J637" s="5" t="s">
        <v>84</v>
      </c>
      <c r="K637" s="5" t="s">
        <v>85</v>
      </c>
      <c r="L637" s="5" t="s">
        <v>94</v>
      </c>
      <c r="M637" s="5" t="s">
        <v>0</v>
      </c>
      <c r="N637" s="5" t="s">
        <v>98</v>
      </c>
      <c r="O637" s="5" t="s">
        <v>98</v>
      </c>
    </row>
    <row r="638" spans="1:15" x14ac:dyDescent="0.25">
      <c r="A638">
        <v>0</v>
      </c>
      <c r="B638">
        <v>0</v>
      </c>
      <c r="C638">
        <v>56</v>
      </c>
      <c r="D638">
        <v>0</v>
      </c>
      <c r="E638">
        <v>0</v>
      </c>
      <c r="F638">
        <v>0</v>
      </c>
      <c r="G638" s="11">
        <v>0</v>
      </c>
      <c r="H638" s="11">
        <v>0</v>
      </c>
      <c r="I638" s="5" t="s">
        <v>83</v>
      </c>
      <c r="J638" s="5" t="s">
        <v>84</v>
      </c>
      <c r="K638" s="5" t="s">
        <v>85</v>
      </c>
      <c r="L638" s="5" t="s">
        <v>94</v>
      </c>
      <c r="M638" s="5" t="s">
        <v>0</v>
      </c>
      <c r="N638" s="5" t="s">
        <v>98</v>
      </c>
      <c r="O638" s="5" t="s">
        <v>98</v>
      </c>
    </row>
    <row r="639" spans="1:15" x14ac:dyDescent="0.25">
      <c r="A639">
        <v>0</v>
      </c>
      <c r="B639">
        <v>0</v>
      </c>
      <c r="C639">
        <v>0</v>
      </c>
      <c r="D639">
        <v>0</v>
      </c>
      <c r="E639">
        <v>40</v>
      </c>
      <c r="F639">
        <v>0</v>
      </c>
      <c r="G639" s="11">
        <v>0</v>
      </c>
      <c r="H639" s="11">
        <v>0</v>
      </c>
      <c r="I639" s="5" t="s">
        <v>83</v>
      </c>
      <c r="J639" s="5" t="s">
        <v>84</v>
      </c>
      <c r="K639" s="5" t="s">
        <v>85</v>
      </c>
      <c r="L639" s="5" t="s">
        <v>94</v>
      </c>
      <c r="M639" s="5" t="s">
        <v>0</v>
      </c>
      <c r="N639" s="5" t="s">
        <v>98</v>
      </c>
      <c r="O639" s="5" t="s">
        <v>98</v>
      </c>
    </row>
    <row r="640" spans="1:15" x14ac:dyDescent="0.25">
      <c r="A640">
        <v>20</v>
      </c>
      <c r="B640">
        <v>0</v>
      </c>
      <c r="C640">
        <v>0</v>
      </c>
      <c r="D640">
        <v>0</v>
      </c>
      <c r="E640">
        <v>0</v>
      </c>
      <c r="F640">
        <v>0</v>
      </c>
      <c r="G640" s="11">
        <v>0</v>
      </c>
      <c r="H640" s="11">
        <v>0</v>
      </c>
      <c r="I640" s="5" t="s">
        <v>83</v>
      </c>
      <c r="J640" s="5" t="s">
        <v>84</v>
      </c>
      <c r="K640" s="5" t="s">
        <v>85</v>
      </c>
      <c r="L640" s="5" t="s">
        <v>94</v>
      </c>
      <c r="M640" s="5" t="s">
        <v>0</v>
      </c>
      <c r="N640" s="5" t="s">
        <v>98</v>
      </c>
      <c r="O640" s="5" t="s">
        <v>98</v>
      </c>
    </row>
    <row r="641" spans="1:15" x14ac:dyDescent="0.25">
      <c r="A641">
        <v>0</v>
      </c>
      <c r="B641">
        <v>0</v>
      </c>
      <c r="C641">
        <v>0</v>
      </c>
      <c r="D641">
        <v>13</v>
      </c>
      <c r="E641">
        <v>0</v>
      </c>
      <c r="F641">
        <v>0</v>
      </c>
      <c r="G641" s="11">
        <v>0</v>
      </c>
      <c r="H641" s="11">
        <v>0</v>
      </c>
      <c r="I641" s="5" t="s">
        <v>83</v>
      </c>
      <c r="J641" s="5" t="s">
        <v>84</v>
      </c>
      <c r="K641" s="5" t="s">
        <v>85</v>
      </c>
      <c r="L641" s="5" t="s">
        <v>94</v>
      </c>
      <c r="M641" s="5" t="s">
        <v>0</v>
      </c>
      <c r="N641" s="5" t="s">
        <v>98</v>
      </c>
      <c r="O641" s="5" t="s">
        <v>98</v>
      </c>
    </row>
    <row r="642" spans="1:15" x14ac:dyDescent="0.25">
      <c r="A642">
        <v>0</v>
      </c>
      <c r="B642">
        <v>0</v>
      </c>
      <c r="C642">
        <v>0</v>
      </c>
      <c r="D642">
        <v>0</v>
      </c>
      <c r="E642">
        <v>0</v>
      </c>
      <c r="F642">
        <v>8</v>
      </c>
      <c r="G642" s="11">
        <v>0</v>
      </c>
      <c r="H642" s="11">
        <v>0</v>
      </c>
      <c r="I642" s="5" t="s">
        <v>83</v>
      </c>
      <c r="J642" s="5" t="s">
        <v>84</v>
      </c>
      <c r="K642" s="5" t="s">
        <v>85</v>
      </c>
      <c r="L642" s="5" t="s">
        <v>94</v>
      </c>
      <c r="M642" s="5" t="s">
        <v>0</v>
      </c>
      <c r="N642" s="5" t="s">
        <v>98</v>
      </c>
      <c r="O642" s="5" t="s">
        <v>98</v>
      </c>
    </row>
    <row r="643" spans="1:15" x14ac:dyDescent="0.25">
      <c r="A643">
        <v>0</v>
      </c>
      <c r="B643">
        <v>1</v>
      </c>
      <c r="C643">
        <v>0</v>
      </c>
      <c r="D643">
        <v>0</v>
      </c>
      <c r="E643">
        <v>0</v>
      </c>
      <c r="F643">
        <v>0</v>
      </c>
      <c r="G643" s="11">
        <v>0</v>
      </c>
      <c r="H643" s="11">
        <v>0</v>
      </c>
      <c r="I643" s="5" t="s">
        <v>83</v>
      </c>
      <c r="J643" s="5" t="s">
        <v>84</v>
      </c>
      <c r="K643" s="5" t="s">
        <v>85</v>
      </c>
      <c r="L643" s="5" t="s">
        <v>94</v>
      </c>
      <c r="M643" s="5" t="s">
        <v>0</v>
      </c>
      <c r="N643" s="5" t="s">
        <v>98</v>
      </c>
      <c r="O643" s="5" t="s">
        <v>98</v>
      </c>
    </row>
    <row r="644" spans="1:15" x14ac:dyDescent="0.25">
      <c r="A644">
        <v>0</v>
      </c>
      <c r="B644">
        <v>0</v>
      </c>
      <c r="C644">
        <v>15</v>
      </c>
      <c r="D644">
        <v>8</v>
      </c>
      <c r="E644">
        <v>26</v>
      </c>
      <c r="F644">
        <v>113</v>
      </c>
      <c r="G644" s="11">
        <v>0</v>
      </c>
      <c r="H644" s="11">
        <v>0</v>
      </c>
      <c r="I644" s="5" t="s">
        <v>83</v>
      </c>
      <c r="J644" s="5" t="s">
        <v>84</v>
      </c>
      <c r="K644" s="5" t="s">
        <v>85</v>
      </c>
      <c r="L644" s="5" t="s">
        <v>94</v>
      </c>
      <c r="M644" s="5" t="s">
        <v>348</v>
      </c>
      <c r="N644" s="5" t="s">
        <v>349</v>
      </c>
      <c r="O644" s="5" t="s">
        <v>350</v>
      </c>
    </row>
    <row r="645" spans="1:15" x14ac:dyDescent="0.25">
      <c r="A645">
        <v>789</v>
      </c>
      <c r="B645">
        <v>770</v>
      </c>
      <c r="C645">
        <v>0</v>
      </c>
      <c r="D645">
        <v>0</v>
      </c>
      <c r="E645">
        <v>0</v>
      </c>
      <c r="F645">
        <v>0</v>
      </c>
      <c r="G645" s="11">
        <v>0</v>
      </c>
      <c r="H645" s="11">
        <v>0</v>
      </c>
      <c r="I645" s="5" t="s">
        <v>83</v>
      </c>
      <c r="J645" s="5" t="s">
        <v>84</v>
      </c>
      <c r="K645" s="5" t="s">
        <v>85</v>
      </c>
      <c r="L645" s="5" t="s">
        <v>94</v>
      </c>
      <c r="M645" s="5" t="s">
        <v>108</v>
      </c>
      <c r="N645" s="5" t="s">
        <v>109</v>
      </c>
      <c r="O645" s="5" t="s">
        <v>110</v>
      </c>
    </row>
    <row r="646" spans="1:15" x14ac:dyDescent="0.25">
      <c r="A646">
        <v>330</v>
      </c>
      <c r="B646">
        <v>0</v>
      </c>
      <c r="C646">
        <v>413</v>
      </c>
      <c r="D646">
        <v>162</v>
      </c>
      <c r="E646">
        <v>678</v>
      </c>
      <c r="F646">
        <v>1594</v>
      </c>
      <c r="G646" s="11">
        <v>541.10355052800003</v>
      </c>
      <c r="H646" s="11">
        <v>290.425623965</v>
      </c>
      <c r="I646" s="5" t="s">
        <v>83</v>
      </c>
      <c r="J646" s="5" t="s">
        <v>84</v>
      </c>
      <c r="K646" s="5" t="s">
        <v>85</v>
      </c>
      <c r="L646" s="5" t="s">
        <v>94</v>
      </c>
      <c r="M646" s="5" t="s">
        <v>108</v>
      </c>
      <c r="N646" s="5" t="s">
        <v>109</v>
      </c>
      <c r="O646" s="5" t="s">
        <v>127</v>
      </c>
    </row>
    <row r="647" spans="1:15" x14ac:dyDescent="0.25">
      <c r="A647">
        <v>34</v>
      </c>
      <c r="B647">
        <v>0</v>
      </c>
      <c r="C647">
        <v>0</v>
      </c>
      <c r="D647">
        <v>0</v>
      </c>
      <c r="E647">
        <v>0</v>
      </c>
      <c r="F647">
        <v>0</v>
      </c>
      <c r="G647" s="11">
        <v>0</v>
      </c>
      <c r="H647" s="11">
        <v>0</v>
      </c>
      <c r="I647" s="5" t="s">
        <v>83</v>
      </c>
      <c r="J647" s="5" t="s">
        <v>84</v>
      </c>
      <c r="K647" s="5" t="s">
        <v>85</v>
      </c>
      <c r="L647" s="5" t="s">
        <v>94</v>
      </c>
      <c r="M647" s="5" t="s">
        <v>98</v>
      </c>
      <c r="N647" s="5" t="s">
        <v>98</v>
      </c>
      <c r="O647" s="5" t="s">
        <v>98</v>
      </c>
    </row>
    <row r="648" spans="1:15" x14ac:dyDescent="0.25">
      <c r="A648">
        <v>2</v>
      </c>
      <c r="B648">
        <v>0</v>
      </c>
      <c r="C648">
        <v>0</v>
      </c>
      <c r="D648">
        <v>3</v>
      </c>
      <c r="E648">
        <v>0</v>
      </c>
      <c r="F648">
        <v>0</v>
      </c>
      <c r="G648" s="11">
        <v>0</v>
      </c>
      <c r="H648" s="11">
        <v>0</v>
      </c>
      <c r="I648" s="5" t="s">
        <v>83</v>
      </c>
      <c r="J648" s="5" t="s">
        <v>84</v>
      </c>
      <c r="K648" s="5" t="s">
        <v>85</v>
      </c>
      <c r="L648" s="5" t="s">
        <v>94</v>
      </c>
      <c r="M648" s="5" t="s">
        <v>98</v>
      </c>
      <c r="N648" s="5" t="s">
        <v>98</v>
      </c>
      <c r="O648" s="5" t="s">
        <v>98</v>
      </c>
    </row>
    <row r="649" spans="1:15" x14ac:dyDescent="0.25">
      <c r="A649">
        <v>0</v>
      </c>
      <c r="B649">
        <v>0</v>
      </c>
      <c r="C649">
        <v>0</v>
      </c>
      <c r="D649">
        <v>0</v>
      </c>
      <c r="E649">
        <v>12</v>
      </c>
      <c r="F649">
        <v>326</v>
      </c>
      <c r="G649" s="11">
        <v>0</v>
      </c>
      <c r="H649" s="11">
        <v>66.736100825999998</v>
      </c>
      <c r="I649" s="5" t="s">
        <v>83</v>
      </c>
      <c r="J649" s="5" t="s">
        <v>84</v>
      </c>
      <c r="K649" s="5" t="s">
        <v>85</v>
      </c>
      <c r="L649" s="5" t="s">
        <v>94</v>
      </c>
      <c r="M649" s="5" t="s">
        <v>130</v>
      </c>
      <c r="N649" s="5" t="s">
        <v>201</v>
      </c>
      <c r="O649" s="5" t="s">
        <v>98</v>
      </c>
    </row>
    <row r="650" spans="1:15" x14ac:dyDescent="0.25">
      <c r="A650">
        <v>0</v>
      </c>
      <c r="B650">
        <v>0</v>
      </c>
      <c r="C650">
        <v>0</v>
      </c>
      <c r="D650">
        <v>44</v>
      </c>
      <c r="E650">
        <v>0</v>
      </c>
      <c r="F650">
        <v>158</v>
      </c>
      <c r="G650" s="11">
        <v>0</v>
      </c>
      <c r="H650" s="11">
        <v>43.254880165000003</v>
      </c>
      <c r="I650" s="5" t="s">
        <v>83</v>
      </c>
      <c r="J650" s="5" t="s">
        <v>84</v>
      </c>
      <c r="K650" s="5" t="s">
        <v>85</v>
      </c>
      <c r="L650" s="5" t="s">
        <v>94</v>
      </c>
      <c r="M650" s="5" t="s">
        <v>130</v>
      </c>
      <c r="N650" s="5" t="s">
        <v>201</v>
      </c>
      <c r="O650" s="5" t="s">
        <v>202</v>
      </c>
    </row>
    <row r="651" spans="1:15" x14ac:dyDescent="0.25">
      <c r="A651">
        <v>0</v>
      </c>
      <c r="B651">
        <v>0</v>
      </c>
      <c r="C651">
        <v>124</v>
      </c>
      <c r="D651">
        <v>0</v>
      </c>
      <c r="E651">
        <v>245</v>
      </c>
      <c r="F651">
        <v>212</v>
      </c>
      <c r="G651" s="11">
        <v>195.208242912</v>
      </c>
      <c r="H651" s="11">
        <v>46.962441322000004</v>
      </c>
      <c r="I651" s="5" t="s">
        <v>83</v>
      </c>
      <c r="J651" s="5" t="s">
        <v>84</v>
      </c>
      <c r="K651" s="5" t="s">
        <v>85</v>
      </c>
      <c r="L651" s="5" t="s">
        <v>94</v>
      </c>
      <c r="M651" s="5" t="s">
        <v>130</v>
      </c>
      <c r="N651" s="5" t="s">
        <v>191</v>
      </c>
      <c r="O651" s="5" t="s">
        <v>192</v>
      </c>
    </row>
    <row r="652" spans="1:15" x14ac:dyDescent="0.25">
      <c r="A652">
        <v>0</v>
      </c>
      <c r="B652">
        <v>0</v>
      </c>
      <c r="C652">
        <v>23</v>
      </c>
      <c r="D652">
        <v>0</v>
      </c>
      <c r="E652">
        <v>198</v>
      </c>
      <c r="F652">
        <v>568</v>
      </c>
      <c r="G652" s="11">
        <v>228.31373439999999</v>
      </c>
      <c r="H652" s="11">
        <v>107.519273553</v>
      </c>
      <c r="I652" s="5" t="s">
        <v>83</v>
      </c>
      <c r="J652" s="5" t="s">
        <v>84</v>
      </c>
      <c r="K652" s="5" t="s">
        <v>85</v>
      </c>
      <c r="L652" s="5" t="s">
        <v>94</v>
      </c>
      <c r="M652" s="5" t="s">
        <v>130</v>
      </c>
      <c r="N652" s="5" t="s">
        <v>191</v>
      </c>
      <c r="O652" s="5" t="s">
        <v>98</v>
      </c>
    </row>
    <row r="653" spans="1:15" x14ac:dyDescent="0.25">
      <c r="A653">
        <v>168</v>
      </c>
      <c r="B653">
        <v>351</v>
      </c>
      <c r="C653">
        <v>0</v>
      </c>
      <c r="D653">
        <v>0</v>
      </c>
      <c r="E653">
        <v>0</v>
      </c>
      <c r="F653">
        <v>0</v>
      </c>
      <c r="G653" s="11">
        <v>0</v>
      </c>
      <c r="H653" s="11">
        <v>0</v>
      </c>
      <c r="I653" s="5" t="s">
        <v>83</v>
      </c>
      <c r="J653" s="5" t="s">
        <v>84</v>
      </c>
      <c r="K653" s="5" t="s">
        <v>85</v>
      </c>
      <c r="L653" s="5" t="s">
        <v>94</v>
      </c>
      <c r="M653" s="5" t="s">
        <v>95</v>
      </c>
      <c r="N653" s="5" t="s">
        <v>96</v>
      </c>
      <c r="O653" s="5" t="s">
        <v>97</v>
      </c>
    </row>
    <row r="654" spans="1:15" x14ac:dyDescent="0.25">
      <c r="A654">
        <v>0</v>
      </c>
      <c r="B654">
        <v>0</v>
      </c>
      <c r="C654">
        <v>7</v>
      </c>
      <c r="D654">
        <v>6</v>
      </c>
      <c r="E654">
        <v>5</v>
      </c>
      <c r="F654">
        <v>233</v>
      </c>
      <c r="G654" s="11">
        <v>0</v>
      </c>
      <c r="H654" s="11">
        <v>46.962441322000004</v>
      </c>
      <c r="I654" s="5" t="s">
        <v>83</v>
      </c>
      <c r="J654" s="5" t="s">
        <v>84</v>
      </c>
      <c r="K654" s="5" t="s">
        <v>85</v>
      </c>
      <c r="L654" s="5" t="s">
        <v>94</v>
      </c>
      <c r="M654" s="5" t="s">
        <v>95</v>
      </c>
      <c r="N654" s="5" t="s">
        <v>96</v>
      </c>
      <c r="O654" s="5" t="s">
        <v>98</v>
      </c>
    </row>
    <row r="655" spans="1:15" x14ac:dyDescent="0.25">
      <c r="A655">
        <v>0</v>
      </c>
      <c r="B655">
        <v>0</v>
      </c>
      <c r="C655">
        <v>0</v>
      </c>
      <c r="D655">
        <v>8</v>
      </c>
      <c r="E655">
        <v>0</v>
      </c>
      <c r="F655">
        <v>0</v>
      </c>
      <c r="G655" s="11">
        <v>0</v>
      </c>
      <c r="H655" s="11">
        <v>0</v>
      </c>
      <c r="I655" s="5" t="s">
        <v>83</v>
      </c>
      <c r="J655" s="5" t="s">
        <v>84</v>
      </c>
      <c r="K655" s="5" t="s">
        <v>85</v>
      </c>
      <c r="L655" s="5" t="s">
        <v>94</v>
      </c>
      <c r="M655" s="5" t="s">
        <v>178</v>
      </c>
      <c r="N655" s="5" t="s">
        <v>394</v>
      </c>
      <c r="O655" s="5" t="s">
        <v>395</v>
      </c>
    </row>
    <row r="656" spans="1:15" s="3" customFormat="1" x14ac:dyDescent="0.25">
      <c r="A656">
        <v>0</v>
      </c>
      <c r="B656">
        <v>0</v>
      </c>
      <c r="C656">
        <v>0</v>
      </c>
      <c r="D656">
        <v>0</v>
      </c>
      <c r="E656">
        <v>6</v>
      </c>
      <c r="F656">
        <v>0</v>
      </c>
      <c r="G656" s="11">
        <v>0</v>
      </c>
      <c r="H656" s="11">
        <v>0</v>
      </c>
      <c r="I656" s="5" t="s">
        <v>83</v>
      </c>
      <c r="J656" s="5" t="s">
        <v>84</v>
      </c>
      <c r="K656" s="5" t="s">
        <v>85</v>
      </c>
      <c r="L656" s="5" t="s">
        <v>94</v>
      </c>
      <c r="M656" s="5" t="s">
        <v>178</v>
      </c>
      <c r="N656" s="5" t="s">
        <v>394</v>
      </c>
      <c r="O656" s="5" t="s">
        <v>395</v>
      </c>
    </row>
    <row r="657" spans="1:15" x14ac:dyDescent="0.25">
      <c r="A657">
        <v>23</v>
      </c>
      <c r="B657">
        <v>38</v>
      </c>
      <c r="C657">
        <v>89</v>
      </c>
      <c r="D657">
        <v>55</v>
      </c>
      <c r="E657">
        <v>58</v>
      </c>
      <c r="F657">
        <v>0</v>
      </c>
      <c r="G657" s="11">
        <v>0</v>
      </c>
      <c r="H657" s="11">
        <v>0</v>
      </c>
      <c r="I657" s="5" t="s">
        <v>83</v>
      </c>
      <c r="J657" s="5" t="s">
        <v>84</v>
      </c>
      <c r="K657" s="5" t="s">
        <v>85</v>
      </c>
      <c r="L657" s="5" t="s">
        <v>94</v>
      </c>
      <c r="M657" s="5" t="s">
        <v>178</v>
      </c>
      <c r="N657" s="5" t="s">
        <v>179</v>
      </c>
      <c r="O657" s="5" t="s">
        <v>180</v>
      </c>
    </row>
    <row r="658" spans="1:15" x14ac:dyDescent="0.25">
      <c r="A658">
        <v>0</v>
      </c>
      <c r="B658">
        <v>0</v>
      </c>
      <c r="C658">
        <v>0</v>
      </c>
      <c r="D658">
        <v>0</v>
      </c>
      <c r="E658">
        <v>1</v>
      </c>
      <c r="F658">
        <v>32</v>
      </c>
      <c r="G658" s="11">
        <v>65.069414304000006</v>
      </c>
      <c r="H658" s="11">
        <v>4.9434148760000003</v>
      </c>
      <c r="I658" s="5" t="s">
        <v>83</v>
      </c>
      <c r="J658" s="5" t="s">
        <v>84</v>
      </c>
      <c r="K658" s="5" t="s">
        <v>85</v>
      </c>
      <c r="L658" s="5" t="s">
        <v>94</v>
      </c>
      <c r="M658" s="5" t="s">
        <v>178</v>
      </c>
      <c r="N658" s="5" t="s">
        <v>179</v>
      </c>
      <c r="O658" s="5" t="s">
        <v>180</v>
      </c>
    </row>
    <row r="659" spans="1:15" x14ac:dyDescent="0.25">
      <c r="A659">
        <v>22</v>
      </c>
      <c r="B659">
        <v>18</v>
      </c>
      <c r="C659">
        <v>68</v>
      </c>
      <c r="D659">
        <v>38</v>
      </c>
      <c r="E659">
        <v>340</v>
      </c>
      <c r="F659">
        <v>500</v>
      </c>
      <c r="G659" s="11">
        <v>212.331772992</v>
      </c>
      <c r="H659" s="11">
        <v>74.151223139999999</v>
      </c>
      <c r="I659" s="5" t="s">
        <v>83</v>
      </c>
      <c r="J659" s="5" t="s">
        <v>84</v>
      </c>
      <c r="K659" s="5" t="s">
        <v>85</v>
      </c>
      <c r="L659" s="5" t="s">
        <v>90</v>
      </c>
      <c r="M659" s="5" t="s">
        <v>118</v>
      </c>
      <c r="N659" s="5" t="s">
        <v>119</v>
      </c>
      <c r="O659" s="5" t="s">
        <v>120</v>
      </c>
    </row>
    <row r="660" spans="1:15" x14ac:dyDescent="0.25">
      <c r="A660">
        <v>0</v>
      </c>
      <c r="B660">
        <v>0</v>
      </c>
      <c r="C660">
        <v>0</v>
      </c>
      <c r="D660">
        <v>11</v>
      </c>
      <c r="E660">
        <v>0</v>
      </c>
      <c r="F660">
        <v>0</v>
      </c>
      <c r="G660" s="11">
        <v>0</v>
      </c>
      <c r="H660" s="11">
        <v>0</v>
      </c>
      <c r="I660" s="5" t="s">
        <v>83</v>
      </c>
      <c r="J660" s="5" t="s">
        <v>84</v>
      </c>
      <c r="K660" s="5" t="s">
        <v>85</v>
      </c>
      <c r="L660" s="5" t="s">
        <v>90</v>
      </c>
      <c r="M660" s="5" t="s">
        <v>106</v>
      </c>
      <c r="N660" s="5" t="s">
        <v>336</v>
      </c>
      <c r="O660" s="5" t="s">
        <v>387</v>
      </c>
    </row>
    <row r="661" spans="1:15" x14ac:dyDescent="0.25">
      <c r="A661">
        <v>0</v>
      </c>
      <c r="B661">
        <v>0</v>
      </c>
      <c r="C661">
        <v>0</v>
      </c>
      <c r="D661">
        <v>12</v>
      </c>
      <c r="E661">
        <v>0</v>
      </c>
      <c r="F661">
        <v>0</v>
      </c>
      <c r="G661" s="11">
        <v>15.981961408</v>
      </c>
      <c r="H661" s="11">
        <v>0</v>
      </c>
      <c r="I661" s="5" t="s">
        <v>83</v>
      </c>
      <c r="J661" s="5" t="s">
        <v>84</v>
      </c>
      <c r="K661" s="5" t="s">
        <v>85</v>
      </c>
      <c r="L661" s="5" t="s">
        <v>90</v>
      </c>
      <c r="M661" s="5" t="s">
        <v>106</v>
      </c>
      <c r="N661" s="5" t="s">
        <v>336</v>
      </c>
      <c r="O661" s="5" t="s">
        <v>337</v>
      </c>
    </row>
    <row r="662" spans="1:15" x14ac:dyDescent="0.25">
      <c r="A662">
        <v>0</v>
      </c>
      <c r="B662">
        <v>0</v>
      </c>
      <c r="C662">
        <v>0</v>
      </c>
      <c r="D662">
        <v>0</v>
      </c>
      <c r="E662">
        <v>0</v>
      </c>
      <c r="F662">
        <v>9</v>
      </c>
      <c r="G662" s="11">
        <v>0</v>
      </c>
      <c r="H662" s="11">
        <v>0</v>
      </c>
      <c r="I662" s="5" t="s">
        <v>83</v>
      </c>
      <c r="J662" s="5" t="s">
        <v>84</v>
      </c>
      <c r="K662" s="5" t="s">
        <v>85</v>
      </c>
      <c r="L662" s="5" t="s">
        <v>90</v>
      </c>
      <c r="M662" s="5" t="s">
        <v>106</v>
      </c>
      <c r="N662" s="5" t="s">
        <v>336</v>
      </c>
      <c r="O662" s="5" t="s">
        <v>337</v>
      </c>
    </row>
    <row r="663" spans="1:15" x14ac:dyDescent="0.25">
      <c r="A663">
        <v>0</v>
      </c>
      <c r="B663">
        <v>0</v>
      </c>
      <c r="C663">
        <v>0</v>
      </c>
      <c r="D663">
        <v>0</v>
      </c>
      <c r="E663">
        <v>0</v>
      </c>
      <c r="F663">
        <v>0</v>
      </c>
      <c r="G663" s="11">
        <v>18.265098752</v>
      </c>
      <c r="H663" s="11">
        <v>17.301952066000002</v>
      </c>
      <c r="I663" s="5" t="s">
        <v>83</v>
      </c>
      <c r="J663" s="5" t="s">
        <v>84</v>
      </c>
      <c r="K663" s="5" t="s">
        <v>85</v>
      </c>
      <c r="L663" s="5" t="s">
        <v>90</v>
      </c>
      <c r="M663" s="5" t="s">
        <v>106</v>
      </c>
      <c r="N663" s="5" t="s">
        <v>336</v>
      </c>
      <c r="O663" s="5" t="s">
        <v>98</v>
      </c>
    </row>
    <row r="664" spans="1:15" x14ac:dyDescent="0.25">
      <c r="A664">
        <v>0</v>
      </c>
      <c r="B664">
        <v>0</v>
      </c>
      <c r="C664">
        <v>0</v>
      </c>
      <c r="D664">
        <v>0</v>
      </c>
      <c r="E664">
        <v>0</v>
      </c>
      <c r="F664">
        <v>15</v>
      </c>
      <c r="G664" s="11">
        <v>0</v>
      </c>
      <c r="H664" s="11">
        <v>0</v>
      </c>
      <c r="I664" s="5" t="s">
        <v>83</v>
      </c>
      <c r="J664" s="5" t="s">
        <v>84</v>
      </c>
      <c r="K664" s="5" t="s">
        <v>85</v>
      </c>
      <c r="L664" s="5" t="s">
        <v>90</v>
      </c>
      <c r="M664" s="5" t="s">
        <v>106</v>
      </c>
      <c r="N664" s="5" t="s">
        <v>336</v>
      </c>
      <c r="O664" s="5" t="s">
        <v>98</v>
      </c>
    </row>
    <row r="665" spans="1:15" x14ac:dyDescent="0.25">
      <c r="A665">
        <v>0</v>
      </c>
      <c r="B665">
        <v>0</v>
      </c>
      <c r="C665">
        <v>0</v>
      </c>
      <c r="D665">
        <v>0</v>
      </c>
      <c r="E665">
        <v>0</v>
      </c>
      <c r="F665">
        <v>9</v>
      </c>
      <c r="G665" s="11">
        <v>0</v>
      </c>
      <c r="H665" s="11">
        <v>0</v>
      </c>
      <c r="I665" s="5" t="s">
        <v>83</v>
      </c>
      <c r="J665" s="5" t="s">
        <v>84</v>
      </c>
      <c r="K665" s="5" t="s">
        <v>85</v>
      </c>
      <c r="L665" s="5" t="s">
        <v>90</v>
      </c>
      <c r="M665" s="5" t="s">
        <v>106</v>
      </c>
      <c r="N665" s="5" t="s">
        <v>336</v>
      </c>
      <c r="O665" s="5" t="s">
        <v>98</v>
      </c>
    </row>
    <row r="666" spans="1:15" x14ac:dyDescent="0.25">
      <c r="A666">
        <v>0</v>
      </c>
      <c r="B666">
        <v>0</v>
      </c>
      <c r="C666">
        <v>0</v>
      </c>
      <c r="D666">
        <v>0</v>
      </c>
      <c r="E666">
        <v>7</v>
      </c>
      <c r="F666">
        <v>0</v>
      </c>
      <c r="G666" s="11">
        <v>0</v>
      </c>
      <c r="H666" s="11">
        <v>0</v>
      </c>
      <c r="I666" s="5" t="s">
        <v>83</v>
      </c>
      <c r="J666" s="5" t="s">
        <v>84</v>
      </c>
      <c r="K666" s="5" t="s">
        <v>85</v>
      </c>
      <c r="L666" s="5" t="s">
        <v>90</v>
      </c>
      <c r="M666" s="5" t="s">
        <v>106</v>
      </c>
      <c r="N666" s="5" t="s">
        <v>336</v>
      </c>
      <c r="O666" s="5" t="s">
        <v>98</v>
      </c>
    </row>
    <row r="667" spans="1:15" x14ac:dyDescent="0.25">
      <c r="A667">
        <v>53</v>
      </c>
      <c r="B667">
        <v>0</v>
      </c>
      <c r="C667">
        <v>35</v>
      </c>
      <c r="D667">
        <v>50</v>
      </c>
      <c r="E667">
        <v>80</v>
      </c>
      <c r="F667">
        <v>238</v>
      </c>
      <c r="G667" s="11">
        <v>125.57255392</v>
      </c>
      <c r="H667" s="11">
        <v>75.387076859000004</v>
      </c>
      <c r="I667" s="5" t="s">
        <v>83</v>
      </c>
      <c r="J667" s="5" t="s">
        <v>84</v>
      </c>
      <c r="K667" s="5" t="s">
        <v>85</v>
      </c>
      <c r="L667" s="5" t="s">
        <v>90</v>
      </c>
      <c r="M667" s="5" t="s">
        <v>106</v>
      </c>
      <c r="N667" s="5" t="s">
        <v>107</v>
      </c>
      <c r="O667" s="5" t="s">
        <v>177</v>
      </c>
    </row>
    <row r="668" spans="1:15" x14ac:dyDescent="0.25">
      <c r="A668">
        <v>0</v>
      </c>
      <c r="B668">
        <v>0</v>
      </c>
      <c r="C668">
        <v>0</v>
      </c>
      <c r="D668">
        <v>0</v>
      </c>
      <c r="E668">
        <v>0</v>
      </c>
      <c r="F668">
        <v>27</v>
      </c>
      <c r="G668" s="11">
        <v>0</v>
      </c>
      <c r="H668" s="11">
        <v>0</v>
      </c>
      <c r="I668" s="5" t="s">
        <v>83</v>
      </c>
      <c r="J668" s="5" t="s">
        <v>84</v>
      </c>
      <c r="K668" s="5" t="s">
        <v>85</v>
      </c>
      <c r="L668" s="5" t="s">
        <v>90</v>
      </c>
      <c r="M668" s="5" t="s">
        <v>106</v>
      </c>
      <c r="N668" s="5" t="s">
        <v>98</v>
      </c>
      <c r="O668" s="5" t="s">
        <v>98</v>
      </c>
    </row>
    <row r="669" spans="1:15" x14ac:dyDescent="0.25">
      <c r="A669" s="3">
        <v>0</v>
      </c>
      <c r="B669" s="3">
        <v>0</v>
      </c>
      <c r="C669" s="3">
        <v>0</v>
      </c>
      <c r="D669" s="3">
        <v>12</v>
      </c>
      <c r="E669" s="3">
        <v>94</v>
      </c>
      <c r="F669" s="3">
        <v>0</v>
      </c>
      <c r="G669" s="21">
        <v>0</v>
      </c>
      <c r="H669" s="21">
        <v>0</v>
      </c>
      <c r="I669" s="5" t="s">
        <v>83</v>
      </c>
      <c r="J669" s="5" t="s">
        <v>84</v>
      </c>
      <c r="K669" s="5" t="s">
        <v>85</v>
      </c>
      <c r="L669" s="5" t="s">
        <v>90</v>
      </c>
      <c r="M669" s="5" t="s">
        <v>91</v>
      </c>
      <c r="N669" s="5" t="s">
        <v>402</v>
      </c>
      <c r="O669" s="5" t="s">
        <v>98</v>
      </c>
    </row>
    <row r="670" spans="1:15" x14ac:dyDescent="0.25">
      <c r="A670" s="3">
        <v>105</v>
      </c>
      <c r="B670" s="3">
        <v>0</v>
      </c>
      <c r="C670" s="3">
        <v>0</v>
      </c>
      <c r="D670" s="3">
        <v>0</v>
      </c>
      <c r="E670" s="3">
        <v>0</v>
      </c>
      <c r="F670" s="3">
        <v>0</v>
      </c>
      <c r="G670" s="21">
        <v>0</v>
      </c>
      <c r="H670" s="21">
        <v>0</v>
      </c>
      <c r="I670" s="5" t="s">
        <v>83</v>
      </c>
      <c r="J670" s="5" t="s">
        <v>84</v>
      </c>
      <c r="K670" s="5" t="s">
        <v>85</v>
      </c>
      <c r="L670" s="5" t="s">
        <v>90</v>
      </c>
      <c r="M670" s="5" t="s">
        <v>91</v>
      </c>
      <c r="N670" s="5" t="s">
        <v>98</v>
      </c>
      <c r="O670" s="5" t="s">
        <v>98</v>
      </c>
    </row>
    <row r="671" spans="1:15" x14ac:dyDescent="0.25">
      <c r="A671">
        <v>0</v>
      </c>
      <c r="B671">
        <v>0</v>
      </c>
      <c r="C671">
        <v>19</v>
      </c>
      <c r="D671">
        <v>11</v>
      </c>
      <c r="E671">
        <v>357</v>
      </c>
      <c r="F671">
        <v>771</v>
      </c>
      <c r="G671" s="11">
        <v>245.43726448000001</v>
      </c>
      <c r="H671" s="11">
        <v>77.858784297</v>
      </c>
      <c r="I671" s="5" t="s">
        <v>83</v>
      </c>
      <c r="J671" s="5" t="s">
        <v>84</v>
      </c>
      <c r="K671" s="5" t="s">
        <v>85</v>
      </c>
      <c r="L671" s="5" t="s">
        <v>90</v>
      </c>
      <c r="M671" s="5" t="s">
        <v>144</v>
      </c>
      <c r="N671" s="5" t="s">
        <v>145</v>
      </c>
      <c r="O671" s="5" t="s">
        <v>146</v>
      </c>
    </row>
    <row r="672" spans="1:15" x14ac:dyDescent="0.25">
      <c r="A672">
        <v>0</v>
      </c>
      <c r="B672">
        <v>0</v>
      </c>
      <c r="C672">
        <v>0</v>
      </c>
      <c r="D672">
        <v>0</v>
      </c>
      <c r="E672">
        <v>85</v>
      </c>
      <c r="F672">
        <v>299</v>
      </c>
      <c r="G672" s="11">
        <v>0</v>
      </c>
      <c r="H672" s="11">
        <v>33.368050412999999</v>
      </c>
      <c r="I672" s="5" t="s">
        <v>83</v>
      </c>
      <c r="J672" s="5" t="s">
        <v>84</v>
      </c>
      <c r="K672" s="5" t="s">
        <v>85</v>
      </c>
      <c r="L672" s="5" t="s">
        <v>90</v>
      </c>
      <c r="M672" s="5" t="s">
        <v>144</v>
      </c>
      <c r="N672" s="5" t="s">
        <v>145</v>
      </c>
      <c r="O672" s="5" t="s">
        <v>146</v>
      </c>
    </row>
    <row r="673" spans="1:15" x14ac:dyDescent="0.25">
      <c r="A673">
        <v>0</v>
      </c>
      <c r="B673">
        <v>0</v>
      </c>
      <c r="C673">
        <v>0</v>
      </c>
      <c r="D673">
        <v>0</v>
      </c>
      <c r="E673">
        <v>127</v>
      </c>
      <c r="F673">
        <v>136</v>
      </c>
      <c r="G673" s="11">
        <v>75.343532351999997</v>
      </c>
      <c r="H673" s="11">
        <v>39.547319008000002</v>
      </c>
      <c r="I673" s="5" t="s">
        <v>83</v>
      </c>
      <c r="J673" s="5" t="s">
        <v>84</v>
      </c>
      <c r="K673" s="5" t="s">
        <v>85</v>
      </c>
      <c r="L673" s="5" t="s">
        <v>90</v>
      </c>
      <c r="M673" s="5" t="s">
        <v>144</v>
      </c>
      <c r="N673" s="5" t="s">
        <v>145</v>
      </c>
      <c r="O673" s="5" t="s">
        <v>146</v>
      </c>
    </row>
    <row r="674" spans="1:15" x14ac:dyDescent="0.25">
      <c r="A674">
        <v>4</v>
      </c>
      <c r="B674">
        <v>0</v>
      </c>
      <c r="C674">
        <v>0</v>
      </c>
      <c r="D674">
        <v>0</v>
      </c>
      <c r="E674">
        <v>0</v>
      </c>
      <c r="F674">
        <v>0</v>
      </c>
      <c r="G674" s="11">
        <v>0</v>
      </c>
      <c r="H674" s="11">
        <v>0</v>
      </c>
      <c r="I674" s="5" t="s">
        <v>83</v>
      </c>
      <c r="J674" s="5" t="s">
        <v>84</v>
      </c>
      <c r="K674" s="5" t="s">
        <v>85</v>
      </c>
      <c r="L674" s="5" t="s">
        <v>90</v>
      </c>
      <c r="M674" s="5" t="s">
        <v>144</v>
      </c>
      <c r="N674" s="5" t="s">
        <v>145</v>
      </c>
      <c r="O674" s="5" t="s">
        <v>146</v>
      </c>
    </row>
    <row r="675" spans="1:15" x14ac:dyDescent="0.25">
      <c r="A675">
        <v>0</v>
      </c>
      <c r="B675">
        <v>0</v>
      </c>
      <c r="C675">
        <v>0</v>
      </c>
      <c r="D675">
        <v>0</v>
      </c>
      <c r="E675">
        <v>0</v>
      </c>
      <c r="F675">
        <v>43</v>
      </c>
      <c r="G675" s="11">
        <v>0</v>
      </c>
      <c r="H675" s="11">
        <v>0</v>
      </c>
      <c r="I675" s="5" t="s">
        <v>83</v>
      </c>
      <c r="J675" s="5" t="s">
        <v>84</v>
      </c>
      <c r="K675" s="5" t="s">
        <v>85</v>
      </c>
      <c r="L675" s="5" t="s">
        <v>90</v>
      </c>
      <c r="M675" s="5" t="s">
        <v>98</v>
      </c>
      <c r="N675" s="5" t="s">
        <v>98</v>
      </c>
      <c r="O675" s="5" t="s">
        <v>98</v>
      </c>
    </row>
    <row r="676" spans="1:15" x14ac:dyDescent="0.25">
      <c r="A676">
        <v>0</v>
      </c>
      <c r="B676">
        <v>0</v>
      </c>
      <c r="C676">
        <v>0</v>
      </c>
      <c r="D676">
        <v>0</v>
      </c>
      <c r="E676">
        <v>3</v>
      </c>
      <c r="F676">
        <v>27</v>
      </c>
      <c r="G676" s="11">
        <v>0</v>
      </c>
      <c r="H676" s="11">
        <v>0</v>
      </c>
      <c r="I676" s="5" t="s">
        <v>83</v>
      </c>
      <c r="J676" s="5" t="s">
        <v>84</v>
      </c>
      <c r="K676" s="5" t="s">
        <v>85</v>
      </c>
      <c r="L676" s="5" t="s">
        <v>90</v>
      </c>
      <c r="M676" s="5" t="s">
        <v>98</v>
      </c>
      <c r="N676" s="5" t="s">
        <v>98</v>
      </c>
      <c r="O676" s="5" t="s">
        <v>98</v>
      </c>
    </row>
    <row r="677" spans="1:15" x14ac:dyDescent="0.25">
      <c r="A677">
        <v>0</v>
      </c>
      <c r="B677">
        <v>0</v>
      </c>
      <c r="C677">
        <v>0</v>
      </c>
      <c r="D677">
        <v>0</v>
      </c>
      <c r="E677">
        <v>0</v>
      </c>
      <c r="F677">
        <v>9</v>
      </c>
      <c r="G677" s="11">
        <v>12.557255392</v>
      </c>
      <c r="H677" s="11">
        <v>0</v>
      </c>
      <c r="I677" s="5" t="s">
        <v>83</v>
      </c>
      <c r="J677" s="5" t="s">
        <v>84</v>
      </c>
      <c r="K677" s="5" t="s">
        <v>85</v>
      </c>
      <c r="L677" s="5" t="s">
        <v>90</v>
      </c>
      <c r="M677" s="5" t="s">
        <v>163</v>
      </c>
      <c r="N677" s="5" t="s">
        <v>164</v>
      </c>
      <c r="O677" s="5" t="s">
        <v>98</v>
      </c>
    </row>
    <row r="678" spans="1:15" x14ac:dyDescent="0.25">
      <c r="A678">
        <v>0</v>
      </c>
      <c r="B678">
        <v>0</v>
      </c>
      <c r="C678">
        <v>0</v>
      </c>
      <c r="D678">
        <v>0</v>
      </c>
      <c r="E678">
        <v>0</v>
      </c>
      <c r="F678">
        <v>15</v>
      </c>
      <c r="G678" s="11">
        <v>0</v>
      </c>
      <c r="H678" s="11">
        <v>0</v>
      </c>
      <c r="I678" s="5" t="s">
        <v>83</v>
      </c>
      <c r="J678" s="5" t="s">
        <v>84</v>
      </c>
      <c r="K678" s="5" t="s">
        <v>85</v>
      </c>
      <c r="L678" s="5" t="s">
        <v>90</v>
      </c>
      <c r="M678" s="5" t="s">
        <v>163</v>
      </c>
      <c r="N678" s="5" t="s">
        <v>164</v>
      </c>
      <c r="O678" s="5" t="s">
        <v>98</v>
      </c>
    </row>
    <row r="679" spans="1:15" x14ac:dyDescent="0.25">
      <c r="A679">
        <v>0</v>
      </c>
      <c r="B679">
        <v>0</v>
      </c>
      <c r="C679">
        <v>0</v>
      </c>
      <c r="D679">
        <v>0</v>
      </c>
      <c r="E679">
        <v>0</v>
      </c>
      <c r="F679">
        <v>6</v>
      </c>
      <c r="G679" s="11">
        <v>0</v>
      </c>
      <c r="H679" s="11">
        <v>0</v>
      </c>
      <c r="I679" s="5" t="s">
        <v>83</v>
      </c>
      <c r="J679" s="5" t="s">
        <v>84</v>
      </c>
      <c r="K679" s="5" t="s">
        <v>85</v>
      </c>
      <c r="L679" s="5" t="s">
        <v>90</v>
      </c>
      <c r="M679" s="5" t="s">
        <v>163</v>
      </c>
      <c r="N679" s="5" t="s">
        <v>164</v>
      </c>
      <c r="O679" s="5" t="s">
        <v>98</v>
      </c>
    </row>
    <row r="680" spans="1:15" x14ac:dyDescent="0.25">
      <c r="A680">
        <v>0</v>
      </c>
      <c r="B680">
        <v>0</v>
      </c>
      <c r="C680">
        <v>0</v>
      </c>
      <c r="D680">
        <v>0</v>
      </c>
      <c r="E680">
        <v>101</v>
      </c>
      <c r="F680">
        <v>106</v>
      </c>
      <c r="G680" s="11">
        <v>0</v>
      </c>
      <c r="H680" s="11">
        <v>0</v>
      </c>
      <c r="I680" s="5" t="s">
        <v>83</v>
      </c>
      <c r="J680" s="5" t="s">
        <v>84</v>
      </c>
      <c r="K680" s="5" t="s">
        <v>85</v>
      </c>
      <c r="L680" s="5" t="s">
        <v>90</v>
      </c>
      <c r="M680" s="5" t="s">
        <v>163</v>
      </c>
      <c r="N680" s="5" t="s">
        <v>164</v>
      </c>
      <c r="O680" s="5" t="s">
        <v>165</v>
      </c>
    </row>
    <row r="681" spans="1:15" x14ac:dyDescent="0.25">
      <c r="A681">
        <v>0</v>
      </c>
      <c r="B681">
        <v>0</v>
      </c>
      <c r="C681">
        <v>0</v>
      </c>
      <c r="D681">
        <v>0</v>
      </c>
      <c r="E681">
        <v>83</v>
      </c>
      <c r="F681">
        <v>71</v>
      </c>
      <c r="G681" s="11">
        <v>0</v>
      </c>
      <c r="H681" s="11">
        <v>0</v>
      </c>
      <c r="I681" s="5" t="s">
        <v>83</v>
      </c>
      <c r="J681" s="5" t="s">
        <v>84</v>
      </c>
      <c r="K681" s="5" t="s">
        <v>85</v>
      </c>
      <c r="L681" s="5" t="s">
        <v>90</v>
      </c>
      <c r="M681" s="5" t="s">
        <v>163</v>
      </c>
      <c r="N681" s="5" t="s">
        <v>164</v>
      </c>
      <c r="O681" s="5" t="s">
        <v>165</v>
      </c>
    </row>
    <row r="682" spans="1:15" x14ac:dyDescent="0.25">
      <c r="A682">
        <v>0</v>
      </c>
      <c r="B682">
        <v>0</v>
      </c>
      <c r="C682">
        <v>0</v>
      </c>
      <c r="D682">
        <v>0</v>
      </c>
      <c r="E682">
        <v>0</v>
      </c>
      <c r="F682">
        <v>69</v>
      </c>
      <c r="G682" s="11">
        <v>0</v>
      </c>
      <c r="H682" s="11">
        <v>0</v>
      </c>
      <c r="I682" s="5" t="s">
        <v>83</v>
      </c>
      <c r="J682" s="5" t="s">
        <v>84</v>
      </c>
      <c r="K682" s="5" t="s">
        <v>85</v>
      </c>
      <c r="L682" s="5" t="s">
        <v>90</v>
      </c>
      <c r="M682" s="5" t="s">
        <v>163</v>
      </c>
      <c r="N682" s="5" t="s">
        <v>164</v>
      </c>
      <c r="O682" s="5" t="s">
        <v>165</v>
      </c>
    </row>
    <row r="683" spans="1:15" x14ac:dyDescent="0.25">
      <c r="A683">
        <v>0</v>
      </c>
      <c r="B683">
        <v>0</v>
      </c>
      <c r="C683">
        <v>52</v>
      </c>
      <c r="D683">
        <v>0</v>
      </c>
      <c r="E683">
        <v>0</v>
      </c>
      <c r="F683">
        <v>0</v>
      </c>
      <c r="G683" s="11">
        <v>0</v>
      </c>
      <c r="H683" s="11">
        <v>0</v>
      </c>
      <c r="I683" s="5" t="s">
        <v>83</v>
      </c>
      <c r="J683" s="5" t="s">
        <v>84</v>
      </c>
      <c r="K683" s="5" t="s">
        <v>85</v>
      </c>
      <c r="L683" s="5" t="s">
        <v>90</v>
      </c>
      <c r="M683" s="5" t="s">
        <v>163</v>
      </c>
      <c r="N683" s="5" t="s">
        <v>164</v>
      </c>
      <c r="O683" s="5" t="s">
        <v>165</v>
      </c>
    </row>
    <row r="684" spans="1:15" x14ac:dyDescent="0.25">
      <c r="A684">
        <v>0</v>
      </c>
      <c r="B684">
        <v>0</v>
      </c>
      <c r="C684">
        <v>0</v>
      </c>
      <c r="D684">
        <v>40</v>
      </c>
      <c r="E684">
        <v>0</v>
      </c>
      <c r="F684">
        <v>0</v>
      </c>
      <c r="G684" s="11">
        <v>0</v>
      </c>
      <c r="H684" s="11">
        <v>0</v>
      </c>
      <c r="I684" s="5" t="s">
        <v>83</v>
      </c>
      <c r="J684" s="5" t="s">
        <v>84</v>
      </c>
      <c r="K684" s="5" t="s">
        <v>85</v>
      </c>
      <c r="L684" s="5" t="s">
        <v>90</v>
      </c>
      <c r="M684" s="5" t="s">
        <v>163</v>
      </c>
      <c r="N684" s="5" t="s">
        <v>164</v>
      </c>
      <c r="O684" s="5" t="s">
        <v>165</v>
      </c>
    </row>
    <row r="685" spans="1:15" x14ac:dyDescent="0.25">
      <c r="A685">
        <v>0</v>
      </c>
      <c r="B685">
        <v>0</v>
      </c>
      <c r="C685">
        <v>0</v>
      </c>
      <c r="D685">
        <v>30</v>
      </c>
      <c r="E685">
        <v>0</v>
      </c>
      <c r="F685">
        <v>0</v>
      </c>
      <c r="G685" s="11">
        <v>0</v>
      </c>
      <c r="H685" s="11">
        <v>0</v>
      </c>
      <c r="I685" s="5" t="s">
        <v>83</v>
      </c>
      <c r="J685" s="5" t="s">
        <v>84</v>
      </c>
      <c r="K685" s="5" t="s">
        <v>85</v>
      </c>
      <c r="L685" s="5" t="s">
        <v>90</v>
      </c>
      <c r="M685" s="5" t="s">
        <v>163</v>
      </c>
      <c r="N685" s="5" t="s">
        <v>164</v>
      </c>
      <c r="O685" s="5" t="s">
        <v>165</v>
      </c>
    </row>
    <row r="686" spans="1:15" x14ac:dyDescent="0.25">
      <c r="A686">
        <v>28</v>
      </c>
      <c r="B686">
        <v>0</v>
      </c>
      <c r="C686">
        <v>0</v>
      </c>
      <c r="D686">
        <v>0</v>
      </c>
      <c r="E686">
        <v>0</v>
      </c>
      <c r="F686">
        <v>0</v>
      </c>
      <c r="G686" s="11">
        <v>0</v>
      </c>
      <c r="H686" s="11">
        <v>0</v>
      </c>
      <c r="I686" s="5" t="s">
        <v>83</v>
      </c>
      <c r="J686" s="5" t="s">
        <v>84</v>
      </c>
      <c r="K686" s="5" t="s">
        <v>85</v>
      </c>
      <c r="L686" s="5" t="s">
        <v>90</v>
      </c>
      <c r="M686" s="5" t="s">
        <v>163</v>
      </c>
      <c r="N686" s="5" t="s">
        <v>164</v>
      </c>
      <c r="O686" s="5" t="s">
        <v>165</v>
      </c>
    </row>
    <row r="687" spans="1:15" x14ac:dyDescent="0.25">
      <c r="A687">
        <v>0</v>
      </c>
      <c r="B687">
        <v>0</v>
      </c>
      <c r="C687">
        <v>17</v>
      </c>
      <c r="D687">
        <v>0</v>
      </c>
      <c r="E687">
        <v>0</v>
      </c>
      <c r="F687">
        <v>0</v>
      </c>
      <c r="G687" s="11">
        <v>0</v>
      </c>
      <c r="H687" s="11">
        <v>0</v>
      </c>
      <c r="I687" s="5" t="s">
        <v>83</v>
      </c>
      <c r="J687" s="5" t="s">
        <v>84</v>
      </c>
      <c r="K687" s="5" t="s">
        <v>85</v>
      </c>
      <c r="L687" s="5" t="s">
        <v>90</v>
      </c>
      <c r="M687" s="5" t="s">
        <v>163</v>
      </c>
      <c r="N687" s="5" t="s">
        <v>164</v>
      </c>
      <c r="O687" s="5" t="s">
        <v>165</v>
      </c>
    </row>
    <row r="688" spans="1:15" x14ac:dyDescent="0.25">
      <c r="A688">
        <v>0</v>
      </c>
      <c r="B688">
        <v>0</v>
      </c>
      <c r="C688">
        <v>0</v>
      </c>
      <c r="D688">
        <v>0</v>
      </c>
      <c r="E688">
        <v>0</v>
      </c>
      <c r="F688">
        <v>14</v>
      </c>
      <c r="G688" s="11">
        <v>0</v>
      </c>
      <c r="H688" s="11">
        <v>0</v>
      </c>
      <c r="I688" s="5" t="s">
        <v>83</v>
      </c>
      <c r="J688" s="5" t="s">
        <v>84</v>
      </c>
      <c r="K688" s="5" t="s">
        <v>85</v>
      </c>
      <c r="L688" s="5" t="s">
        <v>90</v>
      </c>
      <c r="M688" s="5" t="s">
        <v>163</v>
      </c>
      <c r="N688" s="5" t="s">
        <v>164</v>
      </c>
      <c r="O688" s="5" t="s">
        <v>165</v>
      </c>
    </row>
    <row r="689" spans="1:15" x14ac:dyDescent="0.25">
      <c r="A689">
        <v>0</v>
      </c>
      <c r="B689">
        <v>0</v>
      </c>
      <c r="C689">
        <v>0</v>
      </c>
      <c r="D689">
        <v>0</v>
      </c>
      <c r="E689">
        <v>0</v>
      </c>
      <c r="F689">
        <v>14</v>
      </c>
      <c r="G689" s="11">
        <v>0</v>
      </c>
      <c r="H689" s="11">
        <v>0</v>
      </c>
      <c r="I689" s="5" t="s">
        <v>83</v>
      </c>
      <c r="J689" s="5" t="s">
        <v>84</v>
      </c>
      <c r="K689" s="5" t="s">
        <v>85</v>
      </c>
      <c r="L689" s="5" t="s">
        <v>90</v>
      </c>
      <c r="M689" s="5" t="s">
        <v>163</v>
      </c>
      <c r="N689" s="5" t="s">
        <v>164</v>
      </c>
      <c r="O689" s="5" t="s">
        <v>165</v>
      </c>
    </row>
    <row r="690" spans="1:15" x14ac:dyDescent="0.25">
      <c r="A690">
        <v>0</v>
      </c>
      <c r="B690">
        <v>0</v>
      </c>
      <c r="C690">
        <v>0</v>
      </c>
      <c r="D690">
        <v>0</v>
      </c>
      <c r="E690">
        <v>0</v>
      </c>
      <c r="F690">
        <v>11</v>
      </c>
      <c r="G690" s="11">
        <v>0</v>
      </c>
      <c r="H690" s="11">
        <v>0</v>
      </c>
      <c r="I690" s="5" t="s">
        <v>83</v>
      </c>
      <c r="J690" s="5" t="s">
        <v>84</v>
      </c>
      <c r="K690" s="5" t="s">
        <v>85</v>
      </c>
      <c r="L690" s="5" t="s">
        <v>90</v>
      </c>
      <c r="M690" s="5" t="s">
        <v>163</v>
      </c>
      <c r="N690" s="5" t="s">
        <v>164</v>
      </c>
      <c r="O690" s="5" t="s">
        <v>165</v>
      </c>
    </row>
    <row r="691" spans="1:15" x14ac:dyDescent="0.25">
      <c r="A691">
        <v>0</v>
      </c>
      <c r="B691">
        <v>0</v>
      </c>
      <c r="C691">
        <v>0</v>
      </c>
      <c r="D691">
        <v>0</v>
      </c>
      <c r="E691">
        <v>0</v>
      </c>
      <c r="F691">
        <v>9</v>
      </c>
      <c r="G691" s="11">
        <v>0</v>
      </c>
      <c r="H691" s="11">
        <v>0</v>
      </c>
      <c r="I691" s="5" t="s">
        <v>83</v>
      </c>
      <c r="J691" s="5" t="s">
        <v>84</v>
      </c>
      <c r="K691" s="5" t="s">
        <v>85</v>
      </c>
      <c r="L691" s="5" t="s">
        <v>90</v>
      </c>
      <c r="M691" s="5" t="s">
        <v>163</v>
      </c>
      <c r="N691" s="5" t="s">
        <v>164</v>
      </c>
      <c r="O691" s="5" t="s">
        <v>165</v>
      </c>
    </row>
    <row r="692" spans="1:15" x14ac:dyDescent="0.25">
      <c r="A692">
        <v>0</v>
      </c>
      <c r="B692">
        <v>0</v>
      </c>
      <c r="C692">
        <v>0</v>
      </c>
      <c r="D692">
        <v>0</v>
      </c>
      <c r="E692">
        <v>0</v>
      </c>
      <c r="F692">
        <v>1</v>
      </c>
      <c r="G692" s="11">
        <v>0</v>
      </c>
      <c r="H692" s="11">
        <v>0</v>
      </c>
      <c r="I692" s="5" t="s">
        <v>83</v>
      </c>
      <c r="J692" s="5" t="s">
        <v>84</v>
      </c>
      <c r="K692" s="5" t="s">
        <v>85</v>
      </c>
      <c r="L692" s="5" t="s">
        <v>90</v>
      </c>
      <c r="M692" s="5" t="s">
        <v>163</v>
      </c>
      <c r="N692" s="5" t="s">
        <v>164</v>
      </c>
      <c r="O692" s="5" t="s">
        <v>165</v>
      </c>
    </row>
    <row r="693" spans="1:15" x14ac:dyDescent="0.25">
      <c r="A693">
        <v>0</v>
      </c>
      <c r="B693">
        <v>0</v>
      </c>
      <c r="C693">
        <v>0</v>
      </c>
      <c r="D693">
        <v>0</v>
      </c>
      <c r="E693">
        <v>0</v>
      </c>
      <c r="F693">
        <v>17</v>
      </c>
      <c r="G693" s="11">
        <v>0</v>
      </c>
      <c r="H693" s="11">
        <v>0</v>
      </c>
      <c r="I693" s="5" t="s">
        <v>83</v>
      </c>
      <c r="J693" s="5" t="s">
        <v>84</v>
      </c>
      <c r="K693" s="5" t="s">
        <v>85</v>
      </c>
      <c r="L693" s="5" t="s">
        <v>90</v>
      </c>
      <c r="M693" s="5" t="s">
        <v>169</v>
      </c>
      <c r="N693" s="5" t="s">
        <v>170</v>
      </c>
      <c r="O693" s="5" t="s">
        <v>171</v>
      </c>
    </row>
    <row r="694" spans="1:15" x14ac:dyDescent="0.25">
      <c r="A694">
        <v>0</v>
      </c>
      <c r="B694">
        <v>0</v>
      </c>
      <c r="C694">
        <v>75</v>
      </c>
      <c r="D694">
        <v>0</v>
      </c>
      <c r="E694">
        <v>0</v>
      </c>
      <c r="F694">
        <v>0</v>
      </c>
      <c r="G694" s="11">
        <v>0</v>
      </c>
      <c r="H694" s="11">
        <v>0</v>
      </c>
      <c r="I694" s="5" t="s">
        <v>83</v>
      </c>
      <c r="J694" s="5" t="s">
        <v>84</v>
      </c>
      <c r="K694" s="5" t="s">
        <v>85</v>
      </c>
      <c r="L694" s="5" t="s">
        <v>90</v>
      </c>
      <c r="M694" s="5" t="s">
        <v>169</v>
      </c>
      <c r="N694" s="5" t="s">
        <v>203</v>
      </c>
      <c r="O694" s="5" t="s">
        <v>204</v>
      </c>
    </row>
    <row r="695" spans="1:15" x14ac:dyDescent="0.25">
      <c r="A695">
        <v>0</v>
      </c>
      <c r="B695">
        <v>0</v>
      </c>
      <c r="C695">
        <v>0</v>
      </c>
      <c r="D695">
        <v>0</v>
      </c>
      <c r="E695">
        <v>0</v>
      </c>
      <c r="F695">
        <v>50</v>
      </c>
      <c r="G695" s="11">
        <v>0</v>
      </c>
      <c r="H695" s="11">
        <v>0</v>
      </c>
      <c r="I695" s="5" t="s">
        <v>83</v>
      </c>
      <c r="J695" s="5" t="s">
        <v>84</v>
      </c>
      <c r="K695" s="5" t="s">
        <v>85</v>
      </c>
      <c r="L695" s="5" t="s">
        <v>90</v>
      </c>
      <c r="M695" s="5" t="s">
        <v>169</v>
      </c>
      <c r="N695" s="5" t="s">
        <v>203</v>
      </c>
      <c r="O695" s="5" t="s">
        <v>204</v>
      </c>
    </row>
    <row r="696" spans="1:15" x14ac:dyDescent="0.25">
      <c r="A696">
        <v>0</v>
      </c>
      <c r="B696">
        <v>0</v>
      </c>
      <c r="C696">
        <v>0</v>
      </c>
      <c r="D696">
        <v>0</v>
      </c>
      <c r="E696">
        <v>8</v>
      </c>
      <c r="F696">
        <v>8</v>
      </c>
      <c r="G696" s="11">
        <v>0</v>
      </c>
      <c r="H696" s="11">
        <v>0</v>
      </c>
      <c r="I696" s="5" t="s">
        <v>83</v>
      </c>
      <c r="J696" s="5" t="s">
        <v>84</v>
      </c>
      <c r="K696" s="5" t="s">
        <v>85</v>
      </c>
      <c r="L696" s="5" t="s">
        <v>90</v>
      </c>
      <c r="M696" s="5" t="s">
        <v>169</v>
      </c>
      <c r="N696" s="5" t="s">
        <v>346</v>
      </c>
      <c r="O696" s="5" t="s">
        <v>408</v>
      </c>
    </row>
    <row r="697" spans="1:15" x14ac:dyDescent="0.25">
      <c r="A697">
        <v>0</v>
      </c>
      <c r="B697">
        <v>0</v>
      </c>
      <c r="C697">
        <v>3</v>
      </c>
      <c r="D697">
        <v>0</v>
      </c>
      <c r="E697">
        <v>0</v>
      </c>
      <c r="F697">
        <v>0</v>
      </c>
      <c r="G697" s="11">
        <v>0</v>
      </c>
      <c r="H697" s="11">
        <v>0</v>
      </c>
      <c r="I697" s="5" t="s">
        <v>83</v>
      </c>
      <c r="J697" s="5" t="s">
        <v>84</v>
      </c>
      <c r="K697" s="5" t="s">
        <v>85</v>
      </c>
      <c r="L697" s="5" t="s">
        <v>90</v>
      </c>
      <c r="M697" s="5" t="s">
        <v>169</v>
      </c>
      <c r="N697" s="5" t="s">
        <v>346</v>
      </c>
      <c r="O697" s="5" t="s">
        <v>408</v>
      </c>
    </row>
    <row r="698" spans="1:15" x14ac:dyDescent="0.25">
      <c r="A698">
        <v>0</v>
      </c>
      <c r="B698">
        <v>0</v>
      </c>
      <c r="C698">
        <v>0</v>
      </c>
      <c r="D698">
        <v>0</v>
      </c>
      <c r="E698">
        <v>0</v>
      </c>
      <c r="F698">
        <v>51</v>
      </c>
      <c r="G698" s="11">
        <v>0</v>
      </c>
      <c r="H698" s="11">
        <v>0</v>
      </c>
      <c r="I698" s="5" t="s">
        <v>83</v>
      </c>
      <c r="J698" s="5" t="s">
        <v>84</v>
      </c>
      <c r="K698" s="5" t="s">
        <v>85</v>
      </c>
      <c r="L698" s="5" t="s">
        <v>90</v>
      </c>
      <c r="M698" s="5" t="s">
        <v>169</v>
      </c>
      <c r="N698" s="5" t="s">
        <v>98</v>
      </c>
      <c r="O698" s="5" t="s">
        <v>98</v>
      </c>
    </row>
    <row r="699" spans="1:15" x14ac:dyDescent="0.25">
      <c r="A699">
        <v>0</v>
      </c>
      <c r="B699">
        <v>0</v>
      </c>
      <c r="C699">
        <v>0</v>
      </c>
      <c r="D699">
        <v>0</v>
      </c>
      <c r="E699">
        <v>20</v>
      </c>
      <c r="F699">
        <v>0</v>
      </c>
      <c r="G699" s="11">
        <v>0</v>
      </c>
      <c r="H699" s="11">
        <v>0</v>
      </c>
      <c r="I699" s="5" t="s">
        <v>83</v>
      </c>
      <c r="J699" s="5" t="s">
        <v>84</v>
      </c>
      <c r="K699" s="5" t="s">
        <v>85</v>
      </c>
      <c r="L699" s="5" t="s">
        <v>90</v>
      </c>
      <c r="M699" s="5" t="s">
        <v>169</v>
      </c>
      <c r="N699" s="5" t="s">
        <v>98</v>
      </c>
      <c r="O699" s="5" t="s">
        <v>98</v>
      </c>
    </row>
    <row r="700" spans="1:15" x14ac:dyDescent="0.25">
      <c r="A700">
        <v>35</v>
      </c>
      <c r="B700">
        <v>0</v>
      </c>
      <c r="C700">
        <v>0</v>
      </c>
      <c r="D700">
        <v>0</v>
      </c>
      <c r="E700">
        <v>42</v>
      </c>
      <c r="F700">
        <v>146</v>
      </c>
      <c r="G700" s="11">
        <v>0</v>
      </c>
      <c r="H700" s="11">
        <v>0</v>
      </c>
      <c r="I700" s="5" t="s">
        <v>83</v>
      </c>
      <c r="J700" s="5" t="s">
        <v>84</v>
      </c>
      <c r="K700" s="5" t="s">
        <v>85</v>
      </c>
      <c r="L700" s="5" t="s">
        <v>90</v>
      </c>
      <c r="M700" s="5" t="s">
        <v>169</v>
      </c>
      <c r="N700" s="5" t="s">
        <v>400</v>
      </c>
      <c r="O700" s="5" t="s">
        <v>401</v>
      </c>
    </row>
    <row r="701" spans="1:15" x14ac:dyDescent="0.25">
      <c r="A701">
        <v>397</v>
      </c>
      <c r="B701">
        <v>701</v>
      </c>
      <c r="C701">
        <v>408</v>
      </c>
      <c r="D701">
        <v>1038</v>
      </c>
      <c r="E701">
        <v>92</v>
      </c>
      <c r="F701">
        <v>257</v>
      </c>
      <c r="G701" s="11">
        <v>82.192944384</v>
      </c>
      <c r="H701" s="11">
        <v>56.849271074000001</v>
      </c>
      <c r="I701" s="5" t="s">
        <v>83</v>
      </c>
      <c r="J701" s="5" t="s">
        <v>84</v>
      </c>
      <c r="K701" s="5" t="s">
        <v>85</v>
      </c>
      <c r="L701" s="5" t="s">
        <v>90</v>
      </c>
      <c r="M701" s="5" t="s">
        <v>103</v>
      </c>
      <c r="N701" s="5" t="s">
        <v>104</v>
      </c>
      <c r="O701" s="5" t="s">
        <v>98</v>
      </c>
    </row>
    <row r="702" spans="1:15" x14ac:dyDescent="0.25">
      <c r="A702">
        <v>161</v>
      </c>
      <c r="B702">
        <v>0</v>
      </c>
      <c r="C702">
        <v>0</v>
      </c>
      <c r="D702">
        <v>0</v>
      </c>
      <c r="E702">
        <v>0</v>
      </c>
      <c r="F702">
        <v>0</v>
      </c>
      <c r="G702" s="11">
        <v>0</v>
      </c>
      <c r="H702" s="11">
        <v>0</v>
      </c>
      <c r="I702" s="5" t="s">
        <v>83</v>
      </c>
      <c r="J702" s="5" t="s">
        <v>84</v>
      </c>
      <c r="K702" s="5" t="s">
        <v>85</v>
      </c>
      <c r="L702" s="5" t="s">
        <v>90</v>
      </c>
      <c r="M702" s="5" t="s">
        <v>103</v>
      </c>
      <c r="N702" s="5" t="s">
        <v>104</v>
      </c>
      <c r="O702" s="5" t="s">
        <v>98</v>
      </c>
    </row>
    <row r="703" spans="1:15" x14ac:dyDescent="0.25">
      <c r="A703">
        <v>0</v>
      </c>
      <c r="B703">
        <v>56</v>
      </c>
      <c r="C703">
        <v>0</v>
      </c>
      <c r="D703">
        <v>45</v>
      </c>
      <c r="E703">
        <v>0</v>
      </c>
      <c r="F703">
        <v>0</v>
      </c>
      <c r="G703" s="11">
        <v>0</v>
      </c>
      <c r="H703" s="11">
        <v>0</v>
      </c>
      <c r="I703" s="5" t="s">
        <v>83</v>
      </c>
      <c r="J703" s="5" t="s">
        <v>84</v>
      </c>
      <c r="K703" s="5" t="s">
        <v>85</v>
      </c>
      <c r="L703" s="5" t="s">
        <v>90</v>
      </c>
      <c r="M703" s="5" t="s">
        <v>103</v>
      </c>
      <c r="N703" s="5" t="s">
        <v>104</v>
      </c>
      <c r="O703" s="5" t="s">
        <v>98</v>
      </c>
    </row>
    <row r="704" spans="1:15" x14ac:dyDescent="0.25">
      <c r="A704">
        <v>0</v>
      </c>
      <c r="B704">
        <v>0</v>
      </c>
      <c r="C704">
        <v>21</v>
      </c>
      <c r="D704">
        <v>0</v>
      </c>
      <c r="E704">
        <v>0</v>
      </c>
      <c r="F704">
        <v>0</v>
      </c>
      <c r="G704" s="11">
        <v>0</v>
      </c>
      <c r="H704" s="11">
        <v>0</v>
      </c>
      <c r="I704" s="5" t="s">
        <v>83</v>
      </c>
      <c r="J704" s="5" t="s">
        <v>84</v>
      </c>
      <c r="K704" s="5" t="s">
        <v>99</v>
      </c>
      <c r="L704" s="5" t="s">
        <v>19</v>
      </c>
      <c r="M704" s="5" t="s">
        <v>329</v>
      </c>
      <c r="N704" s="5" t="s">
        <v>406</v>
      </c>
      <c r="O704" s="5" t="s">
        <v>407</v>
      </c>
    </row>
    <row r="705" spans="1:15" x14ac:dyDescent="0.25">
      <c r="A705">
        <v>0</v>
      </c>
      <c r="B705">
        <v>0</v>
      </c>
      <c r="C705">
        <v>0</v>
      </c>
      <c r="D705">
        <v>0</v>
      </c>
      <c r="E705">
        <v>0</v>
      </c>
      <c r="F705">
        <v>120</v>
      </c>
      <c r="G705" s="11">
        <v>0</v>
      </c>
      <c r="H705" s="11">
        <v>29.660489256000002</v>
      </c>
      <c r="I705" s="5" t="s">
        <v>83</v>
      </c>
      <c r="J705" s="5" t="s">
        <v>84</v>
      </c>
      <c r="K705" s="5" t="s">
        <v>99</v>
      </c>
      <c r="L705" s="5" t="s">
        <v>19</v>
      </c>
      <c r="M705" s="5" t="s">
        <v>403</v>
      </c>
      <c r="N705" s="5" t="s">
        <v>404</v>
      </c>
      <c r="O705" s="5" t="s">
        <v>380</v>
      </c>
    </row>
    <row r="706" spans="1:15" x14ac:dyDescent="0.25">
      <c r="A706">
        <v>0</v>
      </c>
      <c r="B706">
        <v>0</v>
      </c>
      <c r="C706">
        <v>0</v>
      </c>
      <c r="D706">
        <v>0</v>
      </c>
      <c r="E706">
        <v>10</v>
      </c>
      <c r="F706">
        <v>0</v>
      </c>
      <c r="G706" s="11">
        <v>29.680785472</v>
      </c>
      <c r="H706" s="11">
        <v>0</v>
      </c>
      <c r="I706" s="5" t="s">
        <v>83</v>
      </c>
      <c r="J706" s="5" t="s">
        <v>84</v>
      </c>
      <c r="K706" s="5" t="s">
        <v>99</v>
      </c>
      <c r="L706" s="5" t="s">
        <v>19</v>
      </c>
      <c r="M706" s="5" t="s">
        <v>403</v>
      </c>
      <c r="N706" s="5" t="s">
        <v>404</v>
      </c>
      <c r="O706" s="5" t="s">
        <v>98</v>
      </c>
    </row>
    <row r="707" spans="1:15" x14ac:dyDescent="0.25">
      <c r="A707">
        <v>161</v>
      </c>
      <c r="B707">
        <v>211</v>
      </c>
      <c r="C707">
        <v>43</v>
      </c>
      <c r="D707">
        <v>0</v>
      </c>
      <c r="E707">
        <v>0</v>
      </c>
      <c r="F707">
        <v>0</v>
      </c>
      <c r="G707" s="11">
        <v>0</v>
      </c>
      <c r="H707" s="11">
        <v>0</v>
      </c>
      <c r="I707" s="5" t="s">
        <v>83</v>
      </c>
      <c r="J707" s="5" t="s">
        <v>84</v>
      </c>
      <c r="K707" s="5" t="s">
        <v>99</v>
      </c>
      <c r="L707" s="5" t="s">
        <v>19</v>
      </c>
      <c r="M707" s="5" t="s">
        <v>98</v>
      </c>
      <c r="N707" s="5" t="s">
        <v>98</v>
      </c>
      <c r="O707" s="5" t="s">
        <v>98</v>
      </c>
    </row>
    <row r="708" spans="1:15" x14ac:dyDescent="0.25">
      <c r="A708">
        <v>0</v>
      </c>
      <c r="B708">
        <v>0</v>
      </c>
      <c r="C708">
        <v>46</v>
      </c>
      <c r="D708">
        <v>0</v>
      </c>
      <c r="E708">
        <v>0</v>
      </c>
      <c r="F708">
        <v>285</v>
      </c>
      <c r="G708" s="11">
        <v>0</v>
      </c>
      <c r="H708" s="11">
        <v>65.500247107000007</v>
      </c>
      <c r="I708" s="5" t="s">
        <v>83</v>
      </c>
      <c r="J708" s="5" t="s">
        <v>84</v>
      </c>
      <c r="K708" s="5" t="s">
        <v>99</v>
      </c>
      <c r="L708" s="5" t="s">
        <v>19</v>
      </c>
      <c r="M708" s="5" t="s">
        <v>98</v>
      </c>
      <c r="N708" s="5" t="s">
        <v>98</v>
      </c>
      <c r="O708" s="5" t="s">
        <v>98</v>
      </c>
    </row>
    <row r="709" spans="1:15" x14ac:dyDescent="0.25">
      <c r="A709">
        <v>0</v>
      </c>
      <c r="B709">
        <v>0</v>
      </c>
      <c r="C709">
        <v>0</v>
      </c>
      <c r="D709">
        <v>204</v>
      </c>
      <c r="E709">
        <v>0</v>
      </c>
      <c r="F709">
        <v>0</v>
      </c>
      <c r="G709" s="11">
        <v>0</v>
      </c>
      <c r="H709" s="11">
        <v>0</v>
      </c>
      <c r="I709" s="5" t="s">
        <v>83</v>
      </c>
      <c r="J709" s="5" t="s">
        <v>84</v>
      </c>
      <c r="K709" s="5" t="s">
        <v>99</v>
      </c>
      <c r="L709" s="5" t="s">
        <v>19</v>
      </c>
      <c r="M709" s="5" t="s">
        <v>98</v>
      </c>
      <c r="N709" s="5" t="s">
        <v>98</v>
      </c>
      <c r="O709" s="5" t="s">
        <v>98</v>
      </c>
    </row>
    <row r="710" spans="1:15" x14ac:dyDescent="0.25">
      <c r="A710">
        <v>0</v>
      </c>
      <c r="B710">
        <v>0</v>
      </c>
      <c r="C710">
        <v>0</v>
      </c>
      <c r="D710">
        <v>0</v>
      </c>
      <c r="E710">
        <v>99</v>
      </c>
      <c r="F710">
        <v>0</v>
      </c>
      <c r="G710" s="11">
        <v>0</v>
      </c>
      <c r="H710" s="11">
        <v>0</v>
      </c>
      <c r="I710" s="5" t="s">
        <v>83</v>
      </c>
      <c r="J710" s="5" t="s">
        <v>84</v>
      </c>
      <c r="K710" s="5" t="s">
        <v>99</v>
      </c>
      <c r="L710" s="5" t="s">
        <v>19</v>
      </c>
      <c r="M710" s="5" t="s">
        <v>98</v>
      </c>
      <c r="N710" s="5" t="s">
        <v>98</v>
      </c>
      <c r="O710" s="5" t="s">
        <v>98</v>
      </c>
    </row>
    <row r="711" spans="1:15" x14ac:dyDescent="0.25">
      <c r="A711">
        <v>0</v>
      </c>
      <c r="B711">
        <v>0</v>
      </c>
      <c r="C711">
        <v>83</v>
      </c>
      <c r="D711">
        <v>0</v>
      </c>
      <c r="E711">
        <v>0</v>
      </c>
      <c r="F711">
        <v>0</v>
      </c>
      <c r="G711" s="11">
        <v>0</v>
      </c>
      <c r="H711" s="11">
        <v>0</v>
      </c>
      <c r="I711" s="5" t="s">
        <v>83</v>
      </c>
      <c r="J711" s="5" t="s">
        <v>84</v>
      </c>
      <c r="K711" s="5" t="s">
        <v>99</v>
      </c>
      <c r="L711" s="5" t="s">
        <v>19</v>
      </c>
      <c r="M711" s="5" t="s">
        <v>98</v>
      </c>
      <c r="N711" s="5" t="s">
        <v>98</v>
      </c>
      <c r="O711" s="5" t="s">
        <v>98</v>
      </c>
    </row>
    <row r="712" spans="1:15" x14ac:dyDescent="0.25">
      <c r="A712">
        <v>0</v>
      </c>
      <c r="B712">
        <v>0</v>
      </c>
      <c r="C712">
        <v>0</v>
      </c>
      <c r="D712">
        <v>0</v>
      </c>
      <c r="E712">
        <v>73</v>
      </c>
      <c r="F712">
        <v>0</v>
      </c>
      <c r="G712" s="11">
        <v>0</v>
      </c>
      <c r="H712" s="11">
        <v>0</v>
      </c>
      <c r="I712" s="5" t="s">
        <v>83</v>
      </c>
      <c r="J712" s="5" t="s">
        <v>84</v>
      </c>
      <c r="K712" s="5" t="s">
        <v>99</v>
      </c>
      <c r="L712" s="5" t="s">
        <v>19</v>
      </c>
      <c r="M712" s="5" t="s">
        <v>98</v>
      </c>
      <c r="N712" s="5" t="s">
        <v>98</v>
      </c>
      <c r="O712" s="5" t="s">
        <v>98</v>
      </c>
    </row>
    <row r="713" spans="1:15" x14ac:dyDescent="0.25">
      <c r="A713">
        <v>0</v>
      </c>
      <c r="B713">
        <v>0</v>
      </c>
      <c r="C713">
        <v>0</v>
      </c>
      <c r="D713">
        <v>56</v>
      </c>
      <c r="E713">
        <v>0</v>
      </c>
      <c r="F713">
        <v>0</v>
      </c>
      <c r="G713" s="11">
        <v>0</v>
      </c>
      <c r="H713" s="11">
        <v>0</v>
      </c>
      <c r="I713" s="5" t="s">
        <v>83</v>
      </c>
      <c r="J713" s="5" t="s">
        <v>84</v>
      </c>
      <c r="K713" s="5" t="s">
        <v>99</v>
      </c>
      <c r="L713" s="5" t="s">
        <v>19</v>
      </c>
      <c r="M713" s="5" t="s">
        <v>98</v>
      </c>
      <c r="N713" s="5" t="s">
        <v>98</v>
      </c>
      <c r="O713" s="5" t="s">
        <v>98</v>
      </c>
    </row>
    <row r="714" spans="1:15" x14ac:dyDescent="0.25">
      <c r="A714">
        <v>37</v>
      </c>
      <c r="B714">
        <v>0</v>
      </c>
      <c r="C714">
        <v>0</v>
      </c>
      <c r="D714">
        <v>0</v>
      </c>
      <c r="E714">
        <v>0</v>
      </c>
      <c r="F714">
        <v>0</v>
      </c>
      <c r="G714" s="11">
        <v>0</v>
      </c>
      <c r="H714" s="11">
        <v>0</v>
      </c>
      <c r="I714" s="5" t="s">
        <v>83</v>
      </c>
      <c r="J714" s="5" t="s">
        <v>84</v>
      </c>
      <c r="K714" s="5" t="s">
        <v>99</v>
      </c>
      <c r="L714" s="5" t="s">
        <v>19</v>
      </c>
      <c r="M714" s="5" t="s">
        <v>98</v>
      </c>
      <c r="N714" s="5" t="s">
        <v>98</v>
      </c>
      <c r="O714" s="5" t="s">
        <v>98</v>
      </c>
    </row>
    <row r="715" spans="1:15" x14ac:dyDescent="0.25">
      <c r="A715">
        <v>0</v>
      </c>
      <c r="B715">
        <v>0</v>
      </c>
      <c r="C715">
        <v>0</v>
      </c>
      <c r="D715">
        <v>30</v>
      </c>
      <c r="E715">
        <v>0</v>
      </c>
      <c r="F715">
        <v>0</v>
      </c>
      <c r="G715" s="11">
        <v>0</v>
      </c>
      <c r="H715" s="11">
        <v>0</v>
      </c>
      <c r="I715" s="5" t="s">
        <v>83</v>
      </c>
      <c r="J715" s="5" t="s">
        <v>84</v>
      </c>
      <c r="K715" s="5" t="s">
        <v>99</v>
      </c>
      <c r="L715" s="5" t="s">
        <v>19</v>
      </c>
      <c r="M715" s="5" t="s">
        <v>98</v>
      </c>
      <c r="N715" s="5" t="s">
        <v>98</v>
      </c>
      <c r="O715" s="5" t="s">
        <v>98</v>
      </c>
    </row>
    <row r="716" spans="1:15" x14ac:dyDescent="0.25">
      <c r="A716">
        <v>0</v>
      </c>
      <c r="B716">
        <v>0</v>
      </c>
      <c r="C716">
        <v>22</v>
      </c>
      <c r="D716">
        <v>0</v>
      </c>
      <c r="E716">
        <v>0</v>
      </c>
      <c r="F716">
        <v>0</v>
      </c>
      <c r="G716" s="11">
        <v>0</v>
      </c>
      <c r="H716" s="11">
        <v>0</v>
      </c>
      <c r="I716" s="5" t="s">
        <v>83</v>
      </c>
      <c r="J716" s="5" t="s">
        <v>84</v>
      </c>
      <c r="K716" s="5" t="s">
        <v>99</v>
      </c>
      <c r="L716" s="5" t="s">
        <v>19</v>
      </c>
      <c r="M716" s="5" t="s">
        <v>98</v>
      </c>
      <c r="N716" s="5" t="s">
        <v>98</v>
      </c>
      <c r="O716" s="5" t="s">
        <v>98</v>
      </c>
    </row>
    <row r="717" spans="1:15" x14ac:dyDescent="0.25">
      <c r="A717">
        <v>0</v>
      </c>
      <c r="B717">
        <v>8</v>
      </c>
      <c r="C717">
        <v>0</v>
      </c>
      <c r="D717">
        <v>0</v>
      </c>
      <c r="E717">
        <v>0</v>
      </c>
      <c r="F717">
        <v>0</v>
      </c>
      <c r="G717" s="11">
        <v>0</v>
      </c>
      <c r="H717" s="11">
        <v>0</v>
      </c>
      <c r="I717" s="5" t="s">
        <v>83</v>
      </c>
      <c r="J717" s="5" t="s">
        <v>84</v>
      </c>
      <c r="K717" s="5" t="s">
        <v>99</v>
      </c>
      <c r="L717" s="5" t="s">
        <v>19</v>
      </c>
      <c r="M717" s="5" t="s">
        <v>98</v>
      </c>
      <c r="N717" s="5" t="s">
        <v>98</v>
      </c>
      <c r="O717" s="5" t="s">
        <v>98</v>
      </c>
    </row>
    <row r="718" spans="1:15" x14ac:dyDescent="0.25">
      <c r="A718">
        <v>43</v>
      </c>
      <c r="B718">
        <v>36</v>
      </c>
      <c r="C718">
        <v>0</v>
      </c>
      <c r="D718">
        <v>337</v>
      </c>
      <c r="E718">
        <v>754</v>
      </c>
      <c r="F718">
        <v>0</v>
      </c>
      <c r="G718" s="11">
        <v>398.40746652799999</v>
      </c>
      <c r="H718" s="11">
        <v>0</v>
      </c>
      <c r="I718" s="5" t="s">
        <v>83</v>
      </c>
      <c r="J718" s="5" t="s">
        <v>84</v>
      </c>
      <c r="K718" s="5" t="s">
        <v>99</v>
      </c>
      <c r="L718" s="5" t="s">
        <v>19</v>
      </c>
      <c r="M718" s="5" t="s">
        <v>193</v>
      </c>
      <c r="N718" s="5" t="s">
        <v>194</v>
      </c>
      <c r="O718" s="5" t="s">
        <v>195</v>
      </c>
    </row>
    <row r="719" spans="1:15" x14ac:dyDescent="0.25">
      <c r="A719">
        <v>0</v>
      </c>
      <c r="B719">
        <v>0</v>
      </c>
      <c r="C719">
        <v>0</v>
      </c>
      <c r="D719">
        <v>0</v>
      </c>
      <c r="E719">
        <v>11</v>
      </c>
      <c r="F719">
        <v>213</v>
      </c>
      <c r="G719" s="11">
        <v>0</v>
      </c>
      <c r="H719" s="11">
        <v>25.952928099000001</v>
      </c>
      <c r="I719" s="5" t="s">
        <v>83</v>
      </c>
      <c r="J719" s="5" t="s">
        <v>84</v>
      </c>
      <c r="K719" s="5" t="s">
        <v>99</v>
      </c>
      <c r="L719" s="5" t="s">
        <v>19</v>
      </c>
      <c r="M719" s="5" t="s">
        <v>157</v>
      </c>
      <c r="N719" s="5" t="s">
        <v>390</v>
      </c>
      <c r="O719" s="5" t="s">
        <v>391</v>
      </c>
    </row>
    <row r="720" spans="1:15" x14ac:dyDescent="0.25">
      <c r="A720">
        <v>0</v>
      </c>
      <c r="B720">
        <v>0</v>
      </c>
      <c r="C720">
        <v>0</v>
      </c>
      <c r="D720">
        <v>0</v>
      </c>
      <c r="E720">
        <v>108</v>
      </c>
      <c r="F720">
        <v>1191</v>
      </c>
      <c r="G720" s="11">
        <v>0</v>
      </c>
      <c r="H720" s="11">
        <v>128.528786776</v>
      </c>
      <c r="I720" s="5" t="s">
        <v>83</v>
      </c>
      <c r="J720" s="5" t="s">
        <v>84</v>
      </c>
      <c r="K720" s="5" t="s">
        <v>99</v>
      </c>
      <c r="L720" s="5" t="s">
        <v>19</v>
      </c>
      <c r="M720" s="5" t="s">
        <v>157</v>
      </c>
      <c r="N720" s="5" t="s">
        <v>384</v>
      </c>
      <c r="O720" s="5" t="s">
        <v>114</v>
      </c>
    </row>
    <row r="721" spans="1:15" x14ac:dyDescent="0.25">
      <c r="A721">
        <v>0</v>
      </c>
      <c r="B721">
        <v>0</v>
      </c>
      <c r="C721">
        <v>0</v>
      </c>
      <c r="D721">
        <v>0</v>
      </c>
      <c r="E721">
        <v>0</v>
      </c>
      <c r="F721">
        <v>6</v>
      </c>
      <c r="G721" s="11">
        <v>0</v>
      </c>
      <c r="H721" s="11">
        <v>0</v>
      </c>
      <c r="I721" s="5" t="s">
        <v>83</v>
      </c>
      <c r="J721" s="5" t="s">
        <v>84</v>
      </c>
      <c r="K721" s="5" t="s">
        <v>99</v>
      </c>
      <c r="L721" s="5" t="s">
        <v>19</v>
      </c>
      <c r="M721" s="5" t="s">
        <v>157</v>
      </c>
      <c r="N721" s="5" t="s">
        <v>384</v>
      </c>
      <c r="O721" s="5" t="s">
        <v>114</v>
      </c>
    </row>
    <row r="722" spans="1:15" x14ac:dyDescent="0.25">
      <c r="A722">
        <v>0</v>
      </c>
      <c r="B722">
        <v>0</v>
      </c>
      <c r="C722">
        <v>0</v>
      </c>
      <c r="D722">
        <v>95</v>
      </c>
      <c r="E722">
        <v>171</v>
      </c>
      <c r="F722">
        <v>0</v>
      </c>
      <c r="G722" s="11">
        <v>154.11177072000001</v>
      </c>
      <c r="H722" s="11">
        <v>0</v>
      </c>
      <c r="I722" s="5" t="s">
        <v>83</v>
      </c>
      <c r="J722" s="5" t="s">
        <v>84</v>
      </c>
      <c r="K722" s="5" t="s">
        <v>99</v>
      </c>
      <c r="L722" s="5" t="s">
        <v>19</v>
      </c>
      <c r="M722" s="5" t="s">
        <v>392</v>
      </c>
      <c r="N722" s="5" t="s">
        <v>393</v>
      </c>
      <c r="O722" s="5" t="s">
        <v>98</v>
      </c>
    </row>
    <row r="723" spans="1:15" x14ac:dyDescent="0.25">
      <c r="A723">
        <v>0</v>
      </c>
      <c r="B723">
        <v>0</v>
      </c>
      <c r="C723">
        <v>0</v>
      </c>
      <c r="D723">
        <v>0</v>
      </c>
      <c r="E723">
        <v>37</v>
      </c>
      <c r="F723">
        <v>0</v>
      </c>
      <c r="G723" s="11">
        <v>20.548236096</v>
      </c>
      <c r="H723" s="11">
        <v>0</v>
      </c>
      <c r="I723" s="5" t="s">
        <v>83</v>
      </c>
      <c r="J723" s="5" t="s">
        <v>84</v>
      </c>
      <c r="K723" s="5" t="s">
        <v>99</v>
      </c>
      <c r="L723" s="5" t="s">
        <v>338</v>
      </c>
      <c r="M723" s="5" t="s">
        <v>339</v>
      </c>
      <c r="N723" s="5" t="s">
        <v>340</v>
      </c>
      <c r="O723" s="5" t="s">
        <v>341</v>
      </c>
    </row>
    <row r="724" spans="1:15" x14ac:dyDescent="0.25">
      <c r="A724">
        <v>0</v>
      </c>
      <c r="B724">
        <v>0</v>
      </c>
      <c r="C724">
        <v>0</v>
      </c>
      <c r="D724">
        <v>12</v>
      </c>
      <c r="E724">
        <v>0</v>
      </c>
      <c r="F724">
        <v>0</v>
      </c>
      <c r="G724" s="11">
        <v>0</v>
      </c>
      <c r="H724" s="11">
        <v>0</v>
      </c>
      <c r="I724" s="5" t="s">
        <v>83</v>
      </c>
      <c r="J724" s="5" t="s">
        <v>84</v>
      </c>
      <c r="K724" s="5" t="s">
        <v>99</v>
      </c>
      <c r="L724" s="5" t="s">
        <v>338</v>
      </c>
      <c r="M724" s="5" t="s">
        <v>339</v>
      </c>
      <c r="N724" s="5" t="s">
        <v>340</v>
      </c>
      <c r="O724" s="5" t="s">
        <v>341</v>
      </c>
    </row>
    <row r="725" spans="1:15" x14ac:dyDescent="0.25">
      <c r="A725">
        <v>0</v>
      </c>
      <c r="B725">
        <v>0</v>
      </c>
      <c r="C725">
        <v>0</v>
      </c>
      <c r="D725">
        <v>0</v>
      </c>
      <c r="E725">
        <v>0</v>
      </c>
      <c r="F725">
        <v>0</v>
      </c>
      <c r="G725" s="11">
        <v>6.849412032</v>
      </c>
      <c r="H725" s="11">
        <v>0</v>
      </c>
      <c r="I725" s="5" t="s">
        <v>83</v>
      </c>
      <c r="J725" s="5" t="s">
        <v>84</v>
      </c>
      <c r="K725" s="5" t="s">
        <v>99</v>
      </c>
      <c r="L725" s="5" t="s">
        <v>338</v>
      </c>
      <c r="M725" s="5" t="s">
        <v>339</v>
      </c>
      <c r="N725" s="5" t="s">
        <v>340</v>
      </c>
      <c r="O725" s="5" t="s">
        <v>341</v>
      </c>
    </row>
    <row r="726" spans="1:15" x14ac:dyDescent="0.25">
      <c r="A726">
        <v>0</v>
      </c>
      <c r="B726">
        <v>5</v>
      </c>
      <c r="C726">
        <v>0</v>
      </c>
      <c r="D726">
        <v>0</v>
      </c>
      <c r="E726">
        <v>0</v>
      </c>
      <c r="F726">
        <v>0</v>
      </c>
      <c r="G726" s="11">
        <v>0</v>
      </c>
      <c r="H726" s="11">
        <v>0</v>
      </c>
      <c r="I726" s="5" t="s">
        <v>83</v>
      </c>
      <c r="J726" s="5" t="s">
        <v>84</v>
      </c>
      <c r="K726" s="5" t="s">
        <v>99</v>
      </c>
      <c r="L726" s="5" t="s">
        <v>370</v>
      </c>
      <c r="M726" s="5" t="s">
        <v>371</v>
      </c>
      <c r="N726" s="5"/>
      <c r="O726" s="5" t="s">
        <v>98</v>
      </c>
    </row>
    <row r="727" spans="1:15" x14ac:dyDescent="0.25">
      <c r="A727">
        <v>0</v>
      </c>
      <c r="B727">
        <v>0</v>
      </c>
      <c r="C727">
        <v>0</v>
      </c>
      <c r="D727">
        <v>0</v>
      </c>
      <c r="E727">
        <v>0</v>
      </c>
      <c r="F727">
        <v>144</v>
      </c>
      <c r="G727" s="11">
        <v>0</v>
      </c>
      <c r="H727" s="11">
        <v>0</v>
      </c>
      <c r="I727" s="5" t="s">
        <v>83</v>
      </c>
      <c r="J727" s="5" t="s">
        <v>84</v>
      </c>
      <c r="K727" s="5" t="s">
        <v>99</v>
      </c>
      <c r="L727" s="5" t="s">
        <v>141</v>
      </c>
      <c r="M727" s="5" t="s">
        <v>142</v>
      </c>
      <c r="N727" s="5" t="s">
        <v>143</v>
      </c>
      <c r="O727" s="5" t="s">
        <v>385</v>
      </c>
    </row>
    <row r="728" spans="1:15" x14ac:dyDescent="0.25">
      <c r="A728">
        <v>0</v>
      </c>
      <c r="B728">
        <v>0</v>
      </c>
      <c r="C728">
        <v>0</v>
      </c>
      <c r="D728">
        <v>0</v>
      </c>
      <c r="E728">
        <v>0</v>
      </c>
      <c r="F728">
        <v>0</v>
      </c>
      <c r="G728" s="11">
        <v>0</v>
      </c>
      <c r="H728" s="11">
        <v>22.245366942</v>
      </c>
      <c r="I728" s="5" t="s">
        <v>83</v>
      </c>
      <c r="J728" s="5" t="s">
        <v>84</v>
      </c>
      <c r="K728" s="5" t="s">
        <v>99</v>
      </c>
      <c r="L728" s="5" t="s">
        <v>141</v>
      </c>
      <c r="M728" s="5" t="s">
        <v>142</v>
      </c>
      <c r="N728" s="5" t="s">
        <v>143</v>
      </c>
      <c r="O728" s="5" t="s">
        <v>385</v>
      </c>
    </row>
    <row r="729" spans="1:15" x14ac:dyDescent="0.25">
      <c r="A729">
        <v>0</v>
      </c>
      <c r="B729">
        <v>0</v>
      </c>
      <c r="C729">
        <v>0</v>
      </c>
      <c r="D729">
        <v>0</v>
      </c>
      <c r="E729">
        <v>0</v>
      </c>
      <c r="F729">
        <v>82</v>
      </c>
      <c r="G729" s="11">
        <v>0</v>
      </c>
      <c r="H729" s="11">
        <v>0</v>
      </c>
      <c r="I729" s="5" t="s">
        <v>83</v>
      </c>
      <c r="J729" s="5" t="s">
        <v>84</v>
      </c>
      <c r="K729" s="5" t="s">
        <v>99</v>
      </c>
      <c r="L729" s="5" t="s">
        <v>141</v>
      </c>
      <c r="M729" s="5" t="s">
        <v>142</v>
      </c>
      <c r="N729" s="5" t="s">
        <v>143</v>
      </c>
      <c r="O729" s="5" t="s">
        <v>98</v>
      </c>
    </row>
    <row r="730" spans="1:15" x14ac:dyDescent="0.25">
      <c r="A730">
        <v>0</v>
      </c>
      <c r="B730">
        <v>0</v>
      </c>
      <c r="C730">
        <v>541</v>
      </c>
      <c r="D730">
        <v>0</v>
      </c>
      <c r="E730">
        <v>0</v>
      </c>
      <c r="F730">
        <v>120</v>
      </c>
      <c r="G730" s="11">
        <v>0</v>
      </c>
      <c r="H730" s="11">
        <v>19.773659504000001</v>
      </c>
      <c r="I730" s="5" t="s">
        <v>83</v>
      </c>
      <c r="J730" s="5" t="s">
        <v>84</v>
      </c>
      <c r="K730" s="5" t="s">
        <v>99</v>
      </c>
      <c r="L730" s="5" t="s">
        <v>98</v>
      </c>
      <c r="M730" s="5" t="s">
        <v>98</v>
      </c>
      <c r="N730" s="5" t="s">
        <v>98</v>
      </c>
      <c r="O730" s="5" t="s">
        <v>98</v>
      </c>
    </row>
    <row r="731" spans="1:15" x14ac:dyDescent="0.25">
      <c r="A731">
        <v>0</v>
      </c>
      <c r="B731">
        <v>0</v>
      </c>
      <c r="C731">
        <v>0</v>
      </c>
      <c r="D731">
        <v>0</v>
      </c>
      <c r="E731">
        <v>92</v>
      </c>
      <c r="F731">
        <v>0</v>
      </c>
      <c r="G731" s="11">
        <v>50.229021568</v>
      </c>
      <c r="H731" s="11">
        <v>0</v>
      </c>
      <c r="I731" s="5" t="s">
        <v>83</v>
      </c>
      <c r="J731" s="5" t="s">
        <v>84</v>
      </c>
      <c r="K731" s="5" t="s">
        <v>99</v>
      </c>
      <c r="L731" s="5" t="s">
        <v>98</v>
      </c>
      <c r="M731" s="5" t="s">
        <v>98</v>
      </c>
      <c r="N731" s="5" t="s">
        <v>98</v>
      </c>
      <c r="O731" s="5" t="s">
        <v>98</v>
      </c>
    </row>
    <row r="732" spans="1:15" x14ac:dyDescent="0.25">
      <c r="A732">
        <v>0</v>
      </c>
      <c r="B732">
        <v>0</v>
      </c>
      <c r="C732">
        <v>34</v>
      </c>
      <c r="D732">
        <v>74</v>
      </c>
      <c r="E732">
        <v>0</v>
      </c>
      <c r="F732">
        <v>0</v>
      </c>
      <c r="G732" s="11">
        <v>0</v>
      </c>
      <c r="H732" s="11">
        <v>0</v>
      </c>
      <c r="I732" s="5" t="s">
        <v>83</v>
      </c>
      <c r="J732" s="5" t="s">
        <v>84</v>
      </c>
      <c r="K732" s="5" t="s">
        <v>99</v>
      </c>
      <c r="L732" s="5" t="s">
        <v>98</v>
      </c>
      <c r="M732" s="5" t="s">
        <v>98</v>
      </c>
      <c r="N732" s="5" t="s">
        <v>98</v>
      </c>
      <c r="O732" s="5" t="s">
        <v>98</v>
      </c>
    </row>
    <row r="733" spans="1:15" x14ac:dyDescent="0.25">
      <c r="A733">
        <v>0</v>
      </c>
      <c r="B733">
        <v>0</v>
      </c>
      <c r="C733">
        <v>0</v>
      </c>
      <c r="D733">
        <v>0</v>
      </c>
      <c r="E733">
        <v>57</v>
      </c>
      <c r="F733">
        <v>0</v>
      </c>
      <c r="G733" s="11">
        <v>47.945884223999997</v>
      </c>
      <c r="H733" s="11">
        <v>0</v>
      </c>
      <c r="I733" s="5" t="s">
        <v>83</v>
      </c>
      <c r="J733" s="5" t="s">
        <v>84</v>
      </c>
      <c r="K733" s="5" t="s">
        <v>99</v>
      </c>
      <c r="L733" s="5" t="s">
        <v>98</v>
      </c>
      <c r="M733" s="5" t="s">
        <v>98</v>
      </c>
      <c r="N733" s="5" t="s">
        <v>98</v>
      </c>
      <c r="O733" s="5" t="s">
        <v>98</v>
      </c>
    </row>
    <row r="734" spans="1:15" x14ac:dyDescent="0.25">
      <c r="A734">
        <v>0</v>
      </c>
      <c r="B734">
        <v>0</v>
      </c>
      <c r="C734">
        <v>0</v>
      </c>
      <c r="D734">
        <v>0</v>
      </c>
      <c r="E734">
        <v>0</v>
      </c>
      <c r="F734">
        <v>48</v>
      </c>
      <c r="G734" s="11">
        <v>0</v>
      </c>
      <c r="H734" s="11">
        <v>0</v>
      </c>
      <c r="I734" s="5" t="s">
        <v>83</v>
      </c>
      <c r="J734" s="5" t="s">
        <v>84</v>
      </c>
      <c r="K734" s="5" t="s">
        <v>99</v>
      </c>
      <c r="L734" s="5" t="s">
        <v>98</v>
      </c>
      <c r="M734" s="5" t="s">
        <v>98</v>
      </c>
      <c r="N734" s="5" t="s">
        <v>98</v>
      </c>
      <c r="O734" s="5" t="s">
        <v>98</v>
      </c>
    </row>
    <row r="735" spans="1:15" x14ac:dyDescent="0.25">
      <c r="A735">
        <v>0</v>
      </c>
      <c r="B735">
        <v>10</v>
      </c>
      <c r="C735">
        <v>0</v>
      </c>
      <c r="D735">
        <v>9</v>
      </c>
      <c r="E735">
        <v>0</v>
      </c>
      <c r="F735">
        <v>22</v>
      </c>
      <c r="G735" s="11">
        <v>0</v>
      </c>
      <c r="H735" s="11">
        <v>0</v>
      </c>
      <c r="I735" s="5" t="s">
        <v>83</v>
      </c>
      <c r="J735" s="5" t="s">
        <v>84</v>
      </c>
      <c r="K735" s="5" t="s">
        <v>99</v>
      </c>
      <c r="L735" s="5" t="s">
        <v>98</v>
      </c>
      <c r="M735" s="5" t="s">
        <v>98</v>
      </c>
      <c r="N735" s="5" t="s">
        <v>98</v>
      </c>
      <c r="O735" s="5" t="s">
        <v>98</v>
      </c>
    </row>
    <row r="736" spans="1:15" x14ac:dyDescent="0.25">
      <c r="A736">
        <v>0</v>
      </c>
      <c r="B736">
        <v>7</v>
      </c>
      <c r="C736">
        <v>0</v>
      </c>
      <c r="D736">
        <v>0</v>
      </c>
      <c r="E736">
        <v>0</v>
      </c>
      <c r="F736">
        <v>0</v>
      </c>
      <c r="G736" s="11">
        <v>0</v>
      </c>
      <c r="H736" s="11">
        <v>0</v>
      </c>
      <c r="I736" s="5" t="s">
        <v>83</v>
      </c>
      <c r="J736" s="5" t="s">
        <v>84</v>
      </c>
      <c r="K736" s="5" t="s">
        <v>99</v>
      </c>
      <c r="L736" s="5" t="s">
        <v>98</v>
      </c>
      <c r="M736" s="5" t="s">
        <v>98</v>
      </c>
      <c r="N736" s="5" t="s">
        <v>98</v>
      </c>
      <c r="O736" s="5" t="s">
        <v>98</v>
      </c>
    </row>
    <row r="737" spans="1:16" x14ac:dyDescent="0.25">
      <c r="A737">
        <v>0</v>
      </c>
      <c r="B737">
        <v>0</v>
      </c>
      <c r="C737">
        <v>0</v>
      </c>
      <c r="D737">
        <v>0</v>
      </c>
      <c r="E737">
        <v>0</v>
      </c>
      <c r="F737">
        <v>5</v>
      </c>
      <c r="G737" s="11">
        <v>0</v>
      </c>
      <c r="H737" s="11">
        <v>0</v>
      </c>
      <c r="I737" s="5" t="s">
        <v>83</v>
      </c>
      <c r="J737" s="5" t="s">
        <v>84</v>
      </c>
      <c r="K737" s="5" t="s">
        <v>99</v>
      </c>
      <c r="L737" s="5" t="s">
        <v>98</v>
      </c>
      <c r="M737" s="5" t="s">
        <v>98</v>
      </c>
      <c r="N737" s="5" t="s">
        <v>98</v>
      </c>
      <c r="O737" s="5" t="s">
        <v>98</v>
      </c>
    </row>
    <row r="738" spans="1:16" x14ac:dyDescent="0.25">
      <c r="A738">
        <v>0</v>
      </c>
      <c r="B738">
        <v>69</v>
      </c>
      <c r="C738">
        <v>185</v>
      </c>
      <c r="D738">
        <v>0</v>
      </c>
      <c r="E738">
        <v>216</v>
      </c>
      <c r="F738">
        <v>522</v>
      </c>
      <c r="G738" s="11">
        <v>176.94314416</v>
      </c>
      <c r="H738" s="11">
        <v>75.387076859000004</v>
      </c>
      <c r="I738" s="5" t="s">
        <v>83</v>
      </c>
      <c r="J738" s="5" t="s">
        <v>84</v>
      </c>
      <c r="K738" s="5" t="s">
        <v>99</v>
      </c>
      <c r="L738" s="5" t="s">
        <v>100</v>
      </c>
      <c r="M738" s="5" t="s">
        <v>115</v>
      </c>
      <c r="N738" s="5" t="s">
        <v>116</v>
      </c>
      <c r="O738" s="5" t="s">
        <v>117</v>
      </c>
    </row>
    <row r="739" spans="1:16" x14ac:dyDescent="0.25">
      <c r="A739">
        <v>1448</v>
      </c>
      <c r="B739">
        <v>667</v>
      </c>
      <c r="C739">
        <v>337</v>
      </c>
      <c r="D739">
        <v>820</v>
      </c>
      <c r="E739">
        <v>98</v>
      </c>
      <c r="F739">
        <v>425</v>
      </c>
      <c r="G739" s="11">
        <v>46.804315551999998</v>
      </c>
      <c r="H739" s="11">
        <v>49.434148759999999</v>
      </c>
      <c r="I739" s="5" t="s">
        <v>83</v>
      </c>
      <c r="J739" s="5" t="s">
        <v>84</v>
      </c>
      <c r="K739" s="5" t="s">
        <v>99</v>
      </c>
      <c r="L739" s="5" t="s">
        <v>100</v>
      </c>
      <c r="M739" s="5" t="s">
        <v>101</v>
      </c>
      <c r="N739" s="5" t="s">
        <v>102</v>
      </c>
      <c r="O739" s="5" t="s">
        <v>196</v>
      </c>
    </row>
    <row r="740" spans="1:16" x14ac:dyDescent="0.25">
      <c r="A740">
        <v>245</v>
      </c>
      <c r="B740">
        <v>52</v>
      </c>
      <c r="C740">
        <v>44</v>
      </c>
      <c r="D740">
        <v>140</v>
      </c>
      <c r="E740">
        <v>184</v>
      </c>
      <c r="F740">
        <v>163</v>
      </c>
      <c r="G740" s="11">
        <v>99.316474463999995</v>
      </c>
      <c r="H740" s="11">
        <v>34.603904132000004</v>
      </c>
      <c r="I740" s="5" t="s">
        <v>83</v>
      </c>
      <c r="J740" s="5" t="s">
        <v>84</v>
      </c>
      <c r="K740" s="5" t="s">
        <v>99</v>
      </c>
      <c r="L740" s="5" t="s">
        <v>100</v>
      </c>
      <c r="M740" s="5" t="s">
        <v>101</v>
      </c>
      <c r="N740" s="5" t="s">
        <v>102</v>
      </c>
      <c r="O740" s="5" t="s">
        <v>196</v>
      </c>
    </row>
    <row r="741" spans="1:16" x14ac:dyDescent="0.25">
      <c r="A741">
        <v>154</v>
      </c>
      <c r="B741">
        <v>0</v>
      </c>
      <c r="C741">
        <v>0</v>
      </c>
      <c r="D741">
        <v>231</v>
      </c>
      <c r="E741">
        <v>0</v>
      </c>
      <c r="F741">
        <v>0</v>
      </c>
      <c r="G741" s="11">
        <v>0</v>
      </c>
      <c r="H741" s="11">
        <v>0</v>
      </c>
      <c r="I741" s="5" t="s">
        <v>83</v>
      </c>
      <c r="J741" s="5" t="s">
        <v>84</v>
      </c>
      <c r="K741" s="5" t="s">
        <v>99</v>
      </c>
      <c r="L741" s="5" t="s">
        <v>100</v>
      </c>
      <c r="M741" s="5" t="s">
        <v>101</v>
      </c>
      <c r="N741" s="5" t="s">
        <v>102</v>
      </c>
      <c r="O741" s="5" t="s">
        <v>196</v>
      </c>
    </row>
    <row r="742" spans="1:16" x14ac:dyDescent="0.25">
      <c r="A742">
        <v>0</v>
      </c>
      <c r="B742">
        <v>0</v>
      </c>
      <c r="C742">
        <v>48</v>
      </c>
      <c r="D742">
        <v>0</v>
      </c>
      <c r="E742">
        <v>0</v>
      </c>
      <c r="F742">
        <v>0</v>
      </c>
      <c r="G742" s="11">
        <v>0</v>
      </c>
      <c r="H742" s="11">
        <v>0</v>
      </c>
      <c r="I742" s="5" t="s">
        <v>83</v>
      </c>
      <c r="J742" s="5" t="s">
        <v>84</v>
      </c>
      <c r="K742" s="5" t="s">
        <v>99</v>
      </c>
      <c r="L742" s="5" t="s">
        <v>100</v>
      </c>
      <c r="M742" s="5" t="s">
        <v>101</v>
      </c>
      <c r="N742" s="5" t="s">
        <v>102</v>
      </c>
      <c r="O742" s="5" t="s">
        <v>196</v>
      </c>
    </row>
    <row r="743" spans="1:16" x14ac:dyDescent="0.25">
      <c r="A743">
        <v>0</v>
      </c>
      <c r="B743">
        <v>0</v>
      </c>
      <c r="C743">
        <v>0</v>
      </c>
      <c r="D743">
        <v>0</v>
      </c>
      <c r="E743">
        <v>0</v>
      </c>
      <c r="F743">
        <v>1</v>
      </c>
      <c r="G743" s="11">
        <v>0</v>
      </c>
      <c r="H743" s="11">
        <v>0</v>
      </c>
      <c r="I743" s="5" t="s">
        <v>83</v>
      </c>
      <c r="J743" s="5" t="s">
        <v>84</v>
      </c>
      <c r="K743" s="5" t="s">
        <v>99</v>
      </c>
      <c r="L743" s="5" t="s">
        <v>100</v>
      </c>
      <c r="M743" s="5" t="s">
        <v>101</v>
      </c>
      <c r="N743" s="5" t="s">
        <v>102</v>
      </c>
      <c r="O743" s="5" t="s">
        <v>196</v>
      </c>
    </row>
    <row r="744" spans="1:16" x14ac:dyDescent="0.25">
      <c r="A744">
        <v>0</v>
      </c>
      <c r="B744">
        <v>0</v>
      </c>
      <c r="C744">
        <v>0</v>
      </c>
      <c r="D744">
        <v>0</v>
      </c>
      <c r="E744">
        <v>565</v>
      </c>
      <c r="F744">
        <v>733</v>
      </c>
      <c r="G744" s="11">
        <v>655.26041772799999</v>
      </c>
      <c r="H744" s="11">
        <v>213.80269338700001</v>
      </c>
      <c r="I744" s="5" t="s">
        <v>83</v>
      </c>
      <c r="J744" s="5" t="s">
        <v>84</v>
      </c>
      <c r="K744" s="5" t="s">
        <v>99</v>
      </c>
      <c r="L744" s="5" t="s">
        <v>100</v>
      </c>
      <c r="M744" s="5" t="s">
        <v>332</v>
      </c>
      <c r="N744" s="5" t="s">
        <v>333</v>
      </c>
      <c r="O744" s="5" t="s">
        <v>98</v>
      </c>
    </row>
    <row r="745" spans="1:16" x14ac:dyDescent="0.25">
      <c r="A745">
        <v>0</v>
      </c>
      <c r="B745">
        <v>0</v>
      </c>
      <c r="C745">
        <v>0</v>
      </c>
      <c r="D745">
        <v>0</v>
      </c>
      <c r="E745">
        <v>0</v>
      </c>
      <c r="F745">
        <v>307</v>
      </c>
      <c r="G745" s="11">
        <v>0</v>
      </c>
      <c r="H745" s="11">
        <v>60.556832231000001</v>
      </c>
      <c r="I745" s="5" t="s">
        <v>83</v>
      </c>
      <c r="J745" s="5" t="s">
        <v>84</v>
      </c>
      <c r="K745" s="5" t="s">
        <v>99</v>
      </c>
      <c r="L745" s="5" t="s">
        <v>100</v>
      </c>
      <c r="M745" s="5" t="s">
        <v>332</v>
      </c>
      <c r="N745" s="5" t="s">
        <v>333</v>
      </c>
      <c r="O745" s="5" t="s">
        <v>98</v>
      </c>
    </row>
    <row r="746" spans="1:16" x14ac:dyDescent="0.25">
      <c r="A746">
        <v>0</v>
      </c>
      <c r="B746">
        <v>0</v>
      </c>
      <c r="C746">
        <v>0</v>
      </c>
      <c r="D746">
        <v>0</v>
      </c>
      <c r="E746">
        <v>0</v>
      </c>
      <c r="F746">
        <v>3</v>
      </c>
      <c r="G746" s="11">
        <v>0</v>
      </c>
      <c r="H746" s="11">
        <v>0</v>
      </c>
      <c r="I746" s="5" t="s">
        <v>83</v>
      </c>
      <c r="J746" s="5" t="s">
        <v>84</v>
      </c>
      <c r="K746" s="5" t="s">
        <v>99</v>
      </c>
      <c r="L746" s="5" t="s">
        <v>100</v>
      </c>
      <c r="M746" s="5" t="s">
        <v>332</v>
      </c>
      <c r="N746" s="5" t="s">
        <v>333</v>
      </c>
      <c r="O746" s="5" t="s">
        <v>98</v>
      </c>
    </row>
    <row r="747" spans="1:16" x14ac:dyDescent="0.25">
      <c r="A747">
        <v>0</v>
      </c>
      <c r="B747">
        <v>0</v>
      </c>
      <c r="C747">
        <v>0</v>
      </c>
      <c r="D747">
        <v>0</v>
      </c>
      <c r="E747">
        <v>0</v>
      </c>
      <c r="F747">
        <v>0</v>
      </c>
      <c r="G747" s="11">
        <v>0</v>
      </c>
      <c r="H747" s="11">
        <v>13.594390909000001</v>
      </c>
      <c r="I747" s="5" t="s">
        <v>83</v>
      </c>
      <c r="J747" s="5" t="s">
        <v>84</v>
      </c>
      <c r="K747" s="5" t="s">
        <v>98</v>
      </c>
      <c r="L747" s="5" t="s">
        <v>98</v>
      </c>
      <c r="M747" s="5" t="s">
        <v>98</v>
      </c>
      <c r="N747" s="5" t="s">
        <v>98</v>
      </c>
      <c r="O747" s="5" t="s">
        <v>98</v>
      </c>
      <c r="P747" s="5" t="s">
        <v>682</v>
      </c>
    </row>
    <row r="748" spans="1:16" x14ac:dyDescent="0.25">
      <c r="A748">
        <v>0</v>
      </c>
      <c r="B748">
        <v>0</v>
      </c>
      <c r="C748">
        <v>0</v>
      </c>
      <c r="D748">
        <v>11</v>
      </c>
      <c r="E748">
        <v>0</v>
      </c>
      <c r="F748">
        <v>0</v>
      </c>
      <c r="G748" s="11">
        <v>0</v>
      </c>
      <c r="H748" s="11">
        <v>0</v>
      </c>
      <c r="I748" s="5" t="s">
        <v>83</v>
      </c>
      <c r="J748" s="5" t="s">
        <v>84</v>
      </c>
      <c r="K748" s="5" t="s">
        <v>98</v>
      </c>
      <c r="L748" s="5" t="s">
        <v>98</v>
      </c>
      <c r="M748" s="5" t="s">
        <v>98</v>
      </c>
      <c r="N748" s="5" t="s">
        <v>98</v>
      </c>
      <c r="O748" s="5" t="s">
        <v>98</v>
      </c>
      <c r="P748" s="5" t="s">
        <v>682</v>
      </c>
    </row>
    <row r="749" spans="1:16" x14ac:dyDescent="0.25">
      <c r="A749">
        <v>0</v>
      </c>
      <c r="B749">
        <v>0</v>
      </c>
      <c r="C749">
        <v>0</v>
      </c>
      <c r="D749">
        <v>0</v>
      </c>
      <c r="E749">
        <v>0</v>
      </c>
      <c r="F749">
        <v>4</v>
      </c>
      <c r="G749" s="11">
        <v>0</v>
      </c>
      <c r="H749" s="11">
        <v>0</v>
      </c>
      <c r="I749" s="5" t="s">
        <v>83</v>
      </c>
      <c r="J749" s="5" t="s">
        <v>84</v>
      </c>
      <c r="K749" s="5" t="s">
        <v>98</v>
      </c>
      <c r="L749" s="5" t="s">
        <v>98</v>
      </c>
      <c r="M749" s="5" t="s">
        <v>98</v>
      </c>
      <c r="N749" s="5" t="s">
        <v>98</v>
      </c>
      <c r="O749" s="5" t="s">
        <v>98</v>
      </c>
      <c r="P749" s="5" t="s">
        <v>682</v>
      </c>
    </row>
    <row r="750" spans="1:16" x14ac:dyDescent="0.25">
      <c r="A750">
        <v>83</v>
      </c>
      <c r="B750">
        <v>15</v>
      </c>
      <c r="C750">
        <v>10</v>
      </c>
      <c r="D750">
        <v>0</v>
      </c>
      <c r="E750">
        <v>0</v>
      </c>
      <c r="F750">
        <v>18</v>
      </c>
      <c r="G750" s="11">
        <v>0</v>
      </c>
      <c r="H750" s="11">
        <v>0</v>
      </c>
      <c r="I750" s="5" t="s">
        <v>83</v>
      </c>
      <c r="J750" s="5" t="s">
        <v>84</v>
      </c>
      <c r="K750" s="5" t="s">
        <v>98</v>
      </c>
      <c r="L750" s="5" t="s">
        <v>98</v>
      </c>
      <c r="M750" s="5" t="s">
        <v>98</v>
      </c>
      <c r="N750" s="5" t="s">
        <v>98</v>
      </c>
      <c r="O750" s="5" t="s">
        <v>98</v>
      </c>
      <c r="P750" s="5" t="s">
        <v>686</v>
      </c>
    </row>
    <row r="751" spans="1:16" x14ac:dyDescent="0.25">
      <c r="A751">
        <v>27</v>
      </c>
      <c r="B751">
        <v>0</v>
      </c>
      <c r="C751">
        <v>0</v>
      </c>
      <c r="D751">
        <v>0</v>
      </c>
      <c r="E751">
        <v>0</v>
      </c>
      <c r="F751">
        <v>0</v>
      </c>
      <c r="G751" s="11">
        <v>0</v>
      </c>
      <c r="H751" s="11">
        <v>0</v>
      </c>
      <c r="I751" s="5" t="s">
        <v>83</v>
      </c>
      <c r="J751" s="5" t="s">
        <v>84</v>
      </c>
      <c r="K751" s="5" t="s">
        <v>98</v>
      </c>
      <c r="L751" s="5" t="s">
        <v>98</v>
      </c>
      <c r="M751" s="5" t="s">
        <v>98</v>
      </c>
      <c r="N751" s="5" t="s">
        <v>98</v>
      </c>
      <c r="O751" s="5" t="s">
        <v>98</v>
      </c>
      <c r="P751" s="5" t="s">
        <v>686</v>
      </c>
    </row>
    <row r="752" spans="1:16" x14ac:dyDescent="0.25">
      <c r="A752">
        <v>0</v>
      </c>
      <c r="B752">
        <v>0</v>
      </c>
      <c r="C752">
        <v>0</v>
      </c>
      <c r="D752">
        <v>5</v>
      </c>
      <c r="E752">
        <v>0</v>
      </c>
      <c r="F752">
        <v>0</v>
      </c>
      <c r="G752" s="11">
        <v>0</v>
      </c>
      <c r="H752" s="11">
        <v>0</v>
      </c>
      <c r="I752" s="5" t="s">
        <v>83</v>
      </c>
      <c r="J752" s="5" t="s">
        <v>84</v>
      </c>
      <c r="K752" s="5" t="s">
        <v>98</v>
      </c>
      <c r="L752" s="5" t="s">
        <v>98</v>
      </c>
      <c r="M752" s="5" t="s">
        <v>98</v>
      </c>
      <c r="N752" s="5" t="s">
        <v>98</v>
      </c>
      <c r="O752" s="5" t="s">
        <v>98</v>
      </c>
      <c r="P752" s="5" t="s">
        <v>689</v>
      </c>
    </row>
    <row r="753" spans="1:16" x14ac:dyDescent="0.25">
      <c r="A753">
        <v>0</v>
      </c>
      <c r="B753">
        <v>0</v>
      </c>
      <c r="C753">
        <v>0</v>
      </c>
      <c r="D753">
        <v>0</v>
      </c>
      <c r="E753">
        <v>334</v>
      </c>
      <c r="F753">
        <v>0</v>
      </c>
      <c r="G753" s="11">
        <v>303.657266752</v>
      </c>
      <c r="H753" s="11">
        <v>0</v>
      </c>
      <c r="I753" s="5" t="s">
        <v>83</v>
      </c>
      <c r="J753" s="5" t="s">
        <v>84</v>
      </c>
      <c r="K753" s="5" t="s">
        <v>98</v>
      </c>
      <c r="L753" s="5" t="s">
        <v>98</v>
      </c>
      <c r="M753" s="5" t="s">
        <v>98</v>
      </c>
      <c r="N753" s="5" t="s">
        <v>98</v>
      </c>
      <c r="O753" s="5" t="s">
        <v>98</v>
      </c>
      <c r="P753" s="5" t="s">
        <v>687</v>
      </c>
    </row>
    <row r="754" spans="1:16" x14ac:dyDescent="0.25">
      <c r="A754">
        <v>520</v>
      </c>
      <c r="B754">
        <v>0</v>
      </c>
      <c r="C754">
        <v>0</v>
      </c>
      <c r="D754">
        <v>0</v>
      </c>
      <c r="E754">
        <v>0</v>
      </c>
      <c r="F754">
        <v>0</v>
      </c>
      <c r="G754" s="11">
        <v>0</v>
      </c>
      <c r="H754" s="11">
        <v>0</v>
      </c>
      <c r="I754" s="5" t="s">
        <v>83</v>
      </c>
      <c r="J754" s="5" t="s">
        <v>84</v>
      </c>
      <c r="K754" s="5" t="s">
        <v>98</v>
      </c>
      <c r="L754" s="5" t="s">
        <v>98</v>
      </c>
      <c r="M754" s="5" t="s">
        <v>98</v>
      </c>
      <c r="N754" s="5" t="s">
        <v>98</v>
      </c>
      <c r="O754" s="5" t="s">
        <v>98</v>
      </c>
      <c r="P754" s="5" t="s">
        <v>687</v>
      </c>
    </row>
    <row r="755" spans="1:16" x14ac:dyDescent="0.25">
      <c r="A755">
        <v>343</v>
      </c>
      <c r="B755">
        <v>0</v>
      </c>
      <c r="C755">
        <v>0</v>
      </c>
      <c r="D755">
        <v>0</v>
      </c>
      <c r="E755">
        <v>0</v>
      </c>
      <c r="F755">
        <v>0</v>
      </c>
      <c r="G755" s="11">
        <v>0</v>
      </c>
      <c r="H755" s="11">
        <v>0</v>
      </c>
      <c r="I755" s="5" t="s">
        <v>83</v>
      </c>
      <c r="J755" s="5" t="s">
        <v>84</v>
      </c>
      <c r="K755" s="5" t="s">
        <v>98</v>
      </c>
      <c r="L755" s="5" t="s">
        <v>98</v>
      </c>
      <c r="M755" s="5" t="s">
        <v>98</v>
      </c>
      <c r="N755" s="5" t="s">
        <v>98</v>
      </c>
      <c r="O755" s="5" t="s">
        <v>98</v>
      </c>
      <c r="P755" s="5" t="s">
        <v>687</v>
      </c>
    </row>
    <row r="756" spans="1:16" x14ac:dyDescent="0.25">
      <c r="A756">
        <v>231</v>
      </c>
      <c r="B756">
        <v>0</v>
      </c>
      <c r="C756">
        <v>0</v>
      </c>
      <c r="D756">
        <v>98</v>
      </c>
      <c r="E756">
        <v>0</v>
      </c>
      <c r="F756">
        <v>0</v>
      </c>
      <c r="G756" s="11">
        <v>0</v>
      </c>
      <c r="H756" s="11">
        <v>0</v>
      </c>
      <c r="I756" s="5" t="s">
        <v>83</v>
      </c>
      <c r="J756" s="5" t="s">
        <v>84</v>
      </c>
      <c r="K756" s="5" t="s">
        <v>98</v>
      </c>
      <c r="L756" s="5" t="s">
        <v>98</v>
      </c>
      <c r="M756" s="5" t="s">
        <v>98</v>
      </c>
      <c r="N756" s="5" t="s">
        <v>98</v>
      </c>
      <c r="O756" s="5" t="s">
        <v>98</v>
      </c>
      <c r="P756" s="5" t="s">
        <v>687</v>
      </c>
    </row>
    <row r="757" spans="1:16" x14ac:dyDescent="0.25">
      <c r="A757">
        <v>70</v>
      </c>
      <c r="B757">
        <v>0</v>
      </c>
      <c r="C757">
        <v>0</v>
      </c>
      <c r="D757">
        <v>0</v>
      </c>
      <c r="E757">
        <v>0</v>
      </c>
      <c r="F757">
        <v>0</v>
      </c>
      <c r="G757" s="11">
        <v>0</v>
      </c>
      <c r="H757" s="11">
        <v>0</v>
      </c>
      <c r="I757" s="5" t="s">
        <v>83</v>
      </c>
      <c r="J757" s="5" t="s">
        <v>84</v>
      </c>
      <c r="K757" s="5" t="s">
        <v>98</v>
      </c>
      <c r="L757" s="5" t="s">
        <v>98</v>
      </c>
      <c r="M757" s="5" t="s">
        <v>98</v>
      </c>
      <c r="N757" s="5" t="s">
        <v>98</v>
      </c>
      <c r="O757" s="5" t="s">
        <v>98</v>
      </c>
      <c r="P757" s="5" t="s">
        <v>687</v>
      </c>
    </row>
    <row r="758" spans="1:16" x14ac:dyDescent="0.25">
      <c r="A758">
        <v>0</v>
      </c>
      <c r="B758">
        <v>60</v>
      </c>
      <c r="C758">
        <v>0</v>
      </c>
      <c r="D758">
        <v>0</v>
      </c>
      <c r="E758">
        <v>0</v>
      </c>
      <c r="F758">
        <v>0</v>
      </c>
      <c r="G758" s="11">
        <v>0</v>
      </c>
      <c r="H758" s="11">
        <v>0</v>
      </c>
      <c r="I758" s="5" t="s">
        <v>83</v>
      </c>
      <c r="J758" s="5" t="s">
        <v>84</v>
      </c>
      <c r="K758" s="5" t="s">
        <v>98</v>
      </c>
      <c r="L758" s="5" t="s">
        <v>98</v>
      </c>
      <c r="M758" s="5" t="s">
        <v>98</v>
      </c>
      <c r="N758" s="5" t="s">
        <v>98</v>
      </c>
      <c r="O758" s="5" t="s">
        <v>98</v>
      </c>
      <c r="P758" s="5" t="s">
        <v>687</v>
      </c>
    </row>
    <row r="759" spans="1:16" x14ac:dyDescent="0.25">
      <c r="A759">
        <v>0</v>
      </c>
      <c r="B759">
        <v>0</v>
      </c>
      <c r="C759">
        <v>0</v>
      </c>
      <c r="D759">
        <v>0</v>
      </c>
      <c r="E759">
        <v>17</v>
      </c>
      <c r="F759">
        <v>0</v>
      </c>
      <c r="G759" s="11">
        <v>0</v>
      </c>
      <c r="H759" s="11">
        <v>0</v>
      </c>
      <c r="I759" s="5" t="s">
        <v>83</v>
      </c>
      <c r="J759" s="5" t="s">
        <v>84</v>
      </c>
      <c r="K759" s="5" t="s">
        <v>98</v>
      </c>
      <c r="L759" s="5" t="s">
        <v>98</v>
      </c>
      <c r="M759" s="5" t="s">
        <v>98</v>
      </c>
      <c r="N759" s="5" t="s">
        <v>98</v>
      </c>
      <c r="O759" s="5" t="s">
        <v>98</v>
      </c>
      <c r="P759" s="5" t="s">
        <v>687</v>
      </c>
    </row>
    <row r="760" spans="1:16" x14ac:dyDescent="0.25">
      <c r="A760">
        <v>36</v>
      </c>
      <c r="B760">
        <v>943</v>
      </c>
      <c r="C760">
        <v>7</v>
      </c>
      <c r="D760">
        <v>20</v>
      </c>
      <c r="E760">
        <v>0</v>
      </c>
      <c r="F760">
        <v>97</v>
      </c>
      <c r="G760" s="11">
        <v>0</v>
      </c>
      <c r="H760" s="11">
        <v>0</v>
      </c>
      <c r="I760" s="5" t="s">
        <v>83</v>
      </c>
      <c r="J760" s="5" t="s">
        <v>84</v>
      </c>
      <c r="K760" s="5" t="s">
        <v>98</v>
      </c>
      <c r="L760" s="5" t="s">
        <v>98</v>
      </c>
      <c r="M760" s="5" t="s">
        <v>98</v>
      </c>
      <c r="N760" s="5" t="s">
        <v>98</v>
      </c>
      <c r="O760" s="5" t="s">
        <v>98</v>
      </c>
      <c r="P760" s="5" t="s">
        <v>675</v>
      </c>
    </row>
    <row r="761" spans="1:16" x14ac:dyDescent="0.25">
      <c r="A761">
        <v>0</v>
      </c>
      <c r="B761">
        <v>0</v>
      </c>
      <c r="C761">
        <v>0</v>
      </c>
      <c r="D761">
        <v>461</v>
      </c>
      <c r="E761">
        <v>0</v>
      </c>
      <c r="F761">
        <v>0</v>
      </c>
      <c r="G761" s="11">
        <v>0</v>
      </c>
      <c r="H761" s="11">
        <v>0</v>
      </c>
      <c r="I761" s="5" t="s">
        <v>83</v>
      </c>
      <c r="J761" s="5" t="s">
        <v>84</v>
      </c>
      <c r="K761" s="5" t="s">
        <v>98</v>
      </c>
      <c r="L761" s="5" t="s">
        <v>98</v>
      </c>
      <c r="M761" s="5" t="s">
        <v>98</v>
      </c>
      <c r="N761" s="5" t="s">
        <v>98</v>
      </c>
      <c r="O761" s="5" t="s">
        <v>98</v>
      </c>
      <c r="P761" s="5" t="s">
        <v>675</v>
      </c>
    </row>
    <row r="762" spans="1:16" x14ac:dyDescent="0.25">
      <c r="A762">
        <v>0</v>
      </c>
      <c r="B762">
        <v>0</v>
      </c>
      <c r="C762">
        <v>0</v>
      </c>
      <c r="D762">
        <v>420</v>
      </c>
      <c r="E762">
        <v>0</v>
      </c>
      <c r="F762">
        <v>0</v>
      </c>
      <c r="G762" s="11">
        <v>0</v>
      </c>
      <c r="H762" s="11">
        <v>0</v>
      </c>
      <c r="I762" s="5" t="s">
        <v>83</v>
      </c>
      <c r="J762" s="5" t="s">
        <v>84</v>
      </c>
      <c r="K762" s="5" t="s">
        <v>98</v>
      </c>
      <c r="L762" s="5" t="s">
        <v>98</v>
      </c>
      <c r="M762" s="5" t="s">
        <v>98</v>
      </c>
      <c r="N762" s="5" t="s">
        <v>98</v>
      </c>
      <c r="O762" s="5" t="s">
        <v>98</v>
      </c>
      <c r="P762" s="5" t="s">
        <v>675</v>
      </c>
    </row>
    <row r="763" spans="1:16" x14ac:dyDescent="0.25">
      <c r="A763">
        <v>17</v>
      </c>
      <c r="B763">
        <v>4</v>
      </c>
      <c r="C763">
        <v>35</v>
      </c>
      <c r="D763">
        <v>226</v>
      </c>
      <c r="E763">
        <v>55</v>
      </c>
      <c r="F763">
        <v>0</v>
      </c>
      <c r="G763" s="11">
        <v>0</v>
      </c>
      <c r="H763" s="11">
        <v>0</v>
      </c>
      <c r="I763" s="5" t="s">
        <v>83</v>
      </c>
      <c r="J763" s="5" t="s">
        <v>84</v>
      </c>
      <c r="K763" s="5" t="s">
        <v>98</v>
      </c>
      <c r="L763" s="5" t="s">
        <v>98</v>
      </c>
      <c r="M763" s="5" t="s">
        <v>98</v>
      </c>
      <c r="N763" s="5" t="s">
        <v>98</v>
      </c>
      <c r="O763" s="5" t="s">
        <v>98</v>
      </c>
      <c r="P763" s="5" t="s">
        <v>675</v>
      </c>
    </row>
    <row r="764" spans="1:16" x14ac:dyDescent="0.25">
      <c r="A764">
        <v>0</v>
      </c>
      <c r="B764">
        <v>0</v>
      </c>
      <c r="C764">
        <v>63</v>
      </c>
      <c r="D764">
        <v>0</v>
      </c>
      <c r="E764">
        <v>31</v>
      </c>
      <c r="F764">
        <v>0</v>
      </c>
      <c r="G764" s="11">
        <v>30.822354144000002</v>
      </c>
      <c r="H764" s="11">
        <v>0</v>
      </c>
      <c r="I764" s="5" t="s">
        <v>83</v>
      </c>
      <c r="J764" s="5" t="s">
        <v>84</v>
      </c>
      <c r="K764" s="5" t="s">
        <v>98</v>
      </c>
      <c r="L764" s="5" t="s">
        <v>98</v>
      </c>
      <c r="M764" s="5" t="s">
        <v>98</v>
      </c>
      <c r="N764" s="5" t="s">
        <v>98</v>
      </c>
      <c r="O764" s="5" t="s">
        <v>98</v>
      </c>
      <c r="P764" s="5" t="s">
        <v>675</v>
      </c>
    </row>
    <row r="765" spans="1:16" x14ac:dyDescent="0.25">
      <c r="A765">
        <v>35</v>
      </c>
      <c r="B765">
        <v>0</v>
      </c>
      <c r="C765">
        <v>0</v>
      </c>
      <c r="D765">
        <v>6</v>
      </c>
      <c r="E765">
        <v>0</v>
      </c>
      <c r="F765">
        <v>0</v>
      </c>
      <c r="G765" s="11">
        <v>0</v>
      </c>
      <c r="H765" s="11">
        <v>0</v>
      </c>
      <c r="I765" s="5" t="s">
        <v>83</v>
      </c>
      <c r="J765" s="5" t="s">
        <v>84</v>
      </c>
      <c r="K765" s="5" t="s">
        <v>98</v>
      </c>
      <c r="L765" s="5" t="s">
        <v>98</v>
      </c>
      <c r="M765" s="5" t="s">
        <v>98</v>
      </c>
      <c r="N765" s="5" t="s">
        <v>98</v>
      </c>
      <c r="O765" s="5" t="s">
        <v>98</v>
      </c>
      <c r="P765" s="5" t="s">
        <v>675</v>
      </c>
    </row>
    <row r="766" spans="1:16" x14ac:dyDescent="0.25">
      <c r="A766">
        <v>16</v>
      </c>
      <c r="B766">
        <v>0</v>
      </c>
      <c r="C766">
        <v>0</v>
      </c>
      <c r="D766">
        <v>0</v>
      </c>
      <c r="E766">
        <v>0</v>
      </c>
      <c r="F766">
        <v>0</v>
      </c>
      <c r="G766" s="11">
        <v>0</v>
      </c>
      <c r="H766" s="11">
        <v>0</v>
      </c>
      <c r="I766" s="5" t="s">
        <v>83</v>
      </c>
      <c r="J766" s="5" t="s">
        <v>84</v>
      </c>
      <c r="K766" s="5" t="s">
        <v>98</v>
      </c>
      <c r="L766" s="5" t="s">
        <v>98</v>
      </c>
      <c r="M766" s="5" t="s">
        <v>98</v>
      </c>
      <c r="N766" s="5" t="s">
        <v>98</v>
      </c>
      <c r="O766" s="5" t="s">
        <v>98</v>
      </c>
      <c r="P766" s="5" t="s">
        <v>675</v>
      </c>
    </row>
    <row r="767" spans="1:16" x14ac:dyDescent="0.25">
      <c r="A767">
        <v>10</v>
      </c>
      <c r="B767">
        <v>0</v>
      </c>
      <c r="C767">
        <v>0</v>
      </c>
      <c r="D767">
        <v>0</v>
      </c>
      <c r="E767">
        <v>6</v>
      </c>
      <c r="F767">
        <v>0</v>
      </c>
      <c r="G767" s="11">
        <v>0</v>
      </c>
      <c r="H767" s="11">
        <v>0</v>
      </c>
      <c r="I767" s="5" t="s">
        <v>83</v>
      </c>
      <c r="J767" s="5" t="s">
        <v>84</v>
      </c>
      <c r="K767" s="5" t="s">
        <v>98</v>
      </c>
      <c r="L767" s="5" t="s">
        <v>98</v>
      </c>
      <c r="M767" s="5" t="s">
        <v>98</v>
      </c>
      <c r="N767" s="5" t="s">
        <v>98</v>
      </c>
      <c r="O767" s="5" t="s">
        <v>98</v>
      </c>
      <c r="P767" s="5" t="s">
        <v>675</v>
      </c>
    </row>
    <row r="768" spans="1:16" x14ac:dyDescent="0.25">
      <c r="A768">
        <v>0</v>
      </c>
      <c r="B768">
        <v>0</v>
      </c>
      <c r="C768">
        <v>0</v>
      </c>
      <c r="D768">
        <v>0</v>
      </c>
      <c r="E768">
        <v>8</v>
      </c>
      <c r="F768">
        <v>0</v>
      </c>
      <c r="G768" s="11">
        <v>4.566274688</v>
      </c>
      <c r="H768" s="11">
        <v>0</v>
      </c>
      <c r="I768" s="5" t="s">
        <v>83</v>
      </c>
      <c r="J768" s="5" t="s">
        <v>84</v>
      </c>
      <c r="K768" s="5" t="s">
        <v>98</v>
      </c>
      <c r="L768" s="5" t="s">
        <v>98</v>
      </c>
      <c r="M768" s="5" t="s">
        <v>98</v>
      </c>
      <c r="N768" s="5" t="s">
        <v>98</v>
      </c>
      <c r="O768" s="5" t="s">
        <v>98</v>
      </c>
      <c r="P768" s="5" t="s">
        <v>675</v>
      </c>
    </row>
    <row r="769" spans="1:16" x14ac:dyDescent="0.25">
      <c r="A769">
        <v>0</v>
      </c>
      <c r="B769">
        <v>7</v>
      </c>
      <c r="C769">
        <v>0</v>
      </c>
      <c r="D769">
        <v>0</v>
      </c>
      <c r="E769">
        <v>0</v>
      </c>
      <c r="F769">
        <v>0</v>
      </c>
      <c r="G769" s="11">
        <v>0</v>
      </c>
      <c r="H769" s="11">
        <v>0</v>
      </c>
      <c r="I769" s="5" t="s">
        <v>83</v>
      </c>
      <c r="J769" s="5" t="s">
        <v>84</v>
      </c>
      <c r="K769" s="5" t="s">
        <v>98</v>
      </c>
      <c r="L769" s="5" t="s">
        <v>98</v>
      </c>
      <c r="M769" s="5" t="s">
        <v>98</v>
      </c>
      <c r="N769" s="5" t="s">
        <v>98</v>
      </c>
      <c r="O769" s="5" t="s">
        <v>98</v>
      </c>
      <c r="P769" s="5" t="s">
        <v>675</v>
      </c>
    </row>
    <row r="770" spans="1:16" x14ac:dyDescent="0.25">
      <c r="A770">
        <v>0</v>
      </c>
      <c r="B770">
        <v>7</v>
      </c>
      <c r="C770">
        <v>0</v>
      </c>
      <c r="D770">
        <v>0</v>
      </c>
      <c r="E770">
        <v>0</v>
      </c>
      <c r="F770">
        <v>0</v>
      </c>
      <c r="G770" s="11">
        <v>0</v>
      </c>
      <c r="H770" s="11">
        <v>0</v>
      </c>
      <c r="I770" s="5" t="s">
        <v>83</v>
      </c>
      <c r="J770" s="5" t="s">
        <v>84</v>
      </c>
      <c r="K770" s="5" t="s">
        <v>98</v>
      </c>
      <c r="L770" s="5" t="s">
        <v>98</v>
      </c>
      <c r="M770" s="5" t="s">
        <v>98</v>
      </c>
      <c r="N770" s="5" t="s">
        <v>98</v>
      </c>
      <c r="O770" s="5" t="s">
        <v>98</v>
      </c>
      <c r="P770" s="5" t="s">
        <v>676</v>
      </c>
    </row>
    <row r="771" spans="1:16" x14ac:dyDescent="0.25">
      <c r="A771">
        <v>0</v>
      </c>
      <c r="B771">
        <v>29</v>
      </c>
      <c r="C771">
        <v>0</v>
      </c>
      <c r="D771">
        <v>0</v>
      </c>
      <c r="E771">
        <v>0</v>
      </c>
      <c r="F771">
        <v>0</v>
      </c>
      <c r="G771" s="11">
        <v>0</v>
      </c>
      <c r="H771" s="11">
        <v>0</v>
      </c>
      <c r="I771" s="5" t="s">
        <v>83</v>
      </c>
      <c r="J771" s="5" t="s">
        <v>84</v>
      </c>
      <c r="K771" s="5" t="s">
        <v>98</v>
      </c>
      <c r="L771" s="5" t="s">
        <v>98</v>
      </c>
      <c r="M771" s="5" t="s">
        <v>98</v>
      </c>
      <c r="N771" s="5" t="s">
        <v>98</v>
      </c>
      <c r="O771" s="5" t="s">
        <v>98</v>
      </c>
      <c r="P771" s="5" t="s">
        <v>678</v>
      </c>
    </row>
    <row r="772" spans="1:16" x14ac:dyDescent="0.25">
      <c r="A772">
        <v>0</v>
      </c>
      <c r="B772">
        <v>0</v>
      </c>
      <c r="C772">
        <v>0</v>
      </c>
      <c r="D772">
        <v>0</v>
      </c>
      <c r="E772">
        <v>0</v>
      </c>
      <c r="F772">
        <v>18</v>
      </c>
      <c r="G772" s="11">
        <v>0</v>
      </c>
      <c r="H772" s="11">
        <v>0</v>
      </c>
      <c r="I772" s="5" t="s">
        <v>83</v>
      </c>
      <c r="J772" s="5" t="s">
        <v>84</v>
      </c>
      <c r="K772" s="5" t="s">
        <v>98</v>
      </c>
      <c r="L772" s="5" t="s">
        <v>98</v>
      </c>
      <c r="M772" s="5" t="s">
        <v>98</v>
      </c>
      <c r="N772" s="5" t="s">
        <v>98</v>
      </c>
      <c r="O772" s="5" t="s">
        <v>98</v>
      </c>
      <c r="P772" s="5" t="s">
        <v>678</v>
      </c>
    </row>
    <row r="773" spans="1:16" x14ac:dyDescent="0.25">
      <c r="A773">
        <v>0</v>
      </c>
      <c r="B773">
        <v>0</v>
      </c>
      <c r="C773">
        <v>0</v>
      </c>
      <c r="D773">
        <v>0</v>
      </c>
      <c r="E773">
        <v>0</v>
      </c>
      <c r="F773">
        <v>12</v>
      </c>
      <c r="G773" s="11">
        <v>0</v>
      </c>
      <c r="H773" s="11">
        <v>0</v>
      </c>
      <c r="I773" s="5" t="s">
        <v>83</v>
      </c>
      <c r="J773" s="5" t="s">
        <v>84</v>
      </c>
      <c r="K773" s="5" t="s">
        <v>98</v>
      </c>
      <c r="L773" s="5" t="s">
        <v>98</v>
      </c>
      <c r="M773" s="5" t="s">
        <v>98</v>
      </c>
      <c r="N773" s="5" t="s">
        <v>98</v>
      </c>
      <c r="O773" s="5" t="s">
        <v>98</v>
      </c>
      <c r="P773" s="5" t="s">
        <v>678</v>
      </c>
    </row>
    <row r="774" spans="1:16" x14ac:dyDescent="0.25">
      <c r="A774">
        <v>0</v>
      </c>
      <c r="B774">
        <v>0</v>
      </c>
      <c r="C774">
        <v>0</v>
      </c>
      <c r="D774">
        <v>0</v>
      </c>
      <c r="E774">
        <v>0</v>
      </c>
      <c r="F774">
        <v>12</v>
      </c>
      <c r="G774" s="11">
        <v>0</v>
      </c>
      <c r="H774" s="11">
        <v>0</v>
      </c>
      <c r="I774" s="5" t="s">
        <v>83</v>
      </c>
      <c r="J774" s="5" t="s">
        <v>84</v>
      </c>
      <c r="K774" s="5" t="s">
        <v>98</v>
      </c>
      <c r="L774" s="5" t="s">
        <v>98</v>
      </c>
      <c r="M774" s="5" t="s">
        <v>98</v>
      </c>
      <c r="N774" s="5" t="s">
        <v>98</v>
      </c>
      <c r="O774" s="5" t="s">
        <v>98</v>
      </c>
      <c r="P774" s="5" t="s">
        <v>678</v>
      </c>
    </row>
    <row r="775" spans="1:16" x14ac:dyDescent="0.25">
      <c r="A775">
        <v>0</v>
      </c>
      <c r="B775">
        <v>0</v>
      </c>
      <c r="C775">
        <v>0</v>
      </c>
      <c r="D775">
        <v>0</v>
      </c>
      <c r="E775">
        <v>0</v>
      </c>
      <c r="F775">
        <v>7</v>
      </c>
      <c r="G775" s="11">
        <v>0</v>
      </c>
      <c r="H775" s="11">
        <v>0</v>
      </c>
      <c r="I775" s="5" t="s">
        <v>83</v>
      </c>
      <c r="J775" s="5" t="s">
        <v>84</v>
      </c>
      <c r="K775" s="5" t="s">
        <v>98</v>
      </c>
      <c r="L775" s="5" t="s">
        <v>98</v>
      </c>
      <c r="M775" s="5" t="s">
        <v>98</v>
      </c>
      <c r="N775" s="5" t="s">
        <v>98</v>
      </c>
      <c r="O775" s="5" t="s">
        <v>98</v>
      </c>
      <c r="P775" s="5" t="s">
        <v>678</v>
      </c>
    </row>
    <row r="776" spans="1:16" x14ac:dyDescent="0.25">
      <c r="A776">
        <v>0</v>
      </c>
      <c r="B776">
        <v>1523</v>
      </c>
      <c r="C776">
        <v>683</v>
      </c>
      <c r="D776">
        <v>0</v>
      </c>
      <c r="E776">
        <v>993</v>
      </c>
      <c r="F776">
        <v>114</v>
      </c>
      <c r="G776" s="11">
        <v>1195.222399584</v>
      </c>
      <c r="H776" s="11">
        <v>33.368050412999999</v>
      </c>
      <c r="I776" s="5" t="s">
        <v>83</v>
      </c>
      <c r="J776" s="5" t="s">
        <v>84</v>
      </c>
      <c r="K776" s="5" t="s">
        <v>98</v>
      </c>
      <c r="L776" s="5" t="s">
        <v>98</v>
      </c>
      <c r="M776" s="5" t="s">
        <v>98</v>
      </c>
      <c r="N776" s="5" t="s">
        <v>98</v>
      </c>
      <c r="O776" s="5" t="s">
        <v>98</v>
      </c>
      <c r="P776" s="5" t="s">
        <v>683</v>
      </c>
    </row>
    <row r="777" spans="1:16" x14ac:dyDescent="0.25">
      <c r="A777">
        <v>0</v>
      </c>
      <c r="B777">
        <v>88</v>
      </c>
      <c r="C777">
        <v>0</v>
      </c>
      <c r="D777">
        <v>0</v>
      </c>
      <c r="E777">
        <v>0</v>
      </c>
      <c r="F777">
        <v>0</v>
      </c>
      <c r="G777" s="11">
        <v>0</v>
      </c>
      <c r="H777" s="11">
        <v>0</v>
      </c>
      <c r="I777" s="5" t="s">
        <v>83</v>
      </c>
      <c r="J777" s="5" t="s">
        <v>84</v>
      </c>
      <c r="K777" s="5" t="s">
        <v>98</v>
      </c>
      <c r="L777" s="5" t="s">
        <v>98</v>
      </c>
      <c r="M777" s="5" t="s">
        <v>98</v>
      </c>
      <c r="N777" s="5" t="s">
        <v>98</v>
      </c>
      <c r="O777" s="5" t="s">
        <v>98</v>
      </c>
      <c r="P777" s="5" t="s">
        <v>683</v>
      </c>
    </row>
    <row r="778" spans="1:16" x14ac:dyDescent="0.25">
      <c r="A778">
        <v>25</v>
      </c>
      <c r="B778">
        <v>0</v>
      </c>
      <c r="C778">
        <v>0</v>
      </c>
      <c r="D778">
        <v>0</v>
      </c>
      <c r="E778">
        <v>0</v>
      </c>
      <c r="F778">
        <v>0</v>
      </c>
      <c r="G778" s="11">
        <v>0</v>
      </c>
      <c r="H778" s="11">
        <v>0</v>
      </c>
      <c r="I778" s="5" t="s">
        <v>83</v>
      </c>
      <c r="J778" s="5" t="s">
        <v>84</v>
      </c>
      <c r="K778" s="5" t="s">
        <v>98</v>
      </c>
      <c r="L778" s="5" t="s">
        <v>98</v>
      </c>
      <c r="M778" s="5" t="s">
        <v>98</v>
      </c>
      <c r="N778" s="5" t="s">
        <v>98</v>
      </c>
      <c r="O778" s="5" t="s">
        <v>98</v>
      </c>
      <c r="P778" s="5" t="s">
        <v>683</v>
      </c>
    </row>
    <row r="779" spans="1:16" x14ac:dyDescent="0.25">
      <c r="A779">
        <v>0</v>
      </c>
      <c r="B779">
        <v>10</v>
      </c>
      <c r="C779">
        <v>0</v>
      </c>
      <c r="D779">
        <v>0</v>
      </c>
      <c r="E779">
        <v>0</v>
      </c>
      <c r="F779">
        <v>0</v>
      </c>
      <c r="G779" s="11">
        <v>0</v>
      </c>
      <c r="H779" s="11">
        <v>0</v>
      </c>
      <c r="I779" s="5" t="s">
        <v>83</v>
      </c>
      <c r="J779" s="5" t="s">
        <v>84</v>
      </c>
      <c r="K779" s="5" t="s">
        <v>98</v>
      </c>
      <c r="L779" s="5" t="s">
        <v>98</v>
      </c>
      <c r="M779" s="5" t="s">
        <v>98</v>
      </c>
      <c r="N779" s="5" t="s">
        <v>98</v>
      </c>
      <c r="O779" s="5" t="s">
        <v>98</v>
      </c>
      <c r="P779" s="5" t="s">
        <v>683</v>
      </c>
    </row>
    <row r="780" spans="1:16" x14ac:dyDescent="0.25">
      <c r="A780">
        <v>0</v>
      </c>
      <c r="B780">
        <v>6</v>
      </c>
      <c r="C780">
        <v>0</v>
      </c>
      <c r="D780">
        <v>0</v>
      </c>
      <c r="E780">
        <v>0</v>
      </c>
      <c r="F780">
        <v>0</v>
      </c>
      <c r="G780" s="11">
        <v>0</v>
      </c>
      <c r="H780" s="11">
        <v>0</v>
      </c>
      <c r="I780" s="5" t="s">
        <v>83</v>
      </c>
      <c r="J780" s="5" t="s">
        <v>84</v>
      </c>
      <c r="K780" s="5" t="s">
        <v>98</v>
      </c>
      <c r="L780" s="5" t="s">
        <v>98</v>
      </c>
      <c r="M780" s="5" t="s">
        <v>98</v>
      </c>
      <c r="N780" s="5" t="s">
        <v>98</v>
      </c>
      <c r="O780" s="5" t="s">
        <v>98</v>
      </c>
      <c r="P780" s="5" t="s">
        <v>683</v>
      </c>
    </row>
    <row r="781" spans="1:16" x14ac:dyDescent="0.25">
      <c r="A781">
        <v>29</v>
      </c>
      <c r="B781">
        <v>0</v>
      </c>
      <c r="C781">
        <v>0</v>
      </c>
      <c r="D781">
        <v>27</v>
      </c>
      <c r="E781">
        <v>0</v>
      </c>
      <c r="F781">
        <v>0</v>
      </c>
      <c r="G781" s="11">
        <v>0</v>
      </c>
      <c r="H781" s="11">
        <v>0</v>
      </c>
      <c r="I781" s="5" t="s">
        <v>83</v>
      </c>
      <c r="J781" s="5" t="s">
        <v>84</v>
      </c>
      <c r="K781" s="5" t="s">
        <v>98</v>
      </c>
      <c r="L781" s="5" t="s">
        <v>98</v>
      </c>
      <c r="M781" s="5" t="s">
        <v>98</v>
      </c>
      <c r="N781" s="5" t="s">
        <v>98</v>
      </c>
      <c r="O781" s="5" t="s">
        <v>98</v>
      </c>
      <c r="P781" s="5" t="s">
        <v>688</v>
      </c>
    </row>
    <row r="782" spans="1:16" x14ac:dyDescent="0.25">
      <c r="A782">
        <v>0</v>
      </c>
      <c r="B782">
        <v>0</v>
      </c>
      <c r="C782">
        <v>8</v>
      </c>
      <c r="D782">
        <v>0</v>
      </c>
      <c r="E782">
        <v>0</v>
      </c>
      <c r="F782">
        <v>0</v>
      </c>
      <c r="G782" s="11">
        <v>0</v>
      </c>
      <c r="H782" s="11">
        <v>0</v>
      </c>
      <c r="I782" s="5" t="s">
        <v>83</v>
      </c>
      <c r="J782" s="5" t="s">
        <v>84</v>
      </c>
      <c r="K782" s="5" t="s">
        <v>98</v>
      </c>
      <c r="L782" s="5" t="s">
        <v>98</v>
      </c>
      <c r="M782" s="5" t="s">
        <v>98</v>
      </c>
      <c r="N782" s="5" t="s">
        <v>98</v>
      </c>
      <c r="O782" s="5" t="s">
        <v>98</v>
      </c>
      <c r="P782" s="5" t="s">
        <v>688</v>
      </c>
    </row>
    <row r="783" spans="1:16" x14ac:dyDescent="0.25">
      <c r="A783">
        <v>15</v>
      </c>
      <c r="B783">
        <v>0</v>
      </c>
      <c r="C783">
        <v>0</v>
      </c>
      <c r="D783">
        <v>11</v>
      </c>
      <c r="E783">
        <v>0</v>
      </c>
      <c r="F783">
        <v>4</v>
      </c>
      <c r="G783" s="11">
        <v>0</v>
      </c>
      <c r="H783" s="11">
        <v>0</v>
      </c>
      <c r="I783" s="5" t="s">
        <v>83</v>
      </c>
      <c r="J783" s="5" t="s">
        <v>84</v>
      </c>
      <c r="K783" s="5" t="s">
        <v>98</v>
      </c>
      <c r="L783" s="5" t="s">
        <v>98</v>
      </c>
      <c r="M783" s="5" t="s">
        <v>98</v>
      </c>
      <c r="N783" s="5" t="s">
        <v>98</v>
      </c>
      <c r="O783" s="5" t="s">
        <v>98</v>
      </c>
      <c r="P783" s="5" t="s">
        <v>685</v>
      </c>
    </row>
    <row r="784" spans="1:16" x14ac:dyDescent="0.25">
      <c r="A784">
        <v>0</v>
      </c>
      <c r="B784">
        <v>20</v>
      </c>
      <c r="C784">
        <v>0</v>
      </c>
      <c r="D784">
        <v>0</v>
      </c>
      <c r="E784">
        <v>0</v>
      </c>
      <c r="F784">
        <v>0</v>
      </c>
      <c r="G784" s="11">
        <v>0</v>
      </c>
      <c r="H784" s="11">
        <v>0</v>
      </c>
      <c r="I784" s="5" t="s">
        <v>83</v>
      </c>
      <c r="J784" s="5" t="s">
        <v>84</v>
      </c>
      <c r="K784" s="5" t="s">
        <v>98</v>
      </c>
      <c r="L784" s="5" t="s">
        <v>98</v>
      </c>
      <c r="M784" s="5" t="s">
        <v>98</v>
      </c>
      <c r="N784" s="5" t="s">
        <v>98</v>
      </c>
      <c r="O784" s="5" t="s">
        <v>98</v>
      </c>
      <c r="P784" s="5" t="s">
        <v>685</v>
      </c>
    </row>
    <row r="785" spans="1:16" x14ac:dyDescent="0.25">
      <c r="A785">
        <v>0</v>
      </c>
      <c r="B785">
        <v>0</v>
      </c>
      <c r="C785">
        <v>0</v>
      </c>
      <c r="D785">
        <v>324</v>
      </c>
      <c r="E785">
        <v>0</v>
      </c>
      <c r="F785">
        <v>0</v>
      </c>
      <c r="G785" s="11">
        <v>0</v>
      </c>
      <c r="H785" s="11">
        <v>0</v>
      </c>
      <c r="I785" s="5" t="s">
        <v>83</v>
      </c>
      <c r="J785" s="5" t="s">
        <v>84</v>
      </c>
      <c r="K785" s="5" t="s">
        <v>98</v>
      </c>
      <c r="L785" s="5" t="s">
        <v>98</v>
      </c>
      <c r="M785" s="5" t="s">
        <v>98</v>
      </c>
      <c r="N785" s="5" t="s">
        <v>98</v>
      </c>
      <c r="O785" s="5" t="s">
        <v>98</v>
      </c>
      <c r="P785" s="5" t="s">
        <v>673</v>
      </c>
    </row>
    <row r="786" spans="1:16" x14ac:dyDescent="0.25">
      <c r="A786" s="11">
        <f t="shared" ref="A786:H786" si="5">SUM(A608:A785)</f>
        <v>6719</v>
      </c>
      <c r="B786" s="11">
        <f t="shared" si="5"/>
        <v>6334</v>
      </c>
      <c r="C786" s="11">
        <f t="shared" si="5"/>
        <v>4121</v>
      </c>
      <c r="D786" s="11">
        <f>SUM(D608:D785)</f>
        <v>6373</v>
      </c>
      <c r="E786" s="11">
        <f t="shared" si="5"/>
        <v>7901</v>
      </c>
      <c r="F786" s="11">
        <f t="shared" si="5"/>
        <v>14009</v>
      </c>
      <c r="G786" s="11">
        <f t="shared" si="5"/>
        <v>5860.8135620480007</v>
      </c>
      <c r="H786" s="11">
        <f t="shared" si="5"/>
        <v>2163.9798619690005</v>
      </c>
    </row>
    <row r="788" spans="1:16" x14ac:dyDescent="0.25">
      <c r="A788" s="6" t="s">
        <v>264</v>
      </c>
    </row>
    <row r="789" spans="1:16" x14ac:dyDescent="0.25">
      <c r="A789" s="3" t="s">
        <v>265</v>
      </c>
      <c r="B789" s="3" t="s">
        <v>266</v>
      </c>
      <c r="C789" s="3" t="s">
        <v>267</v>
      </c>
      <c r="D789" s="3" t="s">
        <v>268</v>
      </c>
      <c r="E789" s="3" t="s">
        <v>269</v>
      </c>
      <c r="F789" s="3" t="s">
        <v>270</v>
      </c>
      <c r="G789" s="3" t="s">
        <v>314</v>
      </c>
      <c r="H789" s="3" t="s">
        <v>315</v>
      </c>
      <c r="I789" s="5" t="s">
        <v>76</v>
      </c>
      <c r="J789" s="5" t="s">
        <v>77</v>
      </c>
      <c r="K789" s="5" t="s">
        <v>78</v>
      </c>
      <c r="L789" s="5" t="s">
        <v>79</v>
      </c>
      <c r="M789" s="5" t="s">
        <v>80</v>
      </c>
      <c r="N789" s="5" t="s">
        <v>81</v>
      </c>
      <c r="O789" s="5" t="s">
        <v>82</v>
      </c>
      <c r="P789" s="5" t="s">
        <v>674</v>
      </c>
    </row>
    <row r="790" spans="1:16" x14ac:dyDescent="0.25">
      <c r="A790" s="3">
        <v>0</v>
      </c>
      <c r="B790" s="3">
        <v>17</v>
      </c>
      <c r="C790" s="3">
        <v>0</v>
      </c>
      <c r="D790" s="3">
        <v>0</v>
      </c>
      <c r="E790" s="3">
        <v>0</v>
      </c>
      <c r="F790" s="3">
        <v>0</v>
      </c>
      <c r="G790" s="21">
        <v>0</v>
      </c>
      <c r="H790" s="21">
        <v>0</v>
      </c>
      <c r="I790" s="5" t="s">
        <v>83</v>
      </c>
      <c r="J790" s="5" t="s">
        <v>84</v>
      </c>
      <c r="K790" s="5" t="s">
        <v>85</v>
      </c>
      <c r="L790" s="5" t="s">
        <v>86</v>
      </c>
      <c r="M790" s="5" t="s">
        <v>378</v>
      </c>
      <c r="N790" s="5" t="s">
        <v>379</v>
      </c>
      <c r="O790" s="5" t="s">
        <v>380</v>
      </c>
    </row>
    <row r="791" spans="1:16" x14ac:dyDescent="0.25">
      <c r="A791" s="3">
        <v>0</v>
      </c>
      <c r="B791" s="3">
        <v>0</v>
      </c>
      <c r="C791" s="3">
        <v>82</v>
      </c>
      <c r="D791" s="3">
        <v>0</v>
      </c>
      <c r="E791" s="3">
        <v>0</v>
      </c>
      <c r="F791" s="3">
        <v>0</v>
      </c>
      <c r="G791" s="21">
        <v>0</v>
      </c>
      <c r="H791" s="21">
        <v>0</v>
      </c>
      <c r="I791" s="5" t="s">
        <v>83</v>
      </c>
      <c r="J791" s="5" t="s">
        <v>84</v>
      </c>
      <c r="K791" s="5" t="s">
        <v>85</v>
      </c>
      <c r="L791" s="5" t="s">
        <v>86</v>
      </c>
      <c r="M791" s="5" t="s">
        <v>87</v>
      </c>
      <c r="N791" s="5" t="s">
        <v>358</v>
      </c>
      <c r="O791" s="5" t="s">
        <v>359</v>
      </c>
    </row>
    <row r="792" spans="1:16" x14ac:dyDescent="0.25">
      <c r="A792" s="3">
        <v>0</v>
      </c>
      <c r="B792" s="3">
        <v>0</v>
      </c>
      <c r="C792" s="3">
        <v>0</v>
      </c>
      <c r="D792" s="3">
        <v>54</v>
      </c>
      <c r="E792" s="3">
        <v>0</v>
      </c>
      <c r="F792" s="3">
        <v>0</v>
      </c>
      <c r="G792" s="21">
        <v>0</v>
      </c>
      <c r="H792" s="21">
        <v>0</v>
      </c>
      <c r="I792" s="5" t="s">
        <v>83</v>
      </c>
      <c r="J792" s="5" t="s">
        <v>84</v>
      </c>
      <c r="K792" s="5" t="s">
        <v>85</v>
      </c>
      <c r="L792" s="5" t="s">
        <v>86</v>
      </c>
      <c r="M792" s="5" t="s">
        <v>87</v>
      </c>
      <c r="N792" s="5" t="s">
        <v>358</v>
      </c>
      <c r="O792" s="5" t="s">
        <v>359</v>
      </c>
    </row>
    <row r="793" spans="1:16" x14ac:dyDescent="0.25">
      <c r="A793" s="3">
        <v>0</v>
      </c>
      <c r="B793" s="3">
        <v>102</v>
      </c>
      <c r="C793" s="3">
        <v>0</v>
      </c>
      <c r="D793" s="3">
        <v>0</v>
      </c>
      <c r="E793" s="3">
        <v>0</v>
      </c>
      <c r="F793" s="3">
        <v>0</v>
      </c>
      <c r="G793" s="21">
        <v>0</v>
      </c>
      <c r="H793" s="21">
        <v>0</v>
      </c>
      <c r="I793" s="5" t="s">
        <v>83</v>
      </c>
      <c r="J793" s="5" t="s">
        <v>84</v>
      </c>
      <c r="K793" s="5" t="s">
        <v>85</v>
      </c>
      <c r="L793" s="5" t="s">
        <v>86</v>
      </c>
      <c r="M793" s="5" t="s">
        <v>87</v>
      </c>
      <c r="N793" s="5" t="s">
        <v>98</v>
      </c>
      <c r="O793" s="5" t="s">
        <v>98</v>
      </c>
    </row>
    <row r="794" spans="1:16" x14ac:dyDescent="0.25">
      <c r="A794" s="3">
        <v>92</v>
      </c>
      <c r="B794" s="3">
        <v>182</v>
      </c>
      <c r="C794" s="3">
        <v>1243</v>
      </c>
      <c r="D794" s="3">
        <v>97</v>
      </c>
      <c r="E794" s="3">
        <v>204</v>
      </c>
      <c r="F794" s="3">
        <v>358</v>
      </c>
      <c r="G794" s="21">
        <v>312.46874995000002</v>
      </c>
      <c r="H794" s="21">
        <v>481.74770649600003</v>
      </c>
      <c r="I794" s="5" t="s">
        <v>83</v>
      </c>
      <c r="J794" s="5" t="s">
        <v>84</v>
      </c>
      <c r="K794" s="5" t="s">
        <v>85</v>
      </c>
      <c r="L794" s="5" t="s">
        <v>86</v>
      </c>
      <c r="M794" s="5" t="s">
        <v>87</v>
      </c>
      <c r="N794" s="5" t="s">
        <v>88</v>
      </c>
      <c r="O794" s="5" t="s">
        <v>89</v>
      </c>
    </row>
    <row r="795" spans="1:16" x14ac:dyDescent="0.25">
      <c r="A795" s="3">
        <v>11</v>
      </c>
      <c r="B795" s="3">
        <v>0</v>
      </c>
      <c r="C795" s="3">
        <v>0</v>
      </c>
      <c r="D795" s="3">
        <v>0</v>
      </c>
      <c r="E795" s="3">
        <v>0</v>
      </c>
      <c r="F795" s="3">
        <v>0</v>
      </c>
      <c r="G795" s="21">
        <v>0</v>
      </c>
      <c r="H795" s="21">
        <v>0</v>
      </c>
      <c r="I795" s="5" t="s">
        <v>83</v>
      </c>
      <c r="J795" s="5" t="s">
        <v>84</v>
      </c>
      <c r="K795" s="5" t="s">
        <v>85</v>
      </c>
      <c r="L795" s="5" t="s">
        <v>86</v>
      </c>
      <c r="M795" s="5" t="s">
        <v>87</v>
      </c>
      <c r="N795" s="5" t="s">
        <v>88</v>
      </c>
      <c r="O795" s="5" t="s">
        <v>89</v>
      </c>
    </row>
    <row r="796" spans="1:16" x14ac:dyDescent="0.25">
      <c r="A796" s="3">
        <v>6251</v>
      </c>
      <c r="B796" s="3">
        <v>3119</v>
      </c>
      <c r="C796" s="3">
        <v>2494</v>
      </c>
      <c r="D796" s="3">
        <v>2359</v>
      </c>
      <c r="E796" s="3">
        <v>65</v>
      </c>
      <c r="F796" s="3">
        <v>67</v>
      </c>
      <c r="G796" s="21">
        <v>0</v>
      </c>
      <c r="H796" s="21">
        <v>72.644495423999999</v>
      </c>
      <c r="I796" s="5" t="s">
        <v>83</v>
      </c>
      <c r="J796" s="5" t="s">
        <v>84</v>
      </c>
      <c r="K796" s="5" t="s">
        <v>85</v>
      </c>
      <c r="L796" s="5" t="s">
        <v>86</v>
      </c>
      <c r="M796" s="5" t="s">
        <v>87</v>
      </c>
      <c r="N796" s="5" t="s">
        <v>88</v>
      </c>
      <c r="O796" s="5" t="s">
        <v>140</v>
      </c>
    </row>
    <row r="797" spans="1:16" x14ac:dyDescent="0.25">
      <c r="A797" s="3">
        <v>72</v>
      </c>
      <c r="B797" s="3">
        <v>0</v>
      </c>
      <c r="C797" s="3">
        <v>0</v>
      </c>
      <c r="D797" s="3">
        <v>0</v>
      </c>
      <c r="E797" s="3">
        <v>0</v>
      </c>
      <c r="F797" s="3">
        <v>0</v>
      </c>
      <c r="G797" s="21">
        <v>0</v>
      </c>
      <c r="H797" s="21">
        <v>0</v>
      </c>
      <c r="I797" s="5" t="s">
        <v>83</v>
      </c>
      <c r="J797" s="5" t="s">
        <v>84</v>
      </c>
      <c r="K797" s="5" t="s">
        <v>85</v>
      </c>
      <c r="L797" s="5" t="s">
        <v>86</v>
      </c>
      <c r="M797" s="5" t="s">
        <v>87</v>
      </c>
      <c r="N797" s="5" t="s">
        <v>88</v>
      </c>
      <c r="O797" s="5" t="s">
        <v>140</v>
      </c>
    </row>
    <row r="798" spans="1:16" x14ac:dyDescent="0.25">
      <c r="A798" s="3">
        <v>45</v>
      </c>
      <c r="B798" s="3">
        <v>0</v>
      </c>
      <c r="C798" s="3">
        <v>0</v>
      </c>
      <c r="D798" s="3">
        <v>0</v>
      </c>
      <c r="E798" s="3">
        <v>0</v>
      </c>
      <c r="F798" s="3">
        <v>0</v>
      </c>
      <c r="G798" s="21">
        <v>0</v>
      </c>
      <c r="H798" s="21">
        <v>0</v>
      </c>
      <c r="I798" s="5" t="s">
        <v>83</v>
      </c>
      <c r="J798" s="5" t="s">
        <v>84</v>
      </c>
      <c r="K798" s="5" t="s">
        <v>85</v>
      </c>
      <c r="L798" s="5" t="s">
        <v>86</v>
      </c>
      <c r="M798" s="5" t="s">
        <v>87</v>
      </c>
      <c r="N798" s="5" t="s">
        <v>88</v>
      </c>
      <c r="O798" s="5" t="s">
        <v>140</v>
      </c>
    </row>
    <row r="799" spans="1:16" x14ac:dyDescent="0.25">
      <c r="A799" s="3">
        <v>0</v>
      </c>
      <c r="B799" s="3">
        <v>0</v>
      </c>
      <c r="C799" s="3">
        <v>0</v>
      </c>
      <c r="D799" s="3">
        <v>45</v>
      </c>
      <c r="E799" s="3">
        <v>0</v>
      </c>
      <c r="F799" s="3">
        <v>0</v>
      </c>
      <c r="G799" s="21">
        <v>0</v>
      </c>
      <c r="H799" s="21">
        <v>0</v>
      </c>
      <c r="I799" s="5" t="s">
        <v>83</v>
      </c>
      <c r="J799" s="5" t="s">
        <v>84</v>
      </c>
      <c r="K799" s="5" t="s">
        <v>85</v>
      </c>
      <c r="L799" s="5" t="s">
        <v>86</v>
      </c>
      <c r="M799" s="5" t="s">
        <v>87</v>
      </c>
      <c r="N799" s="5" t="s">
        <v>88</v>
      </c>
      <c r="O799" s="5" t="s">
        <v>140</v>
      </c>
    </row>
    <row r="800" spans="1:16" x14ac:dyDescent="0.25">
      <c r="A800" s="3">
        <v>40</v>
      </c>
      <c r="B800" s="3">
        <v>0</v>
      </c>
      <c r="C800" s="3">
        <v>0</v>
      </c>
      <c r="D800" s="3">
        <v>0</v>
      </c>
      <c r="E800" s="3">
        <v>0</v>
      </c>
      <c r="F800" s="3">
        <v>0</v>
      </c>
      <c r="G800" s="21">
        <v>0</v>
      </c>
      <c r="H800" s="21">
        <v>0</v>
      </c>
      <c r="I800" s="5" t="s">
        <v>83</v>
      </c>
      <c r="J800" s="5" t="s">
        <v>84</v>
      </c>
      <c r="K800" s="5" t="s">
        <v>85</v>
      </c>
      <c r="L800" s="5" t="s">
        <v>86</v>
      </c>
      <c r="M800" s="5" t="s">
        <v>87</v>
      </c>
      <c r="N800" s="5" t="s">
        <v>88</v>
      </c>
      <c r="O800" s="5" t="s">
        <v>140</v>
      </c>
    </row>
    <row r="801" spans="1:15" x14ac:dyDescent="0.25">
      <c r="A801" s="3">
        <v>0</v>
      </c>
      <c r="B801" s="3">
        <v>39</v>
      </c>
      <c r="C801" s="3">
        <v>0</v>
      </c>
      <c r="D801" s="3">
        <v>0</v>
      </c>
      <c r="E801" s="3">
        <v>0</v>
      </c>
      <c r="F801" s="3">
        <v>0</v>
      </c>
      <c r="G801" s="21">
        <v>0</v>
      </c>
      <c r="H801" s="21">
        <v>0</v>
      </c>
      <c r="I801" s="5" t="s">
        <v>83</v>
      </c>
      <c r="J801" s="5" t="s">
        <v>84</v>
      </c>
      <c r="K801" s="5" t="s">
        <v>85</v>
      </c>
      <c r="L801" s="5" t="s">
        <v>86</v>
      </c>
      <c r="M801" s="5" t="s">
        <v>87</v>
      </c>
      <c r="N801" s="5" t="s">
        <v>88</v>
      </c>
      <c r="O801" s="5" t="s">
        <v>140</v>
      </c>
    </row>
    <row r="802" spans="1:15" x14ac:dyDescent="0.25">
      <c r="A802" s="3">
        <v>34</v>
      </c>
      <c r="B802" s="3">
        <v>0</v>
      </c>
      <c r="C802" s="3">
        <v>0</v>
      </c>
      <c r="D802" s="3">
        <v>0</v>
      </c>
      <c r="E802" s="3">
        <v>0</v>
      </c>
      <c r="F802" s="3">
        <v>0</v>
      </c>
      <c r="G802" s="21">
        <v>0</v>
      </c>
      <c r="H802" s="21">
        <v>0</v>
      </c>
      <c r="I802" s="5" t="s">
        <v>83</v>
      </c>
      <c r="J802" s="5" t="s">
        <v>84</v>
      </c>
      <c r="K802" s="5" t="s">
        <v>85</v>
      </c>
      <c r="L802" s="5" t="s">
        <v>86</v>
      </c>
      <c r="M802" s="5" t="s">
        <v>87</v>
      </c>
      <c r="N802" s="5" t="s">
        <v>88</v>
      </c>
      <c r="O802" s="5" t="s">
        <v>140</v>
      </c>
    </row>
    <row r="803" spans="1:15" x14ac:dyDescent="0.25">
      <c r="A803" s="3">
        <v>0</v>
      </c>
      <c r="B803" s="3">
        <v>0</v>
      </c>
      <c r="C803" s="3">
        <v>0</v>
      </c>
      <c r="D803" s="3">
        <v>34</v>
      </c>
      <c r="E803" s="3">
        <v>0</v>
      </c>
      <c r="F803" s="3">
        <v>0</v>
      </c>
      <c r="G803" s="21">
        <v>0</v>
      </c>
      <c r="H803" s="21">
        <v>0</v>
      </c>
      <c r="I803" s="5" t="s">
        <v>83</v>
      </c>
      <c r="J803" s="5" t="s">
        <v>84</v>
      </c>
      <c r="K803" s="5" t="s">
        <v>85</v>
      </c>
      <c r="L803" s="5" t="s">
        <v>86</v>
      </c>
      <c r="M803" s="5" t="s">
        <v>87</v>
      </c>
      <c r="N803" s="5" t="s">
        <v>88</v>
      </c>
      <c r="O803" s="5" t="s">
        <v>140</v>
      </c>
    </row>
    <row r="804" spans="1:15" x14ac:dyDescent="0.25">
      <c r="A804" s="3">
        <v>22</v>
      </c>
      <c r="B804" s="3">
        <v>0</v>
      </c>
      <c r="C804" s="3">
        <v>0</v>
      </c>
      <c r="D804" s="3">
        <v>0</v>
      </c>
      <c r="E804" s="3">
        <v>0</v>
      </c>
      <c r="F804" s="3">
        <v>0</v>
      </c>
      <c r="G804" s="21">
        <v>0</v>
      </c>
      <c r="H804" s="21">
        <v>0</v>
      </c>
      <c r="I804" s="5" t="s">
        <v>83</v>
      </c>
      <c r="J804" s="5" t="s">
        <v>84</v>
      </c>
      <c r="K804" s="5" t="s">
        <v>85</v>
      </c>
      <c r="L804" s="5" t="s">
        <v>86</v>
      </c>
      <c r="M804" s="5" t="s">
        <v>87</v>
      </c>
      <c r="N804" s="5" t="s">
        <v>88</v>
      </c>
      <c r="O804" s="5" t="s">
        <v>140</v>
      </c>
    </row>
    <row r="805" spans="1:15" x14ac:dyDescent="0.25">
      <c r="A805" s="3">
        <v>21</v>
      </c>
      <c r="B805" s="3">
        <v>0</v>
      </c>
      <c r="C805" s="3">
        <v>0</v>
      </c>
      <c r="D805" s="3">
        <v>0</v>
      </c>
      <c r="E805" s="3">
        <v>0</v>
      </c>
      <c r="F805" s="3">
        <v>0</v>
      </c>
      <c r="G805" s="21">
        <v>0</v>
      </c>
      <c r="H805" s="21">
        <v>0</v>
      </c>
      <c r="I805" s="5" t="s">
        <v>83</v>
      </c>
      <c r="J805" s="5" t="s">
        <v>84</v>
      </c>
      <c r="K805" s="5" t="s">
        <v>85</v>
      </c>
      <c r="L805" s="5" t="s">
        <v>86</v>
      </c>
      <c r="M805" s="5" t="s">
        <v>87</v>
      </c>
      <c r="N805" s="5" t="s">
        <v>88</v>
      </c>
      <c r="O805" s="5" t="s">
        <v>140</v>
      </c>
    </row>
    <row r="806" spans="1:15" x14ac:dyDescent="0.25">
      <c r="A806" s="3">
        <v>37</v>
      </c>
      <c r="B806" s="3">
        <v>0</v>
      </c>
      <c r="C806" s="3">
        <v>0</v>
      </c>
      <c r="D806" s="3">
        <v>0</v>
      </c>
      <c r="E806" s="3">
        <v>0</v>
      </c>
      <c r="F806" s="3">
        <v>0</v>
      </c>
      <c r="G806" s="21">
        <v>0</v>
      </c>
      <c r="H806" s="21">
        <v>0</v>
      </c>
      <c r="I806" s="5" t="s">
        <v>83</v>
      </c>
      <c r="J806" s="5" t="s">
        <v>84</v>
      </c>
      <c r="K806" s="5" t="s">
        <v>85</v>
      </c>
      <c r="L806" s="5" t="s">
        <v>86</v>
      </c>
      <c r="M806" s="5" t="s">
        <v>364</v>
      </c>
      <c r="N806" s="5" t="s">
        <v>365</v>
      </c>
      <c r="O806" s="5" t="s">
        <v>366</v>
      </c>
    </row>
    <row r="807" spans="1:15" x14ac:dyDescent="0.25">
      <c r="A807" s="3">
        <v>364</v>
      </c>
      <c r="B807" s="3">
        <v>213</v>
      </c>
      <c r="C807" s="3">
        <v>776</v>
      </c>
      <c r="D807" s="3">
        <v>0</v>
      </c>
      <c r="E807" s="3">
        <v>29</v>
      </c>
      <c r="F807" s="3">
        <v>107</v>
      </c>
      <c r="G807" s="21">
        <v>0</v>
      </c>
      <c r="H807" s="21">
        <v>0</v>
      </c>
      <c r="I807" s="5" t="s">
        <v>83</v>
      </c>
      <c r="J807" s="5" t="s">
        <v>84</v>
      </c>
      <c r="K807" s="5" t="s">
        <v>85</v>
      </c>
      <c r="L807" s="5" t="s">
        <v>111</v>
      </c>
      <c r="M807" s="5" t="s">
        <v>112</v>
      </c>
      <c r="N807" s="5" t="s">
        <v>113</v>
      </c>
      <c r="O807" s="5" t="s">
        <v>114</v>
      </c>
    </row>
    <row r="808" spans="1:15" x14ac:dyDescent="0.25">
      <c r="A808" s="3">
        <v>0</v>
      </c>
      <c r="B808" s="3">
        <v>24</v>
      </c>
      <c r="C808" s="3">
        <v>0</v>
      </c>
      <c r="D808" s="3">
        <v>0</v>
      </c>
      <c r="E808" s="3">
        <v>0</v>
      </c>
      <c r="F808" s="3">
        <v>0</v>
      </c>
      <c r="G808" s="21">
        <v>0</v>
      </c>
      <c r="H808" s="21">
        <v>0</v>
      </c>
      <c r="I808" s="5" t="s">
        <v>83</v>
      </c>
      <c r="J808" s="5" t="s">
        <v>84</v>
      </c>
      <c r="K808" s="5" t="s">
        <v>85</v>
      </c>
      <c r="L808" s="5" t="s">
        <v>374</v>
      </c>
      <c r="M808" s="5" t="s">
        <v>375</v>
      </c>
      <c r="N808" s="5" t="s">
        <v>376</v>
      </c>
      <c r="O808" s="5" t="s">
        <v>377</v>
      </c>
    </row>
    <row r="809" spans="1:15" x14ac:dyDescent="0.25">
      <c r="A809" s="3">
        <v>0</v>
      </c>
      <c r="B809" s="3">
        <v>0</v>
      </c>
      <c r="C809" s="3">
        <v>0</v>
      </c>
      <c r="D809" s="3">
        <v>108</v>
      </c>
      <c r="E809" s="3">
        <v>0</v>
      </c>
      <c r="F809" s="3">
        <v>0</v>
      </c>
      <c r="G809" s="21">
        <v>0</v>
      </c>
      <c r="H809" s="21">
        <v>0</v>
      </c>
      <c r="I809" s="5" t="s">
        <v>83</v>
      </c>
      <c r="J809" s="5" t="s">
        <v>84</v>
      </c>
      <c r="K809" s="5" t="s">
        <v>85</v>
      </c>
      <c r="L809" s="5" t="s">
        <v>354</v>
      </c>
      <c r="M809" s="5" t="s">
        <v>355</v>
      </c>
      <c r="N809" s="5" t="s">
        <v>356</v>
      </c>
      <c r="O809" s="5" t="s">
        <v>357</v>
      </c>
    </row>
    <row r="810" spans="1:15" x14ac:dyDescent="0.25">
      <c r="A810" s="3">
        <v>0</v>
      </c>
      <c r="B810" s="3">
        <v>0</v>
      </c>
      <c r="C810" s="3">
        <v>0</v>
      </c>
      <c r="D810" s="3">
        <v>51</v>
      </c>
      <c r="E810" s="3">
        <v>0</v>
      </c>
      <c r="F810" s="3">
        <v>0</v>
      </c>
      <c r="G810" s="21">
        <v>0</v>
      </c>
      <c r="H810" s="21">
        <v>24.214831808</v>
      </c>
      <c r="I810" s="5" t="s">
        <v>83</v>
      </c>
      <c r="J810" s="5" t="s">
        <v>84</v>
      </c>
      <c r="K810" s="5" t="s">
        <v>85</v>
      </c>
      <c r="L810" s="5" t="s">
        <v>354</v>
      </c>
      <c r="M810" s="5" t="s">
        <v>355</v>
      </c>
      <c r="N810" s="5" t="s">
        <v>356</v>
      </c>
      <c r="O810" s="5" t="s">
        <v>357</v>
      </c>
    </row>
    <row r="811" spans="1:15" x14ac:dyDescent="0.25">
      <c r="A811" s="3">
        <v>0</v>
      </c>
      <c r="B811" s="3">
        <v>18</v>
      </c>
      <c r="C811" s="3">
        <v>0</v>
      </c>
      <c r="D811" s="3">
        <v>0</v>
      </c>
      <c r="E811" s="3">
        <v>0</v>
      </c>
      <c r="F811" s="3">
        <v>0</v>
      </c>
      <c r="G811" s="21">
        <v>0</v>
      </c>
      <c r="H811" s="21">
        <v>0</v>
      </c>
      <c r="I811" s="5" t="s">
        <v>83</v>
      </c>
      <c r="J811" s="5" t="s">
        <v>84</v>
      </c>
      <c r="K811" s="5" t="s">
        <v>85</v>
      </c>
      <c r="L811" s="5" t="s">
        <v>354</v>
      </c>
      <c r="M811" s="5" t="s">
        <v>355</v>
      </c>
      <c r="N811" s="5" t="s">
        <v>356</v>
      </c>
      <c r="O811" s="5" t="s">
        <v>357</v>
      </c>
    </row>
    <row r="812" spans="1:15" x14ac:dyDescent="0.25">
      <c r="A812" s="3">
        <v>208</v>
      </c>
      <c r="B812" s="3">
        <v>179</v>
      </c>
      <c r="C812" s="3">
        <v>447</v>
      </c>
      <c r="D812" s="3">
        <v>137</v>
      </c>
      <c r="E812" s="3">
        <v>0</v>
      </c>
      <c r="F812" s="3">
        <v>0</v>
      </c>
      <c r="G812" s="21">
        <v>0</v>
      </c>
      <c r="H812" s="21">
        <v>0</v>
      </c>
      <c r="I812" s="5" t="s">
        <v>83</v>
      </c>
      <c r="J812" s="5" t="s">
        <v>84</v>
      </c>
      <c r="K812" s="5" t="s">
        <v>85</v>
      </c>
      <c r="L812" s="5" t="s">
        <v>98</v>
      </c>
      <c r="M812" s="5" t="s">
        <v>98</v>
      </c>
      <c r="N812" s="5" t="s">
        <v>98</v>
      </c>
      <c r="O812" s="5" t="s">
        <v>98</v>
      </c>
    </row>
    <row r="813" spans="1:15" x14ac:dyDescent="0.25">
      <c r="A813" s="3">
        <v>98</v>
      </c>
      <c r="B813" s="3">
        <v>59</v>
      </c>
      <c r="C813" s="3">
        <v>389</v>
      </c>
      <c r="D813" s="3">
        <v>0</v>
      </c>
      <c r="E813" s="3">
        <v>0</v>
      </c>
      <c r="F813" s="3">
        <v>0</v>
      </c>
      <c r="G813" s="21">
        <v>0</v>
      </c>
      <c r="H813" s="21">
        <v>47.155198784</v>
      </c>
      <c r="I813" s="5" t="s">
        <v>83</v>
      </c>
      <c r="J813" s="5" t="s">
        <v>84</v>
      </c>
      <c r="K813" s="5" t="s">
        <v>85</v>
      </c>
      <c r="L813" s="5" t="s">
        <v>98</v>
      </c>
      <c r="M813" s="5" t="s">
        <v>98</v>
      </c>
      <c r="N813" s="5" t="s">
        <v>98</v>
      </c>
      <c r="O813" s="5" t="s">
        <v>98</v>
      </c>
    </row>
    <row r="814" spans="1:15" x14ac:dyDescent="0.25">
      <c r="A814" s="3">
        <v>0</v>
      </c>
      <c r="B814" s="3">
        <v>0</v>
      </c>
      <c r="C814" s="3">
        <v>50</v>
      </c>
      <c r="D814" s="3">
        <v>0</v>
      </c>
      <c r="E814" s="3">
        <v>0</v>
      </c>
      <c r="F814" s="3">
        <v>0</v>
      </c>
      <c r="G814" s="21">
        <v>0</v>
      </c>
      <c r="H814" s="21">
        <v>0</v>
      </c>
      <c r="I814" s="5" t="s">
        <v>83</v>
      </c>
      <c r="J814" s="5" t="s">
        <v>84</v>
      </c>
      <c r="K814" s="5" t="s">
        <v>85</v>
      </c>
      <c r="L814" s="5" t="s">
        <v>98</v>
      </c>
      <c r="M814" s="5" t="s">
        <v>98</v>
      </c>
      <c r="N814" s="5" t="s">
        <v>98</v>
      </c>
      <c r="O814" s="5" t="s">
        <v>98</v>
      </c>
    </row>
    <row r="815" spans="1:15" x14ac:dyDescent="0.25">
      <c r="A815" s="3">
        <v>266</v>
      </c>
      <c r="B815" s="3">
        <v>0</v>
      </c>
      <c r="C815" s="3">
        <v>60</v>
      </c>
      <c r="D815" s="3">
        <v>383</v>
      </c>
      <c r="E815" s="3">
        <v>0</v>
      </c>
      <c r="F815" s="3">
        <v>0</v>
      </c>
      <c r="G815" s="21">
        <v>0</v>
      </c>
      <c r="H815" s="21">
        <v>0</v>
      </c>
      <c r="I815" s="5" t="s">
        <v>83</v>
      </c>
      <c r="J815" s="5" t="s">
        <v>84</v>
      </c>
      <c r="K815" s="5" t="s">
        <v>85</v>
      </c>
      <c r="L815" s="5" t="s">
        <v>94</v>
      </c>
      <c r="M815" s="5" t="s">
        <v>153</v>
      </c>
      <c r="N815" s="5" t="s">
        <v>154</v>
      </c>
      <c r="O815" s="5" t="s">
        <v>155</v>
      </c>
    </row>
    <row r="816" spans="1:15" x14ac:dyDescent="0.25">
      <c r="A816" s="3">
        <v>51</v>
      </c>
      <c r="B816" s="3">
        <v>0</v>
      </c>
      <c r="C816" s="3">
        <v>0</v>
      </c>
      <c r="D816" s="3">
        <v>0</v>
      </c>
      <c r="E816" s="3">
        <v>0</v>
      </c>
      <c r="F816" s="3">
        <v>0</v>
      </c>
      <c r="G816" s="21">
        <v>0</v>
      </c>
      <c r="H816" s="21">
        <v>0</v>
      </c>
      <c r="I816" s="5" t="s">
        <v>83</v>
      </c>
      <c r="J816" s="5" t="s">
        <v>84</v>
      </c>
      <c r="K816" s="5" t="s">
        <v>85</v>
      </c>
      <c r="L816" s="5" t="s">
        <v>94</v>
      </c>
      <c r="M816" s="5" t="s">
        <v>153</v>
      </c>
      <c r="N816" s="5" t="s">
        <v>154</v>
      </c>
      <c r="O816" s="5" t="s">
        <v>155</v>
      </c>
    </row>
    <row r="817" spans="1:15" x14ac:dyDescent="0.25">
      <c r="A817" s="3">
        <v>0</v>
      </c>
      <c r="B817" s="3">
        <v>0</v>
      </c>
      <c r="C817" s="3">
        <v>0</v>
      </c>
      <c r="D817" s="3">
        <v>44</v>
      </c>
      <c r="E817" s="3">
        <v>0</v>
      </c>
      <c r="F817" s="3">
        <v>0</v>
      </c>
      <c r="G817" s="21">
        <v>0</v>
      </c>
      <c r="H817" s="21">
        <v>0</v>
      </c>
      <c r="I817" s="5" t="s">
        <v>83</v>
      </c>
      <c r="J817" s="5" t="s">
        <v>84</v>
      </c>
      <c r="K817" s="5" t="s">
        <v>85</v>
      </c>
      <c r="L817" s="5" t="s">
        <v>94</v>
      </c>
      <c r="M817" s="5" t="s">
        <v>153</v>
      </c>
      <c r="N817" s="5" t="s">
        <v>154</v>
      </c>
      <c r="O817" s="5" t="s">
        <v>155</v>
      </c>
    </row>
    <row r="818" spans="1:15" x14ac:dyDescent="0.25">
      <c r="A818" s="3">
        <v>0</v>
      </c>
      <c r="B818" s="3">
        <v>36</v>
      </c>
      <c r="C818" s="3">
        <v>0</v>
      </c>
      <c r="D818" s="3">
        <v>0</v>
      </c>
      <c r="E818" s="3">
        <v>0</v>
      </c>
      <c r="F818" s="3">
        <v>0</v>
      </c>
      <c r="G818" s="21">
        <v>0</v>
      </c>
      <c r="H818" s="21">
        <v>0</v>
      </c>
      <c r="I818" s="5" t="s">
        <v>83</v>
      </c>
      <c r="J818" s="5" t="s">
        <v>84</v>
      </c>
      <c r="K818" s="5" t="s">
        <v>85</v>
      </c>
      <c r="L818" s="5" t="s">
        <v>94</v>
      </c>
      <c r="M818" s="5" t="s">
        <v>153</v>
      </c>
      <c r="N818" s="5" t="s">
        <v>154</v>
      </c>
      <c r="O818" s="5" t="s">
        <v>155</v>
      </c>
    </row>
    <row r="819" spans="1:15" x14ac:dyDescent="0.25">
      <c r="A819" s="3">
        <v>0</v>
      </c>
      <c r="B819" s="3">
        <v>0</v>
      </c>
      <c r="C819" s="3">
        <v>7</v>
      </c>
      <c r="D819" s="3">
        <v>0</v>
      </c>
      <c r="E819" s="3">
        <v>0</v>
      </c>
      <c r="F819" s="3">
        <v>0</v>
      </c>
      <c r="G819" s="21">
        <v>0</v>
      </c>
      <c r="H819" s="21">
        <v>0</v>
      </c>
      <c r="I819" s="5" t="s">
        <v>83</v>
      </c>
      <c r="J819" s="5" t="s">
        <v>84</v>
      </c>
      <c r="K819" s="5" t="s">
        <v>85</v>
      </c>
      <c r="L819" s="5" t="s">
        <v>94</v>
      </c>
      <c r="M819" s="5" t="s">
        <v>153</v>
      </c>
      <c r="N819" s="5" t="s">
        <v>154</v>
      </c>
      <c r="O819" s="5" t="s">
        <v>155</v>
      </c>
    </row>
    <row r="820" spans="1:15" x14ac:dyDescent="0.25">
      <c r="A820" s="3">
        <v>0</v>
      </c>
      <c r="B820" s="3">
        <v>0</v>
      </c>
      <c r="C820" s="3">
        <v>0</v>
      </c>
      <c r="D820" s="3">
        <v>0</v>
      </c>
      <c r="E820" s="3">
        <v>0</v>
      </c>
      <c r="F820" s="3">
        <v>0</v>
      </c>
      <c r="G820" s="21">
        <v>24.997499996000002</v>
      </c>
      <c r="H820" s="21">
        <v>0</v>
      </c>
      <c r="I820" s="5" t="s">
        <v>83</v>
      </c>
      <c r="J820" s="5" t="s">
        <v>84</v>
      </c>
      <c r="K820" s="5" t="s">
        <v>85</v>
      </c>
      <c r="L820" s="5" t="s">
        <v>94</v>
      </c>
      <c r="M820" s="5" t="s">
        <v>381</v>
      </c>
      <c r="N820" s="5" t="s">
        <v>382</v>
      </c>
      <c r="O820" s="5" t="s">
        <v>383</v>
      </c>
    </row>
    <row r="821" spans="1:15" x14ac:dyDescent="0.25">
      <c r="A821" s="3">
        <v>6291</v>
      </c>
      <c r="B821" s="3">
        <v>4761</v>
      </c>
      <c r="C821" s="3">
        <v>4089</v>
      </c>
      <c r="D821" s="3">
        <v>7129</v>
      </c>
      <c r="E821" s="3">
        <v>567</v>
      </c>
      <c r="F821" s="3">
        <v>701</v>
      </c>
      <c r="G821" s="21">
        <v>596.36892847600006</v>
      </c>
      <c r="H821" s="21">
        <v>959.67201849600008</v>
      </c>
      <c r="I821" s="5" t="s">
        <v>83</v>
      </c>
      <c r="J821" s="5" t="s">
        <v>84</v>
      </c>
      <c r="K821" s="5" t="s">
        <v>85</v>
      </c>
      <c r="L821" s="5" t="s">
        <v>94</v>
      </c>
      <c r="M821" s="5" t="s">
        <v>0</v>
      </c>
      <c r="N821" s="5" t="s">
        <v>98</v>
      </c>
      <c r="O821" s="5" t="s">
        <v>98</v>
      </c>
    </row>
    <row r="822" spans="1:15" x14ac:dyDescent="0.25">
      <c r="A822" s="3">
        <v>192</v>
      </c>
      <c r="B822" s="3">
        <v>253</v>
      </c>
      <c r="C822" s="3">
        <v>370</v>
      </c>
      <c r="D822" s="3">
        <v>244</v>
      </c>
      <c r="E822" s="3">
        <v>0</v>
      </c>
      <c r="F822" s="3">
        <v>0</v>
      </c>
      <c r="G822" s="21">
        <v>0</v>
      </c>
      <c r="H822" s="21">
        <v>93.035932736000007</v>
      </c>
      <c r="I822" s="5" t="s">
        <v>83</v>
      </c>
      <c r="J822" s="5" t="s">
        <v>84</v>
      </c>
      <c r="K822" s="5" t="s">
        <v>85</v>
      </c>
      <c r="L822" s="5" t="s">
        <v>94</v>
      </c>
      <c r="M822" s="5" t="s">
        <v>0</v>
      </c>
      <c r="N822" s="5" t="s">
        <v>98</v>
      </c>
      <c r="O822" s="5" t="s">
        <v>98</v>
      </c>
    </row>
    <row r="823" spans="1:15" x14ac:dyDescent="0.25">
      <c r="A823" s="3">
        <v>196</v>
      </c>
      <c r="B823" s="3">
        <v>198</v>
      </c>
      <c r="C823" s="3">
        <v>366</v>
      </c>
      <c r="D823" s="3">
        <v>322</v>
      </c>
      <c r="E823" s="3">
        <v>0</v>
      </c>
      <c r="F823" s="3">
        <v>0</v>
      </c>
      <c r="G823" s="21">
        <v>0</v>
      </c>
      <c r="H823" s="21">
        <v>0</v>
      </c>
      <c r="I823" s="5" t="s">
        <v>83</v>
      </c>
      <c r="J823" s="5" t="s">
        <v>84</v>
      </c>
      <c r="K823" s="5" t="s">
        <v>85</v>
      </c>
      <c r="L823" s="5" t="s">
        <v>94</v>
      </c>
      <c r="M823" s="5" t="s">
        <v>0</v>
      </c>
      <c r="N823" s="5" t="s">
        <v>98</v>
      </c>
      <c r="O823" s="5" t="s">
        <v>98</v>
      </c>
    </row>
    <row r="824" spans="1:15" x14ac:dyDescent="0.25">
      <c r="A824" s="3">
        <v>420</v>
      </c>
      <c r="B824" s="3">
        <v>111</v>
      </c>
      <c r="C824" s="3">
        <v>0</v>
      </c>
      <c r="D824" s="3">
        <v>319</v>
      </c>
      <c r="E824" s="3">
        <v>20</v>
      </c>
      <c r="F824" s="3">
        <v>0</v>
      </c>
      <c r="G824" s="21">
        <v>0</v>
      </c>
      <c r="H824" s="21">
        <v>0</v>
      </c>
      <c r="I824" s="5" t="s">
        <v>83</v>
      </c>
      <c r="J824" s="5" t="s">
        <v>84</v>
      </c>
      <c r="K824" s="5" t="s">
        <v>85</v>
      </c>
      <c r="L824" s="5" t="s">
        <v>94</v>
      </c>
      <c r="M824" s="5" t="s">
        <v>0</v>
      </c>
      <c r="N824" s="5" t="s">
        <v>98</v>
      </c>
      <c r="O824" s="5" t="s">
        <v>98</v>
      </c>
    </row>
    <row r="825" spans="1:15" x14ac:dyDescent="0.25">
      <c r="A825" s="3">
        <v>622</v>
      </c>
      <c r="B825" s="3">
        <v>0</v>
      </c>
      <c r="C825" s="3">
        <v>0</v>
      </c>
      <c r="D825" s="3">
        <v>0</v>
      </c>
      <c r="E825" s="3">
        <v>0</v>
      </c>
      <c r="F825" s="3">
        <v>0</v>
      </c>
      <c r="G825" s="21">
        <v>0</v>
      </c>
      <c r="H825" s="21">
        <v>0</v>
      </c>
      <c r="I825" s="5" t="s">
        <v>83</v>
      </c>
      <c r="J825" s="5" t="s">
        <v>84</v>
      </c>
      <c r="K825" s="5" t="s">
        <v>85</v>
      </c>
      <c r="L825" s="5" t="s">
        <v>94</v>
      </c>
      <c r="M825" s="5" t="s">
        <v>0</v>
      </c>
      <c r="N825" s="5" t="s">
        <v>98</v>
      </c>
      <c r="O825" s="5" t="s">
        <v>98</v>
      </c>
    </row>
    <row r="826" spans="1:15" x14ac:dyDescent="0.25">
      <c r="A826" s="3">
        <v>0</v>
      </c>
      <c r="B826" s="3">
        <v>0</v>
      </c>
      <c r="C826" s="3">
        <v>240</v>
      </c>
      <c r="D826" s="3">
        <v>186</v>
      </c>
      <c r="E826" s="3">
        <v>0</v>
      </c>
      <c r="F826" s="3">
        <v>0</v>
      </c>
      <c r="G826" s="21">
        <v>0</v>
      </c>
      <c r="H826" s="21">
        <v>0</v>
      </c>
      <c r="I826" s="5" t="s">
        <v>83</v>
      </c>
      <c r="J826" s="5" t="s">
        <v>84</v>
      </c>
      <c r="K826" s="5" t="s">
        <v>85</v>
      </c>
      <c r="L826" s="5" t="s">
        <v>94</v>
      </c>
      <c r="M826" s="5" t="s">
        <v>0</v>
      </c>
      <c r="N826" s="5" t="s">
        <v>98</v>
      </c>
      <c r="O826" s="5" t="s">
        <v>98</v>
      </c>
    </row>
    <row r="827" spans="1:15" x14ac:dyDescent="0.25">
      <c r="A827" s="3">
        <v>0</v>
      </c>
      <c r="B827" s="3">
        <v>0</v>
      </c>
      <c r="C827" s="3">
        <v>181</v>
      </c>
      <c r="D827" s="3">
        <v>0</v>
      </c>
      <c r="E827" s="3">
        <v>0</v>
      </c>
      <c r="F827" s="3">
        <v>0</v>
      </c>
      <c r="G827" s="21">
        <v>0</v>
      </c>
      <c r="H827" s="21">
        <v>0</v>
      </c>
      <c r="I827" s="5" t="s">
        <v>83</v>
      </c>
      <c r="J827" s="5" t="s">
        <v>84</v>
      </c>
      <c r="K827" s="5" t="s">
        <v>85</v>
      </c>
      <c r="L827" s="5" t="s">
        <v>94</v>
      </c>
      <c r="M827" s="5" t="s">
        <v>0</v>
      </c>
      <c r="N827" s="5" t="s">
        <v>98</v>
      </c>
      <c r="O827" s="5" t="s">
        <v>98</v>
      </c>
    </row>
    <row r="828" spans="1:15" x14ac:dyDescent="0.25">
      <c r="A828" s="3">
        <v>0</v>
      </c>
      <c r="B828" s="3">
        <v>0</v>
      </c>
      <c r="C828" s="3">
        <v>71</v>
      </c>
      <c r="D828" s="3">
        <v>83</v>
      </c>
      <c r="E828" s="3">
        <v>0</v>
      </c>
      <c r="F828" s="3">
        <v>0</v>
      </c>
      <c r="G828" s="21">
        <v>0</v>
      </c>
      <c r="H828" s="21">
        <v>0</v>
      </c>
      <c r="I828" s="5" t="s">
        <v>83</v>
      </c>
      <c r="J828" s="5" t="s">
        <v>84</v>
      </c>
      <c r="K828" s="5" t="s">
        <v>85</v>
      </c>
      <c r="L828" s="5" t="s">
        <v>94</v>
      </c>
      <c r="M828" s="5" t="s">
        <v>0</v>
      </c>
      <c r="N828" s="5" t="s">
        <v>98</v>
      </c>
      <c r="O828" s="5" t="s">
        <v>98</v>
      </c>
    </row>
    <row r="829" spans="1:15" x14ac:dyDescent="0.25">
      <c r="A829" s="3">
        <v>0</v>
      </c>
      <c r="B829" s="3">
        <v>0</v>
      </c>
      <c r="C829" s="3">
        <v>87</v>
      </c>
      <c r="D829" s="3">
        <v>0</v>
      </c>
      <c r="E829" s="3">
        <v>0</v>
      </c>
      <c r="F829" s="3">
        <v>0</v>
      </c>
      <c r="G829" s="21">
        <v>0</v>
      </c>
      <c r="H829" s="21">
        <v>0</v>
      </c>
      <c r="I829" s="5" t="s">
        <v>83</v>
      </c>
      <c r="J829" s="5" t="s">
        <v>84</v>
      </c>
      <c r="K829" s="5" t="s">
        <v>85</v>
      </c>
      <c r="L829" s="5" t="s">
        <v>94</v>
      </c>
      <c r="M829" s="5" t="s">
        <v>0</v>
      </c>
      <c r="N829" s="5" t="s">
        <v>98</v>
      </c>
      <c r="O829" s="5" t="s">
        <v>98</v>
      </c>
    </row>
    <row r="830" spans="1:15" x14ac:dyDescent="0.25">
      <c r="A830" s="3">
        <v>73</v>
      </c>
      <c r="B830" s="3">
        <v>0</v>
      </c>
      <c r="C830" s="3">
        <v>0</v>
      </c>
      <c r="D830" s="3">
        <v>0</v>
      </c>
      <c r="E830" s="3">
        <v>0</v>
      </c>
      <c r="F830" s="3">
        <v>0</v>
      </c>
      <c r="G830" s="21">
        <v>0</v>
      </c>
      <c r="H830" s="21">
        <v>0</v>
      </c>
      <c r="I830" s="5" t="s">
        <v>83</v>
      </c>
      <c r="J830" s="5" t="s">
        <v>84</v>
      </c>
      <c r="K830" s="5" t="s">
        <v>85</v>
      </c>
      <c r="L830" s="5" t="s">
        <v>94</v>
      </c>
      <c r="M830" s="5" t="s">
        <v>0</v>
      </c>
      <c r="N830" s="5" t="s">
        <v>98</v>
      </c>
      <c r="O830" s="5" t="s">
        <v>98</v>
      </c>
    </row>
    <row r="831" spans="1:15" x14ac:dyDescent="0.25">
      <c r="A831" s="3">
        <v>0</v>
      </c>
      <c r="B831" s="3">
        <v>0</v>
      </c>
      <c r="C831" s="3">
        <v>72</v>
      </c>
      <c r="D831" s="3">
        <v>0</v>
      </c>
      <c r="E831" s="3">
        <v>0</v>
      </c>
      <c r="F831" s="3">
        <v>0</v>
      </c>
      <c r="G831" s="21">
        <v>0</v>
      </c>
      <c r="H831" s="21">
        <v>0</v>
      </c>
      <c r="I831" s="5" t="s">
        <v>83</v>
      </c>
      <c r="J831" s="5" t="s">
        <v>84</v>
      </c>
      <c r="K831" s="5" t="s">
        <v>85</v>
      </c>
      <c r="L831" s="5" t="s">
        <v>94</v>
      </c>
      <c r="M831" s="5" t="s">
        <v>0</v>
      </c>
      <c r="N831" s="5" t="s">
        <v>98</v>
      </c>
      <c r="O831" s="5" t="s">
        <v>98</v>
      </c>
    </row>
    <row r="832" spans="1:15" x14ac:dyDescent="0.25">
      <c r="A832" s="3">
        <v>14</v>
      </c>
      <c r="B832" s="3">
        <v>0</v>
      </c>
      <c r="C832" s="3">
        <v>0</v>
      </c>
      <c r="D832" s="3">
        <v>0</v>
      </c>
      <c r="E832" s="3">
        <v>0</v>
      </c>
      <c r="F832" s="3">
        <v>0</v>
      </c>
      <c r="G832" s="21">
        <v>0</v>
      </c>
      <c r="H832" s="21">
        <v>0</v>
      </c>
      <c r="I832" s="5" t="s">
        <v>83</v>
      </c>
      <c r="J832" s="5" t="s">
        <v>84</v>
      </c>
      <c r="K832" s="5" t="s">
        <v>85</v>
      </c>
      <c r="L832" s="5" t="s">
        <v>94</v>
      </c>
      <c r="M832" s="5" t="s">
        <v>0</v>
      </c>
      <c r="N832" s="5" t="s">
        <v>98</v>
      </c>
      <c r="O832" s="5" t="s">
        <v>98</v>
      </c>
    </row>
    <row r="833" spans="1:15" x14ac:dyDescent="0.25">
      <c r="A833" s="3">
        <v>0</v>
      </c>
      <c r="B833" s="3">
        <v>0</v>
      </c>
      <c r="C833" s="3">
        <v>91</v>
      </c>
      <c r="D833" s="3">
        <v>0</v>
      </c>
      <c r="E833" s="3">
        <v>28</v>
      </c>
      <c r="F833" s="3">
        <v>29</v>
      </c>
      <c r="G833" s="21">
        <v>41.067321421999999</v>
      </c>
      <c r="H833" s="21">
        <v>29.312691136000002</v>
      </c>
      <c r="I833" s="5" t="s">
        <v>83</v>
      </c>
      <c r="J833" s="5" t="s">
        <v>84</v>
      </c>
      <c r="K833" s="5" t="s">
        <v>85</v>
      </c>
      <c r="L833" s="5" t="s">
        <v>94</v>
      </c>
      <c r="M833" s="5" t="s">
        <v>348</v>
      </c>
      <c r="N833" s="5" t="s">
        <v>349</v>
      </c>
      <c r="O833" s="5" t="s">
        <v>350</v>
      </c>
    </row>
    <row r="834" spans="1:15" x14ac:dyDescent="0.25">
      <c r="A834" s="3">
        <v>473</v>
      </c>
      <c r="B834" s="3">
        <v>30</v>
      </c>
      <c r="C834" s="3">
        <v>4419</v>
      </c>
      <c r="D834" s="3">
        <v>1176</v>
      </c>
      <c r="E834" s="3">
        <v>1182</v>
      </c>
      <c r="F834" s="3">
        <v>1014</v>
      </c>
      <c r="G834" s="21">
        <v>1289.156785508</v>
      </c>
      <c r="H834" s="21">
        <v>871.73394508800004</v>
      </c>
      <c r="I834" s="5" t="s">
        <v>83</v>
      </c>
      <c r="J834" s="5" t="s">
        <v>84</v>
      </c>
      <c r="K834" s="5" t="s">
        <v>85</v>
      </c>
      <c r="L834" s="5" t="s">
        <v>94</v>
      </c>
      <c r="M834" s="5" t="s">
        <v>108</v>
      </c>
      <c r="N834" s="5" t="s">
        <v>109</v>
      </c>
      <c r="O834" s="5" t="s">
        <v>110</v>
      </c>
    </row>
    <row r="835" spans="1:15" x14ac:dyDescent="0.25">
      <c r="A835" s="3">
        <v>0</v>
      </c>
      <c r="B835" s="3">
        <v>19</v>
      </c>
      <c r="C835" s="3">
        <v>0</v>
      </c>
      <c r="D835" s="3">
        <v>0</v>
      </c>
      <c r="E835" s="3">
        <v>6</v>
      </c>
      <c r="F835" s="3">
        <v>0</v>
      </c>
      <c r="G835" s="21">
        <v>0</v>
      </c>
      <c r="H835" s="21">
        <v>0</v>
      </c>
      <c r="I835" s="5" t="s">
        <v>83</v>
      </c>
      <c r="J835" s="5" t="s">
        <v>84</v>
      </c>
      <c r="K835" s="5" t="s">
        <v>85</v>
      </c>
      <c r="L835" s="5" t="s">
        <v>94</v>
      </c>
      <c r="M835" s="5" t="s">
        <v>108</v>
      </c>
      <c r="N835" s="5" t="s">
        <v>109</v>
      </c>
      <c r="O835" s="5" t="s">
        <v>127</v>
      </c>
    </row>
    <row r="836" spans="1:15" x14ac:dyDescent="0.25">
      <c r="A836" s="3">
        <v>0</v>
      </c>
      <c r="B836" s="3">
        <v>267</v>
      </c>
      <c r="C836" s="3">
        <v>80</v>
      </c>
      <c r="D836" s="3">
        <v>27</v>
      </c>
      <c r="E836" s="3">
        <v>0</v>
      </c>
      <c r="F836" s="3">
        <v>0</v>
      </c>
      <c r="G836" s="21">
        <v>0</v>
      </c>
      <c r="H836" s="21">
        <v>0</v>
      </c>
      <c r="I836" s="5" t="s">
        <v>83</v>
      </c>
      <c r="J836" s="5" t="s">
        <v>84</v>
      </c>
      <c r="K836" s="5" t="s">
        <v>85</v>
      </c>
      <c r="L836" s="5" t="s">
        <v>94</v>
      </c>
      <c r="M836" s="5" t="s">
        <v>98</v>
      </c>
      <c r="N836" s="5" t="s">
        <v>98</v>
      </c>
      <c r="O836" s="5" t="s">
        <v>98</v>
      </c>
    </row>
    <row r="837" spans="1:15" x14ac:dyDescent="0.25">
      <c r="A837" s="3">
        <v>0</v>
      </c>
      <c r="B837" s="3">
        <v>43</v>
      </c>
      <c r="C837" s="3">
        <v>0</v>
      </c>
      <c r="D837" s="3">
        <v>0</v>
      </c>
      <c r="E837" s="3">
        <v>0</v>
      </c>
      <c r="F837" s="3">
        <v>0</v>
      </c>
      <c r="G837" s="21">
        <v>0</v>
      </c>
      <c r="H837" s="21">
        <v>0</v>
      </c>
      <c r="I837" s="5" t="s">
        <v>83</v>
      </c>
      <c r="J837" s="5" t="s">
        <v>84</v>
      </c>
      <c r="K837" s="5" t="s">
        <v>85</v>
      </c>
      <c r="L837" s="5" t="s">
        <v>94</v>
      </c>
      <c r="M837" s="5" t="s">
        <v>130</v>
      </c>
      <c r="N837" s="5" t="s">
        <v>215</v>
      </c>
      <c r="O837" s="5" t="s">
        <v>114</v>
      </c>
    </row>
    <row r="838" spans="1:15" x14ac:dyDescent="0.25">
      <c r="A838" s="3">
        <v>32</v>
      </c>
      <c r="B838" s="3">
        <v>0</v>
      </c>
      <c r="C838" s="3">
        <v>0</v>
      </c>
      <c r="D838" s="3">
        <v>0</v>
      </c>
      <c r="E838" s="3">
        <v>0</v>
      </c>
      <c r="F838" s="3">
        <v>0</v>
      </c>
      <c r="G838" s="21">
        <v>0</v>
      </c>
      <c r="H838" s="21">
        <v>0</v>
      </c>
      <c r="I838" s="5" t="s">
        <v>83</v>
      </c>
      <c r="J838" s="5" t="s">
        <v>84</v>
      </c>
      <c r="K838" s="5" t="s">
        <v>85</v>
      </c>
      <c r="L838" s="5" t="s">
        <v>94</v>
      </c>
      <c r="M838" s="5" t="s">
        <v>130</v>
      </c>
      <c r="N838" s="5" t="s">
        <v>215</v>
      </c>
      <c r="O838" s="5" t="s">
        <v>114</v>
      </c>
    </row>
    <row r="839" spans="1:15" x14ac:dyDescent="0.25">
      <c r="A839" s="3">
        <v>0</v>
      </c>
      <c r="B839" s="3">
        <v>0</v>
      </c>
      <c r="C839" s="3">
        <v>0</v>
      </c>
      <c r="D839" s="3">
        <v>0</v>
      </c>
      <c r="E839" s="3">
        <v>29</v>
      </c>
      <c r="F839" s="3">
        <v>0</v>
      </c>
      <c r="G839" s="21">
        <v>0</v>
      </c>
      <c r="H839" s="21">
        <v>0</v>
      </c>
      <c r="I839" s="5" t="s">
        <v>83</v>
      </c>
      <c r="J839" s="5" t="s">
        <v>84</v>
      </c>
      <c r="K839" s="5" t="s">
        <v>85</v>
      </c>
      <c r="L839" s="5" t="s">
        <v>94</v>
      </c>
      <c r="M839" s="5" t="s">
        <v>130</v>
      </c>
      <c r="N839" s="5" t="s">
        <v>205</v>
      </c>
      <c r="O839" s="5" t="s">
        <v>98</v>
      </c>
    </row>
    <row r="840" spans="1:15" x14ac:dyDescent="0.25">
      <c r="A840" s="3">
        <v>0</v>
      </c>
      <c r="B840" s="3">
        <v>0</v>
      </c>
      <c r="C840" s="3">
        <v>0</v>
      </c>
      <c r="D840" s="3">
        <v>0</v>
      </c>
      <c r="E840" s="3">
        <v>0</v>
      </c>
      <c r="F840" s="3">
        <v>0</v>
      </c>
      <c r="G840" s="21">
        <v>0</v>
      </c>
      <c r="H840" s="21">
        <v>24.214831808</v>
      </c>
      <c r="I840" s="5" t="s">
        <v>83</v>
      </c>
      <c r="J840" s="5" t="s">
        <v>84</v>
      </c>
      <c r="K840" s="5" t="s">
        <v>85</v>
      </c>
      <c r="L840" s="5" t="s">
        <v>94</v>
      </c>
      <c r="M840" s="5" t="s">
        <v>130</v>
      </c>
      <c r="N840" s="5" t="s">
        <v>131</v>
      </c>
      <c r="O840" s="5" t="s">
        <v>132</v>
      </c>
    </row>
    <row r="841" spans="1:15" x14ac:dyDescent="0.25">
      <c r="A841" s="3">
        <v>615</v>
      </c>
      <c r="B841" s="3">
        <v>0</v>
      </c>
      <c r="C841" s="3">
        <v>0</v>
      </c>
      <c r="D841" s="3">
        <v>0</v>
      </c>
      <c r="E841" s="3">
        <v>0</v>
      </c>
      <c r="F841" s="3">
        <v>34</v>
      </c>
      <c r="G841" s="21">
        <v>0</v>
      </c>
      <c r="H841" s="21">
        <v>39.508409792000002</v>
      </c>
      <c r="I841" s="5" t="s">
        <v>83</v>
      </c>
      <c r="J841" s="5" t="s">
        <v>84</v>
      </c>
      <c r="K841" s="5" t="s">
        <v>85</v>
      </c>
      <c r="L841" s="5" t="s">
        <v>94</v>
      </c>
      <c r="M841" s="5" t="s">
        <v>130</v>
      </c>
      <c r="N841" s="5" t="s">
        <v>334</v>
      </c>
      <c r="O841" s="5" t="s">
        <v>335</v>
      </c>
    </row>
    <row r="842" spans="1:15" x14ac:dyDescent="0.25">
      <c r="A842" s="3">
        <v>0</v>
      </c>
      <c r="B842" s="3">
        <v>0</v>
      </c>
      <c r="C842" s="3">
        <v>0</v>
      </c>
      <c r="D842" s="3">
        <v>0</v>
      </c>
      <c r="E842" s="3">
        <v>0</v>
      </c>
      <c r="F842" s="3">
        <v>75</v>
      </c>
      <c r="G842" s="21">
        <v>39.281785708000001</v>
      </c>
      <c r="H842" s="21">
        <v>67.546636096</v>
      </c>
      <c r="I842" s="5" t="s">
        <v>83</v>
      </c>
      <c r="J842" s="5" t="s">
        <v>84</v>
      </c>
      <c r="K842" s="5" t="s">
        <v>85</v>
      </c>
      <c r="L842" s="5" t="s">
        <v>94</v>
      </c>
      <c r="M842" s="5" t="s">
        <v>130</v>
      </c>
      <c r="N842" s="5" t="s">
        <v>201</v>
      </c>
      <c r="O842" s="5" t="s">
        <v>202</v>
      </c>
    </row>
    <row r="843" spans="1:15" x14ac:dyDescent="0.25">
      <c r="A843" s="3">
        <v>0</v>
      </c>
      <c r="B843" s="3">
        <v>0</v>
      </c>
      <c r="C843" s="3">
        <v>0</v>
      </c>
      <c r="D843" s="3">
        <v>0</v>
      </c>
      <c r="E843" s="3">
        <v>51</v>
      </c>
      <c r="F843" s="3">
        <v>0</v>
      </c>
      <c r="G843" s="21">
        <v>0</v>
      </c>
      <c r="H843" s="21">
        <v>0</v>
      </c>
      <c r="I843" s="5" t="s">
        <v>83</v>
      </c>
      <c r="J843" s="5" t="s">
        <v>84</v>
      </c>
      <c r="K843" s="5" t="s">
        <v>85</v>
      </c>
      <c r="L843" s="5" t="s">
        <v>94</v>
      </c>
      <c r="M843" s="5" t="s">
        <v>130</v>
      </c>
      <c r="N843" s="5" t="s">
        <v>201</v>
      </c>
      <c r="O843" s="5" t="s">
        <v>202</v>
      </c>
    </row>
    <row r="844" spans="1:15" x14ac:dyDescent="0.25">
      <c r="A844" s="3">
        <v>5</v>
      </c>
      <c r="B844" s="3">
        <v>0</v>
      </c>
      <c r="C844" s="3">
        <v>9</v>
      </c>
      <c r="D844" s="3">
        <v>0</v>
      </c>
      <c r="E844" s="3">
        <v>0</v>
      </c>
      <c r="F844" s="3">
        <v>13</v>
      </c>
      <c r="G844" s="21">
        <v>0</v>
      </c>
      <c r="H844" s="21">
        <v>30.587155968000001</v>
      </c>
      <c r="I844" s="5" t="s">
        <v>83</v>
      </c>
      <c r="J844" s="5" t="s">
        <v>84</v>
      </c>
      <c r="K844" s="5" t="s">
        <v>85</v>
      </c>
      <c r="L844" s="5" t="s">
        <v>94</v>
      </c>
      <c r="M844" s="5" t="s">
        <v>130</v>
      </c>
      <c r="N844" s="5" t="s">
        <v>191</v>
      </c>
      <c r="O844" s="5" t="s">
        <v>192</v>
      </c>
    </row>
    <row r="845" spans="1:15" x14ac:dyDescent="0.25">
      <c r="A845" s="3">
        <v>51</v>
      </c>
      <c r="B845" s="3">
        <v>81</v>
      </c>
      <c r="C845" s="3">
        <v>1902</v>
      </c>
      <c r="D845" s="3">
        <v>13</v>
      </c>
      <c r="E845" s="3">
        <v>319</v>
      </c>
      <c r="F845" s="3">
        <v>569</v>
      </c>
      <c r="G845" s="21">
        <v>503.52107134800002</v>
      </c>
      <c r="H845" s="21">
        <v>750.659786048</v>
      </c>
      <c r="I845" s="5" t="s">
        <v>83</v>
      </c>
      <c r="J845" s="5" t="s">
        <v>84</v>
      </c>
      <c r="K845" s="5" t="s">
        <v>85</v>
      </c>
      <c r="L845" s="5" t="s">
        <v>94</v>
      </c>
      <c r="M845" s="5" t="s">
        <v>95</v>
      </c>
      <c r="N845" s="5" t="s">
        <v>96</v>
      </c>
      <c r="O845" s="5" t="s">
        <v>97</v>
      </c>
    </row>
    <row r="846" spans="1:15" x14ac:dyDescent="0.25">
      <c r="A846" s="3">
        <v>358</v>
      </c>
      <c r="B846" s="3">
        <v>244</v>
      </c>
      <c r="C846" s="3">
        <v>690</v>
      </c>
      <c r="D846" s="3">
        <v>239</v>
      </c>
      <c r="E846" s="3">
        <v>0</v>
      </c>
      <c r="F846" s="3">
        <v>62</v>
      </c>
      <c r="G846" s="21">
        <v>28.568571424000002</v>
      </c>
      <c r="H846" s="21">
        <v>96.859327231999998</v>
      </c>
      <c r="I846" s="5" t="s">
        <v>83</v>
      </c>
      <c r="J846" s="5" t="s">
        <v>84</v>
      </c>
      <c r="K846" s="5" t="s">
        <v>85</v>
      </c>
      <c r="L846" s="5" t="s">
        <v>94</v>
      </c>
      <c r="M846" s="5" t="s">
        <v>178</v>
      </c>
      <c r="N846" s="5" t="s">
        <v>179</v>
      </c>
      <c r="O846" s="5" t="s">
        <v>180</v>
      </c>
    </row>
    <row r="847" spans="1:15" x14ac:dyDescent="0.25">
      <c r="A847" s="3">
        <v>0</v>
      </c>
      <c r="B847" s="3">
        <v>58</v>
      </c>
      <c r="C847" s="3">
        <v>0</v>
      </c>
      <c r="D847" s="3">
        <v>0</v>
      </c>
      <c r="E847" s="3">
        <v>0</v>
      </c>
      <c r="F847" s="3">
        <v>0</v>
      </c>
      <c r="G847" s="21">
        <v>0</v>
      </c>
      <c r="H847" s="21">
        <v>0</v>
      </c>
      <c r="I847" s="5" t="s">
        <v>83</v>
      </c>
      <c r="J847" s="5" t="s">
        <v>84</v>
      </c>
      <c r="K847" s="5" t="s">
        <v>85</v>
      </c>
      <c r="L847" s="5" t="s">
        <v>90</v>
      </c>
      <c r="M847" s="5" t="s">
        <v>150</v>
      </c>
      <c r="N847" s="5" t="s">
        <v>151</v>
      </c>
      <c r="O847" s="5" t="s">
        <v>152</v>
      </c>
    </row>
    <row r="848" spans="1:15" x14ac:dyDescent="0.25">
      <c r="A848" s="3">
        <v>43</v>
      </c>
      <c r="B848" s="3">
        <v>0</v>
      </c>
      <c r="C848" s="3">
        <v>0</v>
      </c>
      <c r="D848" s="3">
        <v>0</v>
      </c>
      <c r="E848" s="3">
        <v>0</v>
      </c>
      <c r="F848" s="3">
        <v>0</v>
      </c>
      <c r="G848" s="21">
        <v>0</v>
      </c>
      <c r="H848" s="21">
        <v>0</v>
      </c>
      <c r="I848" s="5" t="s">
        <v>83</v>
      </c>
      <c r="J848" s="5" t="s">
        <v>84</v>
      </c>
      <c r="K848" s="5" t="s">
        <v>85</v>
      </c>
      <c r="L848" s="5" t="s">
        <v>90</v>
      </c>
      <c r="M848" s="5" t="s">
        <v>150</v>
      </c>
      <c r="N848" s="5" t="s">
        <v>151</v>
      </c>
      <c r="O848" s="5" t="s">
        <v>152</v>
      </c>
    </row>
    <row r="849" spans="1:15" x14ac:dyDescent="0.25">
      <c r="A849" s="3">
        <v>0</v>
      </c>
      <c r="B849" s="3">
        <v>0</v>
      </c>
      <c r="C849" s="3">
        <v>0</v>
      </c>
      <c r="D849" s="3">
        <v>10</v>
      </c>
      <c r="E849" s="3">
        <v>0</v>
      </c>
      <c r="F849" s="3">
        <v>0</v>
      </c>
      <c r="G849" s="21">
        <v>0</v>
      </c>
      <c r="H849" s="21">
        <v>0</v>
      </c>
      <c r="I849" s="5" t="s">
        <v>83</v>
      </c>
      <c r="J849" s="5" t="s">
        <v>84</v>
      </c>
      <c r="K849" s="5" t="s">
        <v>85</v>
      </c>
      <c r="L849" s="5" t="s">
        <v>90</v>
      </c>
      <c r="M849" s="5" t="s">
        <v>150</v>
      </c>
      <c r="N849" s="5" t="s">
        <v>151</v>
      </c>
      <c r="O849" s="5" t="s">
        <v>152</v>
      </c>
    </row>
    <row r="850" spans="1:15" x14ac:dyDescent="0.25">
      <c r="A850" s="3">
        <v>270</v>
      </c>
      <c r="B850" s="3">
        <v>25</v>
      </c>
      <c r="C850" s="3">
        <v>581</v>
      </c>
      <c r="D850" s="3">
        <v>790</v>
      </c>
      <c r="E850" s="3">
        <v>211</v>
      </c>
      <c r="F850" s="3">
        <v>179</v>
      </c>
      <c r="G850" s="21">
        <v>217.83535710800001</v>
      </c>
      <c r="H850" s="21">
        <v>226.854740096</v>
      </c>
      <c r="I850" s="5" t="s">
        <v>83</v>
      </c>
      <c r="J850" s="5" t="s">
        <v>84</v>
      </c>
      <c r="K850" s="5" t="s">
        <v>85</v>
      </c>
      <c r="L850" s="5" t="s">
        <v>90</v>
      </c>
      <c r="M850" s="5" t="s">
        <v>118</v>
      </c>
      <c r="N850" s="5" t="s">
        <v>119</v>
      </c>
      <c r="O850" s="5" t="s">
        <v>120</v>
      </c>
    </row>
    <row r="851" spans="1:15" x14ac:dyDescent="0.25">
      <c r="A851" s="3">
        <v>0</v>
      </c>
      <c r="B851" s="3">
        <v>0</v>
      </c>
      <c r="C851" s="3">
        <v>192</v>
      </c>
      <c r="D851" s="3">
        <v>73</v>
      </c>
      <c r="E851" s="3">
        <v>46</v>
      </c>
      <c r="F851" s="3">
        <v>29</v>
      </c>
      <c r="G851" s="21">
        <v>110.70321426800001</v>
      </c>
      <c r="H851" s="21">
        <v>42.057339456000001</v>
      </c>
      <c r="I851" s="5" t="s">
        <v>83</v>
      </c>
      <c r="J851" s="5" t="s">
        <v>84</v>
      </c>
      <c r="K851" s="5" t="s">
        <v>85</v>
      </c>
      <c r="L851" s="5" t="s">
        <v>90</v>
      </c>
      <c r="M851" s="5" t="s">
        <v>106</v>
      </c>
      <c r="N851" s="5" t="s">
        <v>336</v>
      </c>
      <c r="O851" s="5" t="s">
        <v>337</v>
      </c>
    </row>
    <row r="852" spans="1:15" x14ac:dyDescent="0.25">
      <c r="A852" s="3">
        <v>0</v>
      </c>
      <c r="B852" s="3">
        <v>0</v>
      </c>
      <c r="C852" s="3">
        <v>0</v>
      </c>
      <c r="D852" s="3">
        <v>0</v>
      </c>
      <c r="E852" s="3">
        <v>18</v>
      </c>
      <c r="F852" s="3">
        <v>0</v>
      </c>
      <c r="G852" s="21">
        <v>0</v>
      </c>
      <c r="H852" s="21">
        <v>0</v>
      </c>
      <c r="I852" s="5" t="s">
        <v>83</v>
      </c>
      <c r="J852" s="5" t="s">
        <v>84</v>
      </c>
      <c r="K852" s="5" t="s">
        <v>85</v>
      </c>
      <c r="L852" s="5" t="s">
        <v>90</v>
      </c>
      <c r="M852" s="5" t="s">
        <v>106</v>
      </c>
      <c r="N852" s="5" t="s">
        <v>336</v>
      </c>
      <c r="O852" s="5" t="s">
        <v>114</v>
      </c>
    </row>
    <row r="853" spans="1:15" x14ac:dyDescent="0.25">
      <c r="A853" s="3">
        <v>0</v>
      </c>
      <c r="B853" s="3">
        <v>10</v>
      </c>
      <c r="C853" s="3">
        <v>0</v>
      </c>
      <c r="D853" s="3">
        <v>0</v>
      </c>
      <c r="E853" s="3">
        <v>0</v>
      </c>
      <c r="F853" s="3">
        <v>0</v>
      </c>
      <c r="G853" s="21">
        <v>0</v>
      </c>
      <c r="H853" s="21">
        <v>0</v>
      </c>
      <c r="I853" s="5" t="s">
        <v>83</v>
      </c>
      <c r="J853" s="5" t="s">
        <v>84</v>
      </c>
      <c r="K853" s="5" t="s">
        <v>85</v>
      </c>
      <c r="L853" s="5" t="s">
        <v>90</v>
      </c>
      <c r="M853" s="5" t="s">
        <v>106</v>
      </c>
      <c r="N853" s="5" t="s">
        <v>107</v>
      </c>
      <c r="O853" s="5" t="s">
        <v>177</v>
      </c>
    </row>
    <row r="854" spans="1:15" x14ac:dyDescent="0.25">
      <c r="A854" s="3">
        <v>1145</v>
      </c>
      <c r="B854" s="3">
        <v>9</v>
      </c>
      <c r="C854" s="3">
        <v>801</v>
      </c>
      <c r="D854" s="3">
        <v>0</v>
      </c>
      <c r="E854" s="3">
        <v>62</v>
      </c>
      <c r="F854" s="3">
        <v>73</v>
      </c>
      <c r="G854" s="21">
        <v>71.42142856000001</v>
      </c>
      <c r="H854" s="21">
        <v>108.32951072</v>
      </c>
      <c r="I854" s="5" t="s">
        <v>83</v>
      </c>
      <c r="J854" s="5" t="s">
        <v>84</v>
      </c>
      <c r="K854" s="5" t="s">
        <v>85</v>
      </c>
      <c r="L854" s="5" t="s">
        <v>90</v>
      </c>
      <c r="M854" s="5" t="s">
        <v>106</v>
      </c>
      <c r="N854" s="5" t="s">
        <v>107</v>
      </c>
      <c r="O854" s="5" t="s">
        <v>98</v>
      </c>
    </row>
    <row r="855" spans="1:15" x14ac:dyDescent="0.25">
      <c r="A855" s="3">
        <v>0</v>
      </c>
      <c r="B855" s="3">
        <v>0</v>
      </c>
      <c r="C855" s="3">
        <v>121</v>
      </c>
      <c r="D855" s="3">
        <v>177</v>
      </c>
      <c r="E855" s="3">
        <v>0</v>
      </c>
      <c r="F855" s="3">
        <v>0</v>
      </c>
      <c r="G855" s="21">
        <v>0</v>
      </c>
      <c r="H855" s="21">
        <v>29.312691136000002</v>
      </c>
      <c r="I855" s="5" t="s">
        <v>83</v>
      </c>
      <c r="J855" s="5" t="s">
        <v>84</v>
      </c>
      <c r="K855" s="5" t="s">
        <v>85</v>
      </c>
      <c r="L855" s="5" t="s">
        <v>90</v>
      </c>
      <c r="M855" s="5" t="s">
        <v>106</v>
      </c>
      <c r="N855" s="5" t="s">
        <v>98</v>
      </c>
      <c r="O855" s="5" t="s">
        <v>98</v>
      </c>
    </row>
    <row r="856" spans="1:15" x14ac:dyDescent="0.25">
      <c r="A856" s="3">
        <v>0</v>
      </c>
      <c r="B856" s="3">
        <v>0</v>
      </c>
      <c r="C856" s="3">
        <v>0</v>
      </c>
      <c r="D856" s="3">
        <v>0</v>
      </c>
      <c r="E856" s="3">
        <v>59</v>
      </c>
      <c r="F856" s="3">
        <v>41</v>
      </c>
      <c r="G856" s="21">
        <v>164.269285688</v>
      </c>
      <c r="H856" s="21">
        <v>108.32951072</v>
      </c>
      <c r="I856" s="5" t="s">
        <v>83</v>
      </c>
      <c r="J856" s="5" t="s">
        <v>84</v>
      </c>
      <c r="K856" s="5" t="s">
        <v>85</v>
      </c>
      <c r="L856" s="5" t="s">
        <v>90</v>
      </c>
      <c r="M856" s="5" t="s">
        <v>106</v>
      </c>
      <c r="N856" s="5" t="s">
        <v>98</v>
      </c>
      <c r="O856" s="5" t="s">
        <v>98</v>
      </c>
    </row>
    <row r="857" spans="1:15" x14ac:dyDescent="0.25">
      <c r="A857" s="3">
        <v>0</v>
      </c>
      <c r="B857" s="3">
        <v>11</v>
      </c>
      <c r="C857" s="3">
        <v>0</v>
      </c>
      <c r="D857" s="3">
        <v>0</v>
      </c>
      <c r="E857" s="3">
        <v>0</v>
      </c>
      <c r="F857" s="3">
        <v>0</v>
      </c>
      <c r="G857" s="21">
        <v>0</v>
      </c>
      <c r="H857" s="21">
        <v>0</v>
      </c>
      <c r="I857" s="5" t="s">
        <v>83</v>
      </c>
      <c r="J857" s="5" t="s">
        <v>84</v>
      </c>
      <c r="K857" s="5" t="s">
        <v>85</v>
      </c>
      <c r="L857" s="5" t="s">
        <v>90</v>
      </c>
      <c r="M857" s="5" t="s">
        <v>166</v>
      </c>
      <c r="N857" s="5" t="s">
        <v>167</v>
      </c>
      <c r="O857" s="5" t="s">
        <v>98</v>
      </c>
    </row>
    <row r="858" spans="1:15" x14ac:dyDescent="0.25">
      <c r="A858" s="3">
        <v>0</v>
      </c>
      <c r="B858" s="3">
        <v>0</v>
      </c>
      <c r="C858" s="3">
        <v>37</v>
      </c>
      <c r="D858" s="3">
        <v>0</v>
      </c>
      <c r="E858" s="3">
        <v>0</v>
      </c>
      <c r="F858" s="3">
        <v>0</v>
      </c>
      <c r="G858" s="21">
        <v>0</v>
      </c>
      <c r="H858" s="21">
        <v>0</v>
      </c>
      <c r="I858" s="5" t="s">
        <v>83</v>
      </c>
      <c r="J858" s="5" t="s">
        <v>84</v>
      </c>
      <c r="K858" s="5" t="s">
        <v>85</v>
      </c>
      <c r="L858" s="5" t="s">
        <v>90</v>
      </c>
      <c r="M858" s="5" t="s">
        <v>166</v>
      </c>
      <c r="N858" s="5" t="s">
        <v>98</v>
      </c>
      <c r="O858" s="5" t="s">
        <v>98</v>
      </c>
    </row>
    <row r="859" spans="1:15" x14ac:dyDescent="0.25">
      <c r="A859" s="3">
        <v>0</v>
      </c>
      <c r="B859" s="3">
        <v>24</v>
      </c>
      <c r="C859" s="3">
        <v>0</v>
      </c>
      <c r="D859" s="3">
        <v>0</v>
      </c>
      <c r="E859" s="3">
        <v>0</v>
      </c>
      <c r="F859" s="3">
        <v>0</v>
      </c>
      <c r="G859" s="21">
        <v>0</v>
      </c>
      <c r="H859" s="21">
        <v>0</v>
      </c>
      <c r="I859" s="5" t="s">
        <v>83</v>
      </c>
      <c r="J859" s="5" t="s">
        <v>84</v>
      </c>
      <c r="K859" s="5" t="s">
        <v>85</v>
      </c>
      <c r="L859" s="5" t="s">
        <v>90</v>
      </c>
      <c r="M859" s="5" t="s">
        <v>166</v>
      </c>
      <c r="N859" s="5" t="s">
        <v>98</v>
      </c>
      <c r="O859" s="5" t="s">
        <v>98</v>
      </c>
    </row>
    <row r="860" spans="1:15" x14ac:dyDescent="0.25">
      <c r="A860" s="3">
        <v>0</v>
      </c>
      <c r="B860" s="3">
        <v>0</v>
      </c>
      <c r="C860" s="3">
        <v>40</v>
      </c>
      <c r="D860" s="3">
        <v>0</v>
      </c>
      <c r="E860" s="3">
        <v>0</v>
      </c>
      <c r="F860" s="3">
        <v>0</v>
      </c>
      <c r="G860" s="21">
        <v>0</v>
      </c>
      <c r="H860" s="21">
        <v>0</v>
      </c>
      <c r="I860" s="5" t="s">
        <v>83</v>
      </c>
      <c r="J860" s="5" t="s">
        <v>84</v>
      </c>
      <c r="K860" s="5" t="s">
        <v>85</v>
      </c>
      <c r="L860" s="5" t="s">
        <v>90</v>
      </c>
      <c r="M860" s="5" t="s">
        <v>362</v>
      </c>
      <c r="N860" s="5" t="s">
        <v>363</v>
      </c>
      <c r="O860" s="5" t="s">
        <v>98</v>
      </c>
    </row>
    <row r="861" spans="1:15" x14ac:dyDescent="0.25">
      <c r="A861" s="3">
        <v>149</v>
      </c>
      <c r="B861" s="3">
        <v>203</v>
      </c>
      <c r="C861" s="3">
        <v>0</v>
      </c>
      <c r="D861" s="3">
        <v>161</v>
      </c>
      <c r="E861" s="3">
        <v>0</v>
      </c>
      <c r="F861" s="3">
        <v>0</v>
      </c>
      <c r="G861" s="21">
        <v>0</v>
      </c>
      <c r="H861" s="21">
        <v>0</v>
      </c>
      <c r="I861" s="5" t="s">
        <v>83</v>
      </c>
      <c r="J861" s="5" t="s">
        <v>84</v>
      </c>
      <c r="K861" s="5" t="s">
        <v>85</v>
      </c>
      <c r="L861" s="5" t="s">
        <v>90</v>
      </c>
      <c r="M861" s="5" t="s">
        <v>91</v>
      </c>
      <c r="N861" s="5" t="s">
        <v>92</v>
      </c>
      <c r="O861" s="5" t="s">
        <v>93</v>
      </c>
    </row>
    <row r="862" spans="1:15" x14ac:dyDescent="0.25">
      <c r="A862" s="3">
        <v>39</v>
      </c>
      <c r="B862" s="3">
        <v>0</v>
      </c>
      <c r="C862" s="3">
        <v>0</v>
      </c>
      <c r="D862" s="3">
        <v>0</v>
      </c>
      <c r="E862" s="3">
        <v>0</v>
      </c>
      <c r="F862" s="3">
        <v>0</v>
      </c>
      <c r="G862" s="21">
        <v>0</v>
      </c>
      <c r="H862" s="21">
        <v>0</v>
      </c>
      <c r="I862" s="5" t="s">
        <v>83</v>
      </c>
      <c r="J862" s="5" t="s">
        <v>84</v>
      </c>
      <c r="K862" s="5" t="s">
        <v>85</v>
      </c>
      <c r="L862" s="5" t="s">
        <v>90</v>
      </c>
      <c r="M862" s="5" t="s">
        <v>91</v>
      </c>
      <c r="N862" s="5" t="s">
        <v>92</v>
      </c>
      <c r="O862" s="5" t="s">
        <v>93</v>
      </c>
    </row>
    <row r="863" spans="1:15" x14ac:dyDescent="0.25">
      <c r="A863" s="3">
        <v>0</v>
      </c>
      <c r="B863" s="3">
        <v>0</v>
      </c>
      <c r="C863" s="3">
        <v>36</v>
      </c>
      <c r="D863" s="3">
        <v>0</v>
      </c>
      <c r="E863" s="3">
        <v>0</v>
      </c>
      <c r="F863" s="3">
        <v>0</v>
      </c>
      <c r="G863" s="21">
        <v>0</v>
      </c>
      <c r="H863" s="21">
        <v>0</v>
      </c>
      <c r="I863" s="5" t="s">
        <v>83</v>
      </c>
      <c r="J863" s="5" t="s">
        <v>84</v>
      </c>
      <c r="K863" s="5" t="s">
        <v>85</v>
      </c>
      <c r="L863" s="5" t="s">
        <v>90</v>
      </c>
      <c r="M863" s="5" t="s">
        <v>91</v>
      </c>
      <c r="N863" s="5" t="s">
        <v>92</v>
      </c>
      <c r="O863" s="5" t="s">
        <v>93</v>
      </c>
    </row>
    <row r="864" spans="1:15" x14ac:dyDescent="0.25">
      <c r="A864" s="3">
        <v>0</v>
      </c>
      <c r="B864" s="3">
        <v>0</v>
      </c>
      <c r="C864" s="3">
        <v>0</v>
      </c>
      <c r="D864" s="3">
        <v>20</v>
      </c>
      <c r="E864" s="3">
        <v>0</v>
      </c>
      <c r="F864" s="3">
        <v>0</v>
      </c>
      <c r="G864" s="21">
        <v>0</v>
      </c>
      <c r="H864" s="21">
        <v>0</v>
      </c>
      <c r="I864" s="5" t="s">
        <v>83</v>
      </c>
      <c r="J864" s="5" t="s">
        <v>84</v>
      </c>
      <c r="K864" s="5" t="s">
        <v>85</v>
      </c>
      <c r="L864" s="5" t="s">
        <v>90</v>
      </c>
      <c r="M864" s="5" t="s">
        <v>91</v>
      </c>
      <c r="N864" s="5" t="s">
        <v>92</v>
      </c>
      <c r="O864" s="5" t="s">
        <v>93</v>
      </c>
    </row>
    <row r="865" spans="1:15" x14ac:dyDescent="0.25">
      <c r="A865" s="3">
        <v>318</v>
      </c>
      <c r="B865" s="3">
        <v>126</v>
      </c>
      <c r="C865" s="3">
        <v>83</v>
      </c>
      <c r="D865" s="3">
        <v>0</v>
      </c>
      <c r="E865" s="3">
        <v>0</v>
      </c>
      <c r="F865" s="3">
        <v>106</v>
      </c>
      <c r="G865" s="21">
        <v>0</v>
      </c>
      <c r="H865" s="21">
        <v>0</v>
      </c>
      <c r="I865" s="5" t="s">
        <v>83</v>
      </c>
      <c r="J865" s="5" t="s">
        <v>84</v>
      </c>
      <c r="K865" s="5" t="s">
        <v>85</v>
      </c>
      <c r="L865" s="5" t="s">
        <v>90</v>
      </c>
      <c r="M865" s="5" t="s">
        <v>91</v>
      </c>
      <c r="N865" s="5" t="s">
        <v>98</v>
      </c>
      <c r="O865" s="5" t="s">
        <v>98</v>
      </c>
    </row>
    <row r="866" spans="1:15" x14ac:dyDescent="0.25">
      <c r="A866" s="3">
        <v>0</v>
      </c>
      <c r="B866" s="3">
        <v>24</v>
      </c>
      <c r="C866" s="3">
        <v>0</v>
      </c>
      <c r="D866" s="3">
        <v>0</v>
      </c>
      <c r="E866" s="3">
        <v>0</v>
      </c>
      <c r="F866" s="3">
        <v>0</v>
      </c>
      <c r="G866" s="21">
        <v>0</v>
      </c>
      <c r="H866" s="21">
        <v>0</v>
      </c>
      <c r="I866" s="5" t="s">
        <v>83</v>
      </c>
      <c r="J866" s="5" t="s">
        <v>84</v>
      </c>
      <c r="K866" s="5" t="s">
        <v>85</v>
      </c>
      <c r="L866" s="5" t="s">
        <v>90</v>
      </c>
      <c r="M866" s="5" t="s">
        <v>91</v>
      </c>
      <c r="N866" s="5" t="s">
        <v>98</v>
      </c>
      <c r="O866" s="5" t="s">
        <v>98</v>
      </c>
    </row>
    <row r="867" spans="1:15" x14ac:dyDescent="0.25">
      <c r="A867" s="3">
        <v>0</v>
      </c>
      <c r="B867" s="3">
        <v>0</v>
      </c>
      <c r="C867" s="3">
        <v>0</v>
      </c>
      <c r="D867" s="3">
        <v>10</v>
      </c>
      <c r="E867" s="3">
        <v>0</v>
      </c>
      <c r="F867" s="3">
        <v>0</v>
      </c>
      <c r="G867" s="21">
        <v>0</v>
      </c>
      <c r="H867" s="21">
        <v>0</v>
      </c>
      <c r="I867" s="5" t="s">
        <v>83</v>
      </c>
      <c r="J867" s="5" t="s">
        <v>84</v>
      </c>
      <c r="K867" s="5" t="s">
        <v>85</v>
      </c>
      <c r="L867" s="5" t="s">
        <v>90</v>
      </c>
      <c r="M867" s="5" t="s">
        <v>91</v>
      </c>
      <c r="N867" s="5" t="s">
        <v>98</v>
      </c>
      <c r="O867" s="5" t="s">
        <v>98</v>
      </c>
    </row>
    <row r="868" spans="1:15" x14ac:dyDescent="0.25">
      <c r="A868" s="3">
        <v>0</v>
      </c>
      <c r="B868" s="3">
        <v>0</v>
      </c>
      <c r="C868" s="3">
        <v>0</v>
      </c>
      <c r="D868" s="3">
        <v>0</v>
      </c>
      <c r="E868" s="3">
        <v>0</v>
      </c>
      <c r="F868" s="3">
        <v>0</v>
      </c>
      <c r="G868" s="21">
        <v>0</v>
      </c>
      <c r="H868" s="21">
        <v>7.6467889920000003</v>
      </c>
      <c r="I868" s="5" t="s">
        <v>83</v>
      </c>
      <c r="J868" s="5" t="s">
        <v>84</v>
      </c>
      <c r="K868" s="5" t="s">
        <v>85</v>
      </c>
      <c r="L868" s="5" t="s">
        <v>90</v>
      </c>
      <c r="M868" s="5" t="s">
        <v>91</v>
      </c>
      <c r="N868" s="5" t="s">
        <v>98</v>
      </c>
      <c r="O868" s="5" t="s">
        <v>98</v>
      </c>
    </row>
    <row r="869" spans="1:15" x14ac:dyDescent="0.25">
      <c r="A869" s="3">
        <v>1191</v>
      </c>
      <c r="B869" s="3">
        <v>1765</v>
      </c>
      <c r="C869" s="3">
        <v>184</v>
      </c>
      <c r="D869" s="3">
        <v>202</v>
      </c>
      <c r="E869" s="3">
        <v>446</v>
      </c>
      <c r="F869" s="3">
        <v>498</v>
      </c>
      <c r="G869" s="21">
        <v>478.52357135200003</v>
      </c>
      <c r="H869" s="21">
        <v>560.76452608</v>
      </c>
      <c r="I869" s="5" t="s">
        <v>83</v>
      </c>
      <c r="J869" s="5" t="s">
        <v>84</v>
      </c>
      <c r="K869" s="5" t="s">
        <v>85</v>
      </c>
      <c r="L869" s="5" t="s">
        <v>90</v>
      </c>
      <c r="M869" s="5" t="s">
        <v>144</v>
      </c>
      <c r="N869" s="5" t="s">
        <v>145</v>
      </c>
      <c r="O869" s="5" t="s">
        <v>146</v>
      </c>
    </row>
    <row r="870" spans="1:15" x14ac:dyDescent="0.25">
      <c r="A870" s="3">
        <v>0</v>
      </c>
      <c r="B870" s="3">
        <v>31</v>
      </c>
      <c r="C870" s="3">
        <v>0</v>
      </c>
      <c r="D870" s="3">
        <v>0</v>
      </c>
      <c r="E870" s="3">
        <v>0</v>
      </c>
      <c r="F870" s="3">
        <v>0</v>
      </c>
      <c r="G870" s="21">
        <v>0</v>
      </c>
      <c r="H870" s="21">
        <v>0</v>
      </c>
      <c r="I870" s="5" t="s">
        <v>83</v>
      </c>
      <c r="J870" s="5" t="s">
        <v>84</v>
      </c>
      <c r="K870" s="5" t="s">
        <v>85</v>
      </c>
      <c r="L870" s="5" t="s">
        <v>90</v>
      </c>
      <c r="M870" s="5" t="s">
        <v>144</v>
      </c>
      <c r="N870" s="5" t="s">
        <v>145</v>
      </c>
      <c r="O870" s="5" t="s">
        <v>146</v>
      </c>
    </row>
    <row r="871" spans="1:15" x14ac:dyDescent="0.25">
      <c r="A871" s="3">
        <v>0</v>
      </c>
      <c r="B871" s="3">
        <v>0</v>
      </c>
      <c r="C871" s="3">
        <v>0</v>
      </c>
      <c r="D871" s="3">
        <v>30</v>
      </c>
      <c r="E871" s="3">
        <v>0</v>
      </c>
      <c r="F871" s="3">
        <v>0</v>
      </c>
      <c r="G871" s="21">
        <v>0</v>
      </c>
      <c r="H871" s="21">
        <v>0</v>
      </c>
      <c r="I871" s="5" t="s">
        <v>83</v>
      </c>
      <c r="J871" s="5" t="s">
        <v>84</v>
      </c>
      <c r="K871" s="5" t="s">
        <v>85</v>
      </c>
      <c r="L871" s="5" t="s">
        <v>90</v>
      </c>
      <c r="M871" s="5" t="s">
        <v>144</v>
      </c>
      <c r="N871" s="5" t="s">
        <v>145</v>
      </c>
      <c r="O871" s="5" t="s">
        <v>146</v>
      </c>
    </row>
    <row r="872" spans="1:15" x14ac:dyDescent="0.25">
      <c r="A872" s="3">
        <v>13</v>
      </c>
      <c r="B872" s="3">
        <v>0</v>
      </c>
      <c r="C872" s="3">
        <v>0</v>
      </c>
      <c r="D872" s="3">
        <v>0</v>
      </c>
      <c r="E872" s="3">
        <v>0</v>
      </c>
      <c r="F872" s="3">
        <v>0</v>
      </c>
      <c r="G872" s="21">
        <v>0</v>
      </c>
      <c r="H872" s="21">
        <v>0</v>
      </c>
      <c r="I872" s="5" t="s">
        <v>83</v>
      </c>
      <c r="J872" s="5" t="s">
        <v>84</v>
      </c>
      <c r="K872" s="5" t="s">
        <v>85</v>
      </c>
      <c r="L872" s="5" t="s">
        <v>90</v>
      </c>
      <c r="M872" s="5" t="s">
        <v>144</v>
      </c>
      <c r="N872" s="5" t="s">
        <v>145</v>
      </c>
      <c r="O872" s="5" t="s">
        <v>146</v>
      </c>
    </row>
    <row r="873" spans="1:15" x14ac:dyDescent="0.25">
      <c r="A873" s="3">
        <v>0</v>
      </c>
      <c r="B873" s="3">
        <v>13</v>
      </c>
      <c r="C873" s="3">
        <v>0</v>
      </c>
      <c r="D873" s="3">
        <v>0</v>
      </c>
      <c r="E873" s="3">
        <v>0</v>
      </c>
      <c r="F873" s="3">
        <v>0</v>
      </c>
      <c r="G873" s="21">
        <v>0</v>
      </c>
      <c r="H873" s="21">
        <v>0</v>
      </c>
      <c r="I873" s="5" t="s">
        <v>83</v>
      </c>
      <c r="J873" s="5" t="s">
        <v>84</v>
      </c>
      <c r="K873" s="5" t="s">
        <v>85</v>
      </c>
      <c r="L873" s="5" t="s">
        <v>90</v>
      </c>
      <c r="M873" s="5" t="s">
        <v>144</v>
      </c>
      <c r="N873" s="5" t="s">
        <v>145</v>
      </c>
      <c r="O873" s="5" t="s">
        <v>146</v>
      </c>
    </row>
    <row r="874" spans="1:15" x14ac:dyDescent="0.25">
      <c r="A874" s="3">
        <v>2</v>
      </c>
      <c r="B874" s="3">
        <v>0</v>
      </c>
      <c r="C874" s="3">
        <v>0</v>
      </c>
      <c r="D874" s="3">
        <v>6</v>
      </c>
      <c r="E874" s="3">
        <v>0</v>
      </c>
      <c r="F874" s="3">
        <v>0</v>
      </c>
      <c r="G874" s="21">
        <v>0</v>
      </c>
      <c r="H874" s="21">
        <v>0</v>
      </c>
      <c r="I874" s="5" t="s">
        <v>83</v>
      </c>
      <c r="J874" s="5" t="s">
        <v>84</v>
      </c>
      <c r="K874" s="5" t="s">
        <v>85</v>
      </c>
      <c r="L874" s="5" t="s">
        <v>90</v>
      </c>
      <c r="M874" s="5" t="s">
        <v>144</v>
      </c>
      <c r="N874" s="5" t="s">
        <v>145</v>
      </c>
      <c r="O874" s="5" t="s">
        <v>146</v>
      </c>
    </row>
    <row r="875" spans="1:15" x14ac:dyDescent="0.25">
      <c r="A875" s="3">
        <v>35</v>
      </c>
      <c r="B875" s="3">
        <v>0</v>
      </c>
      <c r="C875" s="3">
        <v>0</v>
      </c>
      <c r="D875" s="3">
        <v>0</v>
      </c>
      <c r="E875" s="3">
        <v>0</v>
      </c>
      <c r="F875" s="3">
        <v>0</v>
      </c>
      <c r="G875" s="21">
        <v>0</v>
      </c>
      <c r="H875" s="21">
        <v>0</v>
      </c>
      <c r="I875" s="5" t="s">
        <v>83</v>
      </c>
      <c r="J875" s="5" t="s">
        <v>84</v>
      </c>
      <c r="K875" s="5" t="s">
        <v>85</v>
      </c>
      <c r="L875" s="5" t="s">
        <v>90</v>
      </c>
      <c r="M875" s="5" t="s">
        <v>133</v>
      </c>
      <c r="N875" s="5" t="s">
        <v>134</v>
      </c>
      <c r="O875" s="5" t="s">
        <v>172</v>
      </c>
    </row>
    <row r="876" spans="1:15" x14ac:dyDescent="0.25">
      <c r="A876" s="3">
        <v>0</v>
      </c>
      <c r="B876" s="3">
        <v>0</v>
      </c>
      <c r="C876" s="3">
        <v>32</v>
      </c>
      <c r="D876" s="3">
        <v>0</v>
      </c>
      <c r="E876" s="3">
        <v>0</v>
      </c>
      <c r="F876" s="3">
        <v>0</v>
      </c>
      <c r="G876" s="21">
        <v>0</v>
      </c>
      <c r="H876" s="21">
        <v>0</v>
      </c>
      <c r="I876" s="5" t="s">
        <v>83</v>
      </c>
      <c r="J876" s="5" t="s">
        <v>84</v>
      </c>
      <c r="K876" s="5" t="s">
        <v>85</v>
      </c>
      <c r="L876" s="5" t="s">
        <v>90</v>
      </c>
      <c r="M876" s="5" t="s">
        <v>133</v>
      </c>
      <c r="N876" s="5" t="s">
        <v>134</v>
      </c>
      <c r="O876" s="5" t="s">
        <v>172</v>
      </c>
    </row>
    <row r="877" spans="1:15" x14ac:dyDescent="0.25">
      <c r="A877" s="3">
        <v>0</v>
      </c>
      <c r="B877" s="3">
        <v>0</v>
      </c>
      <c r="C877" s="3">
        <v>0</v>
      </c>
      <c r="D877" s="3">
        <v>20</v>
      </c>
      <c r="E877" s="3">
        <v>0</v>
      </c>
      <c r="F877" s="3">
        <v>0</v>
      </c>
      <c r="G877" s="21">
        <v>0</v>
      </c>
      <c r="H877" s="21">
        <v>0</v>
      </c>
      <c r="I877" s="5" t="s">
        <v>83</v>
      </c>
      <c r="J877" s="5" t="s">
        <v>84</v>
      </c>
      <c r="K877" s="5" t="s">
        <v>85</v>
      </c>
      <c r="L877" s="5" t="s">
        <v>90</v>
      </c>
      <c r="M877" s="5" t="s">
        <v>133</v>
      </c>
      <c r="N877" s="5" t="s">
        <v>134</v>
      </c>
      <c r="O877" s="5" t="s">
        <v>172</v>
      </c>
    </row>
    <row r="878" spans="1:15" x14ac:dyDescent="0.25">
      <c r="A878" s="3">
        <v>0</v>
      </c>
      <c r="B878" s="3">
        <v>10</v>
      </c>
      <c r="C878" s="3">
        <v>0</v>
      </c>
      <c r="D878" s="3">
        <v>0</v>
      </c>
      <c r="E878" s="3">
        <v>0</v>
      </c>
      <c r="F878" s="3">
        <v>0</v>
      </c>
      <c r="G878" s="21">
        <v>0</v>
      </c>
      <c r="H878" s="21">
        <v>0</v>
      </c>
      <c r="I878" s="5" t="s">
        <v>83</v>
      </c>
      <c r="J878" s="5" t="s">
        <v>84</v>
      </c>
      <c r="K878" s="5" t="s">
        <v>85</v>
      </c>
      <c r="L878" s="5" t="s">
        <v>90</v>
      </c>
      <c r="M878" s="5" t="s">
        <v>133</v>
      </c>
      <c r="N878" s="5" t="s">
        <v>134</v>
      </c>
      <c r="O878" s="5" t="s">
        <v>172</v>
      </c>
    </row>
    <row r="879" spans="1:15" x14ac:dyDescent="0.25">
      <c r="A879" s="3">
        <v>0</v>
      </c>
      <c r="B879" s="3">
        <v>0</v>
      </c>
      <c r="C879" s="3">
        <v>68</v>
      </c>
      <c r="D879" s="3">
        <v>0</v>
      </c>
      <c r="E879" s="3">
        <v>0</v>
      </c>
      <c r="F879" s="3">
        <v>0</v>
      </c>
      <c r="G879" s="21">
        <v>17.855357140000002</v>
      </c>
      <c r="H879" s="21">
        <v>0</v>
      </c>
      <c r="I879" s="5" t="s">
        <v>83</v>
      </c>
      <c r="J879" s="5" t="s">
        <v>84</v>
      </c>
      <c r="K879" s="5" t="s">
        <v>85</v>
      </c>
      <c r="L879" s="5" t="s">
        <v>90</v>
      </c>
      <c r="M879" s="5" t="s">
        <v>98</v>
      </c>
      <c r="N879" s="5" t="s">
        <v>98</v>
      </c>
      <c r="O879" s="5" t="s">
        <v>98</v>
      </c>
    </row>
    <row r="880" spans="1:15" x14ac:dyDescent="0.25">
      <c r="A880" s="3">
        <v>28</v>
      </c>
      <c r="B880" s="3">
        <v>0</v>
      </c>
      <c r="C880" s="3">
        <v>0</v>
      </c>
      <c r="D880" s="3">
        <v>0</v>
      </c>
      <c r="E880" s="3">
        <v>0</v>
      </c>
      <c r="F880" s="3">
        <v>0</v>
      </c>
      <c r="G880" s="21">
        <v>0</v>
      </c>
      <c r="H880" s="21">
        <v>0</v>
      </c>
      <c r="I880" s="5" t="s">
        <v>83</v>
      </c>
      <c r="J880" s="5" t="s">
        <v>84</v>
      </c>
      <c r="K880" s="5" t="s">
        <v>85</v>
      </c>
      <c r="L880" s="5" t="s">
        <v>90</v>
      </c>
      <c r="M880" s="5" t="s">
        <v>98</v>
      </c>
      <c r="N880" s="5" t="s">
        <v>98</v>
      </c>
      <c r="O880" s="5" t="s">
        <v>98</v>
      </c>
    </row>
    <row r="881" spans="1:15" x14ac:dyDescent="0.25">
      <c r="A881" s="3">
        <v>0</v>
      </c>
      <c r="B881" s="3">
        <v>0</v>
      </c>
      <c r="C881" s="3">
        <v>0</v>
      </c>
      <c r="D881" s="3">
        <v>0</v>
      </c>
      <c r="E881" s="3">
        <v>20</v>
      </c>
      <c r="F881" s="3">
        <v>0</v>
      </c>
      <c r="G881" s="21">
        <v>0</v>
      </c>
      <c r="H881" s="21">
        <v>0</v>
      </c>
      <c r="I881" s="5" t="s">
        <v>83</v>
      </c>
      <c r="J881" s="5" t="s">
        <v>84</v>
      </c>
      <c r="K881" s="5" t="s">
        <v>85</v>
      </c>
      <c r="L881" s="5" t="s">
        <v>90</v>
      </c>
      <c r="M881" s="5" t="s">
        <v>98</v>
      </c>
      <c r="N881" s="5" t="s">
        <v>98</v>
      </c>
      <c r="O881" s="5" t="s">
        <v>98</v>
      </c>
    </row>
    <row r="882" spans="1:15" x14ac:dyDescent="0.25">
      <c r="A882" s="3">
        <v>0</v>
      </c>
      <c r="B882" s="3">
        <v>0</v>
      </c>
      <c r="C882" s="3">
        <v>0</v>
      </c>
      <c r="D882" s="3">
        <v>0</v>
      </c>
      <c r="E882" s="3">
        <v>0</v>
      </c>
      <c r="F882" s="3">
        <v>0</v>
      </c>
      <c r="G882" s="21">
        <v>32.139642852000001</v>
      </c>
      <c r="H882" s="21">
        <v>0</v>
      </c>
      <c r="I882" s="5" t="s">
        <v>83</v>
      </c>
      <c r="J882" s="5" t="s">
        <v>84</v>
      </c>
      <c r="K882" s="5" t="s">
        <v>85</v>
      </c>
      <c r="L882" s="5" t="s">
        <v>90</v>
      </c>
      <c r="M882" s="5" t="s">
        <v>98</v>
      </c>
      <c r="N882" s="5" t="s">
        <v>98</v>
      </c>
      <c r="O882" s="5" t="s">
        <v>98</v>
      </c>
    </row>
    <row r="883" spans="1:15" x14ac:dyDescent="0.25">
      <c r="A883" s="3">
        <v>0</v>
      </c>
      <c r="B883" s="3">
        <v>398</v>
      </c>
      <c r="C883" s="3">
        <v>330</v>
      </c>
      <c r="D883" s="3">
        <v>261</v>
      </c>
      <c r="E883" s="3">
        <v>131</v>
      </c>
      <c r="F883" s="3">
        <v>162</v>
      </c>
      <c r="G883" s="21">
        <v>114.27428569600001</v>
      </c>
      <c r="H883" s="21">
        <v>203.91437311999999</v>
      </c>
      <c r="I883" s="5" t="s">
        <v>83</v>
      </c>
      <c r="J883" s="5" t="s">
        <v>84</v>
      </c>
      <c r="K883" s="5" t="s">
        <v>85</v>
      </c>
      <c r="L883" s="5" t="s">
        <v>90</v>
      </c>
      <c r="M883" s="5" t="s">
        <v>163</v>
      </c>
      <c r="N883" s="5" t="s">
        <v>164</v>
      </c>
      <c r="O883" s="5" t="s">
        <v>165</v>
      </c>
    </row>
    <row r="884" spans="1:15" x14ac:dyDescent="0.25">
      <c r="A884" s="3">
        <v>0</v>
      </c>
      <c r="B884" s="3">
        <v>70</v>
      </c>
      <c r="C884" s="3">
        <v>0</v>
      </c>
      <c r="D884" s="3">
        <v>0</v>
      </c>
      <c r="E884" s="3">
        <v>0</v>
      </c>
      <c r="F884" s="3">
        <v>0</v>
      </c>
      <c r="G884" s="21">
        <v>0</v>
      </c>
      <c r="H884" s="21">
        <v>0</v>
      </c>
      <c r="I884" s="5" t="s">
        <v>83</v>
      </c>
      <c r="J884" s="5" t="s">
        <v>84</v>
      </c>
      <c r="K884" s="5" t="s">
        <v>85</v>
      </c>
      <c r="L884" s="5" t="s">
        <v>90</v>
      </c>
      <c r="M884" s="5" t="s">
        <v>163</v>
      </c>
      <c r="N884" s="5" t="s">
        <v>164</v>
      </c>
      <c r="O884" s="5" t="s">
        <v>165</v>
      </c>
    </row>
    <row r="885" spans="1:15" x14ac:dyDescent="0.25">
      <c r="A885" s="3">
        <v>0</v>
      </c>
      <c r="B885" s="3">
        <v>0</v>
      </c>
      <c r="C885" s="3">
        <v>14</v>
      </c>
      <c r="D885" s="3">
        <v>0</v>
      </c>
      <c r="E885" s="3">
        <v>0</v>
      </c>
      <c r="F885" s="3">
        <v>0</v>
      </c>
      <c r="G885" s="21">
        <v>0</v>
      </c>
      <c r="H885" s="21">
        <v>26.763761472000002</v>
      </c>
      <c r="I885" s="5" t="s">
        <v>83</v>
      </c>
      <c r="J885" s="5" t="s">
        <v>84</v>
      </c>
      <c r="K885" s="5" t="s">
        <v>85</v>
      </c>
      <c r="L885" s="5" t="s">
        <v>90</v>
      </c>
      <c r="M885" s="5" t="s">
        <v>163</v>
      </c>
      <c r="N885" s="5" t="s">
        <v>164</v>
      </c>
      <c r="O885" s="5" t="s">
        <v>165</v>
      </c>
    </row>
    <row r="886" spans="1:15" x14ac:dyDescent="0.25">
      <c r="A886" s="3">
        <v>0</v>
      </c>
      <c r="B886" s="3">
        <v>27</v>
      </c>
      <c r="C886" s="3">
        <v>0</v>
      </c>
      <c r="D886" s="3">
        <v>0</v>
      </c>
      <c r="E886" s="3">
        <v>0</v>
      </c>
      <c r="F886" s="3">
        <v>0</v>
      </c>
      <c r="G886" s="21">
        <v>0</v>
      </c>
      <c r="H886" s="21">
        <v>0</v>
      </c>
      <c r="I886" s="5" t="s">
        <v>83</v>
      </c>
      <c r="J886" s="5" t="s">
        <v>84</v>
      </c>
      <c r="K886" s="5" t="s">
        <v>85</v>
      </c>
      <c r="L886" s="5" t="s">
        <v>90</v>
      </c>
      <c r="M886" s="5" t="s">
        <v>163</v>
      </c>
      <c r="N886" s="5" t="s">
        <v>164</v>
      </c>
      <c r="O886" s="5" t="s">
        <v>165</v>
      </c>
    </row>
    <row r="887" spans="1:15" x14ac:dyDescent="0.25">
      <c r="A887" s="3">
        <v>0</v>
      </c>
      <c r="B887" s="3">
        <v>0</v>
      </c>
      <c r="C887" s="3">
        <v>0</v>
      </c>
      <c r="D887" s="3">
        <v>13</v>
      </c>
      <c r="E887" s="3">
        <v>0</v>
      </c>
      <c r="F887" s="3">
        <v>0</v>
      </c>
      <c r="G887" s="21">
        <v>0</v>
      </c>
      <c r="H887" s="21">
        <v>0</v>
      </c>
      <c r="I887" s="5" t="s">
        <v>83</v>
      </c>
      <c r="J887" s="5" t="s">
        <v>84</v>
      </c>
      <c r="K887" s="5" t="s">
        <v>85</v>
      </c>
      <c r="L887" s="5" t="s">
        <v>90</v>
      </c>
      <c r="M887" s="5" t="s">
        <v>163</v>
      </c>
      <c r="N887" s="5" t="s">
        <v>164</v>
      </c>
      <c r="O887" s="5" t="s">
        <v>165</v>
      </c>
    </row>
    <row r="888" spans="1:15" x14ac:dyDescent="0.25">
      <c r="A888" s="3">
        <v>34</v>
      </c>
      <c r="B888" s="3">
        <v>0</v>
      </c>
      <c r="C888" s="3">
        <v>0</v>
      </c>
      <c r="D888" s="3">
        <v>0</v>
      </c>
      <c r="E888" s="3">
        <v>0</v>
      </c>
      <c r="F888" s="3">
        <v>0</v>
      </c>
      <c r="G888" s="21">
        <v>0</v>
      </c>
      <c r="H888" s="21">
        <v>0</v>
      </c>
      <c r="I888" s="5" t="s">
        <v>83</v>
      </c>
      <c r="J888" s="5" t="s">
        <v>84</v>
      </c>
      <c r="K888" s="5" t="s">
        <v>85</v>
      </c>
      <c r="L888" s="5" t="s">
        <v>90</v>
      </c>
      <c r="M888" s="5" t="s">
        <v>367</v>
      </c>
      <c r="N888" s="5" t="s">
        <v>368</v>
      </c>
      <c r="O888" s="5" t="s">
        <v>369</v>
      </c>
    </row>
    <row r="889" spans="1:15" x14ac:dyDescent="0.25">
      <c r="A889" s="3">
        <v>0</v>
      </c>
      <c r="B889" s="3">
        <v>24</v>
      </c>
      <c r="C889" s="3">
        <v>0</v>
      </c>
      <c r="D889" s="3">
        <v>0</v>
      </c>
      <c r="E889" s="3">
        <v>0</v>
      </c>
      <c r="F889" s="3">
        <v>0</v>
      </c>
      <c r="G889" s="21">
        <v>0</v>
      </c>
      <c r="H889" s="21">
        <v>0</v>
      </c>
      <c r="I889" s="5" t="s">
        <v>83</v>
      </c>
      <c r="J889" s="5" t="s">
        <v>84</v>
      </c>
      <c r="K889" s="5" t="s">
        <v>85</v>
      </c>
      <c r="L889" s="5" t="s">
        <v>90</v>
      </c>
      <c r="M889" s="5" t="s">
        <v>367</v>
      </c>
      <c r="N889" s="5" t="s">
        <v>368</v>
      </c>
      <c r="O889" s="5" t="s">
        <v>369</v>
      </c>
    </row>
    <row r="890" spans="1:15" x14ac:dyDescent="0.25">
      <c r="A890" s="3">
        <v>0</v>
      </c>
      <c r="B890" s="3">
        <v>8</v>
      </c>
      <c r="C890" s="3">
        <v>0</v>
      </c>
      <c r="D890" s="3">
        <v>0</v>
      </c>
      <c r="E890" s="3">
        <v>0</v>
      </c>
      <c r="F890" s="3">
        <v>0</v>
      </c>
      <c r="G890" s="21">
        <v>0</v>
      </c>
      <c r="H890" s="21">
        <v>0</v>
      </c>
      <c r="I890" s="5" t="s">
        <v>83</v>
      </c>
      <c r="J890" s="5" t="s">
        <v>84</v>
      </c>
      <c r="K890" s="5" t="s">
        <v>85</v>
      </c>
      <c r="L890" s="5" t="s">
        <v>90</v>
      </c>
      <c r="M890" s="5" t="s">
        <v>367</v>
      </c>
      <c r="N890" s="5" t="s">
        <v>368</v>
      </c>
      <c r="O890" s="5" t="s">
        <v>369</v>
      </c>
    </row>
    <row r="891" spans="1:15" x14ac:dyDescent="0.25">
      <c r="A891" s="3">
        <v>57</v>
      </c>
      <c r="B891" s="3">
        <v>0</v>
      </c>
      <c r="C891" s="3">
        <v>0</v>
      </c>
      <c r="D891" s="3">
        <v>0</v>
      </c>
      <c r="E891" s="3">
        <v>0</v>
      </c>
      <c r="F891" s="3">
        <v>0</v>
      </c>
      <c r="G891" s="21">
        <v>0</v>
      </c>
      <c r="H891" s="21">
        <v>0</v>
      </c>
      <c r="I891" s="5" t="s">
        <v>83</v>
      </c>
      <c r="J891" s="5" t="s">
        <v>84</v>
      </c>
      <c r="K891" s="5" t="s">
        <v>85</v>
      </c>
      <c r="L891" s="5" t="s">
        <v>90</v>
      </c>
      <c r="M891" s="5" t="s">
        <v>169</v>
      </c>
      <c r="N891" s="5" t="s">
        <v>361</v>
      </c>
      <c r="O891" s="5" t="s">
        <v>98</v>
      </c>
    </row>
    <row r="892" spans="1:15" x14ac:dyDescent="0.25">
      <c r="A892" s="3">
        <v>0</v>
      </c>
      <c r="B892" s="3">
        <v>546</v>
      </c>
      <c r="C892" s="3">
        <v>169</v>
      </c>
      <c r="D892" s="3">
        <v>17</v>
      </c>
      <c r="E892" s="3">
        <v>51</v>
      </c>
      <c r="F892" s="3">
        <v>55</v>
      </c>
      <c r="G892" s="21">
        <v>28.568571424000002</v>
      </c>
      <c r="H892" s="21">
        <v>76.467889920000005</v>
      </c>
      <c r="I892" s="5" t="s">
        <v>83</v>
      </c>
      <c r="J892" s="5" t="s">
        <v>84</v>
      </c>
      <c r="K892" s="5" t="s">
        <v>85</v>
      </c>
      <c r="L892" s="5" t="s">
        <v>90</v>
      </c>
      <c r="M892" s="5" t="s">
        <v>169</v>
      </c>
      <c r="N892" s="5" t="s">
        <v>203</v>
      </c>
      <c r="O892" s="5" t="s">
        <v>204</v>
      </c>
    </row>
    <row r="893" spans="1:15" x14ac:dyDescent="0.25">
      <c r="A893" s="3">
        <v>0</v>
      </c>
      <c r="B893" s="3">
        <v>0</v>
      </c>
      <c r="C893" s="3">
        <v>71</v>
      </c>
      <c r="D893" s="3">
        <v>155</v>
      </c>
      <c r="E893" s="3">
        <v>0</v>
      </c>
      <c r="F893" s="3">
        <v>0</v>
      </c>
      <c r="G893" s="21">
        <v>3.5710714280000002</v>
      </c>
      <c r="H893" s="21">
        <v>0</v>
      </c>
      <c r="I893" s="5" t="s">
        <v>83</v>
      </c>
      <c r="J893" s="5" t="s">
        <v>84</v>
      </c>
      <c r="K893" s="5" t="s">
        <v>85</v>
      </c>
      <c r="L893" s="5" t="s">
        <v>90</v>
      </c>
      <c r="M893" s="5" t="s">
        <v>169</v>
      </c>
      <c r="N893" s="5" t="s">
        <v>346</v>
      </c>
      <c r="O893" s="5" t="s">
        <v>347</v>
      </c>
    </row>
    <row r="894" spans="1:15" x14ac:dyDescent="0.25">
      <c r="A894" s="3">
        <v>0</v>
      </c>
      <c r="B894" s="3">
        <v>0</v>
      </c>
      <c r="C894" s="3">
        <v>141</v>
      </c>
      <c r="D894" s="3">
        <v>12</v>
      </c>
      <c r="E894" s="3">
        <v>60</v>
      </c>
      <c r="F894" s="3">
        <v>47</v>
      </c>
      <c r="G894" s="21">
        <v>0</v>
      </c>
      <c r="H894" s="21">
        <v>42.057339456000001</v>
      </c>
      <c r="I894" s="5" t="s">
        <v>83</v>
      </c>
      <c r="J894" s="5" t="s">
        <v>84</v>
      </c>
      <c r="K894" s="5" t="s">
        <v>85</v>
      </c>
      <c r="L894" s="5" t="s">
        <v>90</v>
      </c>
      <c r="M894" s="5" t="s">
        <v>169</v>
      </c>
      <c r="N894" s="5" t="s">
        <v>98</v>
      </c>
      <c r="O894" s="5" t="s">
        <v>98</v>
      </c>
    </row>
    <row r="895" spans="1:15" x14ac:dyDescent="0.25">
      <c r="A895" s="3">
        <v>0</v>
      </c>
      <c r="B895" s="3">
        <v>0</v>
      </c>
      <c r="C895" s="3">
        <v>29</v>
      </c>
      <c r="D895" s="3">
        <v>0</v>
      </c>
      <c r="E895" s="3">
        <v>31</v>
      </c>
      <c r="F895" s="3">
        <v>21</v>
      </c>
      <c r="G895" s="21">
        <v>30.354107138000003</v>
      </c>
      <c r="H895" s="21">
        <v>15.293577984000001</v>
      </c>
      <c r="I895" s="5" t="s">
        <v>83</v>
      </c>
      <c r="J895" s="5" t="s">
        <v>84</v>
      </c>
      <c r="K895" s="5" t="s">
        <v>85</v>
      </c>
      <c r="L895" s="5" t="s">
        <v>90</v>
      </c>
      <c r="M895" s="5" t="s">
        <v>169</v>
      </c>
      <c r="N895" s="5" t="s">
        <v>98</v>
      </c>
      <c r="O895" s="5" t="s">
        <v>98</v>
      </c>
    </row>
    <row r="896" spans="1:15" x14ac:dyDescent="0.25">
      <c r="A896" s="3">
        <v>0</v>
      </c>
      <c r="B896" s="3">
        <v>0</v>
      </c>
      <c r="C896" s="3">
        <v>0</v>
      </c>
      <c r="D896" s="3">
        <v>20</v>
      </c>
      <c r="E896" s="3">
        <v>0</v>
      </c>
      <c r="F896" s="3">
        <v>0</v>
      </c>
      <c r="G896" s="21">
        <v>0</v>
      </c>
      <c r="H896" s="21">
        <v>0</v>
      </c>
      <c r="I896" s="5" t="s">
        <v>83</v>
      </c>
      <c r="J896" s="5" t="s">
        <v>84</v>
      </c>
      <c r="K896" s="5" t="s">
        <v>85</v>
      </c>
      <c r="L896" s="5" t="s">
        <v>90</v>
      </c>
      <c r="M896" s="5" t="s">
        <v>169</v>
      </c>
      <c r="N896" s="5" t="s">
        <v>98</v>
      </c>
      <c r="O896" s="5" t="s">
        <v>98</v>
      </c>
    </row>
    <row r="897" spans="1:15" x14ac:dyDescent="0.25">
      <c r="A897" s="3">
        <v>2489</v>
      </c>
      <c r="B897" s="3">
        <v>6483</v>
      </c>
      <c r="C897" s="3">
        <v>8976</v>
      </c>
      <c r="D897" s="3">
        <v>15183</v>
      </c>
      <c r="E897" s="3">
        <v>90</v>
      </c>
      <c r="F897" s="3">
        <v>128</v>
      </c>
      <c r="G897" s="21">
        <v>101.77553569800001</v>
      </c>
      <c r="H897" s="21">
        <v>129.995412864</v>
      </c>
      <c r="I897" s="5" t="s">
        <v>83</v>
      </c>
      <c r="J897" s="5" t="s">
        <v>84</v>
      </c>
      <c r="K897" s="5" t="s">
        <v>85</v>
      </c>
      <c r="L897" s="5" t="s">
        <v>90</v>
      </c>
      <c r="M897" s="5" t="s">
        <v>103</v>
      </c>
      <c r="N897" s="5" t="s">
        <v>104</v>
      </c>
      <c r="O897" s="5" t="s">
        <v>105</v>
      </c>
    </row>
    <row r="898" spans="1:15" x14ac:dyDescent="0.25">
      <c r="A898" s="3">
        <v>0</v>
      </c>
      <c r="B898" s="3">
        <v>0</v>
      </c>
      <c r="C898" s="3">
        <v>0</v>
      </c>
      <c r="D898" s="3">
        <v>1434</v>
      </c>
      <c r="E898" s="3">
        <v>0</v>
      </c>
      <c r="F898" s="3">
        <v>0</v>
      </c>
      <c r="G898" s="21">
        <v>0</v>
      </c>
      <c r="H898" s="21">
        <v>0</v>
      </c>
      <c r="I898" s="5" t="s">
        <v>83</v>
      </c>
      <c r="J898" s="5" t="s">
        <v>84</v>
      </c>
      <c r="K898" s="5" t="s">
        <v>85</v>
      </c>
      <c r="L898" s="5" t="s">
        <v>90</v>
      </c>
      <c r="M898" s="5" t="s">
        <v>103</v>
      </c>
      <c r="N898" s="5" t="s">
        <v>104</v>
      </c>
      <c r="O898" s="5" t="s">
        <v>105</v>
      </c>
    </row>
    <row r="899" spans="1:15" x14ac:dyDescent="0.25">
      <c r="A899" s="3">
        <v>0</v>
      </c>
      <c r="B899" s="3">
        <v>83</v>
      </c>
      <c r="C899" s="3">
        <v>58</v>
      </c>
      <c r="D899" s="3">
        <v>138</v>
      </c>
      <c r="E899" s="3">
        <v>0</v>
      </c>
      <c r="F899" s="3">
        <v>0</v>
      </c>
      <c r="G899" s="21">
        <v>0</v>
      </c>
      <c r="H899" s="21">
        <v>0</v>
      </c>
      <c r="I899" s="5" t="s">
        <v>83</v>
      </c>
      <c r="J899" s="5" t="s">
        <v>84</v>
      </c>
      <c r="K899" s="5" t="s">
        <v>85</v>
      </c>
      <c r="L899" s="5" t="s">
        <v>90</v>
      </c>
      <c r="M899" s="5" t="s">
        <v>103</v>
      </c>
      <c r="N899" s="5" t="s">
        <v>104</v>
      </c>
      <c r="O899" s="5" t="s">
        <v>105</v>
      </c>
    </row>
    <row r="900" spans="1:15" x14ac:dyDescent="0.25">
      <c r="A900" s="3">
        <v>0</v>
      </c>
      <c r="B900" s="3">
        <v>3299</v>
      </c>
      <c r="C900" s="3">
        <v>0</v>
      </c>
      <c r="D900" s="3">
        <v>0</v>
      </c>
      <c r="E900" s="3">
        <v>106</v>
      </c>
      <c r="F900" s="3">
        <v>25</v>
      </c>
      <c r="G900" s="21">
        <v>153.55607140400002</v>
      </c>
      <c r="H900" s="21">
        <v>47.155198784</v>
      </c>
      <c r="I900" s="5" t="s">
        <v>83</v>
      </c>
      <c r="J900" s="5" t="s">
        <v>84</v>
      </c>
      <c r="K900" s="5" t="s">
        <v>99</v>
      </c>
      <c r="L900" s="5" t="s">
        <v>19</v>
      </c>
      <c r="M900" s="5" t="s">
        <v>329</v>
      </c>
      <c r="N900" s="5" t="s">
        <v>330</v>
      </c>
      <c r="O900" s="5" t="s">
        <v>331</v>
      </c>
    </row>
    <row r="901" spans="1:15" x14ac:dyDescent="0.25">
      <c r="A901" s="3">
        <v>0</v>
      </c>
      <c r="B901" s="3">
        <v>72</v>
      </c>
      <c r="C901" s="3">
        <v>0</v>
      </c>
      <c r="D901" s="3">
        <v>0</v>
      </c>
      <c r="E901" s="3">
        <v>0</v>
      </c>
      <c r="F901" s="3">
        <v>0</v>
      </c>
      <c r="G901" s="21">
        <v>0</v>
      </c>
      <c r="H901" s="21">
        <v>0</v>
      </c>
      <c r="I901" s="5" t="s">
        <v>83</v>
      </c>
      <c r="J901" s="5" t="s">
        <v>84</v>
      </c>
      <c r="K901" s="5" t="s">
        <v>99</v>
      </c>
      <c r="L901" s="5" t="s">
        <v>19</v>
      </c>
      <c r="M901" s="5" t="s">
        <v>342</v>
      </c>
      <c r="N901" s="5" t="s">
        <v>360</v>
      </c>
      <c r="O901" s="5" t="s">
        <v>98</v>
      </c>
    </row>
    <row r="902" spans="1:15" x14ac:dyDescent="0.25">
      <c r="A902" s="3">
        <v>48</v>
      </c>
      <c r="B902" s="3">
        <v>0</v>
      </c>
      <c r="C902" s="3">
        <v>0</v>
      </c>
      <c r="D902" s="3">
        <v>0</v>
      </c>
      <c r="E902" s="3">
        <v>0</v>
      </c>
      <c r="F902" s="3">
        <v>0</v>
      </c>
      <c r="G902" s="21">
        <v>0</v>
      </c>
      <c r="H902" s="21">
        <v>0</v>
      </c>
      <c r="I902" s="5" t="s">
        <v>83</v>
      </c>
      <c r="J902" s="5" t="s">
        <v>84</v>
      </c>
      <c r="K902" s="5" t="s">
        <v>99</v>
      </c>
      <c r="L902" s="5" t="s">
        <v>19</v>
      </c>
      <c r="M902" s="5" t="s">
        <v>342</v>
      </c>
      <c r="N902" s="5" t="s">
        <v>360</v>
      </c>
      <c r="O902" s="5" t="s">
        <v>98</v>
      </c>
    </row>
    <row r="903" spans="1:15" x14ac:dyDescent="0.25">
      <c r="A903" s="3">
        <v>0</v>
      </c>
      <c r="B903" s="3">
        <v>0</v>
      </c>
      <c r="C903" s="3">
        <v>0</v>
      </c>
      <c r="D903" s="3">
        <v>36</v>
      </c>
      <c r="E903" s="3">
        <v>0</v>
      </c>
      <c r="F903" s="3">
        <v>0</v>
      </c>
      <c r="G903" s="21">
        <v>0</v>
      </c>
      <c r="H903" s="21">
        <v>0</v>
      </c>
      <c r="I903" s="5" t="s">
        <v>83</v>
      </c>
      <c r="J903" s="5" t="s">
        <v>84</v>
      </c>
      <c r="K903" s="5" t="s">
        <v>99</v>
      </c>
      <c r="L903" s="5" t="s">
        <v>19</v>
      </c>
      <c r="M903" s="5" t="s">
        <v>342</v>
      </c>
      <c r="N903" s="5" t="s">
        <v>360</v>
      </c>
      <c r="O903" s="5" t="s">
        <v>98</v>
      </c>
    </row>
    <row r="904" spans="1:15" x14ac:dyDescent="0.25">
      <c r="A904" s="3">
        <v>0</v>
      </c>
      <c r="B904" s="3">
        <v>23</v>
      </c>
      <c r="C904" s="3">
        <v>0</v>
      </c>
      <c r="D904" s="3">
        <v>0</v>
      </c>
      <c r="E904" s="3">
        <v>0</v>
      </c>
      <c r="F904" s="3">
        <v>0</v>
      </c>
      <c r="G904" s="21">
        <v>0</v>
      </c>
      <c r="H904" s="21">
        <v>0</v>
      </c>
      <c r="I904" s="5" t="s">
        <v>83</v>
      </c>
      <c r="J904" s="5" t="s">
        <v>84</v>
      </c>
      <c r="K904" s="5" t="s">
        <v>99</v>
      </c>
      <c r="L904" s="5" t="s">
        <v>19</v>
      </c>
      <c r="M904" s="5" t="s">
        <v>342</v>
      </c>
      <c r="N904" s="5" t="s">
        <v>360</v>
      </c>
      <c r="O904" s="5" t="s">
        <v>98</v>
      </c>
    </row>
    <row r="905" spans="1:15" x14ac:dyDescent="0.25">
      <c r="A905" s="3">
        <v>0</v>
      </c>
      <c r="B905" s="3">
        <v>0</v>
      </c>
      <c r="C905" s="3">
        <v>20</v>
      </c>
      <c r="D905" s="3">
        <v>0</v>
      </c>
      <c r="E905" s="3">
        <v>0</v>
      </c>
      <c r="F905" s="3">
        <v>0</v>
      </c>
      <c r="G905" s="21">
        <v>0</v>
      </c>
      <c r="H905" s="21">
        <v>0</v>
      </c>
      <c r="I905" s="5" t="s">
        <v>83</v>
      </c>
      <c r="J905" s="5" t="s">
        <v>84</v>
      </c>
      <c r="K905" s="5" t="s">
        <v>99</v>
      </c>
      <c r="L905" s="5" t="s">
        <v>19</v>
      </c>
      <c r="M905" s="5" t="s">
        <v>342</v>
      </c>
      <c r="N905" s="5" t="s">
        <v>360</v>
      </c>
      <c r="O905" s="5" t="s">
        <v>98</v>
      </c>
    </row>
    <row r="906" spans="1:15" x14ac:dyDescent="0.25">
      <c r="A906" s="3">
        <v>0</v>
      </c>
      <c r="B906" s="3">
        <v>237</v>
      </c>
      <c r="C906" s="3">
        <v>0</v>
      </c>
      <c r="D906" s="3">
        <v>25</v>
      </c>
      <c r="E906" s="3">
        <v>0</v>
      </c>
      <c r="F906" s="3">
        <v>0</v>
      </c>
      <c r="G906" s="21">
        <v>0</v>
      </c>
      <c r="H906" s="21">
        <v>0</v>
      </c>
      <c r="I906" s="5" t="s">
        <v>83</v>
      </c>
      <c r="J906" s="5" t="s">
        <v>84</v>
      </c>
      <c r="K906" s="5" t="s">
        <v>99</v>
      </c>
      <c r="L906" s="5" t="s">
        <v>19</v>
      </c>
      <c r="M906" s="5" t="s">
        <v>342</v>
      </c>
      <c r="N906" s="5" t="s">
        <v>343</v>
      </c>
      <c r="O906" s="5" t="s">
        <v>98</v>
      </c>
    </row>
    <row r="907" spans="1:15" x14ac:dyDescent="0.25">
      <c r="A907" s="3">
        <v>76</v>
      </c>
      <c r="B907" s="3">
        <v>0</v>
      </c>
      <c r="C907" s="3">
        <v>0</v>
      </c>
      <c r="D907" s="3">
        <v>0</v>
      </c>
      <c r="E907" s="3">
        <v>0</v>
      </c>
      <c r="F907" s="3">
        <v>0</v>
      </c>
      <c r="G907" s="21">
        <v>0</v>
      </c>
      <c r="H907" s="21">
        <v>0</v>
      </c>
      <c r="I907" s="5" t="s">
        <v>83</v>
      </c>
      <c r="J907" s="5" t="s">
        <v>84</v>
      </c>
      <c r="K907" s="5" t="s">
        <v>99</v>
      </c>
      <c r="L907" s="5" t="s">
        <v>19</v>
      </c>
      <c r="M907" s="5" t="s">
        <v>342</v>
      </c>
      <c r="N907" s="5" t="s">
        <v>343</v>
      </c>
      <c r="O907" s="5" t="s">
        <v>98</v>
      </c>
    </row>
    <row r="908" spans="1:15" x14ac:dyDescent="0.25">
      <c r="A908" s="3">
        <v>24</v>
      </c>
      <c r="B908" s="3">
        <v>0</v>
      </c>
      <c r="C908" s="3">
        <v>0</v>
      </c>
      <c r="D908" s="3">
        <v>0</v>
      </c>
      <c r="E908" s="3">
        <v>0</v>
      </c>
      <c r="F908" s="3">
        <v>0</v>
      </c>
      <c r="G908" s="21">
        <v>0</v>
      </c>
      <c r="H908" s="21">
        <v>0</v>
      </c>
      <c r="I908" s="5" t="s">
        <v>83</v>
      </c>
      <c r="J908" s="5" t="s">
        <v>84</v>
      </c>
      <c r="K908" s="5" t="s">
        <v>99</v>
      </c>
      <c r="L908" s="5" t="s">
        <v>19</v>
      </c>
      <c r="M908" s="5" t="s">
        <v>342</v>
      </c>
      <c r="N908" s="5" t="s">
        <v>343</v>
      </c>
      <c r="O908" s="5" t="s">
        <v>98</v>
      </c>
    </row>
    <row r="909" spans="1:15" x14ac:dyDescent="0.25">
      <c r="A909" s="3">
        <v>23</v>
      </c>
      <c r="B909" s="3">
        <v>0</v>
      </c>
      <c r="C909" s="3">
        <v>0</v>
      </c>
      <c r="D909" s="3">
        <v>0</v>
      </c>
      <c r="E909" s="3">
        <v>0</v>
      </c>
      <c r="F909" s="3">
        <v>0</v>
      </c>
      <c r="G909" s="21">
        <v>0</v>
      </c>
      <c r="H909" s="21">
        <v>0</v>
      </c>
      <c r="I909" s="5" t="s">
        <v>83</v>
      </c>
      <c r="J909" s="5" t="s">
        <v>84</v>
      </c>
      <c r="K909" s="5" t="s">
        <v>99</v>
      </c>
      <c r="L909" s="5" t="s">
        <v>19</v>
      </c>
      <c r="M909" s="5" t="s">
        <v>342</v>
      </c>
      <c r="N909" s="5" t="s">
        <v>343</v>
      </c>
      <c r="O909" s="5" t="s">
        <v>98</v>
      </c>
    </row>
    <row r="910" spans="1:15" x14ac:dyDescent="0.25">
      <c r="A910" s="3">
        <v>5905</v>
      </c>
      <c r="B910" s="3">
        <v>205</v>
      </c>
      <c r="C910" s="3">
        <v>0</v>
      </c>
      <c r="D910" s="3">
        <v>62</v>
      </c>
      <c r="E910" s="3">
        <v>0</v>
      </c>
      <c r="F910" s="3">
        <v>14</v>
      </c>
      <c r="G910" s="21">
        <v>0</v>
      </c>
      <c r="H910" s="21">
        <v>21.665902144</v>
      </c>
      <c r="I910" s="5" t="s">
        <v>83</v>
      </c>
      <c r="J910" s="5" t="s">
        <v>84</v>
      </c>
      <c r="K910" s="5" t="s">
        <v>99</v>
      </c>
      <c r="L910" s="5" t="s">
        <v>19</v>
      </c>
      <c r="M910" s="5" t="s">
        <v>98</v>
      </c>
      <c r="N910" s="5" t="s">
        <v>98</v>
      </c>
      <c r="O910" s="5" t="s">
        <v>98</v>
      </c>
    </row>
    <row r="911" spans="1:15" x14ac:dyDescent="0.25">
      <c r="A911" s="3">
        <v>0</v>
      </c>
      <c r="B911" s="3">
        <v>0</v>
      </c>
      <c r="C911" s="3">
        <v>491</v>
      </c>
      <c r="D911" s="3">
        <v>0</v>
      </c>
      <c r="E911" s="3">
        <v>0</v>
      </c>
      <c r="F911" s="3">
        <v>0</v>
      </c>
      <c r="G911" s="21">
        <v>0</v>
      </c>
      <c r="H911" s="21">
        <v>0</v>
      </c>
      <c r="I911" s="5" t="s">
        <v>83</v>
      </c>
      <c r="J911" s="5" t="s">
        <v>84</v>
      </c>
      <c r="K911" s="5" t="s">
        <v>99</v>
      </c>
      <c r="L911" s="5" t="s">
        <v>19</v>
      </c>
      <c r="M911" s="5" t="s">
        <v>98</v>
      </c>
      <c r="N911" s="5" t="s">
        <v>98</v>
      </c>
      <c r="O911" s="5" t="s">
        <v>98</v>
      </c>
    </row>
    <row r="912" spans="1:15" x14ac:dyDescent="0.25">
      <c r="A912" s="3">
        <v>149</v>
      </c>
      <c r="B912" s="3">
        <v>0</v>
      </c>
      <c r="C912" s="3">
        <v>0</v>
      </c>
      <c r="D912" s="3">
        <v>0</v>
      </c>
      <c r="E912" s="3">
        <v>0</v>
      </c>
      <c r="F912" s="3">
        <v>0</v>
      </c>
      <c r="G912" s="21">
        <v>0</v>
      </c>
      <c r="H912" s="21">
        <v>0</v>
      </c>
      <c r="I912" s="5" t="s">
        <v>83</v>
      </c>
      <c r="J912" s="5" t="s">
        <v>84</v>
      </c>
      <c r="K912" s="5" t="s">
        <v>99</v>
      </c>
      <c r="L912" s="5" t="s">
        <v>19</v>
      </c>
      <c r="M912" s="5" t="s">
        <v>98</v>
      </c>
      <c r="N912" s="5" t="s">
        <v>98</v>
      </c>
      <c r="O912" s="5" t="s">
        <v>98</v>
      </c>
    </row>
    <row r="913" spans="1:15" x14ac:dyDescent="0.25">
      <c r="A913" s="3">
        <v>67</v>
      </c>
      <c r="B913" s="3">
        <v>0</v>
      </c>
      <c r="C913" s="3">
        <v>64</v>
      </c>
      <c r="D913" s="3">
        <v>0</v>
      </c>
      <c r="E913" s="3">
        <v>0</v>
      </c>
      <c r="F913" s="3">
        <v>0</v>
      </c>
      <c r="G913" s="21">
        <v>0</v>
      </c>
      <c r="H913" s="21">
        <v>0</v>
      </c>
      <c r="I913" s="5" t="s">
        <v>83</v>
      </c>
      <c r="J913" s="5" t="s">
        <v>84</v>
      </c>
      <c r="K913" s="5" t="s">
        <v>99</v>
      </c>
      <c r="L913" s="5" t="s">
        <v>19</v>
      </c>
      <c r="M913" s="5" t="s">
        <v>98</v>
      </c>
      <c r="N913" s="5" t="s">
        <v>98</v>
      </c>
      <c r="O913" s="5" t="s">
        <v>98</v>
      </c>
    </row>
    <row r="914" spans="1:15" x14ac:dyDescent="0.25">
      <c r="A914" s="3">
        <v>0</v>
      </c>
      <c r="B914" s="3">
        <v>45</v>
      </c>
      <c r="C914" s="3">
        <v>0</v>
      </c>
      <c r="D914" s="3">
        <v>0</v>
      </c>
      <c r="E914" s="3">
        <v>0</v>
      </c>
      <c r="F914" s="3">
        <v>0</v>
      </c>
      <c r="G914" s="21">
        <v>0</v>
      </c>
      <c r="H914" s="21">
        <v>0</v>
      </c>
      <c r="I914" s="5" t="s">
        <v>83</v>
      </c>
      <c r="J914" s="5" t="s">
        <v>84</v>
      </c>
      <c r="K914" s="5" t="s">
        <v>99</v>
      </c>
      <c r="L914" s="5" t="s">
        <v>19</v>
      </c>
      <c r="M914" s="5" t="s">
        <v>98</v>
      </c>
      <c r="N914" s="5" t="s">
        <v>98</v>
      </c>
      <c r="O914" s="5" t="s">
        <v>98</v>
      </c>
    </row>
    <row r="915" spans="1:15" x14ac:dyDescent="0.25">
      <c r="A915" s="3">
        <v>0</v>
      </c>
      <c r="B915" s="3">
        <v>35</v>
      </c>
      <c r="C915" s="3">
        <v>0</v>
      </c>
      <c r="D915" s="3">
        <v>0</v>
      </c>
      <c r="E915" s="3">
        <v>0</v>
      </c>
      <c r="F915" s="3">
        <v>0</v>
      </c>
      <c r="G915" s="21">
        <v>0</v>
      </c>
      <c r="H915" s="21">
        <v>0</v>
      </c>
      <c r="I915" s="5" t="s">
        <v>83</v>
      </c>
      <c r="J915" s="5" t="s">
        <v>84</v>
      </c>
      <c r="K915" s="5" t="s">
        <v>99</v>
      </c>
      <c r="L915" s="5" t="s">
        <v>19</v>
      </c>
      <c r="M915" s="5" t="s">
        <v>98</v>
      </c>
      <c r="N915" s="5" t="s">
        <v>98</v>
      </c>
      <c r="O915" s="5" t="s">
        <v>98</v>
      </c>
    </row>
    <row r="916" spans="1:15" x14ac:dyDescent="0.25">
      <c r="A916" s="3">
        <v>30</v>
      </c>
      <c r="B916" s="3">
        <v>0</v>
      </c>
      <c r="C916" s="3">
        <v>0</v>
      </c>
      <c r="D916" s="3">
        <v>0</v>
      </c>
      <c r="E916" s="3">
        <v>0</v>
      </c>
      <c r="F916" s="3">
        <v>0</v>
      </c>
      <c r="G916" s="21">
        <v>0</v>
      </c>
      <c r="H916" s="21">
        <v>0</v>
      </c>
      <c r="I916" s="5" t="s">
        <v>83</v>
      </c>
      <c r="J916" s="5" t="s">
        <v>84</v>
      </c>
      <c r="K916" s="5" t="s">
        <v>99</v>
      </c>
      <c r="L916" s="5" t="s">
        <v>19</v>
      </c>
      <c r="M916" s="5" t="s">
        <v>98</v>
      </c>
      <c r="N916" s="5" t="s">
        <v>98</v>
      </c>
      <c r="O916" s="5" t="s">
        <v>98</v>
      </c>
    </row>
    <row r="917" spans="1:15" x14ac:dyDescent="0.25">
      <c r="A917" s="3">
        <v>0</v>
      </c>
      <c r="B917" s="3">
        <v>0</v>
      </c>
      <c r="C917" s="3">
        <v>17</v>
      </c>
      <c r="D917" s="3">
        <v>0</v>
      </c>
      <c r="E917" s="3">
        <v>0</v>
      </c>
      <c r="F917" s="3">
        <v>0</v>
      </c>
      <c r="G917" s="21">
        <v>0</v>
      </c>
      <c r="H917" s="21">
        <v>0</v>
      </c>
      <c r="I917" s="5" t="s">
        <v>83</v>
      </c>
      <c r="J917" s="5" t="s">
        <v>84</v>
      </c>
      <c r="K917" s="5" t="s">
        <v>99</v>
      </c>
      <c r="L917" s="5" t="s">
        <v>19</v>
      </c>
      <c r="M917" s="5" t="s">
        <v>98</v>
      </c>
      <c r="N917" s="5" t="s">
        <v>98</v>
      </c>
      <c r="O917" s="5" t="s">
        <v>98</v>
      </c>
    </row>
    <row r="918" spans="1:15" x14ac:dyDescent="0.25">
      <c r="A918" s="3">
        <v>787</v>
      </c>
      <c r="B918" s="3">
        <v>160</v>
      </c>
      <c r="C918" s="3">
        <v>26</v>
      </c>
      <c r="D918" s="3">
        <v>13</v>
      </c>
      <c r="E918" s="3">
        <v>49</v>
      </c>
      <c r="F918" s="3">
        <v>168</v>
      </c>
      <c r="G918" s="21">
        <v>60.708214276000007</v>
      </c>
      <c r="H918" s="21">
        <v>261.26529055999998</v>
      </c>
      <c r="I918" s="5" t="s">
        <v>83</v>
      </c>
      <c r="J918" s="5" t="s">
        <v>84</v>
      </c>
      <c r="K918" s="5" t="s">
        <v>99</v>
      </c>
      <c r="L918" s="5" t="s">
        <v>19</v>
      </c>
      <c r="M918" s="5" t="s">
        <v>193</v>
      </c>
      <c r="N918" s="5" t="s">
        <v>194</v>
      </c>
      <c r="O918" s="5" t="s">
        <v>195</v>
      </c>
    </row>
    <row r="919" spans="1:15" x14ac:dyDescent="0.25">
      <c r="A919" s="3">
        <v>0</v>
      </c>
      <c r="B919" s="3">
        <v>0</v>
      </c>
      <c r="C919" s="3">
        <v>4</v>
      </c>
      <c r="D919" s="3">
        <v>0</v>
      </c>
      <c r="E919" s="3">
        <v>0</v>
      </c>
      <c r="F919" s="3">
        <v>0</v>
      </c>
      <c r="G919" s="21">
        <v>0</v>
      </c>
      <c r="H919" s="21">
        <v>0</v>
      </c>
      <c r="I919" s="5" t="s">
        <v>83</v>
      </c>
      <c r="J919" s="5" t="s">
        <v>84</v>
      </c>
      <c r="K919" s="5" t="s">
        <v>99</v>
      </c>
      <c r="L919" s="5" t="s">
        <v>19</v>
      </c>
      <c r="M919" s="5" t="s">
        <v>193</v>
      </c>
      <c r="N919" s="5" t="s">
        <v>194</v>
      </c>
      <c r="O919" s="5" t="s">
        <v>195</v>
      </c>
    </row>
    <row r="920" spans="1:15" x14ac:dyDescent="0.25">
      <c r="A920" s="3">
        <v>168</v>
      </c>
      <c r="B920" s="3">
        <v>0</v>
      </c>
      <c r="C920" s="3">
        <v>0</v>
      </c>
      <c r="D920" s="3">
        <v>0</v>
      </c>
      <c r="E920" s="3">
        <v>0</v>
      </c>
      <c r="F920" s="3">
        <v>0</v>
      </c>
      <c r="G920" s="21">
        <v>0</v>
      </c>
      <c r="H920" s="21">
        <v>0</v>
      </c>
      <c r="I920" s="5" t="s">
        <v>83</v>
      </c>
      <c r="J920" s="5" t="s">
        <v>84</v>
      </c>
      <c r="K920" s="5" t="s">
        <v>99</v>
      </c>
      <c r="L920" s="5" t="s">
        <v>19</v>
      </c>
      <c r="M920" s="5" t="s">
        <v>157</v>
      </c>
      <c r="N920" s="5" t="s">
        <v>98</v>
      </c>
      <c r="O920" s="5" t="s">
        <v>98</v>
      </c>
    </row>
    <row r="921" spans="1:15" x14ac:dyDescent="0.25">
      <c r="A921" s="3">
        <v>0</v>
      </c>
      <c r="B921" s="3">
        <v>0</v>
      </c>
      <c r="C921" s="3">
        <v>0</v>
      </c>
      <c r="D921" s="3">
        <v>151</v>
      </c>
      <c r="E921" s="3">
        <v>0</v>
      </c>
      <c r="F921" s="3">
        <v>0</v>
      </c>
      <c r="G921" s="21">
        <v>0</v>
      </c>
      <c r="H921" s="21">
        <v>0</v>
      </c>
      <c r="I921" s="5" t="s">
        <v>83</v>
      </c>
      <c r="J921" s="5" t="s">
        <v>84</v>
      </c>
      <c r="K921" s="5" t="s">
        <v>99</v>
      </c>
      <c r="L921" s="5" t="s">
        <v>338</v>
      </c>
      <c r="M921" s="5" t="s">
        <v>344</v>
      </c>
      <c r="N921" s="5" t="s">
        <v>345</v>
      </c>
      <c r="O921" s="5" t="s">
        <v>351</v>
      </c>
    </row>
    <row r="922" spans="1:15" x14ac:dyDescent="0.25">
      <c r="A922" s="3">
        <v>0</v>
      </c>
      <c r="B922" s="3">
        <v>0</v>
      </c>
      <c r="C922" s="3">
        <v>0</v>
      </c>
      <c r="D922" s="3">
        <v>238</v>
      </c>
      <c r="E922" s="3">
        <v>0</v>
      </c>
      <c r="F922" s="3">
        <v>0</v>
      </c>
      <c r="G922" s="21">
        <v>0</v>
      </c>
      <c r="H922" s="21">
        <v>0</v>
      </c>
      <c r="I922" s="5" t="s">
        <v>83</v>
      </c>
      <c r="J922" s="5" t="s">
        <v>84</v>
      </c>
      <c r="K922" s="5" t="s">
        <v>99</v>
      </c>
      <c r="L922" s="5" t="s">
        <v>338</v>
      </c>
      <c r="M922" s="5" t="s">
        <v>344</v>
      </c>
      <c r="N922" s="5" t="s">
        <v>345</v>
      </c>
      <c r="O922" s="5" t="s">
        <v>162</v>
      </c>
    </row>
    <row r="923" spans="1:15" x14ac:dyDescent="0.25">
      <c r="A923" s="3">
        <v>0</v>
      </c>
      <c r="B923" s="3">
        <v>0</v>
      </c>
      <c r="C923" s="3">
        <v>304</v>
      </c>
      <c r="D923" s="3">
        <v>0</v>
      </c>
      <c r="E923" s="3">
        <v>0</v>
      </c>
      <c r="F923" s="3">
        <v>0</v>
      </c>
      <c r="G923" s="21">
        <v>0</v>
      </c>
      <c r="H923" s="21">
        <v>0</v>
      </c>
      <c r="I923" s="5" t="s">
        <v>83</v>
      </c>
      <c r="J923" s="5" t="s">
        <v>84</v>
      </c>
      <c r="K923" s="5" t="s">
        <v>99</v>
      </c>
      <c r="L923" s="5" t="s">
        <v>338</v>
      </c>
      <c r="M923" s="5" t="s">
        <v>339</v>
      </c>
      <c r="N923" s="5" t="s">
        <v>340</v>
      </c>
      <c r="O923" s="5" t="s">
        <v>341</v>
      </c>
    </row>
    <row r="924" spans="1:15" x14ac:dyDescent="0.25">
      <c r="A924" s="3">
        <v>0</v>
      </c>
      <c r="B924" s="3">
        <v>0</v>
      </c>
      <c r="C924" s="3">
        <v>0</v>
      </c>
      <c r="D924" s="3">
        <v>0</v>
      </c>
      <c r="E924" s="3">
        <v>32</v>
      </c>
      <c r="F924" s="3">
        <v>0</v>
      </c>
      <c r="G924" s="21">
        <v>0</v>
      </c>
      <c r="H924" s="21">
        <v>0</v>
      </c>
      <c r="I924" s="5" t="s">
        <v>83</v>
      </c>
      <c r="J924" s="5" t="s">
        <v>84</v>
      </c>
      <c r="K924" s="5" t="s">
        <v>99</v>
      </c>
      <c r="L924" s="5" t="s">
        <v>338</v>
      </c>
      <c r="M924" s="5" t="s">
        <v>339</v>
      </c>
      <c r="N924" s="5" t="s">
        <v>340</v>
      </c>
      <c r="O924" s="5" t="s">
        <v>341</v>
      </c>
    </row>
    <row r="925" spans="1:15" x14ac:dyDescent="0.25">
      <c r="A925" s="3">
        <v>0</v>
      </c>
      <c r="B925" s="3">
        <v>0</v>
      </c>
      <c r="C925" s="3">
        <v>0</v>
      </c>
      <c r="D925" s="3">
        <v>19</v>
      </c>
      <c r="E925" s="3">
        <v>0</v>
      </c>
      <c r="F925" s="3">
        <v>0</v>
      </c>
      <c r="G925" s="21">
        <v>0</v>
      </c>
      <c r="H925" s="21">
        <v>0</v>
      </c>
      <c r="I925" s="5" t="s">
        <v>83</v>
      </c>
      <c r="J925" s="5" t="s">
        <v>84</v>
      </c>
      <c r="K925" s="5" t="s">
        <v>99</v>
      </c>
      <c r="L925" s="5" t="s">
        <v>338</v>
      </c>
      <c r="M925" s="5" t="s">
        <v>339</v>
      </c>
      <c r="N925" s="5" t="s">
        <v>340</v>
      </c>
      <c r="O925" s="5" t="s">
        <v>341</v>
      </c>
    </row>
    <row r="926" spans="1:15" x14ac:dyDescent="0.25">
      <c r="A926" s="3">
        <v>0</v>
      </c>
      <c r="B926" s="3">
        <v>0</v>
      </c>
      <c r="C926" s="3">
        <v>0</v>
      </c>
      <c r="D926" s="3">
        <v>32</v>
      </c>
      <c r="E926" s="3">
        <v>0</v>
      </c>
      <c r="F926" s="3">
        <v>36</v>
      </c>
      <c r="G926" s="21">
        <v>0</v>
      </c>
      <c r="H926" s="21">
        <v>61.174311936000002</v>
      </c>
      <c r="I926" s="5" t="s">
        <v>83</v>
      </c>
      <c r="J926" s="5" t="s">
        <v>84</v>
      </c>
      <c r="K926" s="5" t="s">
        <v>99</v>
      </c>
      <c r="L926" s="5" t="s">
        <v>338</v>
      </c>
      <c r="M926" s="5" t="s">
        <v>339</v>
      </c>
      <c r="N926" s="5" t="s">
        <v>352</v>
      </c>
      <c r="O926" s="5" t="s">
        <v>353</v>
      </c>
    </row>
    <row r="927" spans="1:15" x14ac:dyDescent="0.25">
      <c r="A927" s="3">
        <v>0</v>
      </c>
      <c r="B927" s="3">
        <v>0</v>
      </c>
      <c r="C927" s="3">
        <v>0</v>
      </c>
      <c r="D927" s="3">
        <v>11</v>
      </c>
      <c r="E927" s="3">
        <v>0</v>
      </c>
      <c r="F927" s="3">
        <v>0</v>
      </c>
      <c r="G927" s="21">
        <v>0</v>
      </c>
      <c r="H927" s="21">
        <v>0</v>
      </c>
      <c r="I927" s="5" t="s">
        <v>83</v>
      </c>
      <c r="J927" s="5" t="s">
        <v>84</v>
      </c>
      <c r="K927" s="5" t="s">
        <v>99</v>
      </c>
      <c r="L927" s="5" t="s">
        <v>338</v>
      </c>
      <c r="M927" s="5" t="s">
        <v>339</v>
      </c>
      <c r="N927" s="5" t="s">
        <v>352</v>
      </c>
      <c r="O927" s="5" t="s">
        <v>353</v>
      </c>
    </row>
    <row r="928" spans="1:15" x14ac:dyDescent="0.25">
      <c r="A928" s="3">
        <v>0</v>
      </c>
      <c r="B928" s="3">
        <v>0</v>
      </c>
      <c r="C928" s="3">
        <v>0</v>
      </c>
      <c r="D928" s="3">
        <v>0</v>
      </c>
      <c r="E928" s="3">
        <v>25</v>
      </c>
      <c r="F928" s="3">
        <v>0</v>
      </c>
      <c r="G928" s="21">
        <v>0</v>
      </c>
      <c r="H928" s="21">
        <v>0</v>
      </c>
      <c r="I928" s="5" t="s">
        <v>83</v>
      </c>
      <c r="J928" s="5" t="s">
        <v>84</v>
      </c>
      <c r="K928" s="5" t="s">
        <v>99</v>
      </c>
      <c r="L928" s="5" t="s">
        <v>370</v>
      </c>
      <c r="M928" s="5" t="s">
        <v>371</v>
      </c>
      <c r="N928" s="5" t="s">
        <v>372</v>
      </c>
      <c r="O928" s="5" t="s">
        <v>373</v>
      </c>
    </row>
    <row r="929" spans="1:15" x14ac:dyDescent="0.25">
      <c r="A929" s="3">
        <v>431</v>
      </c>
      <c r="B929" s="3">
        <v>211</v>
      </c>
      <c r="C929" s="3">
        <v>66</v>
      </c>
      <c r="D929" s="3">
        <v>60</v>
      </c>
      <c r="E929" s="3">
        <v>0</v>
      </c>
      <c r="F929" s="3">
        <v>0</v>
      </c>
      <c r="G929" s="21">
        <v>0</v>
      </c>
      <c r="H929" s="21">
        <v>0</v>
      </c>
      <c r="I929" s="5" t="s">
        <v>83</v>
      </c>
      <c r="J929" s="5" t="s">
        <v>84</v>
      </c>
      <c r="K929" s="5" t="s">
        <v>99</v>
      </c>
      <c r="L929" s="5" t="s">
        <v>141</v>
      </c>
      <c r="M929" s="5" t="s">
        <v>147</v>
      </c>
      <c r="N929" s="5" t="s">
        <v>148</v>
      </c>
      <c r="O929" s="5" t="s">
        <v>149</v>
      </c>
    </row>
    <row r="930" spans="1:15" x14ac:dyDescent="0.25">
      <c r="A930" s="3">
        <v>40</v>
      </c>
      <c r="B930" s="3">
        <v>0</v>
      </c>
      <c r="C930" s="3">
        <v>0</v>
      </c>
      <c r="D930" s="3">
        <v>0</v>
      </c>
      <c r="E930" s="3">
        <v>0</v>
      </c>
      <c r="F930" s="3">
        <v>0</v>
      </c>
      <c r="G930" s="21">
        <v>0</v>
      </c>
      <c r="H930" s="21">
        <v>0</v>
      </c>
      <c r="I930" s="5" t="s">
        <v>83</v>
      </c>
      <c r="J930" s="5" t="s">
        <v>84</v>
      </c>
      <c r="K930" s="5" t="s">
        <v>99</v>
      </c>
      <c r="L930" s="5" t="s">
        <v>141</v>
      </c>
      <c r="M930" s="5" t="s">
        <v>147</v>
      </c>
      <c r="N930" s="5" t="s">
        <v>148</v>
      </c>
      <c r="O930" s="5" t="s">
        <v>149</v>
      </c>
    </row>
    <row r="931" spans="1:15" x14ac:dyDescent="0.25">
      <c r="A931" s="3">
        <v>20</v>
      </c>
      <c r="B931" s="3">
        <v>0</v>
      </c>
      <c r="C931" s="3">
        <v>0</v>
      </c>
      <c r="D931" s="3">
        <v>0</v>
      </c>
      <c r="E931" s="3">
        <v>0</v>
      </c>
      <c r="F931" s="3">
        <v>0</v>
      </c>
      <c r="G931" s="21">
        <v>0</v>
      </c>
      <c r="H931" s="21">
        <v>0</v>
      </c>
      <c r="I931" s="5" t="s">
        <v>83</v>
      </c>
      <c r="J931" s="5" t="s">
        <v>84</v>
      </c>
      <c r="K931" s="5" t="s">
        <v>99</v>
      </c>
      <c r="L931" s="5" t="s">
        <v>141</v>
      </c>
      <c r="M931" s="5" t="s">
        <v>147</v>
      </c>
      <c r="N931" s="5" t="s">
        <v>148</v>
      </c>
      <c r="O931" s="5" t="s">
        <v>149</v>
      </c>
    </row>
    <row r="932" spans="1:15" x14ac:dyDescent="0.25">
      <c r="A932" s="3">
        <v>0</v>
      </c>
      <c r="B932" s="3">
        <v>0</v>
      </c>
      <c r="C932" s="3">
        <v>12</v>
      </c>
      <c r="D932" s="3">
        <v>0</v>
      </c>
      <c r="E932" s="3">
        <v>0</v>
      </c>
      <c r="F932" s="3">
        <v>0</v>
      </c>
      <c r="G932" s="21">
        <v>0</v>
      </c>
      <c r="H932" s="21">
        <v>0</v>
      </c>
      <c r="I932" s="5" t="s">
        <v>83</v>
      </c>
      <c r="J932" s="5" t="s">
        <v>84</v>
      </c>
      <c r="K932" s="5" t="s">
        <v>99</v>
      </c>
      <c r="L932" s="5" t="s">
        <v>141</v>
      </c>
      <c r="M932" s="5" t="s">
        <v>147</v>
      </c>
      <c r="N932" s="5" t="s">
        <v>148</v>
      </c>
      <c r="O932" s="5" t="s">
        <v>149</v>
      </c>
    </row>
    <row r="933" spans="1:15" x14ac:dyDescent="0.25">
      <c r="A933" s="3">
        <v>0</v>
      </c>
      <c r="B933" s="3">
        <v>0</v>
      </c>
      <c r="C933" s="3">
        <v>13</v>
      </c>
      <c r="D933" s="3">
        <v>0</v>
      </c>
      <c r="E933" s="3">
        <v>0</v>
      </c>
      <c r="F933" s="3">
        <v>0</v>
      </c>
      <c r="G933" s="21">
        <v>0</v>
      </c>
      <c r="H933" s="21">
        <v>0</v>
      </c>
      <c r="I933" s="5" t="s">
        <v>83</v>
      </c>
      <c r="J933" s="5" t="s">
        <v>84</v>
      </c>
      <c r="K933" s="5" t="s">
        <v>99</v>
      </c>
      <c r="L933" s="5" t="s">
        <v>141</v>
      </c>
      <c r="M933" s="5" t="s">
        <v>160</v>
      </c>
      <c r="N933" s="5" t="s">
        <v>161</v>
      </c>
      <c r="O933" s="5" t="s">
        <v>162</v>
      </c>
    </row>
    <row r="934" spans="1:15" x14ac:dyDescent="0.25">
      <c r="A934" s="3">
        <v>833</v>
      </c>
      <c r="B934" s="3">
        <v>565</v>
      </c>
      <c r="C934" s="3">
        <v>173</v>
      </c>
      <c r="D934" s="3">
        <v>291</v>
      </c>
      <c r="E934" s="3">
        <v>0</v>
      </c>
      <c r="F934" s="3">
        <v>0</v>
      </c>
      <c r="G934" s="21">
        <v>0</v>
      </c>
      <c r="H934" s="21">
        <v>0</v>
      </c>
      <c r="I934" s="5" t="s">
        <v>83</v>
      </c>
      <c r="J934" s="5" t="s">
        <v>84</v>
      </c>
      <c r="K934" s="5" t="s">
        <v>99</v>
      </c>
      <c r="L934" s="5" t="s">
        <v>141</v>
      </c>
      <c r="M934" s="5" t="s">
        <v>142</v>
      </c>
      <c r="N934" s="5" t="s">
        <v>143</v>
      </c>
      <c r="O934" s="5" t="s">
        <v>114</v>
      </c>
    </row>
    <row r="935" spans="1:15" x14ac:dyDescent="0.25">
      <c r="A935" s="3">
        <v>0</v>
      </c>
      <c r="B935" s="3">
        <v>0</v>
      </c>
      <c r="C935" s="3">
        <v>48</v>
      </c>
      <c r="D935" s="3">
        <v>0</v>
      </c>
      <c r="E935" s="3">
        <v>0</v>
      </c>
      <c r="F935" s="3">
        <v>0</v>
      </c>
      <c r="G935" s="21">
        <v>0</v>
      </c>
      <c r="H935" s="21">
        <v>0</v>
      </c>
      <c r="I935" s="5" t="s">
        <v>83</v>
      </c>
      <c r="J935" s="5" t="s">
        <v>84</v>
      </c>
      <c r="K935" s="5" t="s">
        <v>99</v>
      </c>
      <c r="L935" s="5" t="s">
        <v>141</v>
      </c>
      <c r="M935" s="5" t="s">
        <v>142</v>
      </c>
      <c r="N935" s="5" t="s">
        <v>143</v>
      </c>
      <c r="O935" s="5" t="s">
        <v>114</v>
      </c>
    </row>
    <row r="936" spans="1:15" x14ac:dyDescent="0.25">
      <c r="A936" s="3">
        <v>0</v>
      </c>
      <c r="B936" s="3">
        <v>35</v>
      </c>
      <c r="C936" s="3">
        <v>0</v>
      </c>
      <c r="D936" s="3">
        <v>0</v>
      </c>
      <c r="E936" s="3">
        <v>0</v>
      </c>
      <c r="F936" s="3">
        <v>0</v>
      </c>
      <c r="G936" s="21">
        <v>0</v>
      </c>
      <c r="H936" s="21">
        <v>0</v>
      </c>
      <c r="I936" s="5" t="s">
        <v>83</v>
      </c>
      <c r="J936" s="5" t="s">
        <v>84</v>
      </c>
      <c r="K936" s="5" t="s">
        <v>99</v>
      </c>
      <c r="L936" s="5" t="s">
        <v>141</v>
      </c>
      <c r="M936" s="5" t="s">
        <v>142</v>
      </c>
      <c r="N936" s="5" t="s">
        <v>143</v>
      </c>
      <c r="O936" s="5" t="s">
        <v>114</v>
      </c>
    </row>
    <row r="937" spans="1:15" x14ac:dyDescent="0.25">
      <c r="A937" s="3">
        <v>0</v>
      </c>
      <c r="B937" s="3">
        <v>29</v>
      </c>
      <c r="C937" s="3">
        <v>0</v>
      </c>
      <c r="D937" s="3">
        <v>0</v>
      </c>
      <c r="E937" s="3">
        <v>0</v>
      </c>
      <c r="F937" s="3">
        <v>0</v>
      </c>
      <c r="G937" s="21">
        <v>0</v>
      </c>
      <c r="H937" s="21">
        <v>0</v>
      </c>
      <c r="I937" s="5" t="s">
        <v>83</v>
      </c>
      <c r="J937" s="5" t="s">
        <v>84</v>
      </c>
      <c r="K937" s="5" t="s">
        <v>99</v>
      </c>
      <c r="L937" s="5" t="s">
        <v>141</v>
      </c>
      <c r="M937" s="5" t="s">
        <v>142</v>
      </c>
      <c r="N937" s="5" t="s">
        <v>143</v>
      </c>
      <c r="O937" s="5" t="s">
        <v>114</v>
      </c>
    </row>
    <row r="938" spans="1:15" x14ac:dyDescent="0.25">
      <c r="A938" s="3">
        <v>27</v>
      </c>
      <c r="B938" s="3">
        <v>0</v>
      </c>
      <c r="C938" s="3">
        <v>0</v>
      </c>
      <c r="D938" s="3">
        <v>0</v>
      </c>
      <c r="E938" s="3">
        <v>0</v>
      </c>
      <c r="F938" s="3">
        <v>0</v>
      </c>
      <c r="G938" s="21">
        <v>0</v>
      </c>
      <c r="H938" s="21">
        <v>0</v>
      </c>
      <c r="I938" s="5" t="s">
        <v>83</v>
      </c>
      <c r="J938" s="5" t="s">
        <v>84</v>
      </c>
      <c r="K938" s="5" t="s">
        <v>99</v>
      </c>
      <c r="L938" s="5" t="s">
        <v>141</v>
      </c>
      <c r="M938" s="5" t="s">
        <v>98</v>
      </c>
      <c r="N938" s="5" t="s">
        <v>98</v>
      </c>
      <c r="O938" s="5" t="s">
        <v>98</v>
      </c>
    </row>
    <row r="939" spans="1:15" x14ac:dyDescent="0.25">
      <c r="A939" s="3">
        <v>378</v>
      </c>
      <c r="B939" s="3">
        <v>629</v>
      </c>
      <c r="C939" s="3">
        <v>117</v>
      </c>
      <c r="D939" s="3">
        <v>568</v>
      </c>
      <c r="E939" s="3">
        <v>0</v>
      </c>
      <c r="F939" s="3">
        <v>0</v>
      </c>
      <c r="G939" s="21">
        <v>0</v>
      </c>
      <c r="H939" s="21">
        <v>0</v>
      </c>
      <c r="I939" s="5" t="s">
        <v>83</v>
      </c>
      <c r="J939" s="5" t="s">
        <v>84</v>
      </c>
      <c r="K939" s="5" t="s">
        <v>99</v>
      </c>
      <c r="L939" s="5" t="s">
        <v>98</v>
      </c>
      <c r="M939" s="5" t="s">
        <v>98</v>
      </c>
      <c r="N939" s="5" t="s">
        <v>98</v>
      </c>
      <c r="O939" s="5" t="s">
        <v>98</v>
      </c>
    </row>
    <row r="940" spans="1:15" x14ac:dyDescent="0.25">
      <c r="A940" s="3">
        <v>0</v>
      </c>
      <c r="B940" s="3">
        <v>0</v>
      </c>
      <c r="C940" s="3">
        <v>411</v>
      </c>
      <c r="D940" s="3">
        <v>22</v>
      </c>
      <c r="E940" s="3">
        <v>0</v>
      </c>
      <c r="F940" s="3">
        <v>0</v>
      </c>
      <c r="G940" s="21">
        <v>0</v>
      </c>
      <c r="H940" s="21">
        <v>0</v>
      </c>
      <c r="I940" s="5" t="s">
        <v>83</v>
      </c>
      <c r="J940" s="5" t="s">
        <v>84</v>
      </c>
      <c r="K940" s="5" t="s">
        <v>99</v>
      </c>
      <c r="L940" s="5" t="s">
        <v>98</v>
      </c>
      <c r="M940" s="5" t="s">
        <v>98</v>
      </c>
      <c r="N940" s="5" t="s">
        <v>98</v>
      </c>
      <c r="O940" s="5" t="s">
        <v>98</v>
      </c>
    </row>
    <row r="941" spans="1:15" x14ac:dyDescent="0.25">
      <c r="A941" s="3">
        <v>92</v>
      </c>
      <c r="B941" s="3">
        <v>31</v>
      </c>
      <c r="C941" s="3">
        <v>21</v>
      </c>
      <c r="D941" s="3">
        <v>0</v>
      </c>
      <c r="E941" s="3">
        <v>0</v>
      </c>
      <c r="F941" s="3">
        <v>0</v>
      </c>
      <c r="G941" s="21">
        <v>0</v>
      </c>
      <c r="H941" s="21">
        <v>0</v>
      </c>
      <c r="I941" s="5" t="s">
        <v>83</v>
      </c>
      <c r="J941" s="5" t="s">
        <v>84</v>
      </c>
      <c r="K941" s="5" t="s">
        <v>99</v>
      </c>
      <c r="L941" s="5" t="s">
        <v>98</v>
      </c>
      <c r="M941" s="5" t="s">
        <v>98</v>
      </c>
      <c r="N941" s="5" t="s">
        <v>98</v>
      </c>
      <c r="O941" s="5" t="s">
        <v>98</v>
      </c>
    </row>
    <row r="942" spans="1:15" x14ac:dyDescent="0.25">
      <c r="A942" s="3">
        <v>54</v>
      </c>
      <c r="B942" s="3">
        <v>0</v>
      </c>
      <c r="C942" s="3">
        <v>30</v>
      </c>
      <c r="D942" s="3">
        <v>0</v>
      </c>
      <c r="E942" s="3">
        <v>0</v>
      </c>
      <c r="F942" s="3">
        <v>0</v>
      </c>
      <c r="G942" s="21">
        <v>0</v>
      </c>
      <c r="H942" s="21">
        <v>0</v>
      </c>
      <c r="I942" s="5" t="s">
        <v>83</v>
      </c>
      <c r="J942" s="5" t="s">
        <v>84</v>
      </c>
      <c r="K942" s="5" t="s">
        <v>99</v>
      </c>
      <c r="L942" s="5" t="s">
        <v>98</v>
      </c>
      <c r="M942" s="5" t="s">
        <v>98</v>
      </c>
      <c r="N942" s="5" t="s">
        <v>98</v>
      </c>
      <c r="O942" s="5" t="s">
        <v>98</v>
      </c>
    </row>
    <row r="943" spans="1:15" x14ac:dyDescent="0.25">
      <c r="A943" s="3">
        <v>0</v>
      </c>
      <c r="B943" s="3">
        <v>0</v>
      </c>
      <c r="C943" s="3">
        <v>0</v>
      </c>
      <c r="D943" s="3">
        <v>82</v>
      </c>
      <c r="E943" s="3">
        <v>0</v>
      </c>
      <c r="F943" s="3">
        <v>0</v>
      </c>
      <c r="G943" s="21">
        <v>0</v>
      </c>
      <c r="H943" s="21">
        <v>0</v>
      </c>
      <c r="I943" s="5" t="s">
        <v>83</v>
      </c>
      <c r="J943" s="5" t="s">
        <v>84</v>
      </c>
      <c r="K943" s="5" t="s">
        <v>99</v>
      </c>
      <c r="L943" s="5" t="s">
        <v>98</v>
      </c>
      <c r="M943" s="5" t="s">
        <v>98</v>
      </c>
      <c r="N943" s="5" t="s">
        <v>98</v>
      </c>
      <c r="O943" s="5" t="s">
        <v>98</v>
      </c>
    </row>
    <row r="944" spans="1:15" x14ac:dyDescent="0.25">
      <c r="A944" s="3">
        <v>0</v>
      </c>
      <c r="B944" s="3">
        <v>0</v>
      </c>
      <c r="C944" s="3">
        <v>0</v>
      </c>
      <c r="D944" s="3">
        <v>19</v>
      </c>
      <c r="E944" s="3">
        <v>0</v>
      </c>
      <c r="F944" s="3">
        <v>0</v>
      </c>
      <c r="G944" s="21">
        <v>0</v>
      </c>
      <c r="H944" s="21">
        <v>0</v>
      </c>
      <c r="I944" s="5" t="s">
        <v>83</v>
      </c>
      <c r="J944" s="5" t="s">
        <v>84</v>
      </c>
      <c r="K944" s="5" t="s">
        <v>99</v>
      </c>
      <c r="L944" s="5" t="s">
        <v>98</v>
      </c>
      <c r="M944" s="5" t="s">
        <v>98</v>
      </c>
      <c r="N944" s="5" t="s">
        <v>98</v>
      </c>
      <c r="O944" s="5" t="s">
        <v>98</v>
      </c>
    </row>
    <row r="945" spans="1:16" x14ac:dyDescent="0.25">
      <c r="A945" s="3">
        <v>558</v>
      </c>
      <c r="B945" s="3">
        <v>2340</v>
      </c>
      <c r="C945" s="3">
        <v>6042</v>
      </c>
      <c r="D945" s="3">
        <v>1857</v>
      </c>
      <c r="E945" s="3">
        <v>155</v>
      </c>
      <c r="F945" s="3">
        <v>0</v>
      </c>
      <c r="G945" s="21">
        <v>185.695714256</v>
      </c>
      <c r="H945" s="21">
        <v>0</v>
      </c>
      <c r="I945" s="5" t="s">
        <v>83</v>
      </c>
      <c r="J945" s="5" t="s">
        <v>84</v>
      </c>
      <c r="K945" s="5" t="s">
        <v>99</v>
      </c>
      <c r="L945" s="5" t="s">
        <v>100</v>
      </c>
      <c r="M945" s="5" t="s">
        <v>115</v>
      </c>
      <c r="N945" s="5" t="s">
        <v>116</v>
      </c>
      <c r="O945" s="5" t="s">
        <v>117</v>
      </c>
    </row>
    <row r="946" spans="1:16" x14ac:dyDescent="0.25">
      <c r="A946" s="3">
        <v>3407</v>
      </c>
      <c r="B946" s="3">
        <v>2033</v>
      </c>
      <c r="C946" s="3">
        <v>2447</v>
      </c>
      <c r="D946" s="3">
        <v>682</v>
      </c>
      <c r="E946" s="3">
        <v>77</v>
      </c>
      <c r="F946" s="3">
        <v>0</v>
      </c>
      <c r="G946" s="21">
        <v>101.77553569800001</v>
      </c>
      <c r="H946" s="21">
        <v>0</v>
      </c>
      <c r="I946" s="5" t="s">
        <v>83</v>
      </c>
      <c r="J946" s="5" t="s">
        <v>84</v>
      </c>
      <c r="K946" s="5" t="s">
        <v>99</v>
      </c>
      <c r="L946" s="5" t="s">
        <v>100</v>
      </c>
      <c r="M946" s="5" t="s">
        <v>101</v>
      </c>
      <c r="N946" s="5" t="s">
        <v>102</v>
      </c>
      <c r="O946" s="5" t="s">
        <v>196</v>
      </c>
    </row>
    <row r="947" spans="1:16" x14ac:dyDescent="0.25">
      <c r="A947" s="3">
        <v>0</v>
      </c>
      <c r="B947" s="3">
        <v>0</v>
      </c>
      <c r="C947" s="3">
        <v>12</v>
      </c>
      <c r="D947" s="3">
        <v>0</v>
      </c>
      <c r="E947" s="3">
        <v>0</v>
      </c>
      <c r="F947" s="3">
        <v>0</v>
      </c>
      <c r="G947" s="21">
        <v>0</v>
      </c>
      <c r="H947" s="21">
        <v>0</v>
      </c>
      <c r="I947" s="5" t="s">
        <v>83</v>
      </c>
      <c r="J947" s="5" t="s">
        <v>84</v>
      </c>
      <c r="K947" s="5" t="s">
        <v>99</v>
      </c>
      <c r="L947" s="5" t="s">
        <v>100</v>
      </c>
      <c r="M947" s="5" t="s">
        <v>101</v>
      </c>
      <c r="N947" s="5" t="s">
        <v>102</v>
      </c>
      <c r="O947" s="5" t="s">
        <v>196</v>
      </c>
    </row>
    <row r="948" spans="1:16" x14ac:dyDescent="0.25">
      <c r="A948" s="3">
        <v>10629</v>
      </c>
      <c r="B948" s="3">
        <v>13340</v>
      </c>
      <c r="C948" s="3">
        <v>6612</v>
      </c>
      <c r="D948" s="3">
        <v>10334</v>
      </c>
      <c r="E948" s="3">
        <v>0</v>
      </c>
      <c r="F948" s="3">
        <v>137</v>
      </c>
      <c r="G948" s="21">
        <v>0</v>
      </c>
      <c r="H948" s="21">
        <v>196.26758412800001</v>
      </c>
      <c r="I948" s="5" t="s">
        <v>83</v>
      </c>
      <c r="J948" s="5" t="s">
        <v>84</v>
      </c>
      <c r="K948" s="5" t="s">
        <v>99</v>
      </c>
      <c r="L948" s="5" t="s">
        <v>100</v>
      </c>
      <c r="M948" s="5" t="s">
        <v>101</v>
      </c>
      <c r="N948" s="5" t="s">
        <v>102</v>
      </c>
      <c r="O948" s="5" t="s">
        <v>98</v>
      </c>
    </row>
    <row r="949" spans="1:16" x14ac:dyDescent="0.25">
      <c r="A949" s="3">
        <v>0</v>
      </c>
      <c r="B949" s="3">
        <v>0</v>
      </c>
      <c r="C949" s="3">
        <v>1640</v>
      </c>
      <c r="D949" s="3">
        <v>0</v>
      </c>
      <c r="E949" s="3">
        <v>150</v>
      </c>
      <c r="F949" s="3">
        <v>203</v>
      </c>
      <c r="G949" s="21">
        <v>214.26428568</v>
      </c>
      <c r="H949" s="21">
        <v>265.08868505600003</v>
      </c>
      <c r="I949" s="5" t="s">
        <v>83</v>
      </c>
      <c r="J949" s="5" t="s">
        <v>84</v>
      </c>
      <c r="K949" s="5" t="s">
        <v>99</v>
      </c>
      <c r="L949" s="5" t="s">
        <v>100</v>
      </c>
      <c r="M949" s="5" t="s">
        <v>332</v>
      </c>
      <c r="N949" s="5" t="s">
        <v>333</v>
      </c>
      <c r="O949" s="5" t="s">
        <v>98</v>
      </c>
    </row>
    <row r="950" spans="1:16" x14ac:dyDescent="0.25">
      <c r="A950" s="3">
        <v>0</v>
      </c>
      <c r="B950" s="3">
        <v>1190</v>
      </c>
      <c r="C950" s="3">
        <v>0</v>
      </c>
      <c r="D950" s="3">
        <v>0</v>
      </c>
      <c r="E950" s="3">
        <v>0</v>
      </c>
      <c r="F950" s="3">
        <v>0</v>
      </c>
      <c r="G950" s="21">
        <v>0</v>
      </c>
      <c r="H950" s="21">
        <v>0</v>
      </c>
      <c r="I950" s="5" t="s">
        <v>83</v>
      </c>
      <c r="J950" s="5" t="s">
        <v>84</v>
      </c>
      <c r="K950" s="5" t="s">
        <v>98</v>
      </c>
      <c r="L950" s="5" t="s">
        <v>98</v>
      </c>
      <c r="M950" s="5" t="s">
        <v>98</v>
      </c>
      <c r="N950" s="5" t="s">
        <v>98</v>
      </c>
      <c r="O950" s="5" t="s">
        <v>98</v>
      </c>
      <c r="P950" s="5" t="s">
        <v>682</v>
      </c>
    </row>
    <row r="951" spans="1:16" x14ac:dyDescent="0.25">
      <c r="A951" s="3">
        <v>429</v>
      </c>
      <c r="B951" s="3">
        <v>493</v>
      </c>
      <c r="C951" s="3">
        <v>0</v>
      </c>
      <c r="D951" s="3">
        <v>47</v>
      </c>
      <c r="E951" s="3">
        <v>0</v>
      </c>
      <c r="F951" s="3">
        <v>0</v>
      </c>
      <c r="G951" s="21">
        <v>0</v>
      </c>
      <c r="H951" s="21">
        <v>0</v>
      </c>
      <c r="I951" s="5" t="s">
        <v>83</v>
      </c>
      <c r="J951" s="5" t="s">
        <v>84</v>
      </c>
      <c r="K951" s="5" t="s">
        <v>98</v>
      </c>
      <c r="L951" s="5" t="s">
        <v>98</v>
      </c>
      <c r="M951" s="5" t="s">
        <v>98</v>
      </c>
      <c r="N951" s="5" t="s">
        <v>98</v>
      </c>
      <c r="O951" s="5" t="s">
        <v>98</v>
      </c>
      <c r="P951" s="5" t="s">
        <v>686</v>
      </c>
    </row>
    <row r="952" spans="1:16" x14ac:dyDescent="0.25">
      <c r="A952" s="3">
        <v>484</v>
      </c>
      <c r="B952" s="3">
        <v>0</v>
      </c>
      <c r="C952" s="3">
        <v>235</v>
      </c>
      <c r="D952" s="3">
        <v>0</v>
      </c>
      <c r="E952" s="3">
        <v>0</v>
      </c>
      <c r="F952" s="3">
        <v>0</v>
      </c>
      <c r="G952" s="21">
        <v>0</v>
      </c>
      <c r="H952" s="21">
        <v>0</v>
      </c>
      <c r="I952" s="5" t="s">
        <v>83</v>
      </c>
      <c r="J952" s="5" t="s">
        <v>84</v>
      </c>
      <c r="K952" s="5" t="s">
        <v>98</v>
      </c>
      <c r="L952" s="5" t="s">
        <v>98</v>
      </c>
      <c r="M952" s="5" t="s">
        <v>98</v>
      </c>
      <c r="N952" s="5" t="s">
        <v>98</v>
      </c>
      <c r="O952" s="5" t="s">
        <v>98</v>
      </c>
      <c r="P952" s="5" t="s">
        <v>686</v>
      </c>
    </row>
    <row r="953" spans="1:16" x14ac:dyDescent="0.25">
      <c r="A953" s="3">
        <v>284</v>
      </c>
      <c r="B953" s="3">
        <v>0</v>
      </c>
      <c r="C953" s="3">
        <v>0</v>
      </c>
      <c r="D953" s="3">
        <v>0</v>
      </c>
      <c r="E953" s="3">
        <v>0</v>
      </c>
      <c r="F953" s="3">
        <v>0</v>
      </c>
      <c r="G953" s="21">
        <v>0</v>
      </c>
      <c r="H953" s="21">
        <v>0</v>
      </c>
      <c r="I953" s="5" t="s">
        <v>83</v>
      </c>
      <c r="J953" s="5" t="s">
        <v>84</v>
      </c>
      <c r="K953" s="5" t="s">
        <v>98</v>
      </c>
      <c r="L953" s="5" t="s">
        <v>98</v>
      </c>
      <c r="M953" s="5" t="s">
        <v>98</v>
      </c>
      <c r="N953" s="5" t="s">
        <v>98</v>
      </c>
      <c r="O953" s="5" t="s">
        <v>98</v>
      </c>
      <c r="P953" s="5" t="s">
        <v>686</v>
      </c>
    </row>
    <row r="954" spans="1:16" x14ac:dyDescent="0.25">
      <c r="A954" s="3">
        <v>0</v>
      </c>
      <c r="B954" s="3">
        <v>0</v>
      </c>
      <c r="C954" s="3">
        <v>84</v>
      </c>
      <c r="D954" s="3">
        <v>0</v>
      </c>
      <c r="E954" s="3">
        <v>0</v>
      </c>
      <c r="F954" s="3">
        <v>0</v>
      </c>
      <c r="G954" s="21">
        <v>0</v>
      </c>
      <c r="H954" s="21">
        <v>0</v>
      </c>
      <c r="I954" s="5" t="s">
        <v>83</v>
      </c>
      <c r="J954" s="5" t="s">
        <v>84</v>
      </c>
      <c r="K954" s="5" t="s">
        <v>98</v>
      </c>
      <c r="L954" s="5" t="s">
        <v>98</v>
      </c>
      <c r="M954" s="5" t="s">
        <v>98</v>
      </c>
      <c r="N954" s="5" t="s">
        <v>98</v>
      </c>
      <c r="O954" s="5" t="s">
        <v>98</v>
      </c>
      <c r="P954" s="5" t="s">
        <v>686</v>
      </c>
    </row>
    <row r="955" spans="1:16" x14ac:dyDescent="0.25">
      <c r="A955" s="3">
        <v>0</v>
      </c>
      <c r="B955" s="3">
        <v>54</v>
      </c>
      <c r="C955" s="3">
        <v>0</v>
      </c>
      <c r="D955" s="3">
        <v>0</v>
      </c>
      <c r="E955" s="3">
        <v>0</v>
      </c>
      <c r="F955" s="3">
        <v>0</v>
      </c>
      <c r="G955" s="21">
        <v>0</v>
      </c>
      <c r="H955" s="21">
        <v>0</v>
      </c>
      <c r="I955" s="5" t="s">
        <v>83</v>
      </c>
      <c r="J955" s="5" t="s">
        <v>84</v>
      </c>
      <c r="K955" s="5" t="s">
        <v>98</v>
      </c>
      <c r="L955" s="5" t="s">
        <v>98</v>
      </c>
      <c r="M955" s="5" t="s">
        <v>98</v>
      </c>
      <c r="N955" s="5" t="s">
        <v>98</v>
      </c>
      <c r="O955" s="5" t="s">
        <v>98</v>
      </c>
      <c r="P955" s="5" t="s">
        <v>686</v>
      </c>
    </row>
    <row r="956" spans="1:16" x14ac:dyDescent="0.25">
      <c r="A956" s="3">
        <v>0</v>
      </c>
      <c r="B956" s="3">
        <v>0</v>
      </c>
      <c r="C956" s="3">
        <v>0</v>
      </c>
      <c r="D956" s="3">
        <v>31</v>
      </c>
      <c r="E956" s="3">
        <v>0</v>
      </c>
      <c r="F956" s="3">
        <v>0</v>
      </c>
      <c r="G956" s="21">
        <v>0</v>
      </c>
      <c r="H956" s="21">
        <v>0</v>
      </c>
      <c r="I956" s="5" t="s">
        <v>83</v>
      </c>
      <c r="J956" s="5" t="s">
        <v>84</v>
      </c>
      <c r="K956" s="5" t="s">
        <v>98</v>
      </c>
      <c r="L956" s="5" t="s">
        <v>98</v>
      </c>
      <c r="M956" s="5" t="s">
        <v>98</v>
      </c>
      <c r="N956" s="5" t="s">
        <v>98</v>
      </c>
      <c r="O956" s="5" t="s">
        <v>98</v>
      </c>
      <c r="P956" s="5" t="s">
        <v>686</v>
      </c>
    </row>
    <row r="957" spans="1:16" x14ac:dyDescent="0.25">
      <c r="A957" s="3">
        <v>0</v>
      </c>
      <c r="B957" s="3">
        <v>0</v>
      </c>
      <c r="C957" s="3">
        <v>0</v>
      </c>
      <c r="D957" s="3">
        <v>19</v>
      </c>
      <c r="E957" s="3">
        <v>0</v>
      </c>
      <c r="F957" s="3">
        <v>0</v>
      </c>
      <c r="G957" s="21">
        <v>0</v>
      </c>
      <c r="H957" s="21">
        <v>0</v>
      </c>
      <c r="I957" s="5" t="s">
        <v>83</v>
      </c>
      <c r="J957" s="5" t="s">
        <v>84</v>
      </c>
      <c r="K957" s="5" t="s">
        <v>98</v>
      </c>
      <c r="L957" s="5" t="s">
        <v>98</v>
      </c>
      <c r="M957" s="5" t="s">
        <v>98</v>
      </c>
      <c r="N957" s="5" t="s">
        <v>98</v>
      </c>
      <c r="O957" s="5" t="s">
        <v>98</v>
      </c>
      <c r="P957" s="5" t="s">
        <v>686</v>
      </c>
    </row>
    <row r="958" spans="1:16" x14ac:dyDescent="0.25">
      <c r="A958" s="3">
        <v>0</v>
      </c>
      <c r="B958" s="3">
        <v>0</v>
      </c>
      <c r="C958" s="3">
        <v>0</v>
      </c>
      <c r="D958" s="3">
        <v>19</v>
      </c>
      <c r="E958" s="3">
        <v>0</v>
      </c>
      <c r="F958" s="3">
        <v>0</v>
      </c>
      <c r="G958" s="21">
        <v>0</v>
      </c>
      <c r="H958" s="21">
        <v>0</v>
      </c>
      <c r="I958" s="5" t="s">
        <v>83</v>
      </c>
      <c r="J958" s="5" t="s">
        <v>84</v>
      </c>
      <c r="K958" s="5" t="s">
        <v>98</v>
      </c>
      <c r="L958" s="5" t="s">
        <v>98</v>
      </c>
      <c r="M958" s="5" t="s">
        <v>98</v>
      </c>
      <c r="N958" s="5" t="s">
        <v>98</v>
      </c>
      <c r="O958" s="5" t="s">
        <v>98</v>
      </c>
      <c r="P958" s="5" t="s">
        <v>686</v>
      </c>
    </row>
    <row r="959" spans="1:16" x14ac:dyDescent="0.25">
      <c r="A959" s="3">
        <v>0</v>
      </c>
      <c r="B959" s="3">
        <v>7</v>
      </c>
      <c r="C959" s="3">
        <v>0</v>
      </c>
      <c r="D959" s="3">
        <v>0</v>
      </c>
      <c r="E959" s="3">
        <v>0</v>
      </c>
      <c r="F959" s="3">
        <v>0</v>
      </c>
      <c r="G959" s="21">
        <v>0</v>
      </c>
      <c r="H959" s="21">
        <v>0</v>
      </c>
      <c r="I959" s="5" t="s">
        <v>83</v>
      </c>
      <c r="J959" s="5" t="s">
        <v>84</v>
      </c>
      <c r="K959" s="5" t="s">
        <v>98</v>
      </c>
      <c r="L959" s="5" t="s">
        <v>98</v>
      </c>
      <c r="M959" s="5" t="s">
        <v>98</v>
      </c>
      <c r="N959" s="5" t="s">
        <v>98</v>
      </c>
      <c r="O959" s="5" t="s">
        <v>98</v>
      </c>
      <c r="P959" s="5" t="s">
        <v>686</v>
      </c>
    </row>
    <row r="960" spans="1:16" x14ac:dyDescent="0.25">
      <c r="A960" s="3">
        <v>0</v>
      </c>
      <c r="B960" s="3">
        <v>276</v>
      </c>
      <c r="C960" s="3">
        <v>0</v>
      </c>
      <c r="D960" s="3">
        <v>0</v>
      </c>
      <c r="E960" s="3">
        <v>0</v>
      </c>
      <c r="F960" s="3">
        <v>0</v>
      </c>
      <c r="G960" s="21">
        <v>0</v>
      </c>
      <c r="H960" s="21">
        <v>0</v>
      </c>
      <c r="I960" s="5" t="s">
        <v>83</v>
      </c>
      <c r="J960" s="5" t="s">
        <v>84</v>
      </c>
      <c r="K960" s="5" t="s">
        <v>98</v>
      </c>
      <c r="L960" s="5" t="s">
        <v>98</v>
      </c>
      <c r="M960" s="5" t="s">
        <v>98</v>
      </c>
      <c r="N960" s="5" t="s">
        <v>98</v>
      </c>
      <c r="O960" s="5" t="s">
        <v>98</v>
      </c>
      <c r="P960" s="5" t="s">
        <v>687</v>
      </c>
    </row>
    <row r="961" spans="1:16" x14ac:dyDescent="0.25">
      <c r="A961" s="3">
        <v>0</v>
      </c>
      <c r="B961" s="3">
        <v>0</v>
      </c>
      <c r="C961" s="3">
        <v>43</v>
      </c>
      <c r="D961" s="3">
        <v>0</v>
      </c>
      <c r="E961" s="3">
        <v>0</v>
      </c>
      <c r="F961" s="3">
        <v>0</v>
      </c>
      <c r="G961" s="21">
        <v>0</v>
      </c>
      <c r="H961" s="21">
        <v>0</v>
      </c>
      <c r="I961" s="5" t="s">
        <v>83</v>
      </c>
      <c r="J961" s="5" t="s">
        <v>84</v>
      </c>
      <c r="K961" s="5" t="s">
        <v>98</v>
      </c>
      <c r="L961" s="5" t="s">
        <v>98</v>
      </c>
      <c r="M961" s="5" t="s">
        <v>98</v>
      </c>
      <c r="N961" s="5" t="s">
        <v>98</v>
      </c>
      <c r="O961" s="5" t="s">
        <v>98</v>
      </c>
      <c r="P961" s="5" t="s">
        <v>687</v>
      </c>
    </row>
    <row r="962" spans="1:16" x14ac:dyDescent="0.25">
      <c r="A962" s="3">
        <v>0</v>
      </c>
      <c r="B962" s="3">
        <v>0</v>
      </c>
      <c r="C962" s="3">
        <v>0</v>
      </c>
      <c r="D962" s="3">
        <v>25</v>
      </c>
      <c r="E962" s="3">
        <v>0</v>
      </c>
      <c r="F962" s="3">
        <v>0</v>
      </c>
      <c r="G962" s="21">
        <v>0</v>
      </c>
      <c r="H962" s="21">
        <v>0</v>
      </c>
      <c r="I962" s="5" t="s">
        <v>83</v>
      </c>
      <c r="J962" s="5" t="s">
        <v>84</v>
      </c>
      <c r="K962" s="5" t="s">
        <v>98</v>
      </c>
      <c r="L962" s="5" t="s">
        <v>98</v>
      </c>
      <c r="M962" s="5" t="s">
        <v>98</v>
      </c>
      <c r="N962" s="5" t="s">
        <v>98</v>
      </c>
      <c r="O962" s="5" t="s">
        <v>98</v>
      </c>
      <c r="P962" s="5" t="s">
        <v>687</v>
      </c>
    </row>
    <row r="963" spans="1:16" x14ac:dyDescent="0.25">
      <c r="A963" s="3">
        <v>0</v>
      </c>
      <c r="B963" s="3">
        <v>0</v>
      </c>
      <c r="C963" s="3">
        <v>0</v>
      </c>
      <c r="D963" s="3">
        <v>17</v>
      </c>
      <c r="E963" s="3">
        <v>0</v>
      </c>
      <c r="F963" s="3">
        <v>0</v>
      </c>
      <c r="G963" s="21">
        <v>0</v>
      </c>
      <c r="H963" s="21">
        <v>0</v>
      </c>
      <c r="I963" s="5" t="s">
        <v>83</v>
      </c>
      <c r="J963" s="5" t="s">
        <v>84</v>
      </c>
      <c r="K963" s="5" t="s">
        <v>98</v>
      </c>
      <c r="L963" s="5" t="s">
        <v>98</v>
      </c>
      <c r="M963" s="5" t="s">
        <v>98</v>
      </c>
      <c r="N963" s="5" t="s">
        <v>98</v>
      </c>
      <c r="O963" s="5" t="s">
        <v>98</v>
      </c>
      <c r="P963" s="5" t="s">
        <v>687</v>
      </c>
    </row>
    <row r="964" spans="1:16" x14ac:dyDescent="0.25">
      <c r="A964" s="3">
        <v>2251</v>
      </c>
      <c r="B964" s="3">
        <v>8913</v>
      </c>
      <c r="C964" s="3">
        <v>0</v>
      </c>
      <c r="D964" s="3">
        <v>0</v>
      </c>
      <c r="E964" s="3">
        <v>0</v>
      </c>
      <c r="F964" s="3">
        <v>0</v>
      </c>
      <c r="G964" s="21">
        <v>0</v>
      </c>
      <c r="H964" s="21">
        <v>7.6467889920000003</v>
      </c>
      <c r="I964" s="5" t="s">
        <v>83</v>
      </c>
      <c r="J964" s="5" t="s">
        <v>84</v>
      </c>
      <c r="K964" s="5" t="s">
        <v>98</v>
      </c>
      <c r="L964" s="5" t="s">
        <v>98</v>
      </c>
      <c r="M964" s="5" t="s">
        <v>98</v>
      </c>
      <c r="N964" s="5" t="s">
        <v>98</v>
      </c>
      <c r="O964" s="5" t="s">
        <v>98</v>
      </c>
      <c r="P964" s="5" t="s">
        <v>675</v>
      </c>
    </row>
    <row r="965" spans="1:16" x14ac:dyDescent="0.25">
      <c r="A965" s="3">
        <v>614</v>
      </c>
      <c r="B965" s="3">
        <v>7916</v>
      </c>
      <c r="C965" s="3">
        <v>156</v>
      </c>
      <c r="D965" s="3">
        <v>247</v>
      </c>
      <c r="E965" s="3">
        <v>237</v>
      </c>
      <c r="F965" s="3">
        <v>0</v>
      </c>
      <c r="G965" s="21">
        <v>342.82285708800003</v>
      </c>
      <c r="H965" s="21">
        <v>0</v>
      </c>
      <c r="I965" s="5" t="s">
        <v>83</v>
      </c>
      <c r="J965" s="5" t="s">
        <v>84</v>
      </c>
      <c r="K965" s="5" t="s">
        <v>98</v>
      </c>
      <c r="L965" s="5" t="s">
        <v>98</v>
      </c>
      <c r="M965" s="5" t="s">
        <v>98</v>
      </c>
      <c r="N965" s="5" t="s">
        <v>98</v>
      </c>
      <c r="O965" s="5" t="s">
        <v>98</v>
      </c>
      <c r="P965" s="5" t="s">
        <v>675</v>
      </c>
    </row>
    <row r="966" spans="1:16" x14ac:dyDescent="0.25">
      <c r="A966" s="3">
        <v>23</v>
      </c>
      <c r="B966" s="3">
        <v>22</v>
      </c>
      <c r="C966" s="3">
        <v>283</v>
      </c>
      <c r="D966" s="3">
        <v>495</v>
      </c>
      <c r="E966" s="3">
        <v>0</v>
      </c>
      <c r="F966" s="3">
        <v>0</v>
      </c>
      <c r="G966" s="21">
        <v>0</v>
      </c>
      <c r="H966" s="21">
        <v>0</v>
      </c>
      <c r="I966" s="5" t="s">
        <v>83</v>
      </c>
      <c r="J966" s="5" t="s">
        <v>84</v>
      </c>
      <c r="K966" s="5" t="s">
        <v>98</v>
      </c>
      <c r="L966" s="5" t="s">
        <v>98</v>
      </c>
      <c r="M966" s="5" t="s">
        <v>98</v>
      </c>
      <c r="N966" s="5" t="s">
        <v>98</v>
      </c>
      <c r="O966" s="5" t="s">
        <v>98</v>
      </c>
      <c r="P966" s="5" t="s">
        <v>675</v>
      </c>
    </row>
    <row r="967" spans="1:16" x14ac:dyDescent="0.25">
      <c r="A967" s="3">
        <v>0</v>
      </c>
      <c r="B967" s="3">
        <v>0</v>
      </c>
      <c r="C967" s="3">
        <v>13</v>
      </c>
      <c r="D967" s="3">
        <v>121</v>
      </c>
      <c r="E967" s="3">
        <v>0</v>
      </c>
      <c r="F967" s="3">
        <v>0</v>
      </c>
      <c r="G967" s="21">
        <v>0</v>
      </c>
      <c r="H967" s="21">
        <v>0</v>
      </c>
      <c r="I967" s="5" t="s">
        <v>83</v>
      </c>
      <c r="J967" s="5" t="s">
        <v>84</v>
      </c>
      <c r="K967" s="5" t="s">
        <v>98</v>
      </c>
      <c r="L967" s="5" t="s">
        <v>98</v>
      </c>
      <c r="M967" s="5" t="s">
        <v>98</v>
      </c>
      <c r="N967" s="5" t="s">
        <v>98</v>
      </c>
      <c r="O967" s="5" t="s">
        <v>98</v>
      </c>
      <c r="P967" s="5" t="s">
        <v>675</v>
      </c>
    </row>
    <row r="968" spans="1:16" x14ac:dyDescent="0.25">
      <c r="A968" s="3">
        <v>84</v>
      </c>
      <c r="B968" s="3">
        <v>0</v>
      </c>
      <c r="C968" s="3">
        <v>0</v>
      </c>
      <c r="D968" s="3">
        <v>0</v>
      </c>
      <c r="E968" s="3">
        <v>0</v>
      </c>
      <c r="F968" s="3">
        <v>0</v>
      </c>
      <c r="G968" s="21">
        <v>0</v>
      </c>
      <c r="H968" s="21">
        <v>0</v>
      </c>
      <c r="I968" s="5" t="s">
        <v>83</v>
      </c>
      <c r="J968" s="5" t="s">
        <v>84</v>
      </c>
      <c r="K968" s="5" t="s">
        <v>98</v>
      </c>
      <c r="L968" s="5" t="s">
        <v>98</v>
      </c>
      <c r="M968" s="5" t="s">
        <v>98</v>
      </c>
      <c r="N968" s="5" t="s">
        <v>98</v>
      </c>
      <c r="O968" s="5" t="s">
        <v>98</v>
      </c>
      <c r="P968" s="5" t="s">
        <v>675</v>
      </c>
    </row>
    <row r="969" spans="1:16" x14ac:dyDescent="0.25">
      <c r="A969" s="3">
        <v>0</v>
      </c>
      <c r="B969" s="3">
        <v>0</v>
      </c>
      <c r="C969" s="3">
        <v>0</v>
      </c>
      <c r="D969" s="3">
        <v>0</v>
      </c>
      <c r="E969" s="3">
        <v>0</v>
      </c>
      <c r="F969" s="3">
        <v>31</v>
      </c>
      <c r="G969" s="21">
        <v>0</v>
      </c>
      <c r="H969" s="21">
        <v>53.527522944000005</v>
      </c>
      <c r="I969" s="5" t="s">
        <v>83</v>
      </c>
      <c r="J969" s="5" t="s">
        <v>84</v>
      </c>
      <c r="K969" s="5" t="s">
        <v>98</v>
      </c>
      <c r="L969" s="5" t="s">
        <v>98</v>
      </c>
      <c r="M969" s="5" t="s">
        <v>98</v>
      </c>
      <c r="N969" s="5" t="s">
        <v>98</v>
      </c>
      <c r="O969" s="5" t="s">
        <v>98</v>
      </c>
      <c r="P969" s="5" t="s">
        <v>675</v>
      </c>
    </row>
    <row r="970" spans="1:16" x14ac:dyDescent="0.25">
      <c r="A970" s="3">
        <v>0</v>
      </c>
      <c r="B970" s="3">
        <v>64</v>
      </c>
      <c r="C970" s="3">
        <v>0</v>
      </c>
      <c r="D970" s="3">
        <v>0</v>
      </c>
      <c r="E970" s="3">
        <v>0</v>
      </c>
      <c r="F970" s="3">
        <v>0</v>
      </c>
      <c r="G970" s="21">
        <v>0</v>
      </c>
      <c r="H970" s="21">
        <v>0</v>
      </c>
      <c r="I970" s="5" t="s">
        <v>83</v>
      </c>
      <c r="J970" s="5" t="s">
        <v>84</v>
      </c>
      <c r="K970" s="5" t="s">
        <v>98</v>
      </c>
      <c r="L970" s="5" t="s">
        <v>98</v>
      </c>
      <c r="M970" s="5" t="s">
        <v>98</v>
      </c>
      <c r="N970" s="5" t="s">
        <v>98</v>
      </c>
      <c r="O970" s="5" t="s">
        <v>98</v>
      </c>
      <c r="P970" s="5" t="s">
        <v>675</v>
      </c>
    </row>
    <row r="971" spans="1:16" x14ac:dyDescent="0.25">
      <c r="A971" s="3">
        <v>0</v>
      </c>
      <c r="B971" s="3">
        <v>0</v>
      </c>
      <c r="C971" s="3">
        <v>0</v>
      </c>
      <c r="D971" s="3">
        <v>55</v>
      </c>
      <c r="E971" s="3">
        <v>0</v>
      </c>
      <c r="F971" s="3">
        <v>0</v>
      </c>
      <c r="G971" s="21">
        <v>0</v>
      </c>
      <c r="H971" s="21">
        <v>0</v>
      </c>
      <c r="I971" s="5" t="s">
        <v>83</v>
      </c>
      <c r="J971" s="5" t="s">
        <v>84</v>
      </c>
      <c r="K971" s="5" t="s">
        <v>98</v>
      </c>
      <c r="L971" s="5" t="s">
        <v>98</v>
      </c>
      <c r="M971" s="5" t="s">
        <v>98</v>
      </c>
      <c r="N971" s="5" t="s">
        <v>98</v>
      </c>
      <c r="O971" s="5" t="s">
        <v>98</v>
      </c>
      <c r="P971" s="5" t="s">
        <v>675</v>
      </c>
    </row>
    <row r="972" spans="1:16" x14ac:dyDescent="0.25">
      <c r="A972" s="3">
        <v>0</v>
      </c>
      <c r="B972" s="3">
        <v>0</v>
      </c>
      <c r="C972" s="3">
        <v>0</v>
      </c>
      <c r="D972" s="3">
        <v>22</v>
      </c>
      <c r="E972" s="3">
        <v>0</v>
      </c>
      <c r="F972" s="3">
        <v>0</v>
      </c>
      <c r="G972" s="21">
        <v>0</v>
      </c>
      <c r="H972" s="21">
        <v>0</v>
      </c>
      <c r="I972" s="5" t="s">
        <v>83</v>
      </c>
      <c r="J972" s="5" t="s">
        <v>84</v>
      </c>
      <c r="K972" s="5" t="s">
        <v>98</v>
      </c>
      <c r="L972" s="5" t="s">
        <v>98</v>
      </c>
      <c r="M972" s="5" t="s">
        <v>98</v>
      </c>
      <c r="N972" s="5" t="s">
        <v>98</v>
      </c>
      <c r="O972" s="5" t="s">
        <v>98</v>
      </c>
      <c r="P972" s="5" t="s">
        <v>675</v>
      </c>
    </row>
    <row r="973" spans="1:16" x14ac:dyDescent="0.25">
      <c r="A973" s="3">
        <v>0</v>
      </c>
      <c r="B973" s="3">
        <v>8</v>
      </c>
      <c r="C973" s="3">
        <v>0</v>
      </c>
      <c r="D973" s="3">
        <v>0</v>
      </c>
      <c r="E973" s="3">
        <v>0</v>
      </c>
      <c r="F973" s="3">
        <v>0</v>
      </c>
      <c r="G973" s="21">
        <v>0</v>
      </c>
      <c r="H973" s="21">
        <v>0</v>
      </c>
      <c r="I973" s="5" t="s">
        <v>83</v>
      </c>
      <c r="J973" s="5" t="s">
        <v>84</v>
      </c>
      <c r="K973" s="5" t="s">
        <v>98</v>
      </c>
      <c r="L973" s="5" t="s">
        <v>98</v>
      </c>
      <c r="M973" s="5" t="s">
        <v>98</v>
      </c>
      <c r="N973" s="5" t="s">
        <v>98</v>
      </c>
      <c r="O973" s="5" t="s">
        <v>98</v>
      </c>
      <c r="P973" s="5" t="s">
        <v>675</v>
      </c>
    </row>
    <row r="974" spans="1:16" x14ac:dyDescent="0.25">
      <c r="A974" s="3">
        <v>0</v>
      </c>
      <c r="B974" s="3">
        <v>9</v>
      </c>
      <c r="C974" s="3">
        <v>0</v>
      </c>
      <c r="D974" s="3">
        <v>0</v>
      </c>
      <c r="E974" s="3">
        <v>0</v>
      </c>
      <c r="F974" s="3">
        <v>0</v>
      </c>
      <c r="G974" s="21">
        <v>0</v>
      </c>
      <c r="H974" s="21">
        <v>0</v>
      </c>
      <c r="I974" s="5" t="s">
        <v>83</v>
      </c>
      <c r="J974" s="5" t="s">
        <v>84</v>
      </c>
      <c r="K974" s="5" t="s">
        <v>98</v>
      </c>
      <c r="L974" s="5" t="s">
        <v>98</v>
      </c>
      <c r="M974" s="5" t="s">
        <v>98</v>
      </c>
      <c r="N974" s="5" t="s">
        <v>98</v>
      </c>
      <c r="O974" s="5" t="s">
        <v>98</v>
      </c>
      <c r="P974" s="5" t="s">
        <v>678</v>
      </c>
    </row>
    <row r="975" spans="1:16" x14ac:dyDescent="0.25">
      <c r="A975" s="3">
        <v>0</v>
      </c>
      <c r="B975" s="3">
        <v>285</v>
      </c>
      <c r="C975" s="3">
        <v>111</v>
      </c>
      <c r="D975" s="3">
        <v>0</v>
      </c>
      <c r="E975" s="3">
        <v>0</v>
      </c>
      <c r="F975" s="3">
        <v>0</v>
      </c>
      <c r="G975" s="21">
        <v>23.211964282</v>
      </c>
      <c r="H975" s="21">
        <v>0</v>
      </c>
      <c r="I975" s="5" t="s">
        <v>83</v>
      </c>
      <c r="J975" s="5" t="s">
        <v>84</v>
      </c>
      <c r="K975" s="5" t="s">
        <v>98</v>
      </c>
      <c r="L975" s="5" t="s">
        <v>98</v>
      </c>
      <c r="M975" s="5" t="s">
        <v>98</v>
      </c>
      <c r="N975" s="5" t="s">
        <v>98</v>
      </c>
      <c r="O975" s="5" t="s">
        <v>98</v>
      </c>
      <c r="P975" s="5" t="s">
        <v>685</v>
      </c>
    </row>
    <row r="976" spans="1:16" x14ac:dyDescent="0.25">
      <c r="A976" s="3">
        <v>16</v>
      </c>
      <c r="B976" s="3">
        <v>224</v>
      </c>
      <c r="C976" s="3">
        <v>0</v>
      </c>
      <c r="D976" s="3">
        <v>0</v>
      </c>
      <c r="E976" s="3">
        <v>0</v>
      </c>
      <c r="F976" s="3">
        <v>8</v>
      </c>
      <c r="G976" s="21">
        <v>0</v>
      </c>
      <c r="H976" s="21">
        <v>0</v>
      </c>
      <c r="I976" s="5" t="s">
        <v>83</v>
      </c>
      <c r="J976" s="5" t="s">
        <v>84</v>
      </c>
      <c r="K976" s="5" t="s">
        <v>98</v>
      </c>
      <c r="L976" s="5" t="s">
        <v>98</v>
      </c>
      <c r="M976" s="5" t="s">
        <v>98</v>
      </c>
      <c r="N976" s="5" t="s">
        <v>98</v>
      </c>
      <c r="O976" s="5" t="s">
        <v>98</v>
      </c>
      <c r="P976" s="5" t="s">
        <v>685</v>
      </c>
    </row>
    <row r="977" spans="1:16" x14ac:dyDescent="0.25">
      <c r="A977" s="3">
        <v>66</v>
      </c>
      <c r="B977" s="3">
        <v>60</v>
      </c>
      <c r="C977" s="3">
        <v>0</v>
      </c>
      <c r="D977" s="3">
        <v>0</v>
      </c>
      <c r="E977" s="3">
        <v>0</v>
      </c>
      <c r="F977" s="3">
        <v>0</v>
      </c>
      <c r="G977" s="21">
        <v>0</v>
      </c>
      <c r="H977" s="21">
        <v>0</v>
      </c>
      <c r="I977" s="5" t="s">
        <v>83</v>
      </c>
      <c r="J977" s="5" t="s">
        <v>84</v>
      </c>
      <c r="K977" s="5" t="s">
        <v>98</v>
      </c>
      <c r="L977" s="5" t="s">
        <v>98</v>
      </c>
      <c r="M977" s="5" t="s">
        <v>98</v>
      </c>
      <c r="N977" s="5" t="s">
        <v>98</v>
      </c>
      <c r="O977" s="5" t="s">
        <v>98</v>
      </c>
      <c r="P977" s="5" t="s">
        <v>685</v>
      </c>
    </row>
    <row r="978" spans="1:16" x14ac:dyDescent="0.25">
      <c r="A978" s="3">
        <v>0</v>
      </c>
      <c r="B978" s="3">
        <v>73</v>
      </c>
      <c r="C978" s="3">
        <v>0</v>
      </c>
      <c r="D978" s="3">
        <v>0</v>
      </c>
      <c r="E978" s="3">
        <v>0</v>
      </c>
      <c r="F978" s="3">
        <v>0</v>
      </c>
      <c r="G978" s="21">
        <v>0</v>
      </c>
      <c r="H978" s="21">
        <v>0</v>
      </c>
      <c r="I978" s="5" t="s">
        <v>83</v>
      </c>
      <c r="J978" s="5" t="s">
        <v>84</v>
      </c>
      <c r="K978" s="5" t="s">
        <v>98</v>
      </c>
      <c r="L978" s="5" t="s">
        <v>98</v>
      </c>
      <c r="M978" s="5" t="s">
        <v>98</v>
      </c>
      <c r="N978" s="5" t="s">
        <v>98</v>
      </c>
      <c r="O978" s="5" t="s">
        <v>98</v>
      </c>
      <c r="P978" s="5" t="s">
        <v>685</v>
      </c>
    </row>
    <row r="979" spans="1:16" x14ac:dyDescent="0.25">
      <c r="A979" s="3">
        <v>0</v>
      </c>
      <c r="B979" s="3">
        <v>0</v>
      </c>
      <c r="C979" s="3">
        <v>10</v>
      </c>
      <c r="D979" s="3">
        <v>53</v>
      </c>
      <c r="E979" s="3">
        <v>0</v>
      </c>
      <c r="F979" s="3">
        <v>0</v>
      </c>
      <c r="G979" s="21">
        <v>0</v>
      </c>
      <c r="H979" s="21">
        <v>0</v>
      </c>
      <c r="I979" s="5" t="s">
        <v>83</v>
      </c>
      <c r="J979" s="5" t="s">
        <v>84</v>
      </c>
      <c r="K979" s="5" t="s">
        <v>98</v>
      </c>
      <c r="L979" s="5" t="s">
        <v>98</v>
      </c>
      <c r="M979" s="5" t="s">
        <v>98</v>
      </c>
      <c r="N979" s="5" t="s">
        <v>98</v>
      </c>
      <c r="O979" s="5" t="s">
        <v>98</v>
      </c>
      <c r="P979" s="5" t="s">
        <v>685</v>
      </c>
    </row>
    <row r="980" spans="1:16" x14ac:dyDescent="0.25">
      <c r="A980" s="3">
        <v>60</v>
      </c>
      <c r="B980" s="3">
        <v>0</v>
      </c>
      <c r="C980" s="3">
        <v>0</v>
      </c>
      <c r="D980" s="3">
        <v>0</v>
      </c>
      <c r="E980" s="3">
        <v>0</v>
      </c>
      <c r="F980" s="3">
        <v>0</v>
      </c>
      <c r="G980" s="21">
        <v>0</v>
      </c>
      <c r="H980" s="21">
        <v>0</v>
      </c>
      <c r="I980" s="5" t="s">
        <v>83</v>
      </c>
      <c r="J980" s="5" t="s">
        <v>84</v>
      </c>
      <c r="K980" s="5" t="s">
        <v>98</v>
      </c>
      <c r="L980" s="5" t="s">
        <v>98</v>
      </c>
      <c r="M980" s="5" t="s">
        <v>98</v>
      </c>
      <c r="N980" s="5" t="s">
        <v>98</v>
      </c>
      <c r="O980" s="5" t="s">
        <v>98</v>
      </c>
      <c r="P980" s="5" t="s">
        <v>685</v>
      </c>
    </row>
    <row r="981" spans="1:16" x14ac:dyDescent="0.25">
      <c r="A981" s="3">
        <v>0</v>
      </c>
      <c r="B981" s="3">
        <v>0</v>
      </c>
      <c r="C981" s="3">
        <v>0</v>
      </c>
      <c r="D981" s="3">
        <v>29</v>
      </c>
      <c r="E981" s="3">
        <v>0</v>
      </c>
      <c r="F981" s="3">
        <v>0</v>
      </c>
      <c r="G981" s="21">
        <v>0</v>
      </c>
      <c r="H981" s="21">
        <v>0</v>
      </c>
      <c r="I981" s="5" t="s">
        <v>83</v>
      </c>
      <c r="J981" s="5" t="s">
        <v>84</v>
      </c>
      <c r="K981" s="5" t="s">
        <v>98</v>
      </c>
      <c r="L981" s="5" t="s">
        <v>98</v>
      </c>
      <c r="M981" s="5" t="s">
        <v>98</v>
      </c>
      <c r="N981" s="5" t="s">
        <v>98</v>
      </c>
      <c r="O981" s="5" t="s">
        <v>98</v>
      </c>
      <c r="P981" s="5" t="s">
        <v>685</v>
      </c>
    </row>
    <row r="982" spans="1:16" x14ac:dyDescent="0.25">
      <c r="A982" s="3">
        <v>0</v>
      </c>
      <c r="B982" s="3">
        <v>0</v>
      </c>
      <c r="C982" s="3">
        <v>0</v>
      </c>
      <c r="D982" s="3">
        <v>0</v>
      </c>
      <c r="E982" s="3">
        <v>4</v>
      </c>
      <c r="F982" s="3">
        <v>0</v>
      </c>
      <c r="G982" s="21">
        <v>0</v>
      </c>
      <c r="H982" s="21">
        <v>0</v>
      </c>
      <c r="I982" s="5" t="s">
        <v>83</v>
      </c>
      <c r="J982" s="5" t="s">
        <v>84</v>
      </c>
      <c r="K982" s="5" t="s">
        <v>98</v>
      </c>
      <c r="L982" s="5" t="s">
        <v>98</v>
      </c>
      <c r="M982" s="5" t="s">
        <v>98</v>
      </c>
      <c r="N982" s="5" t="s">
        <v>98</v>
      </c>
      <c r="O982" s="5" t="s">
        <v>98</v>
      </c>
      <c r="P982" s="5" t="s">
        <v>685</v>
      </c>
    </row>
    <row r="983" spans="1:16" x14ac:dyDescent="0.25">
      <c r="A983" s="3">
        <v>0</v>
      </c>
      <c r="B983" s="3">
        <v>0</v>
      </c>
      <c r="C983" s="3">
        <v>0</v>
      </c>
      <c r="D983" s="3">
        <v>310</v>
      </c>
      <c r="E983" s="3">
        <v>0</v>
      </c>
      <c r="F983" s="3">
        <v>0</v>
      </c>
      <c r="G983" s="21">
        <v>0</v>
      </c>
      <c r="H983" s="21">
        <v>0</v>
      </c>
      <c r="I983" s="5" t="s">
        <v>83</v>
      </c>
      <c r="J983" s="5" t="s">
        <v>84</v>
      </c>
      <c r="K983" s="5" t="s">
        <v>98</v>
      </c>
      <c r="L983" s="5" t="s">
        <v>98</v>
      </c>
      <c r="M983" s="5" t="s">
        <v>98</v>
      </c>
      <c r="N983" s="5" t="s">
        <v>98</v>
      </c>
      <c r="O983" s="5" t="s">
        <v>98</v>
      </c>
      <c r="P983" s="5" t="s">
        <v>673</v>
      </c>
    </row>
    <row r="984" spans="1:16" x14ac:dyDescent="0.25">
      <c r="A984" s="3">
        <v>0</v>
      </c>
      <c r="B984" s="3">
        <v>0</v>
      </c>
      <c r="C984" s="3">
        <v>0</v>
      </c>
      <c r="D984" s="3">
        <v>0</v>
      </c>
      <c r="E984" s="3">
        <v>0</v>
      </c>
      <c r="F984" s="3">
        <v>43</v>
      </c>
      <c r="G984" s="21">
        <v>0</v>
      </c>
      <c r="H984" s="21">
        <v>38.233944960000002</v>
      </c>
      <c r="I984" s="5" t="s">
        <v>83</v>
      </c>
      <c r="J984" s="5" t="s">
        <v>84</v>
      </c>
      <c r="K984" s="5" t="s">
        <v>98</v>
      </c>
      <c r="L984" s="5" t="s">
        <v>98</v>
      </c>
      <c r="M984" s="5" t="s">
        <v>98</v>
      </c>
      <c r="N984" s="5" t="s">
        <v>98</v>
      </c>
      <c r="O984" s="5" t="s">
        <v>98</v>
      </c>
      <c r="P984" s="5" t="s">
        <v>673</v>
      </c>
    </row>
    <row r="985" spans="1:16" x14ac:dyDescent="0.25">
      <c r="A985" s="3">
        <v>0</v>
      </c>
      <c r="B985" s="3">
        <v>11</v>
      </c>
      <c r="C985" s="3">
        <v>0</v>
      </c>
      <c r="D985" s="3">
        <v>59</v>
      </c>
      <c r="E985" s="3">
        <v>0</v>
      </c>
      <c r="F985" s="3">
        <v>0</v>
      </c>
      <c r="G985" s="21">
        <v>0</v>
      </c>
      <c r="H985" s="21">
        <v>0</v>
      </c>
      <c r="I985" s="5" t="s">
        <v>83</v>
      </c>
      <c r="J985" s="5" t="s">
        <v>84</v>
      </c>
      <c r="K985" s="5" t="s">
        <v>98</v>
      </c>
      <c r="L985" s="5" t="s">
        <v>98</v>
      </c>
      <c r="M985" s="5" t="s">
        <v>98</v>
      </c>
      <c r="N985" s="5" t="s">
        <v>98</v>
      </c>
      <c r="O985" s="5" t="s">
        <v>98</v>
      </c>
      <c r="P985" s="5" t="s">
        <v>673</v>
      </c>
    </row>
    <row r="986" spans="1:16" x14ac:dyDescent="0.25">
      <c r="A986" s="3">
        <v>0</v>
      </c>
      <c r="B986" s="3">
        <v>0</v>
      </c>
      <c r="C986" s="3">
        <v>0</v>
      </c>
      <c r="D986" s="3">
        <v>65</v>
      </c>
      <c r="E986" s="3">
        <v>0</v>
      </c>
      <c r="F986" s="3">
        <v>0</v>
      </c>
      <c r="G986" s="21">
        <v>0</v>
      </c>
      <c r="H986" s="21">
        <v>0</v>
      </c>
      <c r="I986" s="5" t="s">
        <v>83</v>
      </c>
      <c r="J986" s="5" t="s">
        <v>84</v>
      </c>
      <c r="K986" s="5" t="s">
        <v>98</v>
      </c>
      <c r="L986" s="5" t="s">
        <v>98</v>
      </c>
      <c r="M986" s="5" t="s">
        <v>98</v>
      </c>
      <c r="N986" s="5" t="s">
        <v>98</v>
      </c>
      <c r="O986" s="5" t="s">
        <v>98</v>
      </c>
      <c r="P986" s="5" t="s">
        <v>673</v>
      </c>
    </row>
    <row r="987" spans="1:16" x14ac:dyDescent="0.25">
      <c r="A987" s="3">
        <v>0</v>
      </c>
      <c r="B987" s="3">
        <v>0</v>
      </c>
      <c r="C987" s="3">
        <v>0</v>
      </c>
      <c r="D987" s="3">
        <v>0</v>
      </c>
      <c r="E987" s="3">
        <v>23</v>
      </c>
      <c r="F987" s="3">
        <v>0</v>
      </c>
      <c r="G987" s="21">
        <v>30.354107138000003</v>
      </c>
      <c r="H987" s="21">
        <v>0</v>
      </c>
      <c r="I987" s="5" t="s">
        <v>83</v>
      </c>
      <c r="J987" s="5" t="s">
        <v>84</v>
      </c>
      <c r="K987" s="5" t="s">
        <v>98</v>
      </c>
      <c r="L987" s="5" t="s">
        <v>98</v>
      </c>
      <c r="M987" s="5" t="s">
        <v>98</v>
      </c>
      <c r="N987" s="5" t="s">
        <v>98</v>
      </c>
      <c r="O987" s="5" t="s">
        <v>98</v>
      </c>
      <c r="P987" s="5" t="s">
        <v>673</v>
      </c>
    </row>
    <row r="988" spans="1:16" x14ac:dyDescent="0.25">
      <c r="A988" s="21">
        <f t="shared" ref="A988:H988" si="6">SUM(A790:A987)</f>
        <v>50824</v>
      </c>
      <c r="B988" s="21">
        <f t="shared" si="6"/>
        <v>62837</v>
      </c>
      <c r="C988" s="21">
        <f t="shared" si="6"/>
        <v>49683</v>
      </c>
      <c r="D988" s="21">
        <f t="shared" si="6"/>
        <v>47898</v>
      </c>
      <c r="E988" s="21">
        <f t="shared" si="6"/>
        <v>4583</v>
      </c>
      <c r="F988" s="21">
        <f t="shared" si="6"/>
        <v>5033</v>
      </c>
      <c r="G988" s="21">
        <f t="shared" si="6"/>
        <v>5319.1108920059996</v>
      </c>
      <c r="H988" s="21">
        <f t="shared" si="6"/>
        <v>6118.7056584320007</v>
      </c>
    </row>
    <row r="990" spans="1:16" x14ac:dyDescent="0.25">
      <c r="A990" t="s">
        <v>290</v>
      </c>
      <c r="B990" t="s">
        <v>291</v>
      </c>
      <c r="C990" t="s">
        <v>292</v>
      </c>
      <c r="D990" t="s">
        <v>293</v>
      </c>
      <c r="E990" t="s">
        <v>294</v>
      </c>
      <c r="F990" t="s">
        <v>295</v>
      </c>
      <c r="G990" t="s">
        <v>322</v>
      </c>
      <c r="H990" t="s">
        <v>323</v>
      </c>
      <c r="I990" s="5" t="s">
        <v>76</v>
      </c>
      <c r="J990" s="5" t="s">
        <v>77</v>
      </c>
      <c r="K990" s="5" t="s">
        <v>78</v>
      </c>
      <c r="L990" s="5" t="s">
        <v>79</v>
      </c>
      <c r="M990" s="5" t="s">
        <v>80</v>
      </c>
      <c r="N990" s="5" t="s">
        <v>81</v>
      </c>
      <c r="O990" s="5" t="s">
        <v>82</v>
      </c>
      <c r="P990" s="5" t="s">
        <v>674</v>
      </c>
    </row>
    <row r="991" spans="1:16" x14ac:dyDescent="0.25">
      <c r="A991">
        <v>0</v>
      </c>
      <c r="B991">
        <v>0</v>
      </c>
      <c r="C991">
        <v>39</v>
      </c>
      <c r="D991">
        <v>0</v>
      </c>
      <c r="E991">
        <v>0</v>
      </c>
      <c r="F991">
        <v>0</v>
      </c>
      <c r="G991" s="11">
        <v>0</v>
      </c>
      <c r="H991" s="11">
        <v>0</v>
      </c>
      <c r="I991" s="5" t="s">
        <v>83</v>
      </c>
      <c r="J991" s="5" t="s">
        <v>84</v>
      </c>
      <c r="K991" s="5" t="s">
        <v>85</v>
      </c>
      <c r="L991" s="5" t="s">
        <v>86</v>
      </c>
      <c r="M991" s="5" t="s">
        <v>87</v>
      </c>
      <c r="N991" s="5" t="s">
        <v>358</v>
      </c>
      <c r="O991" s="5" t="s">
        <v>359</v>
      </c>
    </row>
    <row r="992" spans="1:16" x14ac:dyDescent="0.25">
      <c r="A992">
        <v>0</v>
      </c>
      <c r="B992">
        <v>0</v>
      </c>
      <c r="C992">
        <v>0</v>
      </c>
      <c r="D992">
        <v>34</v>
      </c>
      <c r="E992">
        <v>0</v>
      </c>
      <c r="F992">
        <v>0</v>
      </c>
      <c r="G992" s="11">
        <v>0</v>
      </c>
      <c r="H992" s="11">
        <v>0</v>
      </c>
      <c r="I992" s="5" t="s">
        <v>83</v>
      </c>
      <c r="J992" s="5" t="s">
        <v>84</v>
      </c>
      <c r="K992" s="5" t="s">
        <v>85</v>
      </c>
      <c r="L992" s="5" t="s">
        <v>86</v>
      </c>
      <c r="M992" s="5" t="s">
        <v>87</v>
      </c>
      <c r="N992" s="5" t="s">
        <v>358</v>
      </c>
      <c r="O992" s="5" t="s">
        <v>359</v>
      </c>
    </row>
    <row r="993" spans="1:15" x14ac:dyDescent="0.25">
      <c r="A993">
        <v>11</v>
      </c>
      <c r="B993">
        <v>38</v>
      </c>
      <c r="C993">
        <v>368</v>
      </c>
      <c r="D993">
        <v>31</v>
      </c>
      <c r="E993">
        <v>138</v>
      </c>
      <c r="F993">
        <v>103</v>
      </c>
      <c r="G993" s="11">
        <v>79.611248840000002</v>
      </c>
      <c r="H993" s="11">
        <v>128.78871985999999</v>
      </c>
      <c r="I993" s="5" t="s">
        <v>83</v>
      </c>
      <c r="J993" s="5" t="s">
        <v>84</v>
      </c>
      <c r="K993" s="5" t="s">
        <v>85</v>
      </c>
      <c r="L993" s="5" t="s">
        <v>86</v>
      </c>
      <c r="M993" s="5" t="s">
        <v>87</v>
      </c>
      <c r="N993" s="5" t="s">
        <v>88</v>
      </c>
      <c r="O993" s="5" t="s">
        <v>89</v>
      </c>
    </row>
    <row r="994" spans="1:15" x14ac:dyDescent="0.25">
      <c r="A994">
        <v>9</v>
      </c>
      <c r="B994">
        <v>0</v>
      </c>
      <c r="C994">
        <v>120</v>
      </c>
      <c r="D994">
        <v>0</v>
      </c>
      <c r="E994">
        <v>0</v>
      </c>
      <c r="F994">
        <v>54</v>
      </c>
      <c r="G994" s="11">
        <v>0</v>
      </c>
      <c r="H994" s="11">
        <v>46.630398569999997</v>
      </c>
      <c r="I994" s="5" t="s">
        <v>83</v>
      </c>
      <c r="J994" s="5" t="s">
        <v>84</v>
      </c>
      <c r="K994" s="5" t="s">
        <v>85</v>
      </c>
      <c r="L994" s="5" t="s">
        <v>86</v>
      </c>
      <c r="M994" s="5" t="s">
        <v>87</v>
      </c>
      <c r="N994" s="5" t="s">
        <v>88</v>
      </c>
      <c r="O994" s="5" t="s">
        <v>89</v>
      </c>
    </row>
    <row r="995" spans="1:15" x14ac:dyDescent="0.25">
      <c r="A995">
        <v>0</v>
      </c>
      <c r="B995">
        <v>0</v>
      </c>
      <c r="C995">
        <v>0</v>
      </c>
      <c r="D995">
        <v>0</v>
      </c>
      <c r="E995">
        <v>71</v>
      </c>
      <c r="F995">
        <v>0</v>
      </c>
      <c r="G995" s="11">
        <v>0</v>
      </c>
      <c r="H995" s="11">
        <v>0</v>
      </c>
      <c r="I995" s="5" t="s">
        <v>83</v>
      </c>
      <c r="J995" s="5" t="s">
        <v>84</v>
      </c>
      <c r="K995" s="5" t="s">
        <v>85</v>
      </c>
      <c r="L995" s="5" t="s">
        <v>86</v>
      </c>
      <c r="M995" s="5" t="s">
        <v>87</v>
      </c>
      <c r="N995" s="5" t="s">
        <v>88</v>
      </c>
      <c r="O995" s="5" t="s">
        <v>89</v>
      </c>
    </row>
    <row r="996" spans="1:15" x14ac:dyDescent="0.25">
      <c r="A996">
        <v>0</v>
      </c>
      <c r="B996">
        <v>0</v>
      </c>
      <c r="C996">
        <v>16</v>
      </c>
      <c r="D996">
        <v>0</v>
      </c>
      <c r="E996">
        <v>0</v>
      </c>
      <c r="F996">
        <v>0</v>
      </c>
      <c r="G996" s="11">
        <v>0</v>
      </c>
      <c r="H996" s="11">
        <v>0</v>
      </c>
      <c r="I996" s="5" t="s">
        <v>83</v>
      </c>
      <c r="J996" s="5" t="s">
        <v>84</v>
      </c>
      <c r="K996" s="5" t="s">
        <v>85</v>
      </c>
      <c r="L996" s="5" t="s">
        <v>86</v>
      </c>
      <c r="M996" s="5" t="s">
        <v>87</v>
      </c>
      <c r="N996" s="5" t="s">
        <v>88</v>
      </c>
      <c r="O996" s="5" t="s">
        <v>89</v>
      </c>
    </row>
    <row r="997" spans="1:15" x14ac:dyDescent="0.25">
      <c r="A997">
        <v>93</v>
      </c>
      <c r="B997">
        <v>0</v>
      </c>
      <c r="C997">
        <v>0</v>
      </c>
      <c r="D997">
        <v>0</v>
      </c>
      <c r="E997">
        <v>43</v>
      </c>
      <c r="F997">
        <v>0</v>
      </c>
      <c r="G997" s="11">
        <v>0</v>
      </c>
      <c r="H997" s="11">
        <v>0</v>
      </c>
      <c r="I997" s="5" t="s">
        <v>83</v>
      </c>
      <c r="J997" s="5" t="s">
        <v>84</v>
      </c>
      <c r="K997" s="5" t="s">
        <v>85</v>
      </c>
      <c r="L997" s="5" t="s">
        <v>86</v>
      </c>
      <c r="M997" s="5" t="s">
        <v>87</v>
      </c>
      <c r="N997" s="5" t="s">
        <v>88</v>
      </c>
      <c r="O997" s="5" t="s">
        <v>140</v>
      </c>
    </row>
    <row r="998" spans="1:15" x14ac:dyDescent="0.25">
      <c r="A998">
        <v>0</v>
      </c>
      <c r="B998">
        <v>0</v>
      </c>
      <c r="C998">
        <v>0</v>
      </c>
      <c r="D998">
        <v>0</v>
      </c>
      <c r="E998">
        <v>0</v>
      </c>
      <c r="F998">
        <v>25</v>
      </c>
      <c r="G998" s="11">
        <v>0</v>
      </c>
      <c r="H998" s="11">
        <v>37.748417889999999</v>
      </c>
      <c r="I998" s="5" t="s">
        <v>83</v>
      </c>
      <c r="J998" s="5" t="s">
        <v>84</v>
      </c>
      <c r="K998" s="5" t="s">
        <v>85</v>
      </c>
      <c r="L998" s="5" t="s">
        <v>86</v>
      </c>
      <c r="M998" s="5" t="s">
        <v>87</v>
      </c>
      <c r="N998" s="5" t="s">
        <v>88</v>
      </c>
      <c r="O998" s="5" t="s">
        <v>140</v>
      </c>
    </row>
    <row r="999" spans="1:15" x14ac:dyDescent="0.25">
      <c r="A999">
        <v>44</v>
      </c>
      <c r="B999">
        <v>0</v>
      </c>
      <c r="C999">
        <v>0</v>
      </c>
      <c r="D999">
        <v>0</v>
      </c>
      <c r="E999">
        <v>0</v>
      </c>
      <c r="F999">
        <v>0</v>
      </c>
      <c r="G999" s="11">
        <v>0</v>
      </c>
      <c r="H999" s="11">
        <v>0</v>
      </c>
      <c r="I999" s="5" t="s">
        <v>83</v>
      </c>
      <c r="J999" s="5" t="s">
        <v>84</v>
      </c>
      <c r="K999" s="5" t="s">
        <v>85</v>
      </c>
      <c r="L999" s="5" t="s">
        <v>86</v>
      </c>
      <c r="M999" s="5" t="s">
        <v>87</v>
      </c>
      <c r="N999" s="5" t="s">
        <v>88</v>
      </c>
      <c r="O999" s="5" t="s">
        <v>140</v>
      </c>
    </row>
    <row r="1000" spans="1:15" x14ac:dyDescent="0.25">
      <c r="A1000">
        <v>25</v>
      </c>
      <c r="B1000">
        <v>12</v>
      </c>
      <c r="C1000">
        <v>690</v>
      </c>
      <c r="D1000">
        <v>222</v>
      </c>
      <c r="E1000">
        <v>0</v>
      </c>
      <c r="F1000">
        <v>0</v>
      </c>
      <c r="G1000" s="11">
        <v>0</v>
      </c>
      <c r="H1000" s="11">
        <v>0</v>
      </c>
      <c r="I1000" s="5" t="s">
        <v>83</v>
      </c>
      <c r="J1000" s="5" t="s">
        <v>84</v>
      </c>
      <c r="K1000" s="5" t="s">
        <v>85</v>
      </c>
      <c r="L1000" s="5" t="s">
        <v>86</v>
      </c>
      <c r="M1000" s="5" t="s">
        <v>87</v>
      </c>
      <c r="N1000" s="5" t="s">
        <v>88</v>
      </c>
      <c r="O1000" s="5" t="s">
        <v>98</v>
      </c>
    </row>
    <row r="1001" spans="1:15" x14ac:dyDescent="0.25">
      <c r="A1001">
        <v>0</v>
      </c>
      <c r="B1001">
        <v>0</v>
      </c>
      <c r="C1001">
        <v>0</v>
      </c>
      <c r="D1001">
        <v>0</v>
      </c>
      <c r="E1001">
        <v>0</v>
      </c>
      <c r="F1001">
        <v>18</v>
      </c>
      <c r="G1001" s="11">
        <v>0</v>
      </c>
      <c r="H1001" s="11">
        <v>22.204951699999999</v>
      </c>
      <c r="I1001" s="5" t="s">
        <v>83</v>
      </c>
      <c r="J1001" s="5" t="s">
        <v>84</v>
      </c>
      <c r="K1001" s="5" t="s">
        <v>85</v>
      </c>
      <c r="L1001" s="5" t="s">
        <v>86</v>
      </c>
      <c r="M1001" s="5" t="s">
        <v>87</v>
      </c>
      <c r="N1001" s="5" t="s">
        <v>88</v>
      </c>
      <c r="O1001" s="5" t="s">
        <v>98</v>
      </c>
    </row>
    <row r="1002" spans="1:15" x14ac:dyDescent="0.25">
      <c r="A1002">
        <v>33</v>
      </c>
      <c r="B1002">
        <v>0</v>
      </c>
      <c r="C1002">
        <v>308</v>
      </c>
      <c r="D1002">
        <v>17</v>
      </c>
      <c r="E1002">
        <v>0</v>
      </c>
      <c r="F1002">
        <v>28</v>
      </c>
      <c r="G1002" s="11">
        <v>0</v>
      </c>
      <c r="H1002" s="11">
        <v>43.299655815000001</v>
      </c>
      <c r="I1002" s="5" t="s">
        <v>83</v>
      </c>
      <c r="J1002" s="5" t="s">
        <v>84</v>
      </c>
      <c r="K1002" s="5" t="s">
        <v>85</v>
      </c>
      <c r="L1002" s="5" t="s">
        <v>111</v>
      </c>
      <c r="M1002" s="5" t="s">
        <v>112</v>
      </c>
      <c r="N1002" s="5" t="s">
        <v>113</v>
      </c>
      <c r="O1002" s="5" t="s">
        <v>114</v>
      </c>
    </row>
    <row r="1003" spans="1:15" x14ac:dyDescent="0.25">
      <c r="A1003">
        <v>0</v>
      </c>
      <c r="B1003">
        <v>0</v>
      </c>
      <c r="C1003">
        <v>271</v>
      </c>
      <c r="D1003">
        <v>0</v>
      </c>
      <c r="E1003">
        <v>0</v>
      </c>
      <c r="F1003">
        <v>0</v>
      </c>
      <c r="G1003" s="11">
        <v>0</v>
      </c>
      <c r="H1003" s="11">
        <v>0</v>
      </c>
      <c r="I1003" s="5" t="s">
        <v>83</v>
      </c>
      <c r="J1003" s="5" t="s">
        <v>84</v>
      </c>
      <c r="K1003" s="5" t="s">
        <v>85</v>
      </c>
      <c r="L1003" s="5" t="s">
        <v>111</v>
      </c>
      <c r="M1003" s="5" t="s">
        <v>112</v>
      </c>
      <c r="N1003" s="5" t="s">
        <v>113</v>
      </c>
      <c r="O1003" s="5" t="s">
        <v>114</v>
      </c>
    </row>
    <row r="1004" spans="1:15" x14ac:dyDescent="0.25">
      <c r="A1004">
        <v>0</v>
      </c>
      <c r="B1004">
        <v>6</v>
      </c>
      <c r="C1004">
        <v>0</v>
      </c>
      <c r="D1004">
        <v>0</v>
      </c>
      <c r="E1004">
        <v>23</v>
      </c>
      <c r="F1004">
        <v>0</v>
      </c>
      <c r="G1004" s="11">
        <v>0</v>
      </c>
      <c r="H1004" s="11">
        <v>0</v>
      </c>
      <c r="I1004" s="5" t="s">
        <v>83</v>
      </c>
      <c r="J1004" s="5" t="s">
        <v>84</v>
      </c>
      <c r="K1004" s="5" t="s">
        <v>85</v>
      </c>
      <c r="L1004" s="5" t="s">
        <v>111</v>
      </c>
      <c r="M1004" s="5" t="s">
        <v>112</v>
      </c>
      <c r="N1004" s="5" t="s">
        <v>113</v>
      </c>
      <c r="O1004" s="5" t="s">
        <v>114</v>
      </c>
    </row>
    <row r="1005" spans="1:15" x14ac:dyDescent="0.25">
      <c r="A1005">
        <v>0</v>
      </c>
      <c r="B1005">
        <v>10</v>
      </c>
      <c r="C1005">
        <v>0</v>
      </c>
      <c r="D1005">
        <v>0</v>
      </c>
      <c r="E1005">
        <v>0</v>
      </c>
      <c r="F1005">
        <v>0</v>
      </c>
      <c r="G1005" s="11">
        <v>0</v>
      </c>
      <c r="H1005" s="11">
        <v>0</v>
      </c>
      <c r="I1005" s="5" t="s">
        <v>83</v>
      </c>
      <c r="J1005" s="5" t="s">
        <v>84</v>
      </c>
      <c r="K1005" s="5" t="s">
        <v>85</v>
      </c>
      <c r="L1005" s="5" t="s">
        <v>111</v>
      </c>
      <c r="M1005" s="5" t="s">
        <v>112</v>
      </c>
      <c r="N1005" s="5" t="s">
        <v>113</v>
      </c>
      <c r="O1005" s="5" t="s">
        <v>114</v>
      </c>
    </row>
    <row r="1006" spans="1:15" x14ac:dyDescent="0.25">
      <c r="A1006">
        <v>0</v>
      </c>
      <c r="B1006">
        <v>0</v>
      </c>
      <c r="C1006">
        <v>0</v>
      </c>
      <c r="D1006">
        <v>0</v>
      </c>
      <c r="E1006">
        <v>27</v>
      </c>
      <c r="F1006">
        <v>0</v>
      </c>
      <c r="G1006" s="11">
        <v>0</v>
      </c>
      <c r="H1006" s="11">
        <v>0</v>
      </c>
      <c r="I1006" s="5" t="s">
        <v>83</v>
      </c>
      <c r="J1006" s="5" t="s">
        <v>84</v>
      </c>
      <c r="K1006" s="5" t="s">
        <v>85</v>
      </c>
      <c r="L1006" s="5" t="s">
        <v>354</v>
      </c>
      <c r="M1006" s="5" t="s">
        <v>355</v>
      </c>
      <c r="N1006" s="5" t="s">
        <v>409</v>
      </c>
      <c r="O1006" s="5" t="s">
        <v>98</v>
      </c>
    </row>
    <row r="1007" spans="1:15" x14ac:dyDescent="0.25">
      <c r="A1007">
        <v>0</v>
      </c>
      <c r="B1007">
        <v>0</v>
      </c>
      <c r="C1007">
        <v>0</v>
      </c>
      <c r="D1007">
        <v>7</v>
      </c>
      <c r="E1007">
        <v>0</v>
      </c>
      <c r="F1007">
        <v>6</v>
      </c>
      <c r="G1007" s="11">
        <v>0</v>
      </c>
      <c r="H1007" s="11">
        <v>0</v>
      </c>
      <c r="I1007" s="5" t="s">
        <v>83</v>
      </c>
      <c r="J1007" s="5" t="s">
        <v>84</v>
      </c>
      <c r="K1007" s="5" t="s">
        <v>85</v>
      </c>
      <c r="L1007" s="5" t="s">
        <v>354</v>
      </c>
      <c r="M1007" s="5" t="s">
        <v>355</v>
      </c>
      <c r="N1007" s="5" t="s">
        <v>356</v>
      </c>
      <c r="O1007" s="5" t="s">
        <v>357</v>
      </c>
    </row>
    <row r="1008" spans="1:15" s="3" customFormat="1" x14ac:dyDescent="0.25">
      <c r="A1008">
        <v>0</v>
      </c>
      <c r="B1008">
        <v>0</v>
      </c>
      <c r="C1008">
        <v>80</v>
      </c>
      <c r="D1008">
        <v>0</v>
      </c>
      <c r="E1008">
        <v>0</v>
      </c>
      <c r="F1008">
        <v>0</v>
      </c>
      <c r="G1008" s="11">
        <v>0</v>
      </c>
      <c r="H1008" s="11">
        <v>0</v>
      </c>
      <c r="I1008" s="5" t="s">
        <v>83</v>
      </c>
      <c r="J1008" s="5" t="s">
        <v>84</v>
      </c>
      <c r="K1008" s="5" t="s">
        <v>85</v>
      </c>
      <c r="L1008" s="5" t="s">
        <v>354</v>
      </c>
      <c r="M1008" s="5" t="s">
        <v>355</v>
      </c>
      <c r="N1008" s="5" t="s">
        <v>98</v>
      </c>
      <c r="O1008" s="5" t="s">
        <v>98</v>
      </c>
    </row>
    <row r="1009" spans="1:15" x14ac:dyDescent="0.25">
      <c r="A1009">
        <v>0</v>
      </c>
      <c r="B1009">
        <v>0</v>
      </c>
      <c r="C1009">
        <v>56</v>
      </c>
      <c r="D1009">
        <v>0</v>
      </c>
      <c r="E1009">
        <v>0</v>
      </c>
      <c r="F1009">
        <v>0</v>
      </c>
      <c r="G1009" s="11">
        <v>0</v>
      </c>
      <c r="H1009" s="11">
        <v>7.7717330950000001</v>
      </c>
      <c r="I1009" s="5" t="s">
        <v>83</v>
      </c>
      <c r="J1009" s="5" t="s">
        <v>84</v>
      </c>
      <c r="K1009" s="5" t="s">
        <v>85</v>
      </c>
      <c r="L1009" s="5" t="s">
        <v>354</v>
      </c>
      <c r="M1009" s="5" t="s">
        <v>355</v>
      </c>
      <c r="N1009" s="5" t="s">
        <v>98</v>
      </c>
      <c r="O1009" s="5" t="s">
        <v>98</v>
      </c>
    </row>
    <row r="1010" spans="1:15" x14ac:dyDescent="0.25">
      <c r="A1010">
        <v>0</v>
      </c>
      <c r="B1010">
        <v>0</v>
      </c>
      <c r="C1010">
        <v>36</v>
      </c>
      <c r="D1010">
        <v>0</v>
      </c>
      <c r="E1010">
        <v>0</v>
      </c>
      <c r="F1010">
        <v>0</v>
      </c>
      <c r="G1010" s="11">
        <v>0</v>
      </c>
      <c r="H1010" s="11">
        <v>0</v>
      </c>
      <c r="I1010" s="5" t="s">
        <v>83</v>
      </c>
      <c r="J1010" s="5" t="s">
        <v>84</v>
      </c>
      <c r="K1010" s="5" t="s">
        <v>85</v>
      </c>
      <c r="L1010" s="5" t="s">
        <v>354</v>
      </c>
      <c r="M1010" s="5" t="s">
        <v>355</v>
      </c>
      <c r="N1010" s="5" t="s">
        <v>98</v>
      </c>
      <c r="O1010" s="5" t="s">
        <v>98</v>
      </c>
    </row>
    <row r="1011" spans="1:15" x14ac:dyDescent="0.25">
      <c r="A1011">
        <v>0</v>
      </c>
      <c r="B1011">
        <v>0</v>
      </c>
      <c r="C1011">
        <v>0</v>
      </c>
      <c r="D1011">
        <v>23</v>
      </c>
      <c r="E1011">
        <v>0</v>
      </c>
      <c r="F1011">
        <v>0</v>
      </c>
      <c r="G1011" s="11">
        <v>0</v>
      </c>
      <c r="H1011" s="11">
        <v>0</v>
      </c>
      <c r="I1011" s="5" t="s">
        <v>83</v>
      </c>
      <c r="J1011" s="5" t="s">
        <v>84</v>
      </c>
      <c r="K1011" s="5" t="s">
        <v>85</v>
      </c>
      <c r="L1011" s="5" t="s">
        <v>354</v>
      </c>
      <c r="M1011" s="5" t="s">
        <v>355</v>
      </c>
      <c r="N1011" s="5" t="s">
        <v>98</v>
      </c>
      <c r="O1011" s="5" t="s">
        <v>98</v>
      </c>
    </row>
    <row r="1012" spans="1:15" x14ac:dyDescent="0.25">
      <c r="A1012">
        <v>21</v>
      </c>
      <c r="B1012">
        <v>0</v>
      </c>
      <c r="C1012">
        <v>0</v>
      </c>
      <c r="D1012">
        <v>0</v>
      </c>
      <c r="E1012">
        <v>0</v>
      </c>
      <c r="F1012">
        <v>0</v>
      </c>
      <c r="G1012" s="11">
        <v>0</v>
      </c>
      <c r="H1012" s="11">
        <v>0</v>
      </c>
      <c r="I1012" s="5" t="s">
        <v>83</v>
      </c>
      <c r="J1012" s="5" t="s">
        <v>84</v>
      </c>
      <c r="K1012" s="5" t="s">
        <v>85</v>
      </c>
      <c r="L1012" s="5" t="s">
        <v>354</v>
      </c>
      <c r="M1012" s="5" t="s">
        <v>355</v>
      </c>
      <c r="N1012" s="5" t="s">
        <v>98</v>
      </c>
      <c r="O1012" s="5" t="s">
        <v>98</v>
      </c>
    </row>
    <row r="1013" spans="1:15" x14ac:dyDescent="0.25">
      <c r="A1013">
        <v>0</v>
      </c>
      <c r="B1013">
        <v>0</v>
      </c>
      <c r="C1013">
        <v>0</v>
      </c>
      <c r="D1013">
        <v>21</v>
      </c>
      <c r="E1013">
        <v>0</v>
      </c>
      <c r="F1013">
        <v>0</v>
      </c>
      <c r="G1013" s="11">
        <v>0</v>
      </c>
      <c r="H1013" s="11">
        <v>0</v>
      </c>
      <c r="I1013" s="5" t="s">
        <v>83</v>
      </c>
      <c r="J1013" s="5" t="s">
        <v>84</v>
      </c>
      <c r="K1013" s="5" t="s">
        <v>85</v>
      </c>
      <c r="L1013" s="5" t="s">
        <v>354</v>
      </c>
      <c r="M1013" s="5" t="s">
        <v>355</v>
      </c>
      <c r="N1013" s="5" t="s">
        <v>98</v>
      </c>
      <c r="O1013" s="5" t="s">
        <v>98</v>
      </c>
    </row>
    <row r="1014" spans="1:15" x14ac:dyDescent="0.25">
      <c r="A1014">
        <v>0</v>
      </c>
      <c r="B1014">
        <v>0</v>
      </c>
      <c r="C1014">
        <v>0</v>
      </c>
      <c r="D1014">
        <v>0</v>
      </c>
      <c r="E1014">
        <v>0</v>
      </c>
      <c r="F1014">
        <v>0</v>
      </c>
      <c r="G1014" s="11">
        <v>0</v>
      </c>
      <c r="H1014" s="11">
        <v>4.4409903399999999</v>
      </c>
      <c r="I1014" s="5" t="s">
        <v>83</v>
      </c>
      <c r="J1014" s="5" t="s">
        <v>84</v>
      </c>
      <c r="K1014" s="5" t="s">
        <v>85</v>
      </c>
      <c r="L1014" s="5" t="s">
        <v>354</v>
      </c>
      <c r="M1014" s="5" t="s">
        <v>355</v>
      </c>
      <c r="N1014" s="5" t="s">
        <v>98</v>
      </c>
      <c r="O1014" s="5" t="s">
        <v>98</v>
      </c>
    </row>
    <row r="1015" spans="1:15" x14ac:dyDescent="0.25">
      <c r="A1015">
        <v>0</v>
      </c>
      <c r="B1015">
        <v>0</v>
      </c>
      <c r="C1015">
        <v>54</v>
      </c>
      <c r="D1015">
        <v>0</v>
      </c>
      <c r="E1015">
        <v>0</v>
      </c>
      <c r="F1015">
        <v>0</v>
      </c>
      <c r="G1015" s="11">
        <v>0</v>
      </c>
      <c r="H1015" s="11">
        <v>0</v>
      </c>
      <c r="I1015" s="5" t="s">
        <v>83</v>
      </c>
      <c r="J1015" s="5" t="s">
        <v>84</v>
      </c>
      <c r="K1015" s="5" t="s">
        <v>85</v>
      </c>
      <c r="L1015" s="5" t="s">
        <v>354</v>
      </c>
      <c r="M1015" s="5" t="s">
        <v>98</v>
      </c>
      <c r="N1015" s="5" t="s">
        <v>98</v>
      </c>
      <c r="O1015" s="5" t="s">
        <v>98</v>
      </c>
    </row>
    <row r="1016" spans="1:15" x14ac:dyDescent="0.25">
      <c r="A1016">
        <v>0</v>
      </c>
      <c r="B1016">
        <v>0</v>
      </c>
      <c r="C1016">
        <v>7</v>
      </c>
      <c r="D1016">
        <v>0</v>
      </c>
      <c r="E1016">
        <v>0</v>
      </c>
      <c r="F1016">
        <v>0</v>
      </c>
      <c r="G1016" s="11">
        <v>0</v>
      </c>
      <c r="H1016" s="11">
        <v>0</v>
      </c>
      <c r="I1016" s="5" t="s">
        <v>83</v>
      </c>
      <c r="J1016" s="5" t="s">
        <v>84</v>
      </c>
      <c r="K1016" s="5" t="s">
        <v>85</v>
      </c>
      <c r="L1016" s="5" t="s">
        <v>354</v>
      </c>
      <c r="M1016" s="5" t="s">
        <v>98</v>
      </c>
      <c r="N1016" s="5" t="s">
        <v>98</v>
      </c>
      <c r="O1016" s="5" t="s">
        <v>98</v>
      </c>
    </row>
    <row r="1017" spans="1:15" x14ac:dyDescent="0.25">
      <c r="A1017">
        <v>508</v>
      </c>
      <c r="B1017">
        <v>307</v>
      </c>
      <c r="C1017">
        <v>1391</v>
      </c>
      <c r="D1017">
        <v>1209</v>
      </c>
      <c r="E1017">
        <v>331</v>
      </c>
      <c r="F1017">
        <v>302</v>
      </c>
      <c r="G1017" s="11">
        <v>148.78167815999998</v>
      </c>
      <c r="H1017" s="11">
        <v>294.21561002499999</v>
      </c>
      <c r="I1017" s="5" t="s">
        <v>83</v>
      </c>
      <c r="J1017" s="5" t="s">
        <v>84</v>
      </c>
      <c r="K1017" s="5" t="s">
        <v>85</v>
      </c>
      <c r="L1017" s="5" t="s">
        <v>94</v>
      </c>
      <c r="M1017" s="5" t="s">
        <v>0</v>
      </c>
      <c r="N1017" s="5" t="s">
        <v>128</v>
      </c>
      <c r="O1017" s="5" t="s">
        <v>98</v>
      </c>
    </row>
    <row r="1018" spans="1:15" x14ac:dyDescent="0.25">
      <c r="A1018">
        <v>67</v>
      </c>
      <c r="B1018">
        <v>0</v>
      </c>
      <c r="C1018">
        <v>0</v>
      </c>
      <c r="D1018">
        <v>0</v>
      </c>
      <c r="E1018">
        <v>0</v>
      </c>
      <c r="F1018">
        <v>0</v>
      </c>
      <c r="G1018" s="11">
        <v>0</v>
      </c>
      <c r="H1018" s="11">
        <v>0</v>
      </c>
      <c r="I1018" s="5" t="s">
        <v>83</v>
      </c>
      <c r="J1018" s="5" t="s">
        <v>84</v>
      </c>
      <c r="K1018" s="5" t="s">
        <v>85</v>
      </c>
      <c r="L1018" s="5" t="s">
        <v>94</v>
      </c>
      <c r="M1018" s="5" t="s">
        <v>0</v>
      </c>
      <c r="N1018" s="5" t="s">
        <v>410</v>
      </c>
      <c r="O1018" s="5" t="s">
        <v>411</v>
      </c>
    </row>
    <row r="1019" spans="1:15" x14ac:dyDescent="0.25">
      <c r="A1019">
        <v>0</v>
      </c>
      <c r="B1019">
        <v>0</v>
      </c>
      <c r="C1019">
        <v>0</v>
      </c>
      <c r="D1019">
        <v>15</v>
      </c>
      <c r="E1019">
        <v>73</v>
      </c>
      <c r="F1019">
        <v>0</v>
      </c>
      <c r="G1019" s="11">
        <v>30.017356119999999</v>
      </c>
      <c r="H1019" s="11">
        <v>0</v>
      </c>
      <c r="I1019" s="5" t="s">
        <v>83</v>
      </c>
      <c r="J1019" s="5" t="s">
        <v>84</v>
      </c>
      <c r="K1019" s="5" t="s">
        <v>85</v>
      </c>
      <c r="L1019" s="5" t="s">
        <v>94</v>
      </c>
      <c r="M1019" s="5" t="s">
        <v>0</v>
      </c>
      <c r="N1019" s="5" t="s">
        <v>398</v>
      </c>
      <c r="O1019" s="5" t="s">
        <v>399</v>
      </c>
    </row>
    <row r="1020" spans="1:15" x14ac:dyDescent="0.25">
      <c r="A1020">
        <v>0</v>
      </c>
      <c r="B1020">
        <v>32</v>
      </c>
      <c r="C1020">
        <v>120</v>
      </c>
      <c r="D1020">
        <v>74</v>
      </c>
      <c r="E1020">
        <v>0</v>
      </c>
      <c r="F1020">
        <v>0</v>
      </c>
      <c r="G1020" s="11">
        <v>0</v>
      </c>
      <c r="H1020" s="11">
        <v>0</v>
      </c>
      <c r="I1020" s="5" t="s">
        <v>83</v>
      </c>
      <c r="J1020" s="5" t="s">
        <v>84</v>
      </c>
      <c r="K1020" s="5" t="s">
        <v>85</v>
      </c>
      <c r="L1020" s="5" t="s">
        <v>94</v>
      </c>
      <c r="M1020" s="5" t="s">
        <v>0</v>
      </c>
      <c r="N1020" s="5" t="s">
        <v>98</v>
      </c>
      <c r="O1020" s="5" t="s">
        <v>98</v>
      </c>
    </row>
    <row r="1021" spans="1:15" x14ac:dyDescent="0.25">
      <c r="A1021">
        <v>70</v>
      </c>
      <c r="B1021">
        <v>0</v>
      </c>
      <c r="C1021">
        <v>0</v>
      </c>
      <c r="D1021">
        <v>69</v>
      </c>
      <c r="E1021">
        <v>0</v>
      </c>
      <c r="F1021">
        <v>0</v>
      </c>
      <c r="G1021" s="11">
        <v>0</v>
      </c>
      <c r="H1021" s="11">
        <v>0</v>
      </c>
      <c r="I1021" s="5" t="s">
        <v>83</v>
      </c>
      <c r="J1021" s="5" t="s">
        <v>84</v>
      </c>
      <c r="K1021" s="5" t="s">
        <v>85</v>
      </c>
      <c r="L1021" s="5" t="s">
        <v>94</v>
      </c>
      <c r="M1021" s="5" t="s">
        <v>0</v>
      </c>
      <c r="N1021" s="5" t="s">
        <v>98</v>
      </c>
      <c r="O1021" s="5" t="s">
        <v>98</v>
      </c>
    </row>
    <row r="1022" spans="1:15" x14ac:dyDescent="0.25">
      <c r="A1022">
        <v>0</v>
      </c>
      <c r="B1022">
        <v>0</v>
      </c>
      <c r="C1022">
        <v>113</v>
      </c>
      <c r="D1022">
        <v>0</v>
      </c>
      <c r="E1022">
        <v>0</v>
      </c>
      <c r="F1022">
        <v>0</v>
      </c>
      <c r="G1022" s="11">
        <v>0</v>
      </c>
      <c r="H1022" s="11">
        <v>0</v>
      </c>
      <c r="I1022" s="5" t="s">
        <v>83</v>
      </c>
      <c r="J1022" s="5" t="s">
        <v>84</v>
      </c>
      <c r="K1022" s="5" t="s">
        <v>85</v>
      </c>
      <c r="L1022" s="5" t="s">
        <v>94</v>
      </c>
      <c r="M1022" s="5" t="s">
        <v>0</v>
      </c>
      <c r="N1022" s="5" t="s">
        <v>98</v>
      </c>
      <c r="O1022" s="5" t="s">
        <v>98</v>
      </c>
    </row>
    <row r="1023" spans="1:15" x14ac:dyDescent="0.25">
      <c r="A1023">
        <v>0</v>
      </c>
      <c r="B1023">
        <v>0</v>
      </c>
      <c r="C1023">
        <v>57</v>
      </c>
      <c r="D1023">
        <v>24</v>
      </c>
      <c r="E1023">
        <v>0</v>
      </c>
      <c r="F1023">
        <v>0</v>
      </c>
      <c r="G1023" s="11">
        <v>0</v>
      </c>
      <c r="H1023" s="11">
        <v>0</v>
      </c>
      <c r="I1023" s="5" t="s">
        <v>83</v>
      </c>
      <c r="J1023" s="5" t="s">
        <v>84</v>
      </c>
      <c r="K1023" s="5" t="s">
        <v>85</v>
      </c>
      <c r="L1023" s="5" t="s">
        <v>94</v>
      </c>
      <c r="M1023" s="5" t="s">
        <v>0</v>
      </c>
      <c r="N1023" s="5" t="s">
        <v>98</v>
      </c>
      <c r="O1023" s="5" t="s">
        <v>98</v>
      </c>
    </row>
    <row r="1024" spans="1:15" x14ac:dyDescent="0.25">
      <c r="A1024">
        <v>0</v>
      </c>
      <c r="B1024">
        <v>0</v>
      </c>
      <c r="C1024">
        <v>60</v>
      </c>
      <c r="D1024">
        <v>0</v>
      </c>
      <c r="E1024">
        <v>0</v>
      </c>
      <c r="F1024">
        <v>0</v>
      </c>
      <c r="G1024" s="11">
        <v>0</v>
      </c>
      <c r="H1024" s="11">
        <v>0</v>
      </c>
      <c r="I1024" s="5" t="s">
        <v>83</v>
      </c>
      <c r="J1024" s="5" t="s">
        <v>84</v>
      </c>
      <c r="K1024" s="5" t="s">
        <v>85</v>
      </c>
      <c r="L1024" s="5" t="s">
        <v>94</v>
      </c>
      <c r="M1024" s="5" t="s">
        <v>0</v>
      </c>
      <c r="N1024" s="5" t="s">
        <v>98</v>
      </c>
      <c r="O1024" s="5" t="s">
        <v>98</v>
      </c>
    </row>
    <row r="1025" spans="1:15" x14ac:dyDescent="0.25">
      <c r="A1025">
        <v>0</v>
      </c>
      <c r="B1025">
        <v>0</v>
      </c>
      <c r="C1025">
        <v>58</v>
      </c>
      <c r="D1025">
        <v>0</v>
      </c>
      <c r="E1025">
        <v>0</v>
      </c>
      <c r="F1025">
        <v>0</v>
      </c>
      <c r="G1025" s="11">
        <v>0</v>
      </c>
      <c r="H1025" s="11">
        <v>0</v>
      </c>
      <c r="I1025" s="5" t="s">
        <v>83</v>
      </c>
      <c r="J1025" s="5" t="s">
        <v>84</v>
      </c>
      <c r="K1025" s="5" t="s">
        <v>85</v>
      </c>
      <c r="L1025" s="5" t="s">
        <v>94</v>
      </c>
      <c r="M1025" s="5" t="s">
        <v>0</v>
      </c>
      <c r="N1025" s="5" t="s">
        <v>98</v>
      </c>
      <c r="O1025" s="5" t="s">
        <v>98</v>
      </c>
    </row>
    <row r="1026" spans="1:15" x14ac:dyDescent="0.25">
      <c r="A1026">
        <v>0</v>
      </c>
      <c r="B1026">
        <v>0</v>
      </c>
      <c r="C1026">
        <v>46</v>
      </c>
      <c r="D1026">
        <v>0</v>
      </c>
      <c r="E1026">
        <v>0</v>
      </c>
      <c r="F1026">
        <v>0</v>
      </c>
      <c r="G1026" s="11">
        <v>0</v>
      </c>
      <c r="H1026" s="11">
        <v>0</v>
      </c>
      <c r="I1026" s="5" t="s">
        <v>83</v>
      </c>
      <c r="J1026" s="5" t="s">
        <v>84</v>
      </c>
      <c r="K1026" s="5" t="s">
        <v>85</v>
      </c>
      <c r="L1026" s="5" t="s">
        <v>94</v>
      </c>
      <c r="M1026" s="5" t="s">
        <v>0</v>
      </c>
      <c r="N1026" s="5" t="s">
        <v>98</v>
      </c>
      <c r="O1026" s="5" t="s">
        <v>98</v>
      </c>
    </row>
    <row r="1027" spans="1:15" x14ac:dyDescent="0.25">
      <c r="A1027">
        <v>0</v>
      </c>
      <c r="B1027">
        <v>0</v>
      </c>
      <c r="C1027">
        <v>40</v>
      </c>
      <c r="D1027">
        <v>0</v>
      </c>
      <c r="E1027">
        <v>0</v>
      </c>
      <c r="F1027">
        <v>0</v>
      </c>
      <c r="G1027" s="11">
        <v>0</v>
      </c>
      <c r="H1027" s="11">
        <v>0</v>
      </c>
      <c r="I1027" s="5" t="s">
        <v>83</v>
      </c>
      <c r="J1027" s="5" t="s">
        <v>84</v>
      </c>
      <c r="K1027" s="5" t="s">
        <v>85</v>
      </c>
      <c r="L1027" s="5" t="s">
        <v>94</v>
      </c>
      <c r="M1027" s="5" t="s">
        <v>0</v>
      </c>
      <c r="N1027" s="5" t="s">
        <v>98</v>
      </c>
      <c r="O1027" s="5" t="s">
        <v>98</v>
      </c>
    </row>
    <row r="1028" spans="1:15" x14ac:dyDescent="0.25">
      <c r="A1028">
        <v>0</v>
      </c>
      <c r="B1028">
        <v>0</v>
      </c>
      <c r="C1028">
        <v>33</v>
      </c>
      <c r="D1028">
        <v>0</v>
      </c>
      <c r="E1028">
        <v>0</v>
      </c>
      <c r="F1028">
        <v>0</v>
      </c>
      <c r="G1028" s="11">
        <v>0</v>
      </c>
      <c r="H1028" s="11">
        <v>0</v>
      </c>
      <c r="I1028" s="5" t="s">
        <v>83</v>
      </c>
      <c r="J1028" s="5" t="s">
        <v>84</v>
      </c>
      <c r="K1028" s="5" t="s">
        <v>85</v>
      </c>
      <c r="L1028" s="5" t="s">
        <v>94</v>
      </c>
      <c r="M1028" s="5" t="s">
        <v>0</v>
      </c>
      <c r="N1028" s="5" t="s">
        <v>98</v>
      </c>
      <c r="O1028" s="5" t="s">
        <v>98</v>
      </c>
    </row>
    <row r="1029" spans="1:15" x14ac:dyDescent="0.25">
      <c r="A1029">
        <v>0</v>
      </c>
      <c r="B1029">
        <v>0</v>
      </c>
      <c r="C1029">
        <v>20</v>
      </c>
      <c r="D1029">
        <v>0</v>
      </c>
      <c r="E1029">
        <v>0</v>
      </c>
      <c r="F1029">
        <v>0</v>
      </c>
      <c r="G1029" s="11">
        <v>0</v>
      </c>
      <c r="H1029" s="11">
        <v>0</v>
      </c>
      <c r="I1029" s="5" t="s">
        <v>83</v>
      </c>
      <c r="J1029" s="5" t="s">
        <v>84</v>
      </c>
      <c r="K1029" s="5" t="s">
        <v>85</v>
      </c>
      <c r="L1029" s="5" t="s">
        <v>94</v>
      </c>
      <c r="M1029" s="5" t="s">
        <v>0</v>
      </c>
      <c r="N1029" s="5" t="s">
        <v>98</v>
      </c>
      <c r="O1029" s="5" t="s">
        <v>98</v>
      </c>
    </row>
    <row r="1030" spans="1:15" x14ac:dyDescent="0.25">
      <c r="A1030">
        <v>0</v>
      </c>
      <c r="B1030">
        <v>0</v>
      </c>
      <c r="C1030">
        <v>9</v>
      </c>
      <c r="D1030">
        <v>0</v>
      </c>
      <c r="E1030">
        <v>0</v>
      </c>
      <c r="F1030">
        <v>0</v>
      </c>
      <c r="G1030" s="11">
        <v>0</v>
      </c>
      <c r="H1030" s="11">
        <v>0</v>
      </c>
      <c r="I1030" s="5" t="s">
        <v>83</v>
      </c>
      <c r="J1030" s="5" t="s">
        <v>84</v>
      </c>
      <c r="K1030" s="5" t="s">
        <v>85</v>
      </c>
      <c r="L1030" s="5" t="s">
        <v>94</v>
      </c>
      <c r="M1030" s="5" t="s">
        <v>0</v>
      </c>
      <c r="N1030" s="5" t="s">
        <v>98</v>
      </c>
      <c r="O1030" s="5" t="s">
        <v>98</v>
      </c>
    </row>
    <row r="1031" spans="1:15" x14ac:dyDescent="0.25">
      <c r="A1031">
        <v>0</v>
      </c>
      <c r="B1031">
        <v>0</v>
      </c>
      <c r="C1031">
        <v>0</v>
      </c>
      <c r="D1031">
        <v>0</v>
      </c>
      <c r="E1031">
        <v>0</v>
      </c>
      <c r="F1031">
        <v>0</v>
      </c>
      <c r="G1031" s="11">
        <v>0</v>
      </c>
      <c r="H1031" s="11">
        <v>5.5512379249999997</v>
      </c>
      <c r="I1031" s="5" t="s">
        <v>83</v>
      </c>
      <c r="J1031" s="5" t="s">
        <v>84</v>
      </c>
      <c r="K1031" s="5" t="s">
        <v>85</v>
      </c>
      <c r="L1031" s="5" t="s">
        <v>94</v>
      </c>
      <c r="M1031" s="5" t="s">
        <v>0</v>
      </c>
      <c r="N1031" s="5" t="s">
        <v>98</v>
      </c>
      <c r="O1031" s="5" t="s">
        <v>98</v>
      </c>
    </row>
    <row r="1032" spans="1:15" x14ac:dyDescent="0.25">
      <c r="A1032">
        <v>0</v>
      </c>
      <c r="B1032">
        <v>0</v>
      </c>
      <c r="C1032">
        <v>4</v>
      </c>
      <c r="D1032">
        <v>0</v>
      </c>
      <c r="E1032">
        <v>0</v>
      </c>
      <c r="F1032">
        <v>0</v>
      </c>
      <c r="G1032" s="11">
        <v>0</v>
      </c>
      <c r="H1032" s="11">
        <v>0</v>
      </c>
      <c r="I1032" s="5" t="s">
        <v>83</v>
      </c>
      <c r="J1032" s="5" t="s">
        <v>84</v>
      </c>
      <c r="K1032" s="5" t="s">
        <v>85</v>
      </c>
      <c r="L1032" s="5" t="s">
        <v>94</v>
      </c>
      <c r="M1032" s="5" t="s">
        <v>0</v>
      </c>
      <c r="N1032" s="5" t="s">
        <v>98</v>
      </c>
      <c r="O1032" s="5" t="s">
        <v>98</v>
      </c>
    </row>
    <row r="1033" spans="1:15" x14ac:dyDescent="0.25">
      <c r="A1033">
        <v>0</v>
      </c>
      <c r="B1033">
        <v>0</v>
      </c>
      <c r="C1033">
        <v>74</v>
      </c>
      <c r="D1033">
        <v>0</v>
      </c>
      <c r="E1033">
        <v>31</v>
      </c>
      <c r="F1033">
        <v>0</v>
      </c>
      <c r="G1033" s="11">
        <v>0</v>
      </c>
      <c r="H1033" s="11">
        <v>22.204951699999999</v>
      </c>
      <c r="I1033" s="5" t="s">
        <v>83</v>
      </c>
      <c r="J1033" s="5" t="s">
        <v>84</v>
      </c>
      <c r="K1033" s="5" t="s">
        <v>85</v>
      </c>
      <c r="L1033" s="5" t="s">
        <v>94</v>
      </c>
      <c r="M1033" s="5" t="s">
        <v>348</v>
      </c>
      <c r="N1033" s="5" t="s">
        <v>349</v>
      </c>
      <c r="O1033" s="5" t="s">
        <v>350</v>
      </c>
    </row>
    <row r="1034" spans="1:15" x14ac:dyDescent="0.25">
      <c r="A1034">
        <v>0</v>
      </c>
      <c r="B1034">
        <v>0</v>
      </c>
      <c r="C1034">
        <v>15</v>
      </c>
      <c r="D1034">
        <v>0</v>
      </c>
      <c r="E1034">
        <v>0</v>
      </c>
      <c r="F1034">
        <v>0</v>
      </c>
      <c r="G1034" s="11">
        <v>0</v>
      </c>
      <c r="H1034" s="11">
        <v>0</v>
      </c>
      <c r="I1034" s="5" t="s">
        <v>83</v>
      </c>
      <c r="J1034" s="5" t="s">
        <v>84</v>
      </c>
      <c r="K1034" s="5" t="s">
        <v>85</v>
      </c>
      <c r="L1034" s="5" t="s">
        <v>94</v>
      </c>
      <c r="M1034" s="5" t="s">
        <v>348</v>
      </c>
      <c r="N1034" s="5" t="s">
        <v>349</v>
      </c>
      <c r="O1034" s="5" t="s">
        <v>350</v>
      </c>
    </row>
    <row r="1035" spans="1:15" x14ac:dyDescent="0.25">
      <c r="A1035">
        <v>0</v>
      </c>
      <c r="B1035">
        <v>0</v>
      </c>
      <c r="C1035">
        <v>88</v>
      </c>
      <c r="D1035">
        <v>5</v>
      </c>
      <c r="E1035">
        <v>0</v>
      </c>
      <c r="F1035">
        <v>0</v>
      </c>
      <c r="G1035" s="11">
        <v>0</v>
      </c>
      <c r="H1035" s="11">
        <v>0</v>
      </c>
      <c r="I1035" s="5" t="s">
        <v>83</v>
      </c>
      <c r="J1035" s="5" t="s">
        <v>84</v>
      </c>
      <c r="K1035" s="5" t="s">
        <v>85</v>
      </c>
      <c r="L1035" s="5" t="s">
        <v>94</v>
      </c>
      <c r="M1035" s="5" t="s">
        <v>108</v>
      </c>
      <c r="N1035" s="5" t="s">
        <v>109</v>
      </c>
      <c r="O1035" s="5" t="s">
        <v>110</v>
      </c>
    </row>
    <row r="1036" spans="1:15" x14ac:dyDescent="0.25">
      <c r="A1036">
        <v>218</v>
      </c>
      <c r="B1036">
        <v>0</v>
      </c>
      <c r="C1036">
        <v>5760</v>
      </c>
      <c r="D1036">
        <v>998</v>
      </c>
      <c r="E1036">
        <v>2014</v>
      </c>
      <c r="F1036">
        <v>998</v>
      </c>
      <c r="G1036" s="11">
        <v>818.29922987999998</v>
      </c>
      <c r="H1036" s="11">
        <v>1212.3903628200001</v>
      </c>
      <c r="I1036" s="5" t="s">
        <v>83</v>
      </c>
      <c r="J1036" s="5" t="s">
        <v>84</v>
      </c>
      <c r="K1036" s="5" t="s">
        <v>85</v>
      </c>
      <c r="L1036" s="5" t="s">
        <v>94</v>
      </c>
      <c r="M1036" s="5" t="s">
        <v>108</v>
      </c>
      <c r="N1036" s="5" t="s">
        <v>109</v>
      </c>
      <c r="O1036" s="5" t="s">
        <v>127</v>
      </c>
    </row>
    <row r="1037" spans="1:15" x14ac:dyDescent="0.25">
      <c r="A1037">
        <v>220</v>
      </c>
      <c r="B1037">
        <v>0</v>
      </c>
      <c r="C1037">
        <v>0</v>
      </c>
      <c r="D1037">
        <v>0</v>
      </c>
      <c r="E1037">
        <v>0</v>
      </c>
      <c r="F1037">
        <v>45</v>
      </c>
      <c r="G1037" s="11">
        <v>0</v>
      </c>
      <c r="H1037" s="11">
        <v>66.6148551</v>
      </c>
      <c r="I1037" s="5" t="s">
        <v>83</v>
      </c>
      <c r="J1037" s="5" t="s">
        <v>84</v>
      </c>
      <c r="K1037" s="5" t="s">
        <v>85</v>
      </c>
      <c r="L1037" s="5" t="s">
        <v>94</v>
      </c>
      <c r="M1037" s="5" t="s">
        <v>98</v>
      </c>
      <c r="N1037" s="5" t="s">
        <v>98</v>
      </c>
      <c r="O1037" s="5" t="s">
        <v>98</v>
      </c>
    </row>
    <row r="1038" spans="1:15" x14ac:dyDescent="0.25">
      <c r="A1038">
        <v>0</v>
      </c>
      <c r="B1038">
        <v>0</v>
      </c>
      <c r="C1038">
        <v>88</v>
      </c>
      <c r="D1038">
        <v>45</v>
      </c>
      <c r="E1038">
        <v>0</v>
      </c>
      <c r="F1038">
        <v>0</v>
      </c>
      <c r="G1038" s="11">
        <v>0</v>
      </c>
      <c r="H1038" s="11">
        <v>0</v>
      </c>
      <c r="I1038" s="5" t="s">
        <v>83</v>
      </c>
      <c r="J1038" s="5" t="s">
        <v>84</v>
      </c>
      <c r="K1038" s="5" t="s">
        <v>85</v>
      </c>
      <c r="L1038" s="5" t="s">
        <v>94</v>
      </c>
      <c r="M1038" s="5" t="s">
        <v>98</v>
      </c>
      <c r="N1038" s="5" t="s">
        <v>98</v>
      </c>
      <c r="O1038" s="5" t="s">
        <v>98</v>
      </c>
    </row>
    <row r="1039" spans="1:15" x14ac:dyDescent="0.25">
      <c r="A1039">
        <v>0</v>
      </c>
      <c r="B1039">
        <v>0</v>
      </c>
      <c r="C1039">
        <v>0</v>
      </c>
      <c r="D1039">
        <v>0</v>
      </c>
      <c r="E1039">
        <v>0</v>
      </c>
      <c r="F1039">
        <v>27</v>
      </c>
      <c r="G1039" s="11">
        <v>0</v>
      </c>
      <c r="H1039" s="11">
        <v>0</v>
      </c>
      <c r="I1039" s="5" t="s">
        <v>83</v>
      </c>
      <c r="J1039" s="5" t="s">
        <v>84</v>
      </c>
      <c r="K1039" s="5" t="s">
        <v>85</v>
      </c>
      <c r="L1039" s="5" t="s">
        <v>94</v>
      </c>
      <c r="M1039" s="5" t="s">
        <v>130</v>
      </c>
      <c r="N1039" s="5" t="s">
        <v>205</v>
      </c>
      <c r="O1039" s="5" t="s">
        <v>98</v>
      </c>
    </row>
    <row r="1040" spans="1:15" x14ac:dyDescent="0.25">
      <c r="A1040">
        <v>0</v>
      </c>
      <c r="B1040">
        <v>0</v>
      </c>
      <c r="C1040">
        <v>0</v>
      </c>
      <c r="D1040">
        <v>0</v>
      </c>
      <c r="E1040">
        <v>0</v>
      </c>
      <c r="F1040">
        <v>0</v>
      </c>
      <c r="G1040" s="11">
        <v>0</v>
      </c>
      <c r="H1040" s="11">
        <v>7.7717330950000001</v>
      </c>
      <c r="I1040" s="5" t="s">
        <v>83</v>
      </c>
      <c r="J1040" s="5" t="s">
        <v>84</v>
      </c>
      <c r="K1040" s="5" t="s">
        <v>85</v>
      </c>
      <c r="L1040" s="5" t="s">
        <v>94</v>
      </c>
      <c r="M1040" s="5" t="s">
        <v>130</v>
      </c>
      <c r="N1040" s="5" t="s">
        <v>131</v>
      </c>
      <c r="O1040" s="5" t="s">
        <v>98</v>
      </c>
    </row>
    <row r="1041" spans="1:15" x14ac:dyDescent="0.25">
      <c r="A1041">
        <v>0</v>
      </c>
      <c r="B1041">
        <v>0</v>
      </c>
      <c r="C1041">
        <v>0</v>
      </c>
      <c r="D1041">
        <v>0</v>
      </c>
      <c r="E1041">
        <v>0</v>
      </c>
      <c r="F1041">
        <v>0</v>
      </c>
      <c r="G1041" s="11">
        <v>0</v>
      </c>
      <c r="H1041" s="11">
        <v>33.30742755</v>
      </c>
      <c r="I1041" s="5" t="s">
        <v>83</v>
      </c>
      <c r="J1041" s="5" t="s">
        <v>84</v>
      </c>
      <c r="K1041" s="5" t="s">
        <v>85</v>
      </c>
      <c r="L1041" s="5" t="s">
        <v>94</v>
      </c>
      <c r="M1041" s="5" t="s">
        <v>130</v>
      </c>
      <c r="N1041" s="5" t="s">
        <v>131</v>
      </c>
      <c r="O1041" s="5" t="s">
        <v>132</v>
      </c>
    </row>
    <row r="1042" spans="1:15" x14ac:dyDescent="0.25">
      <c r="A1042">
        <v>0</v>
      </c>
      <c r="B1042">
        <v>0</v>
      </c>
      <c r="C1042">
        <v>0</v>
      </c>
      <c r="D1042">
        <v>0</v>
      </c>
      <c r="E1042">
        <v>51</v>
      </c>
      <c r="F1042">
        <v>0</v>
      </c>
      <c r="G1042" s="11">
        <v>0</v>
      </c>
      <c r="H1042" s="11">
        <v>0</v>
      </c>
      <c r="I1042" s="5" t="s">
        <v>83</v>
      </c>
      <c r="J1042" s="5" t="s">
        <v>84</v>
      </c>
      <c r="K1042" s="5" t="s">
        <v>85</v>
      </c>
      <c r="L1042" s="5" t="s">
        <v>94</v>
      </c>
      <c r="M1042" s="5" t="s">
        <v>130</v>
      </c>
      <c r="N1042" s="5" t="s">
        <v>201</v>
      </c>
      <c r="O1042" s="5" t="s">
        <v>98</v>
      </c>
    </row>
    <row r="1043" spans="1:15" x14ac:dyDescent="0.25">
      <c r="A1043">
        <v>0</v>
      </c>
      <c r="B1043">
        <v>0</v>
      </c>
      <c r="C1043">
        <v>0</v>
      </c>
      <c r="D1043">
        <v>0</v>
      </c>
      <c r="E1043">
        <v>0</v>
      </c>
      <c r="F1043">
        <v>35</v>
      </c>
      <c r="G1043" s="11">
        <v>0</v>
      </c>
      <c r="H1043" s="11">
        <v>76.607083364999994</v>
      </c>
      <c r="I1043" s="5" t="s">
        <v>83</v>
      </c>
      <c r="J1043" s="5" t="s">
        <v>84</v>
      </c>
      <c r="K1043" s="5" t="s">
        <v>85</v>
      </c>
      <c r="L1043" s="5" t="s">
        <v>94</v>
      </c>
      <c r="M1043" s="5" t="s">
        <v>130</v>
      </c>
      <c r="N1043" s="5" t="s">
        <v>201</v>
      </c>
      <c r="O1043" s="5" t="s">
        <v>202</v>
      </c>
    </row>
    <row r="1044" spans="1:15" x14ac:dyDescent="0.25">
      <c r="A1044">
        <v>0</v>
      </c>
      <c r="B1044">
        <v>0</v>
      </c>
      <c r="C1044">
        <v>210</v>
      </c>
      <c r="D1044">
        <v>0</v>
      </c>
      <c r="E1044">
        <v>0</v>
      </c>
      <c r="F1044">
        <v>0</v>
      </c>
      <c r="G1044" s="11">
        <v>0</v>
      </c>
      <c r="H1044" s="11">
        <v>0</v>
      </c>
      <c r="I1044" s="5" t="s">
        <v>83</v>
      </c>
      <c r="J1044" s="5" t="s">
        <v>84</v>
      </c>
      <c r="K1044" s="5" t="s">
        <v>85</v>
      </c>
      <c r="L1044" s="5" t="s">
        <v>94</v>
      </c>
      <c r="M1044" s="5" t="s">
        <v>130</v>
      </c>
      <c r="N1044" s="5" t="s">
        <v>191</v>
      </c>
      <c r="O1044" s="5" t="s">
        <v>192</v>
      </c>
    </row>
    <row r="1045" spans="1:15" x14ac:dyDescent="0.25">
      <c r="A1045">
        <v>0</v>
      </c>
      <c r="B1045">
        <v>0</v>
      </c>
      <c r="C1045">
        <v>0</v>
      </c>
      <c r="D1045">
        <v>34</v>
      </c>
      <c r="E1045">
        <v>0</v>
      </c>
      <c r="F1045">
        <v>59</v>
      </c>
      <c r="G1045" s="11">
        <v>0</v>
      </c>
      <c r="H1045" s="11">
        <v>86.599311630000003</v>
      </c>
      <c r="I1045" s="5" t="s">
        <v>83</v>
      </c>
      <c r="J1045" s="5" t="s">
        <v>84</v>
      </c>
      <c r="K1045" s="5" t="s">
        <v>85</v>
      </c>
      <c r="L1045" s="5" t="s">
        <v>94</v>
      </c>
      <c r="M1045" s="5" t="s">
        <v>130</v>
      </c>
      <c r="N1045" s="5" t="s">
        <v>191</v>
      </c>
      <c r="O1045" s="5" t="s">
        <v>192</v>
      </c>
    </row>
    <row r="1046" spans="1:15" x14ac:dyDescent="0.25">
      <c r="A1046">
        <v>30</v>
      </c>
      <c r="B1046">
        <v>0</v>
      </c>
      <c r="C1046">
        <v>70</v>
      </c>
      <c r="D1046">
        <v>0</v>
      </c>
      <c r="E1046">
        <v>92</v>
      </c>
      <c r="F1046">
        <v>49</v>
      </c>
      <c r="G1046" s="11">
        <v>0</v>
      </c>
      <c r="H1046" s="11">
        <v>85.489064044999992</v>
      </c>
      <c r="I1046" s="5" t="s">
        <v>83</v>
      </c>
      <c r="J1046" s="5" t="s">
        <v>84</v>
      </c>
      <c r="K1046" s="5" t="s">
        <v>85</v>
      </c>
      <c r="L1046" s="5" t="s">
        <v>94</v>
      </c>
      <c r="M1046" s="5" t="s">
        <v>130</v>
      </c>
      <c r="N1046" s="5" t="s">
        <v>191</v>
      </c>
      <c r="O1046" s="5" t="s">
        <v>98</v>
      </c>
    </row>
    <row r="1047" spans="1:15" x14ac:dyDescent="0.25">
      <c r="A1047">
        <v>0</v>
      </c>
      <c r="B1047">
        <v>0</v>
      </c>
      <c r="C1047">
        <v>53</v>
      </c>
      <c r="D1047">
        <v>0</v>
      </c>
      <c r="E1047">
        <v>0</v>
      </c>
      <c r="F1047">
        <v>11</v>
      </c>
      <c r="G1047" s="11">
        <v>0</v>
      </c>
      <c r="H1047" s="11">
        <v>0</v>
      </c>
      <c r="I1047" s="5" t="s">
        <v>83</v>
      </c>
      <c r="J1047" s="5" t="s">
        <v>84</v>
      </c>
      <c r="K1047" s="5" t="s">
        <v>85</v>
      </c>
      <c r="L1047" s="5" t="s">
        <v>94</v>
      </c>
      <c r="M1047" s="5" t="s">
        <v>95</v>
      </c>
      <c r="N1047" s="5" t="s">
        <v>96</v>
      </c>
      <c r="O1047" s="5" t="s">
        <v>97</v>
      </c>
    </row>
    <row r="1048" spans="1:15" x14ac:dyDescent="0.25">
      <c r="A1048">
        <v>0</v>
      </c>
      <c r="B1048">
        <v>0</v>
      </c>
      <c r="C1048">
        <v>538</v>
      </c>
      <c r="D1048">
        <v>0</v>
      </c>
      <c r="E1048">
        <v>152</v>
      </c>
      <c r="F1048">
        <v>108</v>
      </c>
      <c r="G1048" s="11">
        <v>54.814302480000002</v>
      </c>
      <c r="H1048" s="11">
        <v>236.48273560499999</v>
      </c>
      <c r="I1048" s="5" t="s">
        <v>83</v>
      </c>
      <c r="J1048" s="5" t="s">
        <v>84</v>
      </c>
      <c r="K1048" s="5" t="s">
        <v>85</v>
      </c>
      <c r="L1048" s="5" t="s">
        <v>94</v>
      </c>
      <c r="M1048" s="5" t="s">
        <v>95</v>
      </c>
      <c r="N1048" s="5" t="s">
        <v>96</v>
      </c>
      <c r="O1048" s="5" t="s">
        <v>98</v>
      </c>
    </row>
    <row r="1049" spans="1:15" x14ac:dyDescent="0.25">
      <c r="A1049">
        <v>0</v>
      </c>
      <c r="B1049">
        <v>0</v>
      </c>
      <c r="C1049">
        <v>0</v>
      </c>
      <c r="D1049">
        <v>0</v>
      </c>
      <c r="E1049">
        <v>0</v>
      </c>
      <c r="F1049">
        <v>0</v>
      </c>
      <c r="G1049" s="11">
        <v>0</v>
      </c>
      <c r="H1049" s="11">
        <v>9.9922282649999996</v>
      </c>
      <c r="I1049" s="5" t="s">
        <v>83</v>
      </c>
      <c r="J1049" s="5" t="s">
        <v>84</v>
      </c>
      <c r="K1049" s="5" t="s">
        <v>85</v>
      </c>
      <c r="L1049" s="5" t="s">
        <v>94</v>
      </c>
      <c r="M1049" s="5" t="s">
        <v>95</v>
      </c>
      <c r="N1049" s="5" t="s">
        <v>96</v>
      </c>
      <c r="O1049" s="5" t="s">
        <v>98</v>
      </c>
    </row>
    <row r="1050" spans="1:15" x14ac:dyDescent="0.25">
      <c r="A1050">
        <v>60</v>
      </c>
      <c r="B1050">
        <v>0</v>
      </c>
      <c r="C1050">
        <v>92</v>
      </c>
      <c r="D1050">
        <v>171</v>
      </c>
      <c r="E1050">
        <v>0</v>
      </c>
      <c r="F1050">
        <v>0</v>
      </c>
      <c r="G1050" s="11">
        <v>0</v>
      </c>
      <c r="H1050" s="11">
        <v>0</v>
      </c>
      <c r="I1050" s="5" t="s">
        <v>83</v>
      </c>
      <c r="J1050" s="5" t="s">
        <v>84</v>
      </c>
      <c r="K1050" s="5" t="s">
        <v>85</v>
      </c>
      <c r="L1050" s="5" t="s">
        <v>94</v>
      </c>
      <c r="M1050" s="5" t="s">
        <v>178</v>
      </c>
      <c r="N1050" s="5" t="s">
        <v>179</v>
      </c>
      <c r="O1050" s="5" t="s">
        <v>180</v>
      </c>
    </row>
    <row r="1051" spans="1:15" x14ac:dyDescent="0.25">
      <c r="A1051">
        <v>1</v>
      </c>
      <c r="B1051">
        <v>19</v>
      </c>
      <c r="C1051">
        <v>1</v>
      </c>
      <c r="D1051">
        <v>0</v>
      </c>
      <c r="E1051">
        <v>20</v>
      </c>
      <c r="F1051">
        <v>33</v>
      </c>
      <c r="G1051" s="11">
        <v>7.8306146400000003</v>
      </c>
      <c r="H1051" s="11">
        <v>26.645942040000001</v>
      </c>
      <c r="I1051" s="5" t="s">
        <v>83</v>
      </c>
      <c r="J1051" s="5" t="s">
        <v>84</v>
      </c>
      <c r="K1051" s="5" t="s">
        <v>85</v>
      </c>
      <c r="L1051" s="5" t="s">
        <v>94</v>
      </c>
      <c r="M1051" s="5" t="s">
        <v>178</v>
      </c>
      <c r="N1051" s="5" t="s">
        <v>179</v>
      </c>
      <c r="O1051" s="5" t="s">
        <v>180</v>
      </c>
    </row>
    <row r="1052" spans="1:15" x14ac:dyDescent="0.25">
      <c r="A1052">
        <v>0</v>
      </c>
      <c r="B1052">
        <v>0</v>
      </c>
      <c r="C1052">
        <v>103</v>
      </c>
      <c r="D1052">
        <v>0</v>
      </c>
      <c r="E1052">
        <v>0</v>
      </c>
      <c r="F1052">
        <v>0</v>
      </c>
      <c r="G1052" s="11">
        <v>0</v>
      </c>
      <c r="H1052" s="11">
        <v>0</v>
      </c>
      <c r="I1052" s="5" t="s">
        <v>83</v>
      </c>
      <c r="J1052" s="5" t="s">
        <v>84</v>
      </c>
      <c r="K1052" s="5" t="s">
        <v>85</v>
      </c>
      <c r="L1052" s="5" t="s">
        <v>94</v>
      </c>
      <c r="M1052" s="5" t="s">
        <v>178</v>
      </c>
      <c r="N1052" s="5" t="s">
        <v>179</v>
      </c>
      <c r="O1052" s="5" t="s">
        <v>180</v>
      </c>
    </row>
    <row r="1053" spans="1:15" x14ac:dyDescent="0.25">
      <c r="A1053">
        <v>0</v>
      </c>
      <c r="B1053">
        <v>0</v>
      </c>
      <c r="C1053">
        <v>21</v>
      </c>
      <c r="D1053">
        <v>0</v>
      </c>
      <c r="E1053">
        <v>0</v>
      </c>
      <c r="F1053">
        <v>0</v>
      </c>
      <c r="G1053" s="11">
        <v>0</v>
      </c>
      <c r="H1053" s="11">
        <v>0</v>
      </c>
      <c r="I1053" s="5" t="s">
        <v>83</v>
      </c>
      <c r="J1053" s="5" t="s">
        <v>84</v>
      </c>
      <c r="K1053" s="5" t="s">
        <v>85</v>
      </c>
      <c r="L1053" s="5" t="s">
        <v>94</v>
      </c>
      <c r="M1053" s="5" t="s">
        <v>178</v>
      </c>
      <c r="N1053" s="5" t="s">
        <v>179</v>
      </c>
      <c r="O1053" s="5" t="s">
        <v>180</v>
      </c>
    </row>
    <row r="1054" spans="1:15" x14ac:dyDescent="0.25">
      <c r="A1054">
        <v>0</v>
      </c>
      <c r="B1054">
        <v>0</v>
      </c>
      <c r="C1054">
        <v>0</v>
      </c>
      <c r="D1054">
        <v>0</v>
      </c>
      <c r="E1054">
        <v>660</v>
      </c>
      <c r="F1054">
        <v>498</v>
      </c>
      <c r="G1054" s="11">
        <v>0</v>
      </c>
      <c r="H1054" s="11">
        <v>0</v>
      </c>
      <c r="I1054" s="5" t="s">
        <v>83</v>
      </c>
      <c r="J1054" s="5" t="s">
        <v>84</v>
      </c>
      <c r="K1054" s="5" t="s">
        <v>85</v>
      </c>
      <c r="L1054" s="5" t="s">
        <v>90</v>
      </c>
      <c r="M1054" s="5" t="s">
        <v>150</v>
      </c>
      <c r="N1054" s="5" t="s">
        <v>151</v>
      </c>
      <c r="O1054" s="5" t="s">
        <v>152</v>
      </c>
    </row>
    <row r="1055" spans="1:15" x14ac:dyDescent="0.25">
      <c r="A1055">
        <v>36</v>
      </c>
      <c r="B1055">
        <v>0</v>
      </c>
      <c r="C1055">
        <v>231</v>
      </c>
      <c r="D1055">
        <v>91</v>
      </c>
      <c r="E1055">
        <v>135</v>
      </c>
      <c r="F1055">
        <v>67</v>
      </c>
      <c r="G1055" s="11">
        <v>37.847970760000003</v>
      </c>
      <c r="H1055" s="11">
        <v>65.504607515000004</v>
      </c>
      <c r="I1055" s="5" t="s">
        <v>83</v>
      </c>
      <c r="J1055" s="5" t="s">
        <v>84</v>
      </c>
      <c r="K1055" s="5" t="s">
        <v>85</v>
      </c>
      <c r="L1055" s="5" t="s">
        <v>90</v>
      </c>
      <c r="M1055" s="5" t="s">
        <v>118</v>
      </c>
      <c r="N1055" s="5" t="s">
        <v>119</v>
      </c>
      <c r="O1055" s="5" t="s">
        <v>120</v>
      </c>
    </row>
    <row r="1056" spans="1:15" s="3" customFormat="1" x14ac:dyDescent="0.25">
      <c r="A1056">
        <v>0</v>
      </c>
      <c r="B1056">
        <v>0</v>
      </c>
      <c r="C1056">
        <v>61</v>
      </c>
      <c r="D1056">
        <v>0</v>
      </c>
      <c r="E1056">
        <v>0</v>
      </c>
      <c r="F1056">
        <v>0</v>
      </c>
      <c r="G1056" s="11">
        <v>0</v>
      </c>
      <c r="H1056" s="11">
        <v>0</v>
      </c>
      <c r="I1056" s="5" t="s">
        <v>83</v>
      </c>
      <c r="J1056" s="5" t="s">
        <v>84</v>
      </c>
      <c r="K1056" s="5" t="s">
        <v>85</v>
      </c>
      <c r="L1056" s="5" t="s">
        <v>90</v>
      </c>
      <c r="M1056" s="5" t="s">
        <v>106</v>
      </c>
      <c r="N1056" s="5" t="s">
        <v>336</v>
      </c>
      <c r="O1056" s="5" t="s">
        <v>337</v>
      </c>
    </row>
    <row r="1057" spans="1:15" x14ac:dyDescent="0.25">
      <c r="A1057">
        <v>0</v>
      </c>
      <c r="B1057">
        <v>0</v>
      </c>
      <c r="C1057">
        <v>0</v>
      </c>
      <c r="D1057">
        <v>21</v>
      </c>
      <c r="E1057">
        <v>0</v>
      </c>
      <c r="F1057">
        <v>0</v>
      </c>
      <c r="G1057" s="11">
        <v>0</v>
      </c>
      <c r="H1057" s="11">
        <v>0</v>
      </c>
      <c r="I1057" s="5" t="s">
        <v>83</v>
      </c>
      <c r="J1057" s="5" t="s">
        <v>84</v>
      </c>
      <c r="K1057" s="5" t="s">
        <v>85</v>
      </c>
      <c r="L1057" s="5" t="s">
        <v>90</v>
      </c>
      <c r="M1057" s="5" t="s">
        <v>106</v>
      </c>
      <c r="N1057" s="5" t="s">
        <v>336</v>
      </c>
      <c r="O1057" s="5" t="s">
        <v>98</v>
      </c>
    </row>
    <row r="1058" spans="1:15" x14ac:dyDescent="0.25">
      <c r="A1058">
        <v>0</v>
      </c>
      <c r="B1058">
        <v>0</v>
      </c>
      <c r="C1058">
        <v>7</v>
      </c>
      <c r="D1058">
        <v>0</v>
      </c>
      <c r="E1058">
        <v>0</v>
      </c>
      <c r="F1058">
        <v>0</v>
      </c>
      <c r="G1058" s="11">
        <v>0</v>
      </c>
      <c r="H1058" s="11">
        <v>0</v>
      </c>
      <c r="I1058" s="5" t="s">
        <v>83</v>
      </c>
      <c r="J1058" s="5" t="s">
        <v>84</v>
      </c>
      <c r="K1058" s="5" t="s">
        <v>85</v>
      </c>
      <c r="L1058" s="5" t="s">
        <v>90</v>
      </c>
      <c r="M1058" s="5" t="s">
        <v>106</v>
      </c>
      <c r="N1058" s="5" t="s">
        <v>336</v>
      </c>
      <c r="O1058" s="5" t="s">
        <v>98</v>
      </c>
    </row>
    <row r="1059" spans="1:15" x14ac:dyDescent="0.25">
      <c r="A1059">
        <v>14</v>
      </c>
      <c r="B1059">
        <v>0</v>
      </c>
      <c r="C1059">
        <v>14</v>
      </c>
      <c r="D1059">
        <v>0</v>
      </c>
      <c r="E1059">
        <v>0</v>
      </c>
      <c r="F1059">
        <v>0</v>
      </c>
      <c r="G1059" s="11">
        <v>0</v>
      </c>
      <c r="H1059" s="11">
        <v>0</v>
      </c>
      <c r="I1059" s="5" t="s">
        <v>83</v>
      </c>
      <c r="J1059" s="5" t="s">
        <v>84</v>
      </c>
      <c r="K1059" s="5" t="s">
        <v>85</v>
      </c>
      <c r="L1059" s="5" t="s">
        <v>90</v>
      </c>
      <c r="M1059" s="5" t="s">
        <v>106</v>
      </c>
      <c r="N1059" s="5" t="s">
        <v>107</v>
      </c>
      <c r="O1059" s="5" t="s">
        <v>98</v>
      </c>
    </row>
    <row r="1060" spans="1:15" x14ac:dyDescent="0.25">
      <c r="A1060" s="3">
        <v>0</v>
      </c>
      <c r="B1060" s="3">
        <v>0</v>
      </c>
      <c r="C1060" s="3">
        <v>0</v>
      </c>
      <c r="D1060" s="3">
        <v>0</v>
      </c>
      <c r="E1060" s="3">
        <v>18</v>
      </c>
      <c r="F1060" s="3">
        <v>44</v>
      </c>
      <c r="G1060" s="21">
        <v>0</v>
      </c>
      <c r="H1060" s="21">
        <v>0</v>
      </c>
      <c r="I1060" s="5" t="s">
        <v>83</v>
      </c>
      <c r="J1060" s="5" t="s">
        <v>84</v>
      </c>
      <c r="K1060" s="5" t="s">
        <v>85</v>
      </c>
      <c r="L1060" s="5" t="s">
        <v>90</v>
      </c>
      <c r="M1060" s="5" t="s">
        <v>91</v>
      </c>
      <c r="N1060" s="5" t="s">
        <v>402</v>
      </c>
      <c r="O1060" s="5" t="s">
        <v>98</v>
      </c>
    </row>
    <row r="1061" spans="1:15" x14ac:dyDescent="0.25">
      <c r="A1061" s="3">
        <v>0</v>
      </c>
      <c r="B1061" s="3">
        <v>0</v>
      </c>
      <c r="C1061" s="3">
        <v>29</v>
      </c>
      <c r="D1061" s="3">
        <v>0</v>
      </c>
      <c r="E1061" s="3">
        <v>0</v>
      </c>
      <c r="F1061" s="3">
        <v>0</v>
      </c>
      <c r="G1061" s="21">
        <v>0</v>
      </c>
      <c r="H1061" s="21">
        <v>0</v>
      </c>
      <c r="I1061" s="5" t="s">
        <v>83</v>
      </c>
      <c r="J1061" s="5" t="s">
        <v>84</v>
      </c>
      <c r="K1061" s="5" t="s">
        <v>85</v>
      </c>
      <c r="L1061" s="5" t="s">
        <v>90</v>
      </c>
      <c r="M1061" s="5" t="s">
        <v>91</v>
      </c>
      <c r="N1061" s="5" t="s">
        <v>402</v>
      </c>
      <c r="O1061" s="5" t="s">
        <v>98</v>
      </c>
    </row>
    <row r="1062" spans="1:15" x14ac:dyDescent="0.25">
      <c r="A1062" s="3">
        <v>0</v>
      </c>
      <c r="B1062" s="3">
        <v>0</v>
      </c>
      <c r="C1062" s="3">
        <v>0</v>
      </c>
      <c r="D1062" s="3">
        <v>0</v>
      </c>
      <c r="E1062" s="3">
        <v>3</v>
      </c>
      <c r="F1062" s="3">
        <v>0</v>
      </c>
      <c r="G1062" s="21">
        <v>0</v>
      </c>
      <c r="H1062" s="21">
        <v>0</v>
      </c>
      <c r="I1062" s="5" t="s">
        <v>83</v>
      </c>
      <c r="J1062" s="5" t="s">
        <v>84</v>
      </c>
      <c r="K1062" s="5" t="s">
        <v>85</v>
      </c>
      <c r="L1062" s="5" t="s">
        <v>90</v>
      </c>
      <c r="M1062" s="5" t="s">
        <v>91</v>
      </c>
      <c r="N1062" s="5" t="s">
        <v>98</v>
      </c>
      <c r="O1062" s="5" t="s">
        <v>98</v>
      </c>
    </row>
    <row r="1063" spans="1:15" x14ac:dyDescent="0.25">
      <c r="A1063">
        <v>0</v>
      </c>
      <c r="B1063">
        <v>82</v>
      </c>
      <c r="C1063">
        <v>0</v>
      </c>
      <c r="D1063">
        <v>0</v>
      </c>
      <c r="E1063">
        <v>255</v>
      </c>
      <c r="F1063">
        <v>148</v>
      </c>
      <c r="G1063" s="11">
        <v>79.611248840000002</v>
      </c>
      <c r="H1063" s="11">
        <v>143.22193846499999</v>
      </c>
      <c r="I1063" s="5" t="s">
        <v>83</v>
      </c>
      <c r="J1063" s="5" t="s">
        <v>84</v>
      </c>
      <c r="K1063" s="5" t="s">
        <v>85</v>
      </c>
      <c r="L1063" s="5" t="s">
        <v>90</v>
      </c>
      <c r="M1063" s="5" t="s">
        <v>144</v>
      </c>
      <c r="N1063" s="5" t="s">
        <v>145</v>
      </c>
      <c r="O1063" s="5" t="s">
        <v>146</v>
      </c>
    </row>
    <row r="1064" spans="1:15" x14ac:dyDescent="0.25">
      <c r="A1064">
        <v>56</v>
      </c>
      <c r="B1064">
        <v>19</v>
      </c>
      <c r="C1064">
        <v>0</v>
      </c>
      <c r="D1064">
        <v>0</v>
      </c>
      <c r="E1064">
        <v>72</v>
      </c>
      <c r="F1064">
        <v>46</v>
      </c>
      <c r="G1064" s="11">
        <v>31.322458560000001</v>
      </c>
      <c r="H1064" s="11">
        <v>34.417675134999996</v>
      </c>
      <c r="I1064" s="5" t="s">
        <v>83</v>
      </c>
      <c r="J1064" s="5" t="s">
        <v>84</v>
      </c>
      <c r="K1064" s="5" t="s">
        <v>85</v>
      </c>
      <c r="L1064" s="5" t="s">
        <v>90</v>
      </c>
      <c r="M1064" s="5" t="s">
        <v>144</v>
      </c>
      <c r="N1064" s="5" t="s">
        <v>145</v>
      </c>
      <c r="O1064" s="5" t="s">
        <v>146</v>
      </c>
    </row>
    <row r="1065" spans="1:15" x14ac:dyDescent="0.25">
      <c r="A1065">
        <v>0</v>
      </c>
      <c r="B1065">
        <v>0</v>
      </c>
      <c r="C1065">
        <v>0</v>
      </c>
      <c r="D1065">
        <v>0</v>
      </c>
      <c r="E1065">
        <v>0</v>
      </c>
      <c r="F1065">
        <v>39</v>
      </c>
      <c r="G1065" s="11">
        <v>0</v>
      </c>
      <c r="H1065" s="11">
        <v>33.30742755</v>
      </c>
      <c r="I1065" s="5" t="s">
        <v>83</v>
      </c>
      <c r="J1065" s="5" t="s">
        <v>84</v>
      </c>
      <c r="K1065" s="5" t="s">
        <v>85</v>
      </c>
      <c r="L1065" s="5" t="s">
        <v>90</v>
      </c>
      <c r="M1065" s="5" t="s">
        <v>144</v>
      </c>
      <c r="N1065" s="5" t="s">
        <v>145</v>
      </c>
      <c r="O1065" s="5" t="s">
        <v>146</v>
      </c>
    </row>
    <row r="1066" spans="1:15" x14ac:dyDescent="0.25">
      <c r="A1066">
        <v>0</v>
      </c>
      <c r="B1066">
        <v>0</v>
      </c>
      <c r="C1066">
        <v>20</v>
      </c>
      <c r="D1066">
        <v>0</v>
      </c>
      <c r="E1066">
        <v>0</v>
      </c>
      <c r="F1066">
        <v>0</v>
      </c>
      <c r="G1066" s="11">
        <v>0</v>
      </c>
      <c r="H1066" s="11">
        <v>0</v>
      </c>
      <c r="I1066" s="5" t="s">
        <v>83</v>
      </c>
      <c r="J1066" s="5" t="s">
        <v>84</v>
      </c>
      <c r="K1066" s="5" t="s">
        <v>85</v>
      </c>
      <c r="L1066" s="5" t="s">
        <v>90</v>
      </c>
      <c r="M1066" s="5" t="s">
        <v>144</v>
      </c>
      <c r="N1066" s="5" t="s">
        <v>145</v>
      </c>
      <c r="O1066" s="5" t="s">
        <v>146</v>
      </c>
    </row>
    <row r="1067" spans="1:15" x14ac:dyDescent="0.25">
      <c r="A1067">
        <v>0</v>
      </c>
      <c r="B1067">
        <v>32</v>
      </c>
      <c r="C1067">
        <v>0</v>
      </c>
      <c r="D1067">
        <v>0</v>
      </c>
      <c r="E1067">
        <v>92</v>
      </c>
      <c r="F1067">
        <v>85</v>
      </c>
      <c r="G1067" s="11">
        <v>0</v>
      </c>
      <c r="H1067" s="11">
        <v>0</v>
      </c>
      <c r="I1067" s="5" t="s">
        <v>83</v>
      </c>
      <c r="J1067" s="5" t="s">
        <v>84</v>
      </c>
      <c r="K1067" s="5" t="s">
        <v>85</v>
      </c>
      <c r="L1067" s="5" t="s">
        <v>90</v>
      </c>
      <c r="M1067" s="5" t="s">
        <v>163</v>
      </c>
      <c r="N1067" s="5" t="s">
        <v>164</v>
      </c>
      <c r="O1067" s="5" t="s">
        <v>165</v>
      </c>
    </row>
    <row r="1068" spans="1:15" x14ac:dyDescent="0.25">
      <c r="A1068">
        <v>0</v>
      </c>
      <c r="B1068">
        <v>0</v>
      </c>
      <c r="C1068">
        <v>0</v>
      </c>
      <c r="D1068">
        <v>51</v>
      </c>
      <c r="E1068">
        <v>0</v>
      </c>
      <c r="F1068">
        <v>0</v>
      </c>
      <c r="G1068" s="11">
        <v>0</v>
      </c>
      <c r="H1068" s="11">
        <v>75.496835779999998</v>
      </c>
      <c r="I1068" s="5" t="s">
        <v>83</v>
      </c>
      <c r="J1068" s="5" t="s">
        <v>84</v>
      </c>
      <c r="K1068" s="5" t="s">
        <v>85</v>
      </c>
      <c r="L1068" s="5" t="s">
        <v>90</v>
      </c>
      <c r="M1068" s="5" t="s">
        <v>163</v>
      </c>
      <c r="N1068" s="5" t="s">
        <v>164</v>
      </c>
      <c r="O1068" s="5" t="s">
        <v>165</v>
      </c>
    </row>
    <row r="1069" spans="1:15" x14ac:dyDescent="0.25">
      <c r="A1069">
        <v>0</v>
      </c>
      <c r="B1069">
        <v>0</v>
      </c>
      <c r="C1069">
        <v>49</v>
      </c>
      <c r="D1069">
        <v>0</v>
      </c>
      <c r="E1069">
        <v>0</v>
      </c>
      <c r="F1069">
        <v>0</v>
      </c>
      <c r="G1069" s="11">
        <v>0</v>
      </c>
      <c r="H1069" s="11">
        <v>0</v>
      </c>
      <c r="I1069" s="5" t="s">
        <v>83</v>
      </c>
      <c r="J1069" s="5" t="s">
        <v>84</v>
      </c>
      <c r="K1069" s="5" t="s">
        <v>85</v>
      </c>
      <c r="L1069" s="5" t="s">
        <v>90</v>
      </c>
      <c r="M1069" s="5" t="s">
        <v>163</v>
      </c>
      <c r="N1069" s="5" t="s">
        <v>164</v>
      </c>
      <c r="O1069" s="5" t="s">
        <v>165</v>
      </c>
    </row>
    <row r="1070" spans="1:15" x14ac:dyDescent="0.25">
      <c r="A1070">
        <v>0</v>
      </c>
      <c r="B1070">
        <v>0</v>
      </c>
      <c r="C1070">
        <v>45</v>
      </c>
      <c r="D1070">
        <v>0</v>
      </c>
      <c r="E1070">
        <v>0</v>
      </c>
      <c r="F1070">
        <v>0</v>
      </c>
      <c r="G1070" s="11">
        <v>0</v>
      </c>
      <c r="H1070" s="11">
        <v>0</v>
      </c>
      <c r="I1070" s="5" t="s">
        <v>83</v>
      </c>
      <c r="J1070" s="5" t="s">
        <v>84</v>
      </c>
      <c r="K1070" s="5" t="s">
        <v>85</v>
      </c>
      <c r="L1070" s="5" t="s">
        <v>90</v>
      </c>
      <c r="M1070" s="5" t="s">
        <v>163</v>
      </c>
      <c r="N1070" s="5" t="s">
        <v>164</v>
      </c>
      <c r="O1070" s="5" t="s">
        <v>165</v>
      </c>
    </row>
    <row r="1071" spans="1:15" x14ac:dyDescent="0.25">
      <c r="A1071">
        <v>0</v>
      </c>
      <c r="B1071">
        <v>0</v>
      </c>
      <c r="C1071">
        <v>33</v>
      </c>
      <c r="D1071">
        <v>0</v>
      </c>
      <c r="E1071">
        <v>0</v>
      </c>
      <c r="F1071">
        <v>0</v>
      </c>
      <c r="G1071" s="11">
        <v>0</v>
      </c>
      <c r="H1071" s="11">
        <v>0</v>
      </c>
      <c r="I1071" s="5" t="s">
        <v>83</v>
      </c>
      <c r="J1071" s="5" t="s">
        <v>84</v>
      </c>
      <c r="K1071" s="5" t="s">
        <v>85</v>
      </c>
      <c r="L1071" s="5" t="s">
        <v>90</v>
      </c>
      <c r="M1071" s="5" t="s">
        <v>163</v>
      </c>
      <c r="N1071" s="5" t="s">
        <v>164</v>
      </c>
      <c r="O1071" s="5" t="s">
        <v>165</v>
      </c>
    </row>
    <row r="1072" spans="1:15" x14ac:dyDescent="0.25">
      <c r="A1072">
        <v>0</v>
      </c>
      <c r="B1072">
        <v>0</v>
      </c>
      <c r="C1072">
        <v>0</v>
      </c>
      <c r="D1072">
        <v>24</v>
      </c>
      <c r="E1072">
        <v>0</v>
      </c>
      <c r="F1072">
        <v>0</v>
      </c>
      <c r="G1072" s="11">
        <v>0</v>
      </c>
      <c r="H1072" s="11">
        <v>0</v>
      </c>
      <c r="I1072" s="5" t="s">
        <v>83</v>
      </c>
      <c r="J1072" s="5" t="s">
        <v>84</v>
      </c>
      <c r="K1072" s="5" t="s">
        <v>85</v>
      </c>
      <c r="L1072" s="5" t="s">
        <v>90</v>
      </c>
      <c r="M1072" s="5" t="s">
        <v>163</v>
      </c>
      <c r="N1072" s="5" t="s">
        <v>164</v>
      </c>
      <c r="O1072" s="5" t="s">
        <v>165</v>
      </c>
    </row>
    <row r="1073" spans="1:15" x14ac:dyDescent="0.25">
      <c r="A1073">
        <v>0</v>
      </c>
      <c r="B1073">
        <v>0</v>
      </c>
      <c r="C1073">
        <v>0</v>
      </c>
      <c r="D1073">
        <v>21</v>
      </c>
      <c r="E1073">
        <v>0</v>
      </c>
      <c r="F1073">
        <v>0</v>
      </c>
      <c r="G1073" s="11">
        <v>0</v>
      </c>
      <c r="H1073" s="11">
        <v>0</v>
      </c>
      <c r="I1073" s="5" t="s">
        <v>83</v>
      </c>
      <c r="J1073" s="5" t="s">
        <v>84</v>
      </c>
      <c r="K1073" s="5" t="s">
        <v>85</v>
      </c>
      <c r="L1073" s="5" t="s">
        <v>90</v>
      </c>
      <c r="M1073" s="5" t="s">
        <v>163</v>
      </c>
      <c r="N1073" s="5" t="s">
        <v>164</v>
      </c>
      <c r="O1073" s="5" t="s">
        <v>165</v>
      </c>
    </row>
    <row r="1074" spans="1:15" x14ac:dyDescent="0.25">
      <c r="A1074">
        <v>0</v>
      </c>
      <c r="B1074">
        <v>0</v>
      </c>
      <c r="C1074">
        <v>12</v>
      </c>
      <c r="D1074">
        <v>0</v>
      </c>
      <c r="E1074">
        <v>0</v>
      </c>
      <c r="F1074">
        <v>0</v>
      </c>
      <c r="G1074" s="11">
        <v>0</v>
      </c>
      <c r="H1074" s="11">
        <v>0</v>
      </c>
      <c r="I1074" s="5" t="s">
        <v>83</v>
      </c>
      <c r="J1074" s="5" t="s">
        <v>84</v>
      </c>
      <c r="K1074" s="5" t="s">
        <v>85</v>
      </c>
      <c r="L1074" s="5" t="s">
        <v>90</v>
      </c>
      <c r="M1074" s="5" t="s">
        <v>163</v>
      </c>
      <c r="N1074" s="5" t="s">
        <v>164</v>
      </c>
      <c r="O1074" s="5" t="s">
        <v>165</v>
      </c>
    </row>
    <row r="1075" spans="1:15" x14ac:dyDescent="0.25">
      <c r="A1075">
        <v>0</v>
      </c>
      <c r="B1075">
        <v>0</v>
      </c>
      <c r="C1075">
        <v>5</v>
      </c>
      <c r="D1075">
        <v>0</v>
      </c>
      <c r="E1075">
        <v>0</v>
      </c>
      <c r="F1075">
        <v>0</v>
      </c>
      <c r="G1075" s="11">
        <v>0</v>
      </c>
      <c r="H1075" s="11">
        <v>0</v>
      </c>
      <c r="I1075" s="5" t="s">
        <v>83</v>
      </c>
      <c r="J1075" s="5" t="s">
        <v>84</v>
      </c>
      <c r="K1075" s="5" t="s">
        <v>85</v>
      </c>
      <c r="L1075" s="5" t="s">
        <v>90</v>
      </c>
      <c r="M1075" s="5" t="s">
        <v>163</v>
      </c>
      <c r="N1075" s="5" t="s">
        <v>164</v>
      </c>
      <c r="O1075" s="5" t="s">
        <v>165</v>
      </c>
    </row>
    <row r="1076" spans="1:15" x14ac:dyDescent="0.25">
      <c r="A1076">
        <v>0</v>
      </c>
      <c r="B1076">
        <v>0</v>
      </c>
      <c r="C1076">
        <v>0</v>
      </c>
      <c r="D1076">
        <v>0</v>
      </c>
      <c r="E1076">
        <v>5</v>
      </c>
      <c r="F1076">
        <v>0</v>
      </c>
      <c r="G1076" s="11">
        <v>0</v>
      </c>
      <c r="H1076" s="11">
        <v>0</v>
      </c>
      <c r="I1076" s="5" t="s">
        <v>83</v>
      </c>
      <c r="J1076" s="5" t="s">
        <v>84</v>
      </c>
      <c r="K1076" s="5" t="s">
        <v>85</v>
      </c>
      <c r="L1076" s="5" t="s">
        <v>90</v>
      </c>
      <c r="M1076" s="5" t="s">
        <v>163</v>
      </c>
      <c r="N1076" s="5" t="s">
        <v>164</v>
      </c>
      <c r="O1076" s="5" t="s">
        <v>165</v>
      </c>
    </row>
    <row r="1077" spans="1:15" x14ac:dyDescent="0.25">
      <c r="A1077">
        <v>0</v>
      </c>
      <c r="B1077">
        <v>17</v>
      </c>
      <c r="C1077">
        <v>92</v>
      </c>
      <c r="D1077">
        <v>0</v>
      </c>
      <c r="E1077">
        <v>0</v>
      </c>
      <c r="F1077">
        <v>0</v>
      </c>
      <c r="G1077" s="11">
        <v>0</v>
      </c>
      <c r="H1077" s="11">
        <v>0</v>
      </c>
      <c r="I1077" s="5" t="s">
        <v>83</v>
      </c>
      <c r="J1077" s="5" t="s">
        <v>84</v>
      </c>
      <c r="K1077" s="5" t="s">
        <v>85</v>
      </c>
      <c r="L1077" s="5" t="s">
        <v>90</v>
      </c>
      <c r="M1077" s="5" t="s">
        <v>169</v>
      </c>
      <c r="N1077" s="5" t="s">
        <v>203</v>
      </c>
      <c r="O1077" s="5" t="s">
        <v>204</v>
      </c>
    </row>
    <row r="1078" spans="1:15" x14ac:dyDescent="0.25">
      <c r="A1078">
        <v>0</v>
      </c>
      <c r="B1078">
        <v>0</v>
      </c>
      <c r="C1078">
        <v>0</v>
      </c>
      <c r="D1078">
        <v>0</v>
      </c>
      <c r="E1078">
        <v>28</v>
      </c>
      <c r="F1078">
        <v>0</v>
      </c>
      <c r="G1078" s="11">
        <v>0</v>
      </c>
      <c r="H1078" s="11">
        <v>0</v>
      </c>
      <c r="I1078" s="5" t="s">
        <v>83</v>
      </c>
      <c r="J1078" s="5" t="s">
        <v>84</v>
      </c>
      <c r="K1078" s="5" t="s">
        <v>85</v>
      </c>
      <c r="L1078" s="5" t="s">
        <v>90</v>
      </c>
      <c r="M1078" s="5" t="s">
        <v>169</v>
      </c>
      <c r="N1078" s="5" t="s">
        <v>203</v>
      </c>
      <c r="O1078" s="5" t="s">
        <v>204</v>
      </c>
    </row>
    <row r="1079" spans="1:15" x14ac:dyDescent="0.25">
      <c r="A1079">
        <v>0</v>
      </c>
      <c r="B1079">
        <v>0</v>
      </c>
      <c r="C1079">
        <v>17</v>
      </c>
      <c r="D1079">
        <v>0</v>
      </c>
      <c r="E1079">
        <v>0</v>
      </c>
      <c r="F1079">
        <v>0</v>
      </c>
      <c r="G1079" s="11">
        <v>0</v>
      </c>
      <c r="H1079" s="11">
        <v>0</v>
      </c>
      <c r="I1079" s="5" t="s">
        <v>83</v>
      </c>
      <c r="J1079" s="5" t="s">
        <v>84</v>
      </c>
      <c r="K1079" s="5" t="s">
        <v>85</v>
      </c>
      <c r="L1079" s="5" t="s">
        <v>90</v>
      </c>
      <c r="M1079" s="5" t="s">
        <v>169</v>
      </c>
      <c r="N1079" s="5" t="s">
        <v>346</v>
      </c>
      <c r="O1079" s="5" t="s">
        <v>408</v>
      </c>
    </row>
    <row r="1080" spans="1:15" x14ac:dyDescent="0.25">
      <c r="A1080">
        <v>0</v>
      </c>
      <c r="B1080">
        <v>0</v>
      </c>
      <c r="C1080">
        <v>0</v>
      </c>
      <c r="D1080">
        <v>0</v>
      </c>
      <c r="E1080">
        <v>9</v>
      </c>
      <c r="F1080">
        <v>0</v>
      </c>
      <c r="G1080" s="11">
        <v>0</v>
      </c>
      <c r="H1080" s="11">
        <v>0</v>
      </c>
      <c r="I1080" s="5" t="s">
        <v>83</v>
      </c>
      <c r="J1080" s="5" t="s">
        <v>84</v>
      </c>
      <c r="K1080" s="5" t="s">
        <v>85</v>
      </c>
      <c r="L1080" s="5" t="s">
        <v>90</v>
      </c>
      <c r="M1080" s="5" t="s">
        <v>169</v>
      </c>
      <c r="N1080" s="5" t="s">
        <v>346</v>
      </c>
      <c r="O1080" s="5" t="s">
        <v>408</v>
      </c>
    </row>
    <row r="1081" spans="1:15" x14ac:dyDescent="0.25">
      <c r="A1081">
        <v>0</v>
      </c>
      <c r="B1081">
        <v>0</v>
      </c>
      <c r="C1081">
        <v>0</v>
      </c>
      <c r="D1081">
        <v>41</v>
      </c>
      <c r="E1081">
        <v>0</v>
      </c>
      <c r="F1081">
        <v>0</v>
      </c>
      <c r="G1081" s="11">
        <v>0</v>
      </c>
      <c r="H1081" s="11">
        <v>0</v>
      </c>
      <c r="I1081" s="5" t="s">
        <v>83</v>
      </c>
      <c r="J1081" s="5" t="s">
        <v>84</v>
      </c>
      <c r="K1081" s="5" t="s">
        <v>85</v>
      </c>
      <c r="L1081" s="5" t="s">
        <v>90</v>
      </c>
      <c r="M1081" s="5" t="s">
        <v>169</v>
      </c>
      <c r="N1081" s="5" t="s">
        <v>346</v>
      </c>
      <c r="O1081" s="5" t="s">
        <v>347</v>
      </c>
    </row>
    <row r="1082" spans="1:15" x14ac:dyDescent="0.25">
      <c r="A1082">
        <v>0</v>
      </c>
      <c r="B1082">
        <v>0</v>
      </c>
      <c r="C1082">
        <v>0</v>
      </c>
      <c r="D1082">
        <v>0</v>
      </c>
      <c r="E1082">
        <v>30</v>
      </c>
      <c r="F1082">
        <v>0</v>
      </c>
      <c r="G1082" s="11">
        <v>0</v>
      </c>
      <c r="H1082" s="11">
        <v>0</v>
      </c>
      <c r="I1082" s="5" t="s">
        <v>83</v>
      </c>
      <c r="J1082" s="5" t="s">
        <v>84</v>
      </c>
      <c r="K1082" s="5" t="s">
        <v>85</v>
      </c>
      <c r="L1082" s="5" t="s">
        <v>90</v>
      </c>
      <c r="M1082" s="5" t="s">
        <v>169</v>
      </c>
      <c r="N1082" s="5" t="s">
        <v>98</v>
      </c>
      <c r="O1082" s="5" t="s">
        <v>98</v>
      </c>
    </row>
    <row r="1083" spans="1:15" x14ac:dyDescent="0.25">
      <c r="A1083">
        <v>0</v>
      </c>
      <c r="B1083">
        <v>0</v>
      </c>
      <c r="C1083">
        <v>0</v>
      </c>
      <c r="D1083">
        <v>0</v>
      </c>
      <c r="E1083">
        <v>86</v>
      </c>
      <c r="F1083">
        <v>0</v>
      </c>
      <c r="G1083" s="11">
        <v>0</v>
      </c>
      <c r="H1083" s="11">
        <v>0</v>
      </c>
      <c r="I1083" s="5" t="s">
        <v>83</v>
      </c>
      <c r="J1083" s="5" t="s">
        <v>84</v>
      </c>
      <c r="K1083" s="5" t="s">
        <v>85</v>
      </c>
      <c r="L1083" s="5" t="s">
        <v>90</v>
      </c>
      <c r="M1083" s="5" t="s">
        <v>169</v>
      </c>
      <c r="N1083" s="5" t="s">
        <v>400</v>
      </c>
      <c r="O1083" s="5" t="s">
        <v>401</v>
      </c>
    </row>
    <row r="1084" spans="1:15" x14ac:dyDescent="0.25">
      <c r="A1084">
        <v>0</v>
      </c>
      <c r="B1084">
        <v>0</v>
      </c>
      <c r="C1084">
        <v>39</v>
      </c>
      <c r="D1084">
        <v>0</v>
      </c>
      <c r="E1084">
        <v>0</v>
      </c>
      <c r="F1084">
        <v>0</v>
      </c>
      <c r="G1084" s="11">
        <v>0</v>
      </c>
      <c r="H1084" s="11">
        <v>0</v>
      </c>
      <c r="I1084" s="5" t="s">
        <v>83</v>
      </c>
      <c r="J1084" s="5" t="s">
        <v>84</v>
      </c>
      <c r="K1084" s="5" t="s">
        <v>85</v>
      </c>
      <c r="L1084" s="5" t="s">
        <v>90</v>
      </c>
      <c r="M1084" s="5" t="s">
        <v>169</v>
      </c>
      <c r="N1084" s="5" t="s">
        <v>400</v>
      </c>
      <c r="O1084" s="5" t="s">
        <v>401</v>
      </c>
    </row>
    <row r="1085" spans="1:15" x14ac:dyDescent="0.25">
      <c r="A1085">
        <v>0</v>
      </c>
      <c r="B1085">
        <v>0</v>
      </c>
      <c r="C1085">
        <v>32</v>
      </c>
      <c r="D1085">
        <v>0</v>
      </c>
      <c r="E1085">
        <v>0</v>
      </c>
      <c r="F1085">
        <v>0</v>
      </c>
      <c r="G1085" s="11">
        <v>0</v>
      </c>
      <c r="H1085" s="11">
        <v>0</v>
      </c>
      <c r="I1085" s="5" t="s">
        <v>83</v>
      </c>
      <c r="J1085" s="5" t="s">
        <v>84</v>
      </c>
      <c r="K1085" s="5" t="s">
        <v>85</v>
      </c>
      <c r="L1085" s="5" t="s">
        <v>90</v>
      </c>
      <c r="M1085" s="5" t="s">
        <v>169</v>
      </c>
      <c r="N1085" s="5" t="s">
        <v>400</v>
      </c>
      <c r="O1085" s="5" t="s">
        <v>401</v>
      </c>
    </row>
    <row r="1086" spans="1:15" x14ac:dyDescent="0.25">
      <c r="A1086">
        <v>374</v>
      </c>
      <c r="B1086">
        <v>490</v>
      </c>
      <c r="C1086">
        <v>4246</v>
      </c>
      <c r="D1086">
        <v>3474</v>
      </c>
      <c r="E1086">
        <v>62</v>
      </c>
      <c r="F1086">
        <v>44</v>
      </c>
      <c r="G1086" s="11">
        <v>28.71225368</v>
      </c>
      <c r="H1086" s="11">
        <v>63.284112344999997</v>
      </c>
      <c r="I1086" s="5" t="s">
        <v>83</v>
      </c>
      <c r="J1086" s="5" t="s">
        <v>84</v>
      </c>
      <c r="K1086" s="5" t="s">
        <v>85</v>
      </c>
      <c r="L1086" s="5" t="s">
        <v>90</v>
      </c>
      <c r="M1086" s="5" t="s">
        <v>103</v>
      </c>
      <c r="N1086" s="5" t="s">
        <v>104</v>
      </c>
      <c r="O1086" s="5" t="s">
        <v>98</v>
      </c>
    </row>
    <row r="1087" spans="1:15" x14ac:dyDescent="0.25">
      <c r="A1087">
        <v>0</v>
      </c>
      <c r="B1087">
        <v>0</v>
      </c>
      <c r="C1087">
        <v>229</v>
      </c>
      <c r="D1087">
        <v>250</v>
      </c>
      <c r="E1087">
        <v>0</v>
      </c>
      <c r="F1087">
        <v>0</v>
      </c>
      <c r="G1087" s="11">
        <v>0</v>
      </c>
      <c r="H1087" s="11">
        <v>0</v>
      </c>
      <c r="I1087" s="5" t="s">
        <v>83</v>
      </c>
      <c r="J1087" s="5" t="s">
        <v>84</v>
      </c>
      <c r="K1087" s="5" t="s">
        <v>85</v>
      </c>
      <c r="L1087" s="5" t="s">
        <v>90</v>
      </c>
      <c r="M1087" s="5" t="s">
        <v>103</v>
      </c>
      <c r="N1087" s="5" t="s">
        <v>104</v>
      </c>
      <c r="O1087" s="5" t="s">
        <v>98</v>
      </c>
    </row>
    <row r="1088" spans="1:15" x14ac:dyDescent="0.25">
      <c r="A1088">
        <v>0</v>
      </c>
      <c r="B1088">
        <v>0</v>
      </c>
      <c r="C1088">
        <v>0</v>
      </c>
      <c r="D1088">
        <v>421</v>
      </c>
      <c r="E1088">
        <v>0</v>
      </c>
      <c r="F1088">
        <v>0</v>
      </c>
      <c r="G1088" s="11">
        <v>0</v>
      </c>
      <c r="H1088" s="11">
        <v>0</v>
      </c>
      <c r="I1088" s="5" t="s">
        <v>83</v>
      </c>
      <c r="J1088" s="5" t="s">
        <v>84</v>
      </c>
      <c r="K1088" s="5" t="s">
        <v>85</v>
      </c>
      <c r="L1088" s="5" t="s">
        <v>90</v>
      </c>
      <c r="M1088" s="5" t="s">
        <v>103</v>
      </c>
      <c r="N1088" s="5" t="s">
        <v>104</v>
      </c>
      <c r="O1088" s="5" t="s">
        <v>98</v>
      </c>
    </row>
    <row r="1089" spans="1:15" x14ac:dyDescent="0.25">
      <c r="A1089">
        <v>0</v>
      </c>
      <c r="B1089">
        <v>0</v>
      </c>
      <c r="C1089">
        <v>0</v>
      </c>
      <c r="D1089">
        <v>101</v>
      </c>
      <c r="E1089">
        <v>0</v>
      </c>
      <c r="F1089">
        <v>0</v>
      </c>
      <c r="G1089" s="11">
        <v>0</v>
      </c>
      <c r="H1089" s="11">
        <v>0</v>
      </c>
      <c r="I1089" s="5" t="s">
        <v>83</v>
      </c>
      <c r="J1089" s="5" t="s">
        <v>84</v>
      </c>
      <c r="K1089" s="5" t="s">
        <v>85</v>
      </c>
      <c r="L1089" s="5" t="s">
        <v>90</v>
      </c>
      <c r="M1089" s="5" t="s">
        <v>103</v>
      </c>
      <c r="N1089" s="5" t="s">
        <v>104</v>
      </c>
      <c r="O1089" s="5" t="s">
        <v>98</v>
      </c>
    </row>
    <row r="1090" spans="1:15" x14ac:dyDescent="0.25">
      <c r="A1090">
        <v>0</v>
      </c>
      <c r="B1090">
        <v>743</v>
      </c>
      <c r="C1090">
        <v>0</v>
      </c>
      <c r="D1090">
        <v>0</v>
      </c>
      <c r="E1090">
        <v>208</v>
      </c>
      <c r="F1090">
        <v>0</v>
      </c>
      <c r="G1090" s="11">
        <v>114.84901472</v>
      </c>
      <c r="H1090" s="11">
        <v>0</v>
      </c>
      <c r="I1090" s="5" t="s">
        <v>83</v>
      </c>
      <c r="J1090" s="5" t="s">
        <v>84</v>
      </c>
      <c r="K1090" s="5" t="s">
        <v>99</v>
      </c>
      <c r="L1090" s="5" t="s">
        <v>19</v>
      </c>
      <c r="M1090" s="5" t="s">
        <v>329</v>
      </c>
      <c r="N1090" s="5" t="s">
        <v>406</v>
      </c>
      <c r="O1090" s="5" t="s">
        <v>407</v>
      </c>
    </row>
    <row r="1091" spans="1:15" x14ac:dyDescent="0.25">
      <c r="A1091">
        <v>0</v>
      </c>
      <c r="B1091">
        <v>0</v>
      </c>
      <c r="C1091">
        <v>0</v>
      </c>
      <c r="D1091">
        <v>0</v>
      </c>
      <c r="E1091">
        <v>80</v>
      </c>
      <c r="F1091">
        <v>39</v>
      </c>
      <c r="G1091" s="11">
        <v>0</v>
      </c>
      <c r="H1091" s="11">
        <v>49.961141325</v>
      </c>
      <c r="I1091" s="5" t="s">
        <v>83</v>
      </c>
      <c r="J1091" s="5" t="s">
        <v>84</v>
      </c>
      <c r="K1091" s="5" t="s">
        <v>99</v>
      </c>
      <c r="L1091" s="5" t="s">
        <v>19</v>
      </c>
      <c r="M1091" s="5" t="s">
        <v>329</v>
      </c>
      <c r="N1091" s="5" t="s">
        <v>98</v>
      </c>
      <c r="O1091" s="5" t="s">
        <v>98</v>
      </c>
    </row>
    <row r="1092" spans="1:15" x14ac:dyDescent="0.25">
      <c r="A1092">
        <v>0</v>
      </c>
      <c r="B1092">
        <v>0</v>
      </c>
      <c r="C1092">
        <v>31</v>
      </c>
      <c r="D1092">
        <v>0</v>
      </c>
      <c r="E1092">
        <v>0</v>
      </c>
      <c r="F1092">
        <v>0</v>
      </c>
      <c r="G1092" s="11">
        <v>0</v>
      </c>
      <c r="H1092" s="11">
        <v>0</v>
      </c>
      <c r="I1092" s="5" t="s">
        <v>83</v>
      </c>
      <c r="J1092" s="5" t="s">
        <v>84</v>
      </c>
      <c r="K1092" s="5" t="s">
        <v>99</v>
      </c>
      <c r="L1092" s="5" t="s">
        <v>19</v>
      </c>
      <c r="M1092" s="5" t="s">
        <v>403</v>
      </c>
      <c r="N1092" s="5" t="s">
        <v>404</v>
      </c>
      <c r="O1092" s="5" t="s">
        <v>380</v>
      </c>
    </row>
    <row r="1093" spans="1:15" x14ac:dyDescent="0.25">
      <c r="A1093">
        <v>1802</v>
      </c>
      <c r="B1093">
        <v>0</v>
      </c>
      <c r="C1093">
        <v>110</v>
      </c>
      <c r="D1093">
        <v>0</v>
      </c>
      <c r="E1093">
        <v>0</v>
      </c>
      <c r="F1093">
        <v>0</v>
      </c>
      <c r="G1093" s="11">
        <v>0</v>
      </c>
      <c r="H1093" s="11">
        <v>0</v>
      </c>
      <c r="I1093" s="5" t="s">
        <v>83</v>
      </c>
      <c r="J1093" s="5" t="s">
        <v>84</v>
      </c>
      <c r="K1093" s="5" t="s">
        <v>99</v>
      </c>
      <c r="L1093" s="5" t="s">
        <v>19</v>
      </c>
      <c r="M1093" s="5" t="s">
        <v>98</v>
      </c>
      <c r="N1093" s="5" t="s">
        <v>98</v>
      </c>
      <c r="O1093" s="5" t="s">
        <v>98</v>
      </c>
    </row>
    <row r="1094" spans="1:15" x14ac:dyDescent="0.25">
      <c r="A1094">
        <v>0</v>
      </c>
      <c r="B1094">
        <v>0</v>
      </c>
      <c r="C1094">
        <v>1043</v>
      </c>
      <c r="D1094">
        <v>0</v>
      </c>
      <c r="E1094">
        <v>0</v>
      </c>
      <c r="F1094">
        <v>0</v>
      </c>
      <c r="G1094" s="11">
        <v>0</v>
      </c>
      <c r="H1094" s="11">
        <v>0</v>
      </c>
      <c r="I1094" s="5" t="s">
        <v>83</v>
      </c>
      <c r="J1094" s="5" t="s">
        <v>84</v>
      </c>
      <c r="K1094" s="5" t="s">
        <v>99</v>
      </c>
      <c r="L1094" s="5" t="s">
        <v>19</v>
      </c>
      <c r="M1094" s="5" t="s">
        <v>98</v>
      </c>
      <c r="N1094" s="5" t="s">
        <v>98</v>
      </c>
      <c r="O1094" s="5" t="s">
        <v>98</v>
      </c>
    </row>
    <row r="1095" spans="1:15" x14ac:dyDescent="0.25">
      <c r="A1095">
        <v>31</v>
      </c>
      <c r="B1095">
        <v>0</v>
      </c>
      <c r="C1095">
        <v>82</v>
      </c>
      <c r="D1095">
        <v>76</v>
      </c>
      <c r="E1095">
        <v>0</v>
      </c>
      <c r="F1095">
        <v>0</v>
      </c>
      <c r="G1095" s="11">
        <v>0</v>
      </c>
      <c r="H1095" s="11">
        <v>0</v>
      </c>
      <c r="I1095" s="5" t="s">
        <v>83</v>
      </c>
      <c r="J1095" s="5" t="s">
        <v>84</v>
      </c>
      <c r="K1095" s="5" t="s">
        <v>99</v>
      </c>
      <c r="L1095" s="5" t="s">
        <v>19</v>
      </c>
      <c r="M1095" s="5" t="s">
        <v>98</v>
      </c>
      <c r="N1095" s="5" t="s">
        <v>98</v>
      </c>
      <c r="O1095" s="5" t="s">
        <v>98</v>
      </c>
    </row>
    <row r="1096" spans="1:15" x14ac:dyDescent="0.25">
      <c r="A1096">
        <v>0</v>
      </c>
      <c r="B1096">
        <v>9</v>
      </c>
      <c r="C1096">
        <v>0</v>
      </c>
      <c r="D1096">
        <v>0</v>
      </c>
      <c r="E1096">
        <v>0</v>
      </c>
      <c r="F1096">
        <v>25</v>
      </c>
      <c r="G1096" s="11">
        <v>0</v>
      </c>
      <c r="H1096" s="11">
        <v>28.866437210000001</v>
      </c>
      <c r="I1096" s="5" t="s">
        <v>83</v>
      </c>
      <c r="J1096" s="5" t="s">
        <v>84</v>
      </c>
      <c r="K1096" s="5" t="s">
        <v>99</v>
      </c>
      <c r="L1096" s="5" t="s">
        <v>19</v>
      </c>
      <c r="M1096" s="5" t="s">
        <v>98</v>
      </c>
      <c r="N1096" s="5" t="s">
        <v>98</v>
      </c>
      <c r="O1096" s="5" t="s">
        <v>98</v>
      </c>
    </row>
    <row r="1097" spans="1:15" x14ac:dyDescent="0.25">
      <c r="A1097">
        <v>51</v>
      </c>
      <c r="B1097">
        <v>0</v>
      </c>
      <c r="C1097">
        <v>0</v>
      </c>
      <c r="D1097">
        <v>0</v>
      </c>
      <c r="E1097">
        <v>0</v>
      </c>
      <c r="F1097">
        <v>0</v>
      </c>
      <c r="G1097" s="11">
        <v>0</v>
      </c>
      <c r="H1097" s="11">
        <v>0</v>
      </c>
      <c r="I1097" s="5" t="s">
        <v>83</v>
      </c>
      <c r="J1097" s="5" t="s">
        <v>84</v>
      </c>
      <c r="K1097" s="5" t="s">
        <v>99</v>
      </c>
      <c r="L1097" s="5" t="s">
        <v>19</v>
      </c>
      <c r="M1097" s="5" t="s">
        <v>98</v>
      </c>
      <c r="N1097" s="5" t="s">
        <v>98</v>
      </c>
      <c r="O1097" s="5" t="s">
        <v>98</v>
      </c>
    </row>
    <row r="1098" spans="1:15" x14ac:dyDescent="0.25">
      <c r="A1098">
        <v>0</v>
      </c>
      <c r="B1098">
        <v>0</v>
      </c>
      <c r="C1098">
        <v>24</v>
      </c>
      <c r="D1098">
        <v>0</v>
      </c>
      <c r="E1098">
        <v>0</v>
      </c>
      <c r="F1098">
        <v>0</v>
      </c>
      <c r="G1098" s="11">
        <v>0</v>
      </c>
      <c r="H1098" s="11">
        <v>0</v>
      </c>
      <c r="I1098" s="5" t="s">
        <v>83</v>
      </c>
      <c r="J1098" s="5" t="s">
        <v>84</v>
      </c>
      <c r="K1098" s="5" t="s">
        <v>99</v>
      </c>
      <c r="L1098" s="5" t="s">
        <v>19</v>
      </c>
      <c r="M1098" s="5" t="s">
        <v>98</v>
      </c>
      <c r="N1098" s="5" t="s">
        <v>98</v>
      </c>
      <c r="O1098" s="5" t="s">
        <v>98</v>
      </c>
    </row>
    <row r="1099" spans="1:15" x14ac:dyDescent="0.25">
      <c r="A1099">
        <v>0</v>
      </c>
      <c r="B1099">
        <v>4</v>
      </c>
      <c r="C1099">
        <v>0</v>
      </c>
      <c r="D1099">
        <v>0</v>
      </c>
      <c r="E1099">
        <v>0</v>
      </c>
      <c r="F1099">
        <v>0</v>
      </c>
      <c r="G1099" s="11">
        <v>0</v>
      </c>
      <c r="H1099" s="11">
        <v>0</v>
      </c>
      <c r="I1099" s="5" t="s">
        <v>83</v>
      </c>
      <c r="J1099" s="5" t="s">
        <v>84</v>
      </c>
      <c r="K1099" s="5" t="s">
        <v>99</v>
      </c>
      <c r="L1099" s="5" t="s">
        <v>19</v>
      </c>
      <c r="M1099" s="5" t="s">
        <v>98</v>
      </c>
      <c r="N1099" s="5" t="s">
        <v>98</v>
      </c>
      <c r="O1099" s="5" t="s">
        <v>98</v>
      </c>
    </row>
    <row r="1100" spans="1:15" s="3" customFormat="1" x14ac:dyDescent="0.25">
      <c r="A1100">
        <v>285</v>
      </c>
      <c r="B1100">
        <v>31</v>
      </c>
      <c r="C1100">
        <v>0</v>
      </c>
      <c r="D1100">
        <v>43</v>
      </c>
      <c r="E1100">
        <v>118</v>
      </c>
      <c r="F1100">
        <v>310</v>
      </c>
      <c r="G1100" s="11">
        <v>39.153073200000001</v>
      </c>
      <c r="H1100" s="11">
        <v>266.4594204</v>
      </c>
      <c r="I1100" s="5" t="s">
        <v>83</v>
      </c>
      <c r="J1100" s="5" t="s">
        <v>84</v>
      </c>
      <c r="K1100" s="5" t="s">
        <v>99</v>
      </c>
      <c r="L1100" s="5" t="s">
        <v>19</v>
      </c>
      <c r="M1100" s="5" t="s">
        <v>193</v>
      </c>
      <c r="N1100" s="5" t="s">
        <v>194</v>
      </c>
      <c r="O1100" s="5" t="s">
        <v>195</v>
      </c>
    </row>
    <row r="1101" spans="1:15" x14ac:dyDescent="0.25">
      <c r="A1101">
        <v>0</v>
      </c>
      <c r="B1101">
        <v>0</v>
      </c>
      <c r="C1101">
        <v>0</v>
      </c>
      <c r="D1101">
        <v>0</v>
      </c>
      <c r="E1101">
        <v>0</v>
      </c>
      <c r="F1101">
        <v>0</v>
      </c>
      <c r="G1101" s="11">
        <v>0</v>
      </c>
      <c r="H1101" s="11">
        <v>31.08693238</v>
      </c>
      <c r="I1101" s="5" t="s">
        <v>83</v>
      </c>
      <c r="J1101" s="5" t="s">
        <v>84</v>
      </c>
      <c r="K1101" s="5" t="s">
        <v>99</v>
      </c>
      <c r="L1101" s="5" t="s">
        <v>19</v>
      </c>
      <c r="M1101" s="5" t="s">
        <v>193</v>
      </c>
      <c r="N1101" s="5" t="s">
        <v>194</v>
      </c>
      <c r="O1101" s="5" t="s">
        <v>195</v>
      </c>
    </row>
    <row r="1102" spans="1:15" x14ac:dyDescent="0.25">
      <c r="A1102">
        <v>98</v>
      </c>
      <c r="B1102">
        <v>0</v>
      </c>
      <c r="C1102">
        <v>0</v>
      </c>
      <c r="D1102">
        <v>0</v>
      </c>
      <c r="E1102">
        <v>0</v>
      </c>
      <c r="F1102">
        <v>0</v>
      </c>
      <c r="G1102" s="11">
        <v>0</v>
      </c>
      <c r="H1102" s="11">
        <v>0</v>
      </c>
      <c r="I1102" s="5" t="s">
        <v>83</v>
      </c>
      <c r="J1102" s="5" t="s">
        <v>84</v>
      </c>
      <c r="K1102" s="5" t="s">
        <v>99</v>
      </c>
      <c r="L1102" s="5" t="s">
        <v>19</v>
      </c>
      <c r="M1102" s="5" t="s">
        <v>157</v>
      </c>
      <c r="N1102" s="5" t="s">
        <v>98</v>
      </c>
      <c r="O1102" s="5" t="s">
        <v>98</v>
      </c>
    </row>
    <row r="1103" spans="1:15" x14ac:dyDescent="0.25">
      <c r="A1103">
        <v>5</v>
      </c>
      <c r="B1103">
        <v>0</v>
      </c>
      <c r="C1103">
        <v>0</v>
      </c>
      <c r="D1103">
        <v>0</v>
      </c>
      <c r="E1103">
        <v>0</v>
      </c>
      <c r="F1103">
        <v>0</v>
      </c>
      <c r="G1103" s="11">
        <v>0</v>
      </c>
      <c r="H1103" s="11">
        <v>0</v>
      </c>
      <c r="I1103" s="5" t="s">
        <v>83</v>
      </c>
      <c r="J1103" s="5" t="s">
        <v>84</v>
      </c>
      <c r="K1103" s="5" t="s">
        <v>99</v>
      </c>
      <c r="L1103" s="5" t="s">
        <v>19</v>
      </c>
      <c r="M1103" s="5" t="s">
        <v>392</v>
      </c>
      <c r="N1103" s="5" t="s">
        <v>393</v>
      </c>
      <c r="O1103" s="5" t="s">
        <v>98</v>
      </c>
    </row>
    <row r="1104" spans="1:15" x14ac:dyDescent="0.25">
      <c r="A1104">
        <v>0</v>
      </c>
      <c r="B1104">
        <v>0</v>
      </c>
      <c r="C1104">
        <v>213</v>
      </c>
      <c r="D1104">
        <v>0</v>
      </c>
      <c r="E1104">
        <v>0</v>
      </c>
      <c r="F1104">
        <v>0</v>
      </c>
      <c r="G1104" s="11">
        <v>0</v>
      </c>
      <c r="H1104" s="11">
        <v>0</v>
      </c>
      <c r="I1104" s="5" t="s">
        <v>83</v>
      </c>
      <c r="J1104" s="5" t="s">
        <v>84</v>
      </c>
      <c r="K1104" s="5" t="s">
        <v>99</v>
      </c>
      <c r="L1104" s="5" t="s">
        <v>338</v>
      </c>
      <c r="M1104" s="5" t="s">
        <v>98</v>
      </c>
      <c r="N1104" s="5" t="s">
        <v>98</v>
      </c>
      <c r="O1104" s="5" t="s">
        <v>98</v>
      </c>
    </row>
    <row r="1105" spans="1:15" x14ac:dyDescent="0.25">
      <c r="A1105">
        <v>0</v>
      </c>
      <c r="B1105">
        <v>0</v>
      </c>
      <c r="C1105">
        <v>0</v>
      </c>
      <c r="D1105">
        <v>14</v>
      </c>
      <c r="E1105">
        <v>0</v>
      </c>
      <c r="F1105">
        <v>0</v>
      </c>
      <c r="G1105" s="11">
        <v>0</v>
      </c>
      <c r="H1105" s="11">
        <v>0</v>
      </c>
      <c r="I1105" s="5" t="s">
        <v>83</v>
      </c>
      <c r="J1105" s="5" t="s">
        <v>84</v>
      </c>
      <c r="K1105" s="5" t="s">
        <v>99</v>
      </c>
      <c r="L1105" s="5" t="s">
        <v>338</v>
      </c>
      <c r="M1105" s="5" t="s">
        <v>339</v>
      </c>
      <c r="N1105" s="5" t="s">
        <v>340</v>
      </c>
      <c r="O1105" s="5" t="s">
        <v>341</v>
      </c>
    </row>
    <row r="1106" spans="1:15" x14ac:dyDescent="0.25">
      <c r="A1106">
        <v>0</v>
      </c>
      <c r="B1106">
        <v>0</v>
      </c>
      <c r="C1106">
        <v>0</v>
      </c>
      <c r="D1106">
        <v>0</v>
      </c>
      <c r="E1106">
        <v>0</v>
      </c>
      <c r="F1106">
        <v>9</v>
      </c>
      <c r="G1106" s="11">
        <v>0</v>
      </c>
      <c r="H1106" s="11">
        <v>0</v>
      </c>
      <c r="I1106" s="5" t="s">
        <v>83</v>
      </c>
      <c r="J1106" s="5" t="s">
        <v>84</v>
      </c>
      <c r="K1106" s="5" t="s">
        <v>99</v>
      </c>
      <c r="L1106" s="5" t="s">
        <v>338</v>
      </c>
      <c r="M1106" s="5" t="s">
        <v>339</v>
      </c>
      <c r="N1106" s="5" t="s">
        <v>340</v>
      </c>
      <c r="O1106" s="5" t="s">
        <v>341</v>
      </c>
    </row>
    <row r="1107" spans="1:15" x14ac:dyDescent="0.25">
      <c r="A1107">
        <v>0</v>
      </c>
      <c r="B1107">
        <v>0</v>
      </c>
      <c r="C1107">
        <v>0</v>
      </c>
      <c r="D1107">
        <v>0</v>
      </c>
      <c r="E1107">
        <v>0</v>
      </c>
      <c r="F1107">
        <v>0</v>
      </c>
      <c r="G1107" s="11">
        <v>0</v>
      </c>
      <c r="H1107" s="11">
        <v>8.8819806799999999</v>
      </c>
      <c r="I1107" s="5" t="s">
        <v>83</v>
      </c>
      <c r="J1107" s="5" t="s">
        <v>84</v>
      </c>
      <c r="K1107" s="5" t="s">
        <v>99</v>
      </c>
      <c r="L1107" s="5" t="s">
        <v>338</v>
      </c>
      <c r="M1107" s="5" t="s">
        <v>339</v>
      </c>
      <c r="N1107" s="5" t="s">
        <v>340</v>
      </c>
      <c r="O1107" s="5" t="s">
        <v>341</v>
      </c>
    </row>
    <row r="1108" spans="1:15" x14ac:dyDescent="0.25">
      <c r="A1108">
        <v>0</v>
      </c>
      <c r="B1108">
        <v>0</v>
      </c>
      <c r="C1108">
        <v>0</v>
      </c>
      <c r="D1108">
        <v>0</v>
      </c>
      <c r="E1108">
        <v>0</v>
      </c>
      <c r="F1108">
        <v>0</v>
      </c>
      <c r="G1108" s="11">
        <v>5.2204097599999999</v>
      </c>
      <c r="H1108" s="11">
        <v>0</v>
      </c>
      <c r="I1108" s="5" t="s">
        <v>83</v>
      </c>
      <c r="J1108" s="5" t="s">
        <v>84</v>
      </c>
      <c r="K1108" s="5" t="s">
        <v>99</v>
      </c>
      <c r="L1108" s="5" t="s">
        <v>338</v>
      </c>
      <c r="M1108" s="5" t="s">
        <v>339</v>
      </c>
      <c r="N1108" s="5" t="s">
        <v>340</v>
      </c>
      <c r="O1108" s="5" t="s">
        <v>341</v>
      </c>
    </row>
    <row r="1109" spans="1:15" x14ac:dyDescent="0.25">
      <c r="A1109">
        <v>0</v>
      </c>
      <c r="B1109">
        <v>0</v>
      </c>
      <c r="C1109">
        <v>0</v>
      </c>
      <c r="D1109">
        <v>0</v>
      </c>
      <c r="E1109">
        <v>14</v>
      </c>
      <c r="F1109">
        <v>0</v>
      </c>
      <c r="G1109" s="11">
        <v>0</v>
      </c>
      <c r="H1109" s="11">
        <v>0</v>
      </c>
      <c r="I1109" s="5" t="s">
        <v>83</v>
      </c>
      <c r="J1109" s="5" t="s">
        <v>84</v>
      </c>
      <c r="K1109" s="5" t="s">
        <v>99</v>
      </c>
      <c r="L1109" s="5" t="s">
        <v>370</v>
      </c>
      <c r="M1109" s="5" t="s">
        <v>371</v>
      </c>
      <c r="N1109" s="5"/>
      <c r="O1109" s="5" t="s">
        <v>98</v>
      </c>
    </row>
    <row r="1110" spans="1:15" x14ac:dyDescent="0.25">
      <c r="A1110">
        <v>0</v>
      </c>
      <c r="B1110">
        <v>0</v>
      </c>
      <c r="C1110">
        <v>0</v>
      </c>
      <c r="D1110">
        <v>71</v>
      </c>
      <c r="E1110">
        <v>0</v>
      </c>
      <c r="F1110">
        <v>53</v>
      </c>
      <c r="G1110" s="11">
        <v>0</v>
      </c>
      <c r="H1110" s="11">
        <v>74.386588195000002</v>
      </c>
      <c r="I1110" s="5" t="s">
        <v>83</v>
      </c>
      <c r="J1110" s="5" t="s">
        <v>84</v>
      </c>
      <c r="K1110" s="5" t="s">
        <v>99</v>
      </c>
      <c r="L1110" s="5" t="s">
        <v>98</v>
      </c>
      <c r="M1110" s="5" t="s">
        <v>98</v>
      </c>
      <c r="N1110" s="5" t="s">
        <v>98</v>
      </c>
      <c r="O1110" s="5" t="s">
        <v>98</v>
      </c>
    </row>
    <row r="1111" spans="1:15" x14ac:dyDescent="0.25">
      <c r="A1111">
        <v>0</v>
      </c>
      <c r="B1111">
        <v>0</v>
      </c>
      <c r="C1111">
        <v>0</v>
      </c>
      <c r="D1111">
        <v>188</v>
      </c>
      <c r="E1111">
        <v>0</v>
      </c>
      <c r="F1111">
        <v>0</v>
      </c>
      <c r="G1111" s="11">
        <v>0</v>
      </c>
      <c r="H1111" s="11">
        <v>0</v>
      </c>
      <c r="I1111" s="5" t="s">
        <v>83</v>
      </c>
      <c r="J1111" s="5" t="s">
        <v>84</v>
      </c>
      <c r="K1111" s="5" t="s">
        <v>99</v>
      </c>
      <c r="L1111" s="5" t="s">
        <v>98</v>
      </c>
      <c r="M1111" s="5" t="s">
        <v>98</v>
      </c>
      <c r="N1111" s="5" t="s">
        <v>98</v>
      </c>
      <c r="O1111" s="5" t="s">
        <v>98</v>
      </c>
    </row>
    <row r="1112" spans="1:15" x14ac:dyDescent="0.25">
      <c r="A1112">
        <v>0</v>
      </c>
      <c r="B1112">
        <v>0</v>
      </c>
      <c r="C1112">
        <v>147</v>
      </c>
      <c r="D1112">
        <v>0</v>
      </c>
      <c r="E1112">
        <v>0</v>
      </c>
      <c r="F1112">
        <v>0</v>
      </c>
      <c r="G1112" s="11">
        <v>0</v>
      </c>
      <c r="H1112" s="11">
        <v>0</v>
      </c>
      <c r="I1112" s="5" t="s">
        <v>83</v>
      </c>
      <c r="J1112" s="5" t="s">
        <v>84</v>
      </c>
      <c r="K1112" s="5" t="s">
        <v>99</v>
      </c>
      <c r="L1112" s="5" t="s">
        <v>98</v>
      </c>
      <c r="M1112" s="5" t="s">
        <v>98</v>
      </c>
      <c r="N1112" s="5" t="s">
        <v>98</v>
      </c>
      <c r="O1112" s="5" t="s">
        <v>98</v>
      </c>
    </row>
    <row r="1113" spans="1:15" x14ac:dyDescent="0.25">
      <c r="A1113">
        <v>0</v>
      </c>
      <c r="B1113">
        <v>0</v>
      </c>
      <c r="C1113">
        <v>0</v>
      </c>
      <c r="D1113">
        <v>0</v>
      </c>
      <c r="E1113">
        <v>20</v>
      </c>
      <c r="F1113">
        <v>26</v>
      </c>
      <c r="G1113" s="11">
        <v>16.966331719999999</v>
      </c>
      <c r="H1113" s="11">
        <v>36.638170305000003</v>
      </c>
      <c r="I1113" s="5" t="s">
        <v>83</v>
      </c>
      <c r="J1113" s="5" t="s">
        <v>84</v>
      </c>
      <c r="K1113" s="5" t="s">
        <v>99</v>
      </c>
      <c r="L1113" s="5" t="s">
        <v>98</v>
      </c>
      <c r="M1113" s="5" t="s">
        <v>98</v>
      </c>
      <c r="N1113" s="5" t="s">
        <v>98</v>
      </c>
      <c r="O1113" s="5" t="s">
        <v>98</v>
      </c>
    </row>
    <row r="1114" spans="1:15" x14ac:dyDescent="0.25">
      <c r="A1114">
        <v>0</v>
      </c>
      <c r="B1114">
        <v>74</v>
      </c>
      <c r="C1114">
        <v>0</v>
      </c>
      <c r="D1114">
        <v>0</v>
      </c>
      <c r="E1114">
        <v>0</v>
      </c>
      <c r="F1114">
        <v>0</v>
      </c>
      <c r="G1114" s="11">
        <v>0</v>
      </c>
      <c r="H1114" s="11">
        <v>0</v>
      </c>
      <c r="I1114" s="5" t="s">
        <v>83</v>
      </c>
      <c r="J1114" s="5" t="s">
        <v>84</v>
      </c>
      <c r="K1114" s="5" t="s">
        <v>99</v>
      </c>
      <c r="L1114" s="5" t="s">
        <v>98</v>
      </c>
      <c r="M1114" s="5" t="s">
        <v>98</v>
      </c>
      <c r="N1114" s="5" t="s">
        <v>98</v>
      </c>
      <c r="O1114" s="5" t="s">
        <v>98</v>
      </c>
    </row>
    <row r="1115" spans="1:15" x14ac:dyDescent="0.25">
      <c r="A1115">
        <v>10</v>
      </c>
      <c r="B1115">
        <v>0</v>
      </c>
      <c r="C1115">
        <v>0</v>
      </c>
      <c r="D1115">
        <v>0</v>
      </c>
      <c r="E1115">
        <v>0</v>
      </c>
      <c r="F1115">
        <v>0</v>
      </c>
      <c r="G1115" s="11">
        <v>0</v>
      </c>
      <c r="H1115" s="11">
        <v>9.9922282649999996</v>
      </c>
      <c r="I1115" s="5" t="s">
        <v>83</v>
      </c>
      <c r="J1115" s="5" t="s">
        <v>84</v>
      </c>
      <c r="K1115" s="5" t="s">
        <v>99</v>
      </c>
      <c r="L1115" s="5" t="s">
        <v>98</v>
      </c>
      <c r="M1115" s="5" t="s">
        <v>98</v>
      </c>
      <c r="N1115" s="5" t="s">
        <v>98</v>
      </c>
      <c r="O1115" s="5" t="s">
        <v>98</v>
      </c>
    </row>
    <row r="1116" spans="1:15" x14ac:dyDescent="0.25">
      <c r="A1116">
        <v>28</v>
      </c>
      <c r="B1116">
        <v>125</v>
      </c>
      <c r="C1116">
        <v>2095</v>
      </c>
      <c r="D1116">
        <v>616</v>
      </c>
      <c r="E1116">
        <v>114</v>
      </c>
      <c r="F1116">
        <v>0</v>
      </c>
      <c r="G1116" s="11">
        <v>43.068380519999998</v>
      </c>
      <c r="H1116" s="11">
        <v>0</v>
      </c>
      <c r="I1116" s="5" t="s">
        <v>83</v>
      </c>
      <c r="J1116" s="5" t="s">
        <v>84</v>
      </c>
      <c r="K1116" s="5" t="s">
        <v>99</v>
      </c>
      <c r="L1116" s="5" t="s">
        <v>100</v>
      </c>
      <c r="M1116" s="5" t="s">
        <v>115</v>
      </c>
      <c r="N1116" s="5" t="s">
        <v>116</v>
      </c>
      <c r="O1116" s="5" t="s">
        <v>117</v>
      </c>
    </row>
    <row r="1117" spans="1:15" x14ac:dyDescent="0.25">
      <c r="A1117">
        <v>788</v>
      </c>
      <c r="B1117">
        <v>992</v>
      </c>
      <c r="C1117">
        <v>3085</v>
      </c>
      <c r="D1117">
        <v>2591</v>
      </c>
      <c r="E1117">
        <v>96</v>
      </c>
      <c r="F1117">
        <v>82</v>
      </c>
      <c r="G1117" s="11">
        <v>35.237765879999998</v>
      </c>
      <c r="H1117" s="11">
        <v>98.812035065000003</v>
      </c>
      <c r="I1117" s="5" t="s">
        <v>83</v>
      </c>
      <c r="J1117" s="5" t="s">
        <v>84</v>
      </c>
      <c r="K1117" s="5" t="s">
        <v>99</v>
      </c>
      <c r="L1117" s="5" t="s">
        <v>100</v>
      </c>
      <c r="M1117" s="5" t="s">
        <v>101</v>
      </c>
      <c r="N1117" s="5" t="s">
        <v>102</v>
      </c>
      <c r="O1117" s="5" t="s">
        <v>196</v>
      </c>
    </row>
    <row r="1118" spans="1:15" x14ac:dyDescent="0.25">
      <c r="A1118">
        <v>245</v>
      </c>
      <c r="B1118">
        <v>89</v>
      </c>
      <c r="C1118">
        <v>1095</v>
      </c>
      <c r="D1118">
        <v>112</v>
      </c>
      <c r="E1118">
        <v>49</v>
      </c>
      <c r="F1118">
        <v>38</v>
      </c>
      <c r="G1118" s="11">
        <v>27.407151240000001</v>
      </c>
      <c r="H1118" s="11">
        <v>46.630398569999997</v>
      </c>
      <c r="I1118" s="5" t="s">
        <v>83</v>
      </c>
      <c r="J1118" s="5" t="s">
        <v>84</v>
      </c>
      <c r="K1118" s="5" t="s">
        <v>99</v>
      </c>
      <c r="L1118" s="5" t="s">
        <v>100</v>
      </c>
      <c r="M1118" s="5" t="s">
        <v>101</v>
      </c>
      <c r="N1118" s="5" t="s">
        <v>102</v>
      </c>
      <c r="O1118" s="5" t="s">
        <v>196</v>
      </c>
    </row>
    <row r="1119" spans="1:15" x14ac:dyDescent="0.25">
      <c r="A1119">
        <v>75</v>
      </c>
      <c r="B1119">
        <v>74</v>
      </c>
      <c r="C1119">
        <v>124</v>
      </c>
      <c r="D1119">
        <v>91</v>
      </c>
      <c r="E1119">
        <v>0</v>
      </c>
      <c r="F1119">
        <v>0</v>
      </c>
      <c r="G1119" s="11">
        <v>0</v>
      </c>
      <c r="H1119" s="11">
        <v>0</v>
      </c>
      <c r="I1119" s="5" t="s">
        <v>83</v>
      </c>
      <c r="J1119" s="5" t="s">
        <v>84</v>
      </c>
      <c r="K1119" s="5" t="s">
        <v>99</v>
      </c>
      <c r="L1119" s="5" t="s">
        <v>100</v>
      </c>
      <c r="M1119" s="5" t="s">
        <v>101</v>
      </c>
      <c r="N1119" s="5" t="s">
        <v>102</v>
      </c>
      <c r="O1119" s="5" t="s">
        <v>196</v>
      </c>
    </row>
    <row r="1120" spans="1:15" x14ac:dyDescent="0.25">
      <c r="A1120">
        <v>0</v>
      </c>
      <c r="B1120">
        <v>0</v>
      </c>
      <c r="C1120">
        <v>0</v>
      </c>
      <c r="D1120">
        <v>0</v>
      </c>
      <c r="E1120">
        <v>1</v>
      </c>
      <c r="F1120">
        <v>0</v>
      </c>
      <c r="G1120" s="11">
        <v>0</v>
      </c>
      <c r="H1120" s="11">
        <v>0</v>
      </c>
      <c r="I1120" s="5" t="s">
        <v>83</v>
      </c>
      <c r="J1120" s="5" t="s">
        <v>84</v>
      </c>
      <c r="K1120" s="5" t="s">
        <v>99</v>
      </c>
      <c r="L1120" s="5" t="s">
        <v>100</v>
      </c>
      <c r="M1120" s="5" t="s">
        <v>101</v>
      </c>
      <c r="N1120" s="5" t="s">
        <v>102</v>
      </c>
      <c r="O1120" s="5" t="s">
        <v>196</v>
      </c>
    </row>
    <row r="1121" spans="1:16" x14ac:dyDescent="0.25">
      <c r="A1121">
        <v>0</v>
      </c>
      <c r="B1121">
        <v>0</v>
      </c>
      <c r="C1121">
        <v>0</v>
      </c>
      <c r="D1121">
        <v>0</v>
      </c>
      <c r="E1121">
        <v>1</v>
      </c>
      <c r="F1121">
        <v>0</v>
      </c>
      <c r="G1121" s="11">
        <v>0</v>
      </c>
      <c r="H1121" s="11">
        <v>0</v>
      </c>
      <c r="I1121" s="5" t="s">
        <v>83</v>
      </c>
      <c r="J1121" s="5" t="s">
        <v>84</v>
      </c>
      <c r="K1121" s="5" t="s">
        <v>99</v>
      </c>
      <c r="L1121" s="5" t="s">
        <v>100</v>
      </c>
      <c r="M1121" s="5" t="s">
        <v>101</v>
      </c>
      <c r="N1121" s="5" t="s">
        <v>102</v>
      </c>
      <c r="O1121" s="5" t="s">
        <v>196</v>
      </c>
    </row>
    <row r="1122" spans="1:16" x14ac:dyDescent="0.25">
      <c r="A1122">
        <v>0</v>
      </c>
      <c r="B1122">
        <v>0</v>
      </c>
      <c r="C1122">
        <v>648</v>
      </c>
      <c r="D1122">
        <v>0</v>
      </c>
      <c r="E1122">
        <v>109</v>
      </c>
      <c r="F1122">
        <v>119</v>
      </c>
      <c r="G1122" s="11">
        <v>100.49288788</v>
      </c>
      <c r="H1122" s="11">
        <v>229.82125009499998</v>
      </c>
      <c r="I1122" s="5" t="s">
        <v>83</v>
      </c>
      <c r="J1122" s="5" t="s">
        <v>84</v>
      </c>
      <c r="K1122" s="5" t="s">
        <v>99</v>
      </c>
      <c r="L1122" s="5" t="s">
        <v>100</v>
      </c>
      <c r="M1122" s="5" t="s">
        <v>332</v>
      </c>
      <c r="N1122" s="5" t="s">
        <v>333</v>
      </c>
      <c r="O1122" s="5" t="s">
        <v>98</v>
      </c>
    </row>
    <row r="1123" spans="1:16" x14ac:dyDescent="0.25">
      <c r="A1123">
        <v>0</v>
      </c>
      <c r="B1123">
        <v>0</v>
      </c>
      <c r="C1123">
        <v>106</v>
      </c>
      <c r="D1123">
        <v>0</v>
      </c>
      <c r="E1123">
        <v>0</v>
      </c>
      <c r="F1123">
        <v>0</v>
      </c>
      <c r="G1123" s="11">
        <v>0</v>
      </c>
      <c r="H1123" s="11">
        <v>0</v>
      </c>
      <c r="I1123" s="5" t="s">
        <v>83</v>
      </c>
      <c r="J1123" s="5" t="s">
        <v>84</v>
      </c>
      <c r="K1123" s="5" t="s">
        <v>99</v>
      </c>
      <c r="L1123" s="5" t="s">
        <v>100</v>
      </c>
      <c r="M1123" s="5" t="s">
        <v>332</v>
      </c>
      <c r="N1123" s="5" t="s">
        <v>333</v>
      </c>
      <c r="O1123" s="5" t="s">
        <v>98</v>
      </c>
    </row>
    <row r="1124" spans="1:16" x14ac:dyDescent="0.25">
      <c r="A1124">
        <v>0</v>
      </c>
      <c r="B1124">
        <v>0</v>
      </c>
      <c r="C1124">
        <v>48</v>
      </c>
      <c r="D1124">
        <v>22</v>
      </c>
      <c r="E1124">
        <v>16</v>
      </c>
      <c r="F1124">
        <v>36</v>
      </c>
      <c r="G1124" s="11">
        <v>46.983687840000002</v>
      </c>
      <c r="H1124" s="11">
        <v>58.843122004999998</v>
      </c>
      <c r="I1124" s="5" t="s">
        <v>83</v>
      </c>
      <c r="J1124" s="5" t="s">
        <v>84</v>
      </c>
      <c r="K1124" s="5" t="s">
        <v>98</v>
      </c>
      <c r="L1124" s="5" t="s">
        <v>98</v>
      </c>
      <c r="M1124" s="5" t="s">
        <v>98</v>
      </c>
      <c r="N1124" s="5" t="s">
        <v>98</v>
      </c>
      <c r="O1124" s="5" t="s">
        <v>98</v>
      </c>
      <c r="P1124" s="5" t="s">
        <v>686</v>
      </c>
    </row>
    <row r="1125" spans="1:16" x14ac:dyDescent="0.25">
      <c r="A1125" s="3">
        <v>0</v>
      </c>
      <c r="B1125" s="3">
        <v>25</v>
      </c>
      <c r="C1125" s="3">
        <v>0</v>
      </c>
      <c r="D1125" s="3">
        <v>0</v>
      </c>
      <c r="E1125" s="3">
        <v>0</v>
      </c>
      <c r="F1125" s="3">
        <v>0</v>
      </c>
      <c r="G1125" s="21">
        <v>0</v>
      </c>
      <c r="H1125" s="21">
        <v>0</v>
      </c>
      <c r="I1125" s="5" t="s">
        <v>83</v>
      </c>
      <c r="J1125" s="5" t="s">
        <v>84</v>
      </c>
      <c r="K1125" s="5" t="s">
        <v>98</v>
      </c>
      <c r="L1125" s="5" t="s">
        <v>98</v>
      </c>
      <c r="M1125" s="5" t="s">
        <v>98</v>
      </c>
      <c r="N1125" s="5" t="s">
        <v>98</v>
      </c>
      <c r="O1125" s="5" t="s">
        <v>98</v>
      </c>
      <c r="P1125" s="5" t="s">
        <v>686</v>
      </c>
    </row>
    <row r="1126" spans="1:16" x14ac:dyDescent="0.25">
      <c r="A1126" s="3">
        <v>0</v>
      </c>
      <c r="B1126" s="3">
        <v>0</v>
      </c>
      <c r="C1126" s="3">
        <v>25</v>
      </c>
      <c r="D1126" s="3">
        <v>0</v>
      </c>
      <c r="E1126" s="3">
        <v>0</v>
      </c>
      <c r="F1126" s="3">
        <v>0</v>
      </c>
      <c r="G1126" s="21">
        <v>0</v>
      </c>
      <c r="H1126" s="21">
        <v>0</v>
      </c>
      <c r="I1126" s="5" t="s">
        <v>83</v>
      </c>
      <c r="J1126" s="5" t="s">
        <v>84</v>
      </c>
      <c r="K1126" s="5" t="s">
        <v>98</v>
      </c>
      <c r="L1126" s="5" t="s">
        <v>98</v>
      </c>
      <c r="M1126" s="5" t="s">
        <v>98</v>
      </c>
      <c r="N1126" s="5" t="s">
        <v>98</v>
      </c>
      <c r="O1126" s="5" t="s">
        <v>98</v>
      </c>
      <c r="P1126" s="5" t="s">
        <v>686</v>
      </c>
    </row>
    <row r="1127" spans="1:16" x14ac:dyDescent="0.25">
      <c r="A1127" s="3">
        <v>0</v>
      </c>
      <c r="B1127" s="3">
        <v>10</v>
      </c>
      <c r="C1127" s="3">
        <v>13</v>
      </c>
      <c r="D1127" s="3">
        <v>0</v>
      </c>
      <c r="E1127" s="3">
        <v>0</v>
      </c>
      <c r="F1127" s="3">
        <v>0</v>
      </c>
      <c r="G1127" s="21">
        <v>0</v>
      </c>
      <c r="H1127" s="21">
        <v>0</v>
      </c>
      <c r="I1127" s="5" t="s">
        <v>83</v>
      </c>
      <c r="J1127" s="5" t="s">
        <v>84</v>
      </c>
      <c r="K1127" s="5" t="s">
        <v>98</v>
      </c>
      <c r="L1127" s="5" t="s">
        <v>98</v>
      </c>
      <c r="M1127" s="5" t="s">
        <v>98</v>
      </c>
      <c r="N1127" s="5" t="s">
        <v>98</v>
      </c>
      <c r="O1127" s="5" t="s">
        <v>98</v>
      </c>
      <c r="P1127" s="5" t="s">
        <v>686</v>
      </c>
    </row>
    <row r="1128" spans="1:16" x14ac:dyDescent="0.25">
      <c r="A1128" s="3">
        <v>17</v>
      </c>
      <c r="B1128" s="3">
        <v>0</v>
      </c>
      <c r="C1128" s="3">
        <v>0</v>
      </c>
      <c r="D1128" s="3">
        <v>0</v>
      </c>
      <c r="E1128" s="3">
        <v>0</v>
      </c>
      <c r="F1128" s="3">
        <v>0</v>
      </c>
      <c r="G1128" s="21">
        <v>0</v>
      </c>
      <c r="H1128" s="21">
        <v>0</v>
      </c>
      <c r="I1128" s="5" t="s">
        <v>83</v>
      </c>
      <c r="J1128" s="5" t="s">
        <v>84</v>
      </c>
      <c r="K1128" s="5" t="s">
        <v>98</v>
      </c>
      <c r="L1128" s="5" t="s">
        <v>98</v>
      </c>
      <c r="M1128" s="5" t="s">
        <v>98</v>
      </c>
      <c r="N1128" s="5" t="s">
        <v>98</v>
      </c>
      <c r="O1128" s="5" t="s">
        <v>98</v>
      </c>
      <c r="P1128" s="5" t="s">
        <v>686</v>
      </c>
    </row>
    <row r="1129" spans="1:16" x14ac:dyDescent="0.25">
      <c r="A1129" s="3">
        <v>0</v>
      </c>
      <c r="B1129" s="3">
        <v>0</v>
      </c>
      <c r="C1129" s="3">
        <v>0</v>
      </c>
      <c r="D1129" s="3">
        <v>17</v>
      </c>
      <c r="E1129" s="3">
        <v>0</v>
      </c>
      <c r="F1129" s="3">
        <v>0</v>
      </c>
      <c r="G1129" s="21">
        <v>0</v>
      </c>
      <c r="H1129" s="21">
        <v>0</v>
      </c>
      <c r="I1129" s="5" t="s">
        <v>83</v>
      </c>
      <c r="J1129" s="5" t="s">
        <v>84</v>
      </c>
      <c r="K1129" s="5" t="s">
        <v>98</v>
      </c>
      <c r="L1129" s="5" t="s">
        <v>98</v>
      </c>
      <c r="M1129" s="5" t="s">
        <v>98</v>
      </c>
      <c r="N1129" s="5" t="s">
        <v>98</v>
      </c>
      <c r="O1129" s="5" t="s">
        <v>98</v>
      </c>
      <c r="P1129" s="5" t="s">
        <v>686</v>
      </c>
    </row>
    <row r="1130" spans="1:16" x14ac:dyDescent="0.25">
      <c r="A1130" s="3">
        <v>7</v>
      </c>
      <c r="B1130" s="3">
        <v>0</v>
      </c>
      <c r="C1130" s="3">
        <v>0</v>
      </c>
      <c r="D1130" s="3">
        <v>0</v>
      </c>
      <c r="E1130" s="3">
        <v>0</v>
      </c>
      <c r="F1130" s="3">
        <v>0</v>
      </c>
      <c r="G1130" s="21">
        <v>0</v>
      </c>
      <c r="H1130" s="21">
        <v>0</v>
      </c>
      <c r="I1130" s="5" t="s">
        <v>83</v>
      </c>
      <c r="J1130" s="5" t="s">
        <v>84</v>
      </c>
      <c r="K1130" s="5" t="s">
        <v>98</v>
      </c>
      <c r="L1130" s="5" t="s">
        <v>98</v>
      </c>
      <c r="M1130" s="5" t="s">
        <v>98</v>
      </c>
      <c r="N1130" s="5" t="s">
        <v>98</v>
      </c>
      <c r="O1130" s="5" t="s">
        <v>98</v>
      </c>
      <c r="P1130" s="5" t="s">
        <v>686</v>
      </c>
    </row>
    <row r="1131" spans="1:16" x14ac:dyDescent="0.25">
      <c r="A1131" s="3">
        <v>6</v>
      </c>
      <c r="B1131" s="3">
        <v>0</v>
      </c>
      <c r="C1131" s="3">
        <v>0</v>
      </c>
      <c r="D1131" s="3">
        <v>0</v>
      </c>
      <c r="E1131" s="3">
        <v>0</v>
      </c>
      <c r="F1131" s="3">
        <v>0</v>
      </c>
      <c r="G1131" s="21">
        <v>0</v>
      </c>
      <c r="H1131" s="21">
        <v>0</v>
      </c>
      <c r="I1131" s="5" t="s">
        <v>83</v>
      </c>
      <c r="J1131" s="5" t="s">
        <v>84</v>
      </c>
      <c r="K1131" s="5" t="s">
        <v>98</v>
      </c>
      <c r="L1131" s="5" t="s">
        <v>98</v>
      </c>
      <c r="M1131" s="5" t="s">
        <v>98</v>
      </c>
      <c r="N1131" s="5" t="s">
        <v>98</v>
      </c>
      <c r="O1131" s="5" t="s">
        <v>98</v>
      </c>
      <c r="P1131" s="5" t="s">
        <v>686</v>
      </c>
    </row>
    <row r="1132" spans="1:16" x14ac:dyDescent="0.25">
      <c r="A1132">
        <v>0</v>
      </c>
      <c r="B1132">
        <v>0</v>
      </c>
      <c r="C1132">
        <v>661</v>
      </c>
      <c r="D1132">
        <v>0</v>
      </c>
      <c r="E1132">
        <v>0</v>
      </c>
      <c r="F1132">
        <v>0</v>
      </c>
      <c r="G1132" s="11">
        <v>0</v>
      </c>
      <c r="H1132" s="11">
        <v>0</v>
      </c>
      <c r="I1132" s="5" t="s">
        <v>83</v>
      </c>
      <c r="J1132" s="5" t="s">
        <v>84</v>
      </c>
      <c r="K1132" s="5" t="s">
        <v>98</v>
      </c>
      <c r="L1132" s="5" t="s">
        <v>98</v>
      </c>
      <c r="M1132" s="5" t="s">
        <v>98</v>
      </c>
      <c r="N1132" s="5" t="s">
        <v>98</v>
      </c>
      <c r="O1132" s="5" t="s">
        <v>98</v>
      </c>
      <c r="P1132" s="5" t="s">
        <v>687</v>
      </c>
    </row>
    <row r="1133" spans="1:16" x14ac:dyDescent="0.25">
      <c r="A1133">
        <v>10</v>
      </c>
      <c r="B1133">
        <v>607</v>
      </c>
      <c r="C1133">
        <v>0</v>
      </c>
      <c r="D1133">
        <v>0</v>
      </c>
      <c r="E1133">
        <v>0</v>
      </c>
      <c r="F1133">
        <v>0</v>
      </c>
      <c r="G1133" s="11">
        <v>0</v>
      </c>
      <c r="H1133" s="11">
        <v>0</v>
      </c>
      <c r="I1133" s="5" t="s">
        <v>83</v>
      </c>
      <c r="J1133" s="5" t="s">
        <v>84</v>
      </c>
      <c r="K1133" s="5" t="s">
        <v>98</v>
      </c>
      <c r="L1133" s="5" t="s">
        <v>98</v>
      </c>
      <c r="M1133" s="5" t="s">
        <v>98</v>
      </c>
      <c r="N1133" s="5" t="s">
        <v>98</v>
      </c>
      <c r="O1133" s="5" t="s">
        <v>98</v>
      </c>
      <c r="P1133" s="5" t="s">
        <v>687</v>
      </c>
    </row>
    <row r="1134" spans="1:16" x14ac:dyDescent="0.25">
      <c r="A1134">
        <v>0</v>
      </c>
      <c r="B1134">
        <v>0</v>
      </c>
      <c r="C1134">
        <v>0</v>
      </c>
      <c r="D1134">
        <v>586</v>
      </c>
      <c r="E1134">
        <v>0</v>
      </c>
      <c r="F1134">
        <v>0</v>
      </c>
      <c r="G1134" s="11">
        <v>0</v>
      </c>
      <c r="H1134" s="11">
        <v>0</v>
      </c>
      <c r="I1134" s="5" t="s">
        <v>83</v>
      </c>
      <c r="J1134" s="5" t="s">
        <v>84</v>
      </c>
      <c r="K1134" s="5" t="s">
        <v>98</v>
      </c>
      <c r="L1134" s="5" t="s">
        <v>98</v>
      </c>
      <c r="M1134" s="5" t="s">
        <v>98</v>
      </c>
      <c r="N1134" s="5" t="s">
        <v>98</v>
      </c>
      <c r="O1134" s="5" t="s">
        <v>98</v>
      </c>
      <c r="P1134" s="5" t="s">
        <v>687</v>
      </c>
    </row>
    <row r="1135" spans="1:16" x14ac:dyDescent="0.25">
      <c r="A1135">
        <v>0</v>
      </c>
      <c r="B1135">
        <v>0</v>
      </c>
      <c r="C1135">
        <v>219</v>
      </c>
      <c r="D1135">
        <v>0</v>
      </c>
      <c r="E1135">
        <v>0</v>
      </c>
      <c r="F1135">
        <v>0</v>
      </c>
      <c r="G1135" s="11">
        <v>0</v>
      </c>
      <c r="H1135" s="11">
        <v>0</v>
      </c>
      <c r="I1135" s="5" t="s">
        <v>83</v>
      </c>
      <c r="J1135" s="5" t="s">
        <v>84</v>
      </c>
      <c r="K1135" s="5" t="s">
        <v>98</v>
      </c>
      <c r="L1135" s="5" t="s">
        <v>98</v>
      </c>
      <c r="M1135" s="5" t="s">
        <v>98</v>
      </c>
      <c r="N1135" s="5" t="s">
        <v>98</v>
      </c>
      <c r="O1135" s="5" t="s">
        <v>98</v>
      </c>
      <c r="P1135" s="5" t="s">
        <v>687</v>
      </c>
    </row>
    <row r="1136" spans="1:16" x14ac:dyDescent="0.25">
      <c r="A1136">
        <v>0</v>
      </c>
      <c r="B1136">
        <v>38</v>
      </c>
      <c r="C1136">
        <v>0</v>
      </c>
      <c r="D1136">
        <v>130</v>
      </c>
      <c r="E1136">
        <v>0</v>
      </c>
      <c r="F1136">
        <v>0</v>
      </c>
      <c r="G1136" s="11">
        <v>0</v>
      </c>
      <c r="H1136" s="11">
        <v>0</v>
      </c>
      <c r="I1136" s="5" t="s">
        <v>83</v>
      </c>
      <c r="J1136" s="5" t="s">
        <v>84</v>
      </c>
      <c r="K1136" s="5" t="s">
        <v>98</v>
      </c>
      <c r="L1136" s="5" t="s">
        <v>98</v>
      </c>
      <c r="M1136" s="5" t="s">
        <v>98</v>
      </c>
      <c r="N1136" s="5" t="s">
        <v>98</v>
      </c>
      <c r="O1136" s="5" t="s">
        <v>98</v>
      </c>
      <c r="P1136" s="5" t="s">
        <v>687</v>
      </c>
    </row>
    <row r="1137" spans="1:16" x14ac:dyDescent="0.25">
      <c r="A1137">
        <v>0</v>
      </c>
      <c r="B1137">
        <v>0</v>
      </c>
      <c r="C1137">
        <v>41</v>
      </c>
      <c r="D1137">
        <v>3</v>
      </c>
      <c r="E1137">
        <v>0</v>
      </c>
      <c r="F1137">
        <v>0</v>
      </c>
      <c r="G1137" s="11">
        <v>0</v>
      </c>
      <c r="H1137" s="11">
        <v>0</v>
      </c>
      <c r="I1137" s="5" t="s">
        <v>83</v>
      </c>
      <c r="J1137" s="5" t="s">
        <v>84</v>
      </c>
      <c r="K1137" s="5" t="s">
        <v>98</v>
      </c>
      <c r="L1137" s="5" t="s">
        <v>98</v>
      </c>
      <c r="M1137" s="5" t="s">
        <v>98</v>
      </c>
      <c r="N1137" s="5" t="s">
        <v>98</v>
      </c>
      <c r="O1137" s="5" t="s">
        <v>98</v>
      </c>
      <c r="P1137" s="5" t="s">
        <v>687</v>
      </c>
    </row>
    <row r="1138" spans="1:16" x14ac:dyDescent="0.25">
      <c r="A1138">
        <v>231</v>
      </c>
      <c r="B1138">
        <v>1228</v>
      </c>
      <c r="C1138">
        <v>42</v>
      </c>
      <c r="D1138">
        <v>25</v>
      </c>
      <c r="E1138">
        <v>165</v>
      </c>
      <c r="F1138">
        <v>0</v>
      </c>
      <c r="G1138" s="11">
        <v>91.357170799999992</v>
      </c>
      <c r="H1138" s="11">
        <v>0</v>
      </c>
      <c r="I1138" s="5" t="s">
        <v>83</v>
      </c>
      <c r="J1138" s="5" t="s">
        <v>84</v>
      </c>
      <c r="K1138" s="5" t="s">
        <v>98</v>
      </c>
      <c r="L1138" s="5" t="s">
        <v>98</v>
      </c>
      <c r="M1138" s="5" t="s">
        <v>98</v>
      </c>
      <c r="N1138" s="5" t="s">
        <v>98</v>
      </c>
      <c r="O1138" s="5" t="s">
        <v>98</v>
      </c>
      <c r="P1138" s="5" t="s">
        <v>675</v>
      </c>
    </row>
    <row r="1139" spans="1:16" x14ac:dyDescent="0.25">
      <c r="A1139">
        <v>38</v>
      </c>
      <c r="B1139">
        <v>331</v>
      </c>
      <c r="C1139">
        <v>0</v>
      </c>
      <c r="D1139">
        <v>463</v>
      </c>
      <c r="E1139">
        <v>0</v>
      </c>
      <c r="F1139">
        <v>0</v>
      </c>
      <c r="G1139" s="11">
        <v>0</v>
      </c>
      <c r="H1139" s="11">
        <v>0</v>
      </c>
      <c r="I1139" s="5" t="s">
        <v>83</v>
      </c>
      <c r="J1139" s="5" t="s">
        <v>84</v>
      </c>
      <c r="K1139" s="5" t="s">
        <v>98</v>
      </c>
      <c r="L1139" s="5" t="s">
        <v>98</v>
      </c>
      <c r="M1139" s="5" t="s">
        <v>98</v>
      </c>
      <c r="N1139" s="5" t="s">
        <v>98</v>
      </c>
      <c r="O1139" s="5" t="s">
        <v>98</v>
      </c>
      <c r="P1139" s="5" t="s">
        <v>675</v>
      </c>
    </row>
    <row r="1140" spans="1:16" x14ac:dyDescent="0.25">
      <c r="A1140">
        <v>0</v>
      </c>
      <c r="B1140">
        <v>0</v>
      </c>
      <c r="C1140">
        <v>0</v>
      </c>
      <c r="D1140">
        <v>212</v>
      </c>
      <c r="E1140">
        <v>0</v>
      </c>
      <c r="F1140">
        <v>0</v>
      </c>
      <c r="G1140" s="11">
        <v>0</v>
      </c>
      <c r="H1140" s="11">
        <v>0</v>
      </c>
      <c r="I1140" s="5" t="s">
        <v>83</v>
      </c>
      <c r="J1140" s="5" t="s">
        <v>84</v>
      </c>
      <c r="K1140" s="5" t="s">
        <v>98</v>
      </c>
      <c r="L1140" s="5" t="s">
        <v>98</v>
      </c>
      <c r="M1140" s="5" t="s">
        <v>98</v>
      </c>
      <c r="N1140" s="5" t="s">
        <v>98</v>
      </c>
      <c r="O1140" s="5" t="s">
        <v>98</v>
      </c>
      <c r="P1140" s="5" t="s">
        <v>675</v>
      </c>
    </row>
    <row r="1141" spans="1:16" x14ac:dyDescent="0.25">
      <c r="A1141">
        <v>0</v>
      </c>
      <c r="B1141">
        <v>0</v>
      </c>
      <c r="C1141">
        <v>30</v>
      </c>
      <c r="D1141">
        <v>86</v>
      </c>
      <c r="E1141">
        <v>0</v>
      </c>
      <c r="F1141">
        <v>0</v>
      </c>
      <c r="G1141" s="11">
        <v>0</v>
      </c>
      <c r="H1141" s="11">
        <v>0</v>
      </c>
      <c r="I1141" s="5" t="s">
        <v>83</v>
      </c>
      <c r="J1141" s="5" t="s">
        <v>84</v>
      </c>
      <c r="K1141" s="5" t="s">
        <v>98</v>
      </c>
      <c r="L1141" s="5" t="s">
        <v>98</v>
      </c>
      <c r="M1141" s="5" t="s">
        <v>98</v>
      </c>
      <c r="N1141" s="5" t="s">
        <v>98</v>
      </c>
      <c r="O1141" s="5" t="s">
        <v>98</v>
      </c>
      <c r="P1141" s="5" t="s">
        <v>675</v>
      </c>
    </row>
    <row r="1142" spans="1:16" x14ac:dyDescent="0.25">
      <c r="A1142">
        <v>65</v>
      </c>
      <c r="B1142">
        <v>0</v>
      </c>
      <c r="C1142">
        <v>0</v>
      </c>
      <c r="D1142">
        <v>0</v>
      </c>
      <c r="E1142">
        <v>0</v>
      </c>
      <c r="F1142">
        <v>0</v>
      </c>
      <c r="G1142" s="11">
        <v>0</v>
      </c>
      <c r="H1142" s="11">
        <v>0</v>
      </c>
      <c r="I1142" s="5" t="s">
        <v>83</v>
      </c>
      <c r="J1142" s="5" t="s">
        <v>84</v>
      </c>
      <c r="K1142" s="5" t="s">
        <v>98</v>
      </c>
      <c r="L1142" s="5" t="s">
        <v>98</v>
      </c>
      <c r="M1142" s="5" t="s">
        <v>98</v>
      </c>
      <c r="N1142" s="5" t="s">
        <v>98</v>
      </c>
      <c r="O1142" s="5" t="s">
        <v>98</v>
      </c>
      <c r="P1142" s="5" t="s">
        <v>675</v>
      </c>
    </row>
    <row r="1143" spans="1:16" x14ac:dyDescent="0.25">
      <c r="A1143">
        <v>45</v>
      </c>
      <c r="B1143">
        <v>0</v>
      </c>
      <c r="C1143">
        <v>0</v>
      </c>
      <c r="D1143">
        <v>0</v>
      </c>
      <c r="E1143">
        <v>0</v>
      </c>
      <c r="F1143">
        <v>0</v>
      </c>
      <c r="G1143" s="11">
        <v>0</v>
      </c>
      <c r="H1143" s="11">
        <v>0</v>
      </c>
      <c r="I1143" s="5" t="s">
        <v>83</v>
      </c>
      <c r="J1143" s="5" t="s">
        <v>84</v>
      </c>
      <c r="K1143" s="5" t="s">
        <v>98</v>
      </c>
      <c r="L1143" s="5" t="s">
        <v>98</v>
      </c>
      <c r="M1143" s="5" t="s">
        <v>98</v>
      </c>
      <c r="N1143" s="5" t="s">
        <v>98</v>
      </c>
      <c r="O1143" s="5" t="s">
        <v>98</v>
      </c>
      <c r="P1143" s="5" t="s">
        <v>675</v>
      </c>
    </row>
    <row r="1144" spans="1:16" x14ac:dyDescent="0.25">
      <c r="A1144">
        <v>0</v>
      </c>
      <c r="B1144">
        <v>0</v>
      </c>
      <c r="C1144">
        <v>0</v>
      </c>
      <c r="D1144">
        <v>28</v>
      </c>
      <c r="E1144">
        <v>0</v>
      </c>
      <c r="F1144">
        <v>0</v>
      </c>
      <c r="G1144" s="11">
        <v>0</v>
      </c>
      <c r="H1144" s="11">
        <v>0</v>
      </c>
      <c r="I1144" s="5" t="s">
        <v>83</v>
      </c>
      <c r="J1144" s="5" t="s">
        <v>84</v>
      </c>
      <c r="K1144" s="5" t="s">
        <v>98</v>
      </c>
      <c r="L1144" s="5" t="s">
        <v>98</v>
      </c>
      <c r="M1144" s="5" t="s">
        <v>98</v>
      </c>
      <c r="N1144" s="5" t="s">
        <v>98</v>
      </c>
      <c r="O1144" s="5" t="s">
        <v>98</v>
      </c>
      <c r="P1144" s="5" t="s">
        <v>675</v>
      </c>
    </row>
    <row r="1145" spans="1:16" x14ac:dyDescent="0.25">
      <c r="A1145" s="3">
        <v>0</v>
      </c>
      <c r="B1145" s="3">
        <v>0</v>
      </c>
      <c r="C1145" s="3">
        <v>0</v>
      </c>
      <c r="D1145" s="3">
        <v>27</v>
      </c>
      <c r="E1145" s="3">
        <v>0</v>
      </c>
      <c r="F1145" s="3">
        <v>0</v>
      </c>
      <c r="G1145" s="21">
        <v>0</v>
      </c>
      <c r="H1145" s="21">
        <v>0</v>
      </c>
      <c r="I1145" s="5" t="s">
        <v>83</v>
      </c>
      <c r="J1145" s="5" t="s">
        <v>84</v>
      </c>
      <c r="K1145" s="5" t="s">
        <v>98</v>
      </c>
      <c r="L1145" s="5" t="s">
        <v>98</v>
      </c>
      <c r="M1145" s="5" t="s">
        <v>98</v>
      </c>
      <c r="N1145" s="5" t="s">
        <v>98</v>
      </c>
      <c r="O1145" s="5" t="s">
        <v>98</v>
      </c>
      <c r="P1145" s="5" t="s">
        <v>675</v>
      </c>
    </row>
    <row r="1146" spans="1:16" x14ac:dyDescent="0.25">
      <c r="A1146" s="3">
        <v>0</v>
      </c>
      <c r="B1146" s="3">
        <v>5</v>
      </c>
      <c r="C1146" s="3">
        <v>0</v>
      </c>
      <c r="D1146" s="3">
        <v>0</v>
      </c>
      <c r="E1146" s="3">
        <v>0</v>
      </c>
      <c r="F1146" s="3">
        <v>0</v>
      </c>
      <c r="G1146" s="21">
        <v>0</v>
      </c>
      <c r="H1146" s="21">
        <v>17.76396136</v>
      </c>
      <c r="I1146" s="5" t="s">
        <v>83</v>
      </c>
      <c r="J1146" s="5" t="s">
        <v>84</v>
      </c>
      <c r="K1146" s="5" t="s">
        <v>98</v>
      </c>
      <c r="L1146" s="5" t="s">
        <v>98</v>
      </c>
      <c r="M1146" s="5" t="s">
        <v>98</v>
      </c>
      <c r="N1146" s="5" t="s">
        <v>98</v>
      </c>
      <c r="O1146" s="5" t="s">
        <v>98</v>
      </c>
      <c r="P1146" s="5" t="s">
        <v>675</v>
      </c>
    </row>
    <row r="1147" spans="1:16" x14ac:dyDescent="0.25">
      <c r="A1147" s="3">
        <v>9</v>
      </c>
      <c r="B1147" s="3">
        <v>0</v>
      </c>
      <c r="C1147" s="3">
        <v>0</v>
      </c>
      <c r="D1147" s="3">
        <v>0</v>
      </c>
      <c r="E1147" s="3">
        <v>0</v>
      </c>
      <c r="F1147" s="3">
        <v>0</v>
      </c>
      <c r="G1147" s="21">
        <v>0</v>
      </c>
      <c r="H1147" s="21">
        <v>0</v>
      </c>
      <c r="I1147" s="5" t="s">
        <v>83</v>
      </c>
      <c r="J1147" s="5" t="s">
        <v>84</v>
      </c>
      <c r="K1147" s="5" t="s">
        <v>98</v>
      </c>
      <c r="L1147" s="5" t="s">
        <v>98</v>
      </c>
      <c r="M1147" s="5" t="s">
        <v>98</v>
      </c>
      <c r="N1147" s="5" t="s">
        <v>98</v>
      </c>
      <c r="O1147" s="5" t="s">
        <v>98</v>
      </c>
      <c r="P1147" s="5" t="s">
        <v>675</v>
      </c>
    </row>
    <row r="1148" spans="1:16" x14ac:dyDescent="0.25">
      <c r="A1148" s="3">
        <v>0</v>
      </c>
      <c r="B1148" s="3">
        <v>0</v>
      </c>
      <c r="C1148" s="3">
        <v>0</v>
      </c>
      <c r="D1148" s="3">
        <v>9</v>
      </c>
      <c r="E1148" s="3">
        <v>0</v>
      </c>
      <c r="F1148" s="3">
        <v>0</v>
      </c>
      <c r="G1148" s="21">
        <v>0</v>
      </c>
      <c r="H1148" s="21">
        <v>0</v>
      </c>
      <c r="I1148" s="5" t="s">
        <v>83</v>
      </c>
      <c r="J1148" s="5" t="s">
        <v>84</v>
      </c>
      <c r="K1148" s="5" t="s">
        <v>98</v>
      </c>
      <c r="L1148" s="5" t="s">
        <v>98</v>
      </c>
      <c r="M1148" s="5" t="s">
        <v>98</v>
      </c>
      <c r="N1148" s="5" t="s">
        <v>98</v>
      </c>
      <c r="O1148" s="5" t="s">
        <v>98</v>
      </c>
      <c r="P1148" s="5" t="s">
        <v>675</v>
      </c>
    </row>
    <row r="1149" spans="1:16" x14ac:dyDescent="0.25">
      <c r="A1149" s="3">
        <v>0</v>
      </c>
      <c r="B1149" s="3">
        <v>0</v>
      </c>
      <c r="C1149" s="3">
        <v>1</v>
      </c>
      <c r="D1149" s="3">
        <v>0</v>
      </c>
      <c r="E1149" s="3">
        <v>0</v>
      </c>
      <c r="F1149" s="3">
        <v>0</v>
      </c>
      <c r="G1149" s="21">
        <v>0</v>
      </c>
      <c r="H1149" s="21">
        <v>0</v>
      </c>
      <c r="I1149" s="5" t="s">
        <v>83</v>
      </c>
      <c r="J1149" s="5" t="s">
        <v>84</v>
      </c>
      <c r="K1149" s="5" t="s">
        <v>98</v>
      </c>
      <c r="L1149" s="5" t="s">
        <v>98</v>
      </c>
      <c r="M1149" s="5" t="s">
        <v>98</v>
      </c>
      <c r="N1149" s="5" t="s">
        <v>98</v>
      </c>
      <c r="O1149" s="5" t="s">
        <v>98</v>
      </c>
      <c r="P1149" s="5" t="s">
        <v>675</v>
      </c>
    </row>
    <row r="1150" spans="1:16" x14ac:dyDescent="0.25">
      <c r="A1150" s="3">
        <v>0</v>
      </c>
      <c r="B1150" s="3">
        <v>0</v>
      </c>
      <c r="C1150" s="3">
        <v>16</v>
      </c>
      <c r="D1150" s="3">
        <v>0</v>
      </c>
      <c r="E1150" s="3">
        <v>0</v>
      </c>
      <c r="F1150" s="3">
        <v>0</v>
      </c>
      <c r="G1150" s="21">
        <v>0</v>
      </c>
      <c r="H1150" s="21">
        <v>0</v>
      </c>
      <c r="I1150" s="5" t="s">
        <v>83</v>
      </c>
      <c r="J1150" s="5" t="s">
        <v>84</v>
      </c>
      <c r="K1150" s="5" t="s">
        <v>98</v>
      </c>
      <c r="L1150" s="5" t="s">
        <v>98</v>
      </c>
      <c r="M1150" s="5" t="s">
        <v>98</v>
      </c>
      <c r="N1150" s="5" t="s">
        <v>98</v>
      </c>
      <c r="O1150" s="5" t="s">
        <v>98</v>
      </c>
      <c r="P1150" s="5" t="s">
        <v>676</v>
      </c>
    </row>
    <row r="1151" spans="1:16" x14ac:dyDescent="0.25">
      <c r="A1151" s="3">
        <v>0</v>
      </c>
      <c r="B1151" s="3">
        <v>8</v>
      </c>
      <c r="C1151" s="3">
        <v>0</v>
      </c>
      <c r="D1151" s="3">
        <v>0</v>
      </c>
      <c r="E1151" s="3">
        <v>0</v>
      </c>
      <c r="F1151" s="3">
        <v>0</v>
      </c>
      <c r="G1151" s="21">
        <v>0</v>
      </c>
      <c r="H1151" s="21">
        <v>0</v>
      </c>
      <c r="I1151" s="5" t="s">
        <v>83</v>
      </c>
      <c r="J1151" s="5" t="s">
        <v>84</v>
      </c>
      <c r="K1151" s="5" t="s">
        <v>98</v>
      </c>
      <c r="L1151" s="5" t="s">
        <v>98</v>
      </c>
      <c r="M1151" s="5" t="s">
        <v>98</v>
      </c>
      <c r="N1151" s="5" t="s">
        <v>98</v>
      </c>
      <c r="O1151" s="5" t="s">
        <v>98</v>
      </c>
      <c r="P1151" s="5" t="s">
        <v>676</v>
      </c>
    </row>
    <row r="1152" spans="1:16" x14ac:dyDescent="0.25">
      <c r="A1152" s="3">
        <v>0</v>
      </c>
      <c r="B1152" s="3">
        <v>0</v>
      </c>
      <c r="C1152" s="3">
        <v>0</v>
      </c>
      <c r="D1152" s="3">
        <v>8</v>
      </c>
      <c r="E1152" s="3">
        <v>0</v>
      </c>
      <c r="F1152" s="3">
        <v>0</v>
      </c>
      <c r="G1152" s="21">
        <v>0</v>
      </c>
      <c r="H1152" s="21">
        <v>0</v>
      </c>
      <c r="I1152" s="5" t="s">
        <v>83</v>
      </c>
      <c r="J1152" s="5" t="s">
        <v>84</v>
      </c>
      <c r="K1152" s="5" t="s">
        <v>98</v>
      </c>
      <c r="L1152" s="5" t="s">
        <v>98</v>
      </c>
      <c r="M1152" s="5" t="s">
        <v>98</v>
      </c>
      <c r="N1152" s="5" t="s">
        <v>98</v>
      </c>
      <c r="O1152" s="5" t="s">
        <v>98</v>
      </c>
      <c r="P1152" s="5" t="s">
        <v>678</v>
      </c>
    </row>
    <row r="1153" spans="1:16" x14ac:dyDescent="0.25">
      <c r="A1153">
        <v>0</v>
      </c>
      <c r="B1153">
        <v>0</v>
      </c>
      <c r="C1153">
        <v>0</v>
      </c>
      <c r="D1153">
        <v>502</v>
      </c>
      <c r="E1153">
        <v>0</v>
      </c>
      <c r="F1153">
        <v>0</v>
      </c>
      <c r="G1153" s="11">
        <v>0</v>
      </c>
      <c r="H1153" s="11">
        <v>0</v>
      </c>
      <c r="I1153" s="5" t="s">
        <v>83</v>
      </c>
      <c r="J1153" s="5" t="s">
        <v>84</v>
      </c>
      <c r="K1153" s="5" t="s">
        <v>98</v>
      </c>
      <c r="L1153" s="5" t="s">
        <v>98</v>
      </c>
      <c r="M1153" s="5" t="s">
        <v>98</v>
      </c>
      <c r="N1153" s="5" t="s">
        <v>98</v>
      </c>
      <c r="O1153" s="5" t="s">
        <v>98</v>
      </c>
      <c r="P1153" s="5" t="s">
        <v>683</v>
      </c>
    </row>
    <row r="1154" spans="1:16" x14ac:dyDescent="0.25">
      <c r="A1154">
        <v>0</v>
      </c>
      <c r="B1154">
        <v>0</v>
      </c>
      <c r="C1154">
        <v>0</v>
      </c>
      <c r="D1154">
        <v>0</v>
      </c>
      <c r="E1154">
        <v>157</v>
      </c>
      <c r="F1154">
        <v>0</v>
      </c>
      <c r="G1154" s="11">
        <v>151.39188304000001</v>
      </c>
      <c r="H1154" s="11">
        <v>0</v>
      </c>
      <c r="I1154" s="5" t="s">
        <v>83</v>
      </c>
      <c r="J1154" s="5" t="s">
        <v>84</v>
      </c>
      <c r="K1154" s="5" t="s">
        <v>98</v>
      </c>
      <c r="L1154" s="5" t="s">
        <v>98</v>
      </c>
      <c r="M1154" s="5" t="s">
        <v>98</v>
      </c>
      <c r="N1154" s="5" t="s">
        <v>98</v>
      </c>
      <c r="O1154" s="5" t="s">
        <v>98</v>
      </c>
      <c r="P1154" s="5" t="s">
        <v>683</v>
      </c>
    </row>
    <row r="1155" spans="1:16" x14ac:dyDescent="0.25">
      <c r="A1155">
        <v>0</v>
      </c>
      <c r="B1155">
        <v>0</v>
      </c>
      <c r="C1155">
        <v>0</v>
      </c>
      <c r="D1155">
        <v>165</v>
      </c>
      <c r="E1155">
        <v>0</v>
      </c>
      <c r="F1155">
        <v>0</v>
      </c>
      <c r="G1155" s="11">
        <v>0</v>
      </c>
      <c r="H1155" s="11">
        <v>0</v>
      </c>
      <c r="I1155" s="5" t="s">
        <v>83</v>
      </c>
      <c r="J1155" s="5" t="s">
        <v>84</v>
      </c>
      <c r="K1155" s="5" t="s">
        <v>98</v>
      </c>
      <c r="L1155" s="5" t="s">
        <v>98</v>
      </c>
      <c r="M1155" s="5" t="s">
        <v>98</v>
      </c>
      <c r="N1155" s="5" t="s">
        <v>98</v>
      </c>
      <c r="O1155" s="5" t="s">
        <v>98</v>
      </c>
      <c r="P1155" s="5" t="s">
        <v>683</v>
      </c>
    </row>
    <row r="1156" spans="1:16" x14ac:dyDescent="0.25">
      <c r="A1156">
        <v>0</v>
      </c>
      <c r="B1156">
        <v>0</v>
      </c>
      <c r="C1156">
        <v>0</v>
      </c>
      <c r="D1156">
        <v>31</v>
      </c>
      <c r="E1156">
        <v>0</v>
      </c>
      <c r="F1156">
        <v>0</v>
      </c>
      <c r="G1156" s="11">
        <v>0</v>
      </c>
      <c r="H1156" s="11">
        <v>0</v>
      </c>
      <c r="I1156" s="5" t="s">
        <v>83</v>
      </c>
      <c r="J1156" s="5" t="s">
        <v>84</v>
      </c>
      <c r="K1156" s="5" t="s">
        <v>98</v>
      </c>
      <c r="L1156" s="5" t="s">
        <v>98</v>
      </c>
      <c r="M1156" s="5" t="s">
        <v>98</v>
      </c>
      <c r="N1156" s="5" t="s">
        <v>98</v>
      </c>
      <c r="O1156" s="5" t="s">
        <v>98</v>
      </c>
      <c r="P1156" s="5" t="s">
        <v>683</v>
      </c>
    </row>
    <row r="1157" spans="1:16" x14ac:dyDescent="0.25">
      <c r="A1157">
        <v>0</v>
      </c>
      <c r="B1157">
        <v>28</v>
      </c>
      <c r="C1157">
        <v>0</v>
      </c>
      <c r="D1157">
        <v>0</v>
      </c>
      <c r="E1157">
        <v>0</v>
      </c>
      <c r="F1157">
        <v>0</v>
      </c>
      <c r="G1157" s="11">
        <v>0</v>
      </c>
      <c r="H1157" s="11">
        <v>0</v>
      </c>
      <c r="I1157" s="5" t="s">
        <v>83</v>
      </c>
      <c r="J1157" s="5" t="s">
        <v>84</v>
      </c>
      <c r="K1157" s="5" t="s">
        <v>98</v>
      </c>
      <c r="L1157" s="5" t="s">
        <v>98</v>
      </c>
      <c r="M1157" s="5" t="s">
        <v>98</v>
      </c>
      <c r="N1157" s="5" t="s">
        <v>98</v>
      </c>
      <c r="O1157" s="5" t="s">
        <v>98</v>
      </c>
      <c r="P1157" s="5" t="s">
        <v>683</v>
      </c>
    </row>
    <row r="1158" spans="1:16" x14ac:dyDescent="0.25">
      <c r="A1158" s="3">
        <v>0</v>
      </c>
      <c r="B1158" s="3">
        <v>0</v>
      </c>
      <c r="C1158" s="3">
        <v>0</v>
      </c>
      <c r="D1158" s="3">
        <v>12</v>
      </c>
      <c r="E1158" s="3">
        <v>0</v>
      </c>
      <c r="F1158" s="3">
        <v>0</v>
      </c>
      <c r="G1158" s="21">
        <v>0</v>
      </c>
      <c r="H1158" s="21">
        <v>0</v>
      </c>
      <c r="I1158" s="5" t="s">
        <v>83</v>
      </c>
      <c r="J1158" s="5" t="s">
        <v>84</v>
      </c>
      <c r="K1158" s="5" t="s">
        <v>98</v>
      </c>
      <c r="L1158" s="5" t="s">
        <v>98</v>
      </c>
      <c r="M1158" s="5" t="s">
        <v>98</v>
      </c>
      <c r="N1158" s="5" t="s">
        <v>98</v>
      </c>
      <c r="O1158" s="5" t="s">
        <v>98</v>
      </c>
      <c r="P1158" s="5" t="s">
        <v>683</v>
      </c>
    </row>
    <row r="1159" spans="1:16" x14ac:dyDescent="0.25">
      <c r="A1159" s="3">
        <v>0</v>
      </c>
      <c r="B1159" s="3">
        <v>0</v>
      </c>
      <c r="C1159" s="3">
        <v>0</v>
      </c>
      <c r="D1159" s="3">
        <v>9</v>
      </c>
      <c r="E1159" s="3">
        <v>0</v>
      </c>
      <c r="F1159" s="3">
        <v>0</v>
      </c>
      <c r="G1159" s="21">
        <v>0</v>
      </c>
      <c r="H1159" s="21">
        <v>0</v>
      </c>
      <c r="I1159" s="5" t="s">
        <v>83</v>
      </c>
      <c r="J1159" s="5" t="s">
        <v>84</v>
      </c>
      <c r="K1159" s="5" t="s">
        <v>98</v>
      </c>
      <c r="L1159" s="5" t="s">
        <v>98</v>
      </c>
      <c r="M1159" s="5" t="s">
        <v>98</v>
      </c>
      <c r="N1159" s="5" t="s">
        <v>98</v>
      </c>
      <c r="O1159" s="5" t="s">
        <v>98</v>
      </c>
      <c r="P1159" s="5" t="s">
        <v>683</v>
      </c>
    </row>
    <row r="1160" spans="1:16" x14ac:dyDescent="0.25">
      <c r="A1160" s="3">
        <v>0</v>
      </c>
      <c r="B1160" s="3">
        <v>0</v>
      </c>
      <c r="C1160" s="3">
        <v>0</v>
      </c>
      <c r="D1160" s="3">
        <v>8</v>
      </c>
      <c r="E1160" s="3">
        <v>0</v>
      </c>
      <c r="F1160" s="3">
        <v>0</v>
      </c>
      <c r="G1160" s="21">
        <v>0</v>
      </c>
      <c r="H1160" s="21">
        <v>0</v>
      </c>
      <c r="I1160" s="5" t="s">
        <v>83</v>
      </c>
      <c r="J1160" s="5" t="s">
        <v>84</v>
      </c>
      <c r="K1160" s="5" t="s">
        <v>98</v>
      </c>
      <c r="L1160" s="5" t="s">
        <v>98</v>
      </c>
      <c r="M1160" s="5" t="s">
        <v>98</v>
      </c>
      <c r="N1160" s="5" t="s">
        <v>98</v>
      </c>
      <c r="O1160" s="5" t="s">
        <v>98</v>
      </c>
      <c r="P1160" s="5" t="s">
        <v>683</v>
      </c>
    </row>
    <row r="1161" spans="1:16" x14ac:dyDescent="0.25">
      <c r="A1161" s="3">
        <v>6</v>
      </c>
      <c r="B1161" s="3">
        <v>0</v>
      </c>
      <c r="C1161" s="3">
        <v>0</v>
      </c>
      <c r="D1161" s="3">
        <v>0</v>
      </c>
      <c r="E1161" s="3">
        <v>0</v>
      </c>
      <c r="F1161" s="3">
        <v>0</v>
      </c>
      <c r="G1161" s="21">
        <v>0</v>
      </c>
      <c r="H1161" s="21">
        <v>0</v>
      </c>
      <c r="I1161" s="5" t="s">
        <v>83</v>
      </c>
      <c r="J1161" s="5" t="s">
        <v>84</v>
      </c>
      <c r="K1161" s="5" t="s">
        <v>98</v>
      </c>
      <c r="L1161" s="5" t="s">
        <v>98</v>
      </c>
      <c r="M1161" s="5" t="s">
        <v>98</v>
      </c>
      <c r="N1161" s="5" t="s">
        <v>98</v>
      </c>
      <c r="O1161" s="5" t="s">
        <v>98</v>
      </c>
      <c r="P1161" s="5" t="s">
        <v>683</v>
      </c>
    </row>
    <row r="1162" spans="1:16" x14ac:dyDescent="0.25">
      <c r="A1162" s="3">
        <v>5</v>
      </c>
      <c r="B1162" s="3">
        <v>0</v>
      </c>
      <c r="C1162" s="3">
        <v>0</v>
      </c>
      <c r="D1162" s="3">
        <v>0</v>
      </c>
      <c r="E1162" s="3">
        <v>0</v>
      </c>
      <c r="F1162" s="3">
        <v>0</v>
      </c>
      <c r="G1162" s="21">
        <v>0</v>
      </c>
      <c r="H1162" s="21">
        <v>0</v>
      </c>
      <c r="I1162" s="5" t="s">
        <v>83</v>
      </c>
      <c r="J1162" s="5" t="s">
        <v>84</v>
      </c>
      <c r="K1162" s="5" t="s">
        <v>98</v>
      </c>
      <c r="L1162" s="5" t="s">
        <v>98</v>
      </c>
      <c r="M1162" s="5" t="s">
        <v>98</v>
      </c>
      <c r="N1162" s="5" t="s">
        <v>98</v>
      </c>
      <c r="O1162" s="5" t="s">
        <v>98</v>
      </c>
      <c r="P1162" s="5" t="s">
        <v>683</v>
      </c>
    </row>
    <row r="1163" spans="1:16" x14ac:dyDescent="0.25">
      <c r="A1163">
        <v>64</v>
      </c>
      <c r="B1163">
        <v>0</v>
      </c>
      <c r="C1163">
        <v>0</v>
      </c>
      <c r="D1163">
        <v>10</v>
      </c>
      <c r="E1163">
        <v>0</v>
      </c>
      <c r="F1163">
        <v>0</v>
      </c>
      <c r="G1163" s="11">
        <v>0</v>
      </c>
      <c r="H1163" s="11">
        <v>0</v>
      </c>
      <c r="I1163" s="5" t="s">
        <v>83</v>
      </c>
      <c r="J1163" s="5" t="s">
        <v>84</v>
      </c>
      <c r="K1163" s="5" t="s">
        <v>98</v>
      </c>
      <c r="L1163" s="5" t="s">
        <v>98</v>
      </c>
      <c r="M1163" s="5" t="s">
        <v>98</v>
      </c>
      <c r="N1163" s="5" t="s">
        <v>98</v>
      </c>
      <c r="O1163" s="5" t="s">
        <v>98</v>
      </c>
      <c r="P1163" s="5" t="s">
        <v>688</v>
      </c>
    </row>
    <row r="1164" spans="1:16" x14ac:dyDescent="0.25">
      <c r="A1164" s="3">
        <v>0</v>
      </c>
      <c r="B1164" s="3">
        <v>0</v>
      </c>
      <c r="C1164" s="3">
        <v>20</v>
      </c>
      <c r="D1164" s="3">
        <v>0</v>
      </c>
      <c r="E1164" s="3">
        <v>0</v>
      </c>
      <c r="F1164" s="3">
        <v>0</v>
      </c>
      <c r="G1164" s="21">
        <v>0</v>
      </c>
      <c r="H1164" s="21">
        <v>0</v>
      </c>
      <c r="I1164" s="5" t="s">
        <v>83</v>
      </c>
      <c r="J1164" s="5" t="s">
        <v>84</v>
      </c>
      <c r="K1164" s="5" t="s">
        <v>98</v>
      </c>
      <c r="L1164" s="5" t="s">
        <v>98</v>
      </c>
      <c r="M1164" s="5" t="s">
        <v>98</v>
      </c>
      <c r="N1164" s="5" t="s">
        <v>98</v>
      </c>
      <c r="O1164" s="5" t="s">
        <v>98</v>
      </c>
      <c r="P1164" s="5" t="s">
        <v>688</v>
      </c>
    </row>
    <row r="1165" spans="1:16" x14ac:dyDescent="0.25">
      <c r="A1165" s="3">
        <v>17</v>
      </c>
      <c r="B1165" s="3">
        <v>0</v>
      </c>
      <c r="C1165" s="3">
        <v>0</v>
      </c>
      <c r="D1165" s="3">
        <v>0</v>
      </c>
      <c r="E1165" s="3">
        <v>0</v>
      </c>
      <c r="F1165" s="3">
        <v>0</v>
      </c>
      <c r="G1165" s="21">
        <v>0</v>
      </c>
      <c r="H1165" s="21">
        <v>0</v>
      </c>
      <c r="I1165" s="5" t="s">
        <v>83</v>
      </c>
      <c r="J1165" s="5" t="s">
        <v>84</v>
      </c>
      <c r="K1165" s="5" t="s">
        <v>98</v>
      </c>
      <c r="L1165" s="5" t="s">
        <v>98</v>
      </c>
      <c r="M1165" s="5" t="s">
        <v>98</v>
      </c>
      <c r="N1165" s="5" t="s">
        <v>98</v>
      </c>
      <c r="O1165" s="5" t="s">
        <v>98</v>
      </c>
      <c r="P1165" s="5" t="s">
        <v>690</v>
      </c>
    </row>
    <row r="1166" spans="1:16" x14ac:dyDescent="0.25">
      <c r="A1166" s="3">
        <v>14</v>
      </c>
      <c r="B1166" s="3">
        <v>0</v>
      </c>
      <c r="C1166" s="3">
        <v>8</v>
      </c>
      <c r="D1166" s="3">
        <v>0</v>
      </c>
      <c r="E1166" s="3">
        <v>0</v>
      </c>
      <c r="F1166" s="3">
        <v>0</v>
      </c>
      <c r="G1166" s="21">
        <v>0</v>
      </c>
      <c r="H1166" s="21">
        <v>0</v>
      </c>
      <c r="I1166" s="5" t="s">
        <v>83</v>
      </c>
      <c r="J1166" s="5" t="s">
        <v>84</v>
      </c>
      <c r="K1166" s="5" t="s">
        <v>98</v>
      </c>
      <c r="L1166" s="5" t="s">
        <v>98</v>
      </c>
      <c r="M1166" s="5" t="s">
        <v>98</v>
      </c>
      <c r="N1166" s="5" t="s">
        <v>98</v>
      </c>
      <c r="O1166" s="5" t="s">
        <v>98</v>
      </c>
      <c r="P1166" s="5" t="s">
        <v>685</v>
      </c>
    </row>
    <row r="1167" spans="1:16" x14ac:dyDescent="0.25">
      <c r="A1167">
        <v>37</v>
      </c>
      <c r="B1167">
        <v>0</v>
      </c>
      <c r="C1167">
        <v>0</v>
      </c>
      <c r="D1167">
        <v>0</v>
      </c>
      <c r="E1167">
        <v>0</v>
      </c>
      <c r="F1167">
        <v>0</v>
      </c>
      <c r="G1167" s="11">
        <v>0</v>
      </c>
      <c r="H1167" s="11">
        <v>0</v>
      </c>
      <c r="I1167" s="5" t="s">
        <v>83</v>
      </c>
      <c r="J1167" s="5" t="s">
        <v>84</v>
      </c>
      <c r="K1167" s="5" t="s">
        <v>98</v>
      </c>
      <c r="L1167" s="5" t="s">
        <v>98</v>
      </c>
      <c r="M1167" s="5" t="s">
        <v>98</v>
      </c>
      <c r="N1167" s="5" t="s">
        <v>98</v>
      </c>
      <c r="O1167" s="5" t="s">
        <v>98</v>
      </c>
      <c r="P1167" s="5" t="s">
        <v>673</v>
      </c>
    </row>
    <row r="1168" spans="1:16" x14ac:dyDescent="0.25">
      <c r="A1168" s="11">
        <f t="shared" ref="A1168:H1168" si="7">SUM(A991:A1167)</f>
        <v>5879</v>
      </c>
      <c r="B1168" s="11">
        <f t="shared" si="7"/>
        <v>5485</v>
      </c>
      <c r="C1168" s="11">
        <f t="shared" si="7"/>
        <v>26197</v>
      </c>
      <c r="D1168" s="11">
        <f t="shared" si="7"/>
        <v>13649</v>
      </c>
      <c r="E1168" s="11">
        <f t="shared" si="7"/>
        <v>5669</v>
      </c>
      <c r="F1168" s="11">
        <f t="shared" si="7"/>
        <v>3609</v>
      </c>
      <c r="G1168" s="11">
        <f t="shared" si="7"/>
        <v>1988.9761185599998</v>
      </c>
      <c r="H1168" s="11">
        <f t="shared" si="7"/>
        <v>3828.1336730799999</v>
      </c>
    </row>
  </sheetData>
  <sortState ref="A1124:P1167">
    <sortCondition ref="P1124:P1167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6"/>
  <sheetViews>
    <sheetView tabSelected="1" topLeftCell="A4" zoomScale="55" zoomScaleNormal="55" workbookViewId="0">
      <selection activeCell="O46" sqref="O46"/>
    </sheetView>
  </sheetViews>
  <sheetFormatPr defaultRowHeight="15" x14ac:dyDescent="0.25"/>
  <cols>
    <col min="1" max="1" width="35.85546875" customWidth="1"/>
    <col min="2" max="3" width="14.7109375" bestFit="1" customWidth="1"/>
    <col min="4" max="5" width="17.28515625" bestFit="1" customWidth="1"/>
    <col min="6" max="6" width="16.140625" customWidth="1"/>
    <col min="7" max="7" width="16.7109375" customWidth="1"/>
    <col min="8" max="8" width="16.28515625" customWidth="1"/>
    <col min="9" max="9" width="16.140625" customWidth="1"/>
    <col min="10" max="10" width="19" bestFit="1" customWidth="1"/>
    <col min="11" max="11" width="18.85546875" bestFit="1" customWidth="1"/>
    <col min="12" max="12" width="20" bestFit="1" customWidth="1"/>
    <col min="13" max="13" width="18.85546875" bestFit="1" customWidth="1"/>
    <col min="14" max="14" width="18.7109375" customWidth="1"/>
    <col min="23" max="23" width="16.42578125" customWidth="1"/>
  </cols>
  <sheetData>
    <row r="1" spans="1:5" x14ac:dyDescent="0.25">
      <c r="A1" s="8" t="s">
        <v>121</v>
      </c>
    </row>
    <row r="2" spans="1:5" x14ac:dyDescent="0.25">
      <c r="A2" s="7" t="s">
        <v>67</v>
      </c>
      <c r="B2" s="6" t="s">
        <v>41</v>
      </c>
    </row>
    <row r="3" spans="1:5" x14ac:dyDescent="0.25">
      <c r="B3" t="s">
        <v>36</v>
      </c>
      <c r="C3" t="s">
        <v>37</v>
      </c>
      <c r="D3" t="s">
        <v>38</v>
      </c>
      <c r="E3" t="s">
        <v>39</v>
      </c>
    </row>
    <row r="4" spans="1:5" x14ac:dyDescent="0.25">
      <c r="A4" s="1" t="s">
        <v>40</v>
      </c>
      <c r="B4" s="2">
        <v>98</v>
      </c>
      <c r="C4" s="2">
        <v>97.36</v>
      </c>
      <c r="D4" s="2">
        <v>99.71</v>
      </c>
      <c r="E4" s="2">
        <v>99.82</v>
      </c>
    </row>
    <row r="5" spans="1:5" x14ac:dyDescent="0.25">
      <c r="A5" t="s">
        <v>0</v>
      </c>
      <c r="B5">
        <v>0</v>
      </c>
      <c r="C5">
        <v>1.18</v>
      </c>
      <c r="D5">
        <v>0</v>
      </c>
      <c r="E5">
        <v>0.18</v>
      </c>
    </row>
    <row r="6" spans="1:5" x14ac:dyDescent="0.25">
      <c r="A6" t="s">
        <v>224</v>
      </c>
      <c r="B6">
        <v>1.89</v>
      </c>
      <c r="C6">
        <v>1.21</v>
      </c>
      <c r="D6">
        <v>0.28999999999999998</v>
      </c>
      <c r="E6">
        <v>0</v>
      </c>
    </row>
    <row r="7" spans="1:5" x14ac:dyDescent="0.25">
      <c r="A7" t="s">
        <v>21</v>
      </c>
      <c r="B7">
        <v>0.11</v>
      </c>
      <c r="C7">
        <v>0.25</v>
      </c>
      <c r="D7">
        <v>0</v>
      </c>
      <c r="E7">
        <v>0</v>
      </c>
    </row>
    <row r="8" spans="1:5" x14ac:dyDescent="0.25">
      <c r="B8">
        <f>SUM(B4:B7)</f>
        <v>100</v>
      </c>
      <c r="C8">
        <f>SUM(C4:C7)</f>
        <v>100</v>
      </c>
      <c r="D8">
        <f>SUM(D4:D7)</f>
        <v>100</v>
      </c>
      <c r="E8">
        <f>SUM(E4:E7)</f>
        <v>100</v>
      </c>
    </row>
    <row r="11" spans="1:5" x14ac:dyDescent="0.25">
      <c r="B11" s="1" t="s">
        <v>68</v>
      </c>
      <c r="C11" s="1" t="s">
        <v>69</v>
      </c>
      <c r="D11" s="1" t="s">
        <v>70</v>
      </c>
      <c r="E11" s="1" t="s">
        <v>71</v>
      </c>
    </row>
    <row r="12" spans="1:5" x14ac:dyDescent="0.25">
      <c r="A12" t="s">
        <v>40</v>
      </c>
      <c r="B12" s="2">
        <v>99.82</v>
      </c>
      <c r="C12" s="2">
        <v>99.27</v>
      </c>
      <c r="D12" s="2">
        <v>97.38000000000001</v>
      </c>
      <c r="E12" s="2">
        <v>99.17</v>
      </c>
    </row>
    <row r="13" spans="1:5" x14ac:dyDescent="0.25">
      <c r="A13" t="s">
        <v>224</v>
      </c>
      <c r="B13" s="1">
        <v>0.16</v>
      </c>
      <c r="C13" s="1">
        <v>0.4</v>
      </c>
      <c r="D13" s="1">
        <v>0.94</v>
      </c>
      <c r="E13" s="1">
        <v>0.54</v>
      </c>
    </row>
    <row r="14" spans="1:5" x14ac:dyDescent="0.25">
      <c r="A14" t="s">
        <v>21</v>
      </c>
      <c r="B14" s="1">
        <v>0.02</v>
      </c>
      <c r="C14" s="1">
        <v>0.33000000000000007</v>
      </c>
      <c r="D14" s="1">
        <v>1.67</v>
      </c>
      <c r="E14" s="1">
        <v>0.29000000000000004</v>
      </c>
    </row>
    <row r="15" spans="1:5" x14ac:dyDescent="0.25">
      <c r="B15" s="1">
        <f>SUM(B12:B14)</f>
        <v>99.999999999999986</v>
      </c>
      <c r="C15" s="1">
        <f>SUM(C12:C14)</f>
        <v>100</v>
      </c>
      <c r="D15" s="1">
        <f>SUM(D12:D14)</f>
        <v>99.990000000000009</v>
      </c>
      <c r="E15" s="1">
        <f>SUM(E12:E14)</f>
        <v>100.00000000000001</v>
      </c>
    </row>
    <row r="16" spans="1:5" x14ac:dyDescent="0.25">
      <c r="B16" s="1"/>
      <c r="C16" s="1"/>
      <c r="D16" s="1"/>
      <c r="E16" s="1"/>
    </row>
    <row r="17" spans="1:6" x14ac:dyDescent="0.25">
      <c r="B17" s="1"/>
      <c r="C17" s="1"/>
      <c r="D17" s="1"/>
      <c r="E17" s="1"/>
    </row>
    <row r="18" spans="1:6" x14ac:dyDescent="0.25">
      <c r="B18" s="1"/>
      <c r="C18" s="1"/>
      <c r="D18" s="1"/>
      <c r="E18" s="1"/>
    </row>
    <row r="19" spans="1:6" x14ac:dyDescent="0.25">
      <c r="B19" s="1"/>
      <c r="C19" s="1"/>
      <c r="D19" s="1"/>
      <c r="E19" s="1"/>
    </row>
    <row r="21" spans="1:6" x14ac:dyDescent="0.25">
      <c r="A21" s="6" t="s">
        <v>30</v>
      </c>
      <c r="B21" s="6" t="s">
        <v>42</v>
      </c>
    </row>
    <row r="22" spans="1:6" x14ac:dyDescent="0.25">
      <c r="B22" t="s">
        <v>2</v>
      </c>
      <c r="C22" t="s">
        <v>3</v>
      </c>
      <c r="D22" t="s">
        <v>4</v>
      </c>
      <c r="E22" t="s">
        <v>5</v>
      </c>
    </row>
    <row r="23" spans="1:6" x14ac:dyDescent="0.25">
      <c r="A23" t="s">
        <v>6</v>
      </c>
      <c r="B23" s="2">
        <v>96.36999999999999</v>
      </c>
      <c r="C23" s="2">
        <v>95.13</v>
      </c>
      <c r="D23" s="2">
        <v>93.23</v>
      </c>
      <c r="E23" s="2">
        <v>94.79</v>
      </c>
    </row>
    <row r="24" spans="1:6" x14ac:dyDescent="0.25">
      <c r="A24" t="s">
        <v>7</v>
      </c>
      <c r="B24" s="3">
        <v>2.0299999999999998</v>
      </c>
      <c r="C24" s="3">
        <v>2.42</v>
      </c>
      <c r="D24" s="3">
        <v>6.74</v>
      </c>
      <c r="E24" s="3">
        <v>4.92</v>
      </c>
      <c r="F24" s="3"/>
    </row>
    <row r="25" spans="1:6" x14ac:dyDescent="0.25">
      <c r="A25" t="s">
        <v>224</v>
      </c>
      <c r="B25">
        <v>1.6</v>
      </c>
      <c r="C25">
        <v>2.4500000000000002</v>
      </c>
      <c r="D25">
        <v>0.03</v>
      </c>
      <c r="E25">
        <v>0.28999999999999998</v>
      </c>
    </row>
    <row r="26" spans="1:6" x14ac:dyDescent="0.25">
      <c r="B26">
        <f>SUM(B23:B25)</f>
        <v>99.999999999999986</v>
      </c>
      <c r="C26">
        <f>SUM(C23:C25)</f>
        <v>100</v>
      </c>
      <c r="D26">
        <f>SUM(D23:D25)</f>
        <v>100</v>
      </c>
      <c r="E26">
        <f>SUM(E23:E25)</f>
        <v>100.00000000000001</v>
      </c>
    </row>
    <row r="28" spans="1:6" x14ac:dyDescent="0.25">
      <c r="B28" s="1" t="s">
        <v>62</v>
      </c>
      <c r="C28" s="1" t="s">
        <v>63</v>
      </c>
      <c r="D28" s="1" t="s">
        <v>64</v>
      </c>
      <c r="E28" s="1" t="s">
        <v>65</v>
      </c>
      <c r="F28" s="1"/>
    </row>
    <row r="29" spans="1:6" x14ac:dyDescent="0.25">
      <c r="A29" s="1" t="s">
        <v>55</v>
      </c>
      <c r="B29" s="2">
        <v>95.04</v>
      </c>
      <c r="C29" s="2">
        <v>90.11</v>
      </c>
      <c r="D29" s="2">
        <v>97.94</v>
      </c>
      <c r="E29" s="2">
        <v>98.78</v>
      </c>
      <c r="F29" s="1"/>
    </row>
    <row r="30" spans="1:6" x14ac:dyDescent="0.25">
      <c r="A30" s="1" t="s">
        <v>49</v>
      </c>
      <c r="B30" s="5">
        <v>1.9</v>
      </c>
      <c r="C30" s="5">
        <v>1.57</v>
      </c>
      <c r="D30" s="5">
        <v>0</v>
      </c>
      <c r="E30" s="5">
        <v>0</v>
      </c>
      <c r="F30" s="1"/>
    </row>
    <row r="31" spans="1:6" x14ac:dyDescent="0.25">
      <c r="A31" s="1" t="s">
        <v>66</v>
      </c>
      <c r="B31" s="5">
        <v>0</v>
      </c>
      <c r="C31" s="5">
        <v>0</v>
      </c>
      <c r="D31" s="5">
        <v>1.82</v>
      </c>
      <c r="E31" s="5">
        <v>0.21</v>
      </c>
      <c r="F31" s="1"/>
    </row>
    <row r="32" spans="1:6" x14ac:dyDescent="0.25">
      <c r="A32" s="1" t="s">
        <v>19</v>
      </c>
      <c r="B32" s="5">
        <v>0.94</v>
      </c>
      <c r="C32" s="5">
        <v>3.51</v>
      </c>
      <c r="D32" s="5">
        <v>0</v>
      </c>
      <c r="E32" s="5">
        <v>0</v>
      </c>
      <c r="F32" s="1"/>
    </row>
    <row r="33" spans="1:6" x14ac:dyDescent="0.25">
      <c r="A33" s="1" t="s">
        <v>54</v>
      </c>
      <c r="B33" s="5">
        <v>0</v>
      </c>
      <c r="C33" s="5">
        <v>4.17</v>
      </c>
      <c r="D33" s="5">
        <v>0</v>
      </c>
      <c r="E33" s="5">
        <v>0</v>
      </c>
      <c r="F33" s="1"/>
    </row>
    <row r="34" spans="1:6" x14ac:dyDescent="0.25">
      <c r="A34" t="s">
        <v>224</v>
      </c>
      <c r="B34" s="5">
        <v>1.1200000000000001</v>
      </c>
      <c r="C34" s="5">
        <v>0.05</v>
      </c>
      <c r="D34" s="5">
        <v>0</v>
      </c>
      <c r="E34" s="5">
        <v>0.75</v>
      </c>
      <c r="F34" s="1"/>
    </row>
    <row r="35" spans="1:6" x14ac:dyDescent="0.25">
      <c r="A35" s="1" t="s">
        <v>21</v>
      </c>
      <c r="B35" s="5">
        <v>1</v>
      </c>
      <c r="C35" s="5">
        <v>0.60000000000000009</v>
      </c>
      <c r="D35" s="5">
        <v>0.25</v>
      </c>
      <c r="E35" s="5">
        <v>0.26</v>
      </c>
      <c r="F35" s="1"/>
    </row>
    <row r="36" spans="1:6" x14ac:dyDescent="0.25">
      <c r="B36">
        <f>SUM(B29:B35)</f>
        <v>100.00000000000001</v>
      </c>
      <c r="C36">
        <f>SUM(C29:C35)</f>
        <v>100.00999999999999</v>
      </c>
      <c r="D36">
        <f>SUM(D29:D35)</f>
        <v>100.00999999999999</v>
      </c>
      <c r="E36">
        <f>SUM(E29:E35)</f>
        <v>100</v>
      </c>
    </row>
    <row r="38" spans="1:6" x14ac:dyDescent="0.25">
      <c r="A38" s="6" t="s">
        <v>31</v>
      </c>
      <c r="B38" s="6" t="s">
        <v>44</v>
      </c>
    </row>
    <row r="39" spans="1:6" x14ac:dyDescent="0.25">
      <c r="B39" t="s">
        <v>8</v>
      </c>
      <c r="C39" t="s">
        <v>9</v>
      </c>
      <c r="D39" t="s">
        <v>10</v>
      </c>
      <c r="E39" t="s">
        <v>11</v>
      </c>
    </row>
    <row r="40" spans="1:6" x14ac:dyDescent="0.25">
      <c r="A40" t="s">
        <v>12</v>
      </c>
      <c r="B40" s="2">
        <v>0</v>
      </c>
      <c r="C40" s="2">
        <v>0</v>
      </c>
      <c r="D40" s="2">
        <v>83.68</v>
      </c>
      <c r="E40" s="2">
        <v>98.559999999999988</v>
      </c>
    </row>
    <row r="41" spans="1:6" x14ac:dyDescent="0.25">
      <c r="A41" t="s">
        <v>7</v>
      </c>
      <c r="B41" s="3">
        <v>3.25</v>
      </c>
      <c r="C41" s="3">
        <v>7.31</v>
      </c>
      <c r="D41" s="3">
        <v>4.1899999999999995</v>
      </c>
      <c r="E41" s="3">
        <v>0.18</v>
      </c>
    </row>
    <row r="42" spans="1:6" x14ac:dyDescent="0.25">
      <c r="A42" t="s">
        <v>0</v>
      </c>
      <c r="B42" s="3">
        <v>2.63</v>
      </c>
      <c r="C42" s="3">
        <v>5.48</v>
      </c>
      <c r="D42" s="3">
        <v>2.34</v>
      </c>
      <c r="E42" s="3">
        <v>0</v>
      </c>
    </row>
    <row r="43" spans="1:6" x14ac:dyDescent="0.25">
      <c r="A43" t="s">
        <v>13</v>
      </c>
      <c r="B43" s="3">
        <v>30.57</v>
      </c>
      <c r="C43" s="3">
        <v>32.51</v>
      </c>
      <c r="D43" s="3">
        <v>0</v>
      </c>
      <c r="E43" s="3">
        <v>1.25</v>
      </c>
    </row>
    <row r="44" spans="1:6" x14ac:dyDescent="0.25">
      <c r="A44" t="s">
        <v>14</v>
      </c>
      <c r="B44" s="3">
        <v>1.75</v>
      </c>
      <c r="C44" s="3">
        <v>0.17</v>
      </c>
      <c r="D44" s="3">
        <v>0</v>
      </c>
      <c r="E44" s="3">
        <v>0</v>
      </c>
    </row>
    <row r="45" spans="1:6" x14ac:dyDescent="0.25">
      <c r="A45" t="s">
        <v>15</v>
      </c>
      <c r="B45" s="3">
        <v>15.77</v>
      </c>
      <c r="C45" s="3">
        <v>14.68</v>
      </c>
      <c r="D45" s="3">
        <v>0</v>
      </c>
      <c r="E45" s="3">
        <v>0</v>
      </c>
    </row>
    <row r="46" spans="1:6" x14ac:dyDescent="0.25">
      <c r="A46" t="s">
        <v>225</v>
      </c>
      <c r="B46" s="3">
        <v>0</v>
      </c>
      <c r="C46" s="3">
        <v>1.03</v>
      </c>
      <c r="D46" s="3">
        <v>0</v>
      </c>
      <c r="E46" s="3">
        <v>0</v>
      </c>
    </row>
    <row r="47" spans="1:6" x14ac:dyDescent="0.25">
      <c r="A47" t="s">
        <v>6</v>
      </c>
      <c r="B47" s="3">
        <v>8.48</v>
      </c>
      <c r="C47" s="3">
        <v>2.74</v>
      </c>
      <c r="D47" s="3">
        <v>4.03</v>
      </c>
      <c r="E47" s="3">
        <v>0</v>
      </c>
    </row>
    <row r="48" spans="1:6" x14ac:dyDescent="0.25">
      <c r="A48" t="s">
        <v>16</v>
      </c>
      <c r="B48" s="3">
        <v>22.54</v>
      </c>
      <c r="C48" s="3">
        <v>24.82</v>
      </c>
      <c r="D48" s="3">
        <v>5.76</v>
      </c>
      <c r="E48" s="3">
        <v>0</v>
      </c>
    </row>
    <row r="49" spans="1:5" x14ac:dyDescent="0.25">
      <c r="A49" t="s">
        <v>17</v>
      </c>
      <c r="B49" s="3">
        <v>7.4799999999999995</v>
      </c>
      <c r="C49" s="3">
        <v>2.0099999999999998</v>
      </c>
      <c r="D49" s="3">
        <v>0</v>
      </c>
      <c r="E49" s="3">
        <v>0</v>
      </c>
    </row>
    <row r="50" spans="1:5" x14ac:dyDescent="0.25">
      <c r="A50" t="s">
        <v>18</v>
      </c>
      <c r="B50" s="3">
        <v>2.2400000000000002</v>
      </c>
      <c r="C50" s="3">
        <v>0.31</v>
      </c>
      <c r="D50" s="3">
        <v>0</v>
      </c>
      <c r="E50" s="3">
        <v>0</v>
      </c>
    </row>
    <row r="51" spans="1:5" x14ac:dyDescent="0.25">
      <c r="A51" t="s">
        <v>19</v>
      </c>
      <c r="B51" s="3">
        <v>1.65</v>
      </c>
      <c r="C51" s="3">
        <v>1.18</v>
      </c>
      <c r="D51" s="3">
        <v>0</v>
      </c>
      <c r="E51" s="3">
        <v>0</v>
      </c>
    </row>
    <row r="52" spans="1:5" x14ac:dyDescent="0.25">
      <c r="A52" t="s">
        <v>20</v>
      </c>
      <c r="B52" s="3">
        <v>1.04</v>
      </c>
      <c r="C52" s="3">
        <v>2.13</v>
      </c>
      <c r="D52" s="3">
        <v>0</v>
      </c>
      <c r="E52" s="3">
        <v>0</v>
      </c>
    </row>
    <row r="53" spans="1:5" x14ac:dyDescent="0.25">
      <c r="A53" t="s">
        <v>224</v>
      </c>
      <c r="B53">
        <v>1.55</v>
      </c>
      <c r="C53">
        <v>3.37</v>
      </c>
      <c r="D53">
        <v>0</v>
      </c>
      <c r="E53">
        <v>0</v>
      </c>
    </row>
    <row r="54" spans="1:5" x14ac:dyDescent="0.25">
      <c r="A54" s="1" t="s">
        <v>21</v>
      </c>
      <c r="B54" s="3">
        <v>1.05</v>
      </c>
      <c r="C54" s="3">
        <v>2.2999999999999998</v>
      </c>
      <c r="D54" s="3">
        <v>0</v>
      </c>
      <c r="E54" s="3">
        <v>0</v>
      </c>
    </row>
    <row r="55" spans="1:5" x14ac:dyDescent="0.25">
      <c r="B55">
        <f>SUM(B40:B53)</f>
        <v>98.950000000000017</v>
      </c>
      <c r="C55">
        <f>SUM(C40:C53)</f>
        <v>97.740000000000023</v>
      </c>
      <c r="D55">
        <f>SUM(D40:D53)</f>
        <v>100.00000000000001</v>
      </c>
      <c r="E55">
        <f>SUM(E40:E53)</f>
        <v>99.99</v>
      </c>
    </row>
    <row r="57" spans="1:5" x14ac:dyDescent="0.25">
      <c r="B57" t="s">
        <v>50</v>
      </c>
      <c r="C57" t="s">
        <v>51</v>
      </c>
      <c r="D57" t="s">
        <v>52</v>
      </c>
      <c r="E57" t="s">
        <v>53</v>
      </c>
    </row>
    <row r="58" spans="1:5" x14ac:dyDescent="0.25">
      <c r="A58" t="s">
        <v>12</v>
      </c>
      <c r="B58" s="2">
        <v>0</v>
      </c>
      <c r="C58" s="2">
        <v>0</v>
      </c>
      <c r="D58" s="2">
        <v>90.99</v>
      </c>
      <c r="E58" s="2">
        <v>61.900000000000006</v>
      </c>
    </row>
    <row r="59" spans="1:5" x14ac:dyDescent="0.25">
      <c r="A59" t="s">
        <v>7</v>
      </c>
      <c r="B59">
        <v>55.500000000000007</v>
      </c>
      <c r="C59">
        <v>40.879999999999995</v>
      </c>
      <c r="D59">
        <v>0</v>
      </c>
      <c r="E59">
        <v>0</v>
      </c>
    </row>
    <row r="60" spans="1:5" x14ac:dyDescent="0.25">
      <c r="A60" t="s">
        <v>49</v>
      </c>
      <c r="B60">
        <v>0</v>
      </c>
      <c r="C60">
        <v>1.52</v>
      </c>
      <c r="D60">
        <v>0</v>
      </c>
      <c r="E60">
        <v>0</v>
      </c>
    </row>
    <row r="61" spans="1:5" x14ac:dyDescent="0.25">
      <c r="A61" t="s">
        <v>54</v>
      </c>
      <c r="B61">
        <v>3.48</v>
      </c>
      <c r="C61">
        <v>4.2699999999999996</v>
      </c>
      <c r="D61">
        <v>8.94</v>
      </c>
      <c r="E61">
        <v>7.62</v>
      </c>
    </row>
    <row r="62" spans="1:5" x14ac:dyDescent="0.25">
      <c r="A62" t="s">
        <v>14</v>
      </c>
      <c r="B62">
        <v>1.37</v>
      </c>
      <c r="C62">
        <v>0</v>
      </c>
      <c r="D62">
        <v>0</v>
      </c>
      <c r="E62">
        <v>0</v>
      </c>
    </row>
    <row r="63" spans="1:5" x14ac:dyDescent="0.25">
      <c r="A63" t="s">
        <v>15</v>
      </c>
      <c r="B63">
        <v>12.35</v>
      </c>
      <c r="C63">
        <v>20.82</v>
      </c>
      <c r="D63">
        <v>0</v>
      </c>
      <c r="E63">
        <v>0</v>
      </c>
    </row>
    <row r="64" spans="1:5" x14ac:dyDescent="0.25">
      <c r="A64" t="s">
        <v>27</v>
      </c>
      <c r="B64">
        <v>1.86</v>
      </c>
      <c r="C64">
        <v>0.97</v>
      </c>
      <c r="D64">
        <v>0</v>
      </c>
      <c r="E64">
        <v>0</v>
      </c>
    </row>
    <row r="65" spans="1:5" x14ac:dyDescent="0.25">
      <c r="A65" t="s">
        <v>55</v>
      </c>
      <c r="B65">
        <v>0</v>
      </c>
      <c r="C65">
        <v>1.41</v>
      </c>
      <c r="D65">
        <v>0</v>
      </c>
      <c r="E65">
        <v>0</v>
      </c>
    </row>
    <row r="66" spans="1:5" x14ac:dyDescent="0.25">
      <c r="A66" t="s">
        <v>16</v>
      </c>
      <c r="B66">
        <v>18.36</v>
      </c>
      <c r="C66">
        <v>18.84</v>
      </c>
      <c r="D66">
        <v>0</v>
      </c>
      <c r="E66">
        <v>12.01</v>
      </c>
    </row>
    <row r="67" spans="1:5" x14ac:dyDescent="0.25">
      <c r="A67" t="s">
        <v>29</v>
      </c>
      <c r="B67">
        <v>0.46</v>
      </c>
      <c r="C67">
        <v>1.25</v>
      </c>
      <c r="D67">
        <v>0</v>
      </c>
      <c r="E67">
        <v>0</v>
      </c>
    </row>
    <row r="68" spans="1:5" x14ac:dyDescent="0.25">
      <c r="A68" t="s">
        <v>56</v>
      </c>
      <c r="B68">
        <v>3.7299999999999995</v>
      </c>
      <c r="C68">
        <v>1.33</v>
      </c>
      <c r="D68">
        <v>0</v>
      </c>
      <c r="E68">
        <v>0</v>
      </c>
    </row>
    <row r="69" spans="1:5" x14ac:dyDescent="0.25">
      <c r="A69" t="s">
        <v>19</v>
      </c>
      <c r="B69">
        <v>2.88</v>
      </c>
      <c r="C69">
        <v>7.54</v>
      </c>
      <c r="D69">
        <v>0</v>
      </c>
      <c r="E69">
        <v>18.46</v>
      </c>
    </row>
    <row r="70" spans="1:5" x14ac:dyDescent="0.25">
      <c r="A70" t="s">
        <v>224</v>
      </c>
      <c r="B70">
        <v>0</v>
      </c>
      <c r="C70">
        <v>1.18</v>
      </c>
      <c r="D70">
        <v>0</v>
      </c>
      <c r="E70">
        <v>0</v>
      </c>
    </row>
    <row r="71" spans="1:5" x14ac:dyDescent="0.25">
      <c r="A71" t="s">
        <v>21</v>
      </c>
      <c r="B71">
        <v>0</v>
      </c>
      <c r="C71">
        <v>0</v>
      </c>
      <c r="D71">
        <v>7.0000000000000007E-2</v>
      </c>
      <c r="E71">
        <v>0</v>
      </c>
    </row>
    <row r="72" spans="1:5" x14ac:dyDescent="0.25">
      <c r="B72">
        <f>SUM(B58:B71)</f>
        <v>99.99</v>
      </c>
      <c r="C72">
        <f>SUM(C58:C71)</f>
        <v>100.01000000000002</v>
      </c>
      <c r="D72">
        <f>SUM(D58:D71)</f>
        <v>99.999999999999986</v>
      </c>
      <c r="E72">
        <f>SUM(E58:E71)</f>
        <v>99.990000000000009</v>
      </c>
    </row>
    <row r="74" spans="1:5" x14ac:dyDescent="0.25">
      <c r="A74" s="6" t="s">
        <v>18</v>
      </c>
      <c r="B74" s="6" t="s">
        <v>44</v>
      </c>
    </row>
    <row r="75" spans="1:5" x14ac:dyDescent="0.25">
      <c r="B75" t="s">
        <v>22</v>
      </c>
      <c r="C75" t="s">
        <v>23</v>
      </c>
      <c r="D75" t="s">
        <v>24</v>
      </c>
      <c r="E75" t="s">
        <v>25</v>
      </c>
    </row>
    <row r="76" spans="1:5" x14ac:dyDescent="0.25">
      <c r="A76" s="5" t="s">
        <v>18</v>
      </c>
      <c r="B76" s="2">
        <v>7.56</v>
      </c>
      <c r="C76" s="2">
        <v>17.84</v>
      </c>
      <c r="D76" s="2">
        <v>91</v>
      </c>
      <c r="E76" s="2">
        <v>87.47</v>
      </c>
    </row>
    <row r="77" spans="1:5" x14ac:dyDescent="0.25">
      <c r="A77" s="5" t="s">
        <v>7</v>
      </c>
      <c r="B77" s="3">
        <v>1.64</v>
      </c>
      <c r="C77" s="3">
        <v>6.5599999999999987</v>
      </c>
      <c r="D77" s="3">
        <v>0</v>
      </c>
      <c r="E77" s="3">
        <v>0</v>
      </c>
    </row>
    <row r="78" spans="1:5" x14ac:dyDescent="0.25">
      <c r="A78" t="s">
        <v>0</v>
      </c>
      <c r="B78" s="3">
        <v>4.13</v>
      </c>
      <c r="C78" s="3">
        <v>10.17</v>
      </c>
      <c r="D78" s="3">
        <v>2.08</v>
      </c>
      <c r="E78" s="3">
        <v>1.68</v>
      </c>
    </row>
    <row r="79" spans="1:5" x14ac:dyDescent="0.25">
      <c r="A79" s="5" t="s">
        <v>13</v>
      </c>
      <c r="B79" s="3">
        <v>35.979999999999997</v>
      </c>
      <c r="C79" s="3">
        <v>12.94</v>
      </c>
      <c r="D79" s="3">
        <v>0</v>
      </c>
      <c r="E79" s="3">
        <v>4.34</v>
      </c>
    </row>
    <row r="80" spans="1:5" x14ac:dyDescent="0.25">
      <c r="A80" s="5" t="s">
        <v>26</v>
      </c>
      <c r="B80" s="3">
        <v>17.82</v>
      </c>
      <c r="C80" s="3">
        <v>9.09</v>
      </c>
      <c r="D80" s="3">
        <v>2.86</v>
      </c>
      <c r="E80" s="3">
        <v>2.33</v>
      </c>
    </row>
    <row r="81" spans="1:7" x14ac:dyDescent="0.25">
      <c r="A81" s="5" t="s">
        <v>27</v>
      </c>
      <c r="B81" s="3">
        <v>0</v>
      </c>
      <c r="C81" s="3">
        <v>0.24</v>
      </c>
      <c r="D81" s="3">
        <v>2.2200000000000002</v>
      </c>
      <c r="E81" s="3">
        <v>0</v>
      </c>
    </row>
    <row r="82" spans="1:7" x14ac:dyDescent="0.25">
      <c r="A82" s="5" t="s">
        <v>6</v>
      </c>
      <c r="B82" s="3">
        <v>3.58</v>
      </c>
      <c r="C82" s="3">
        <v>11.6</v>
      </c>
      <c r="D82" s="3">
        <v>0</v>
      </c>
      <c r="E82" s="3">
        <v>0</v>
      </c>
    </row>
    <row r="83" spans="1:7" x14ac:dyDescent="0.25">
      <c r="A83" s="5" t="s">
        <v>1</v>
      </c>
      <c r="B83" s="3">
        <v>25.02</v>
      </c>
      <c r="C83" s="3">
        <v>13.95</v>
      </c>
      <c r="D83" s="3">
        <v>1.84</v>
      </c>
      <c r="E83" s="3">
        <v>4.17</v>
      </c>
    </row>
    <row r="84" spans="1:7" x14ac:dyDescent="0.25">
      <c r="A84" t="s">
        <v>19</v>
      </c>
      <c r="B84" s="3">
        <v>0</v>
      </c>
      <c r="C84" s="3">
        <v>1.29</v>
      </c>
      <c r="D84" s="3">
        <v>0</v>
      </c>
      <c r="E84" s="3">
        <v>0</v>
      </c>
    </row>
    <row r="85" spans="1:7" x14ac:dyDescent="0.25">
      <c r="A85" s="5" t="s">
        <v>20</v>
      </c>
      <c r="B85" s="3">
        <v>0.69</v>
      </c>
      <c r="C85" s="3">
        <v>2.5299999999999998</v>
      </c>
      <c r="D85" s="3">
        <v>0</v>
      </c>
      <c r="E85" s="3">
        <v>0</v>
      </c>
      <c r="G85" t="s">
        <v>446</v>
      </c>
    </row>
    <row r="86" spans="1:7" x14ac:dyDescent="0.25">
      <c r="A86" s="5" t="s">
        <v>226</v>
      </c>
      <c r="B86" s="3">
        <v>0</v>
      </c>
      <c r="C86" s="3">
        <v>1.1399999999999999</v>
      </c>
      <c r="D86" s="3">
        <v>0</v>
      </c>
      <c r="E86" s="3">
        <v>0</v>
      </c>
    </row>
    <row r="87" spans="1:7" x14ac:dyDescent="0.25">
      <c r="A87" t="s">
        <v>224</v>
      </c>
      <c r="B87">
        <v>2.85</v>
      </c>
      <c r="C87">
        <v>5.24</v>
      </c>
      <c r="D87">
        <v>0</v>
      </c>
      <c r="E87">
        <v>0</v>
      </c>
    </row>
    <row r="88" spans="1:7" x14ac:dyDescent="0.25">
      <c r="A88" t="s">
        <v>21</v>
      </c>
      <c r="B88" s="3">
        <v>0.73</v>
      </c>
      <c r="C88" s="3">
        <v>7.4099999999999993</v>
      </c>
      <c r="D88" s="3">
        <v>0</v>
      </c>
      <c r="E88" s="3">
        <v>0</v>
      </c>
    </row>
    <row r="89" spans="1:7" x14ac:dyDescent="0.25">
      <c r="B89">
        <f>SUM(B76:B87)</f>
        <v>99.269999999999982</v>
      </c>
      <c r="C89">
        <f>SUM(C76:C87)</f>
        <v>92.59</v>
      </c>
      <c r="D89">
        <f>SUM(D76:D87)</f>
        <v>100</v>
      </c>
      <c r="E89">
        <f>SUM(E76:E87)</f>
        <v>99.990000000000009</v>
      </c>
    </row>
    <row r="91" spans="1:7" x14ac:dyDescent="0.25">
      <c r="B91" t="s">
        <v>57</v>
      </c>
      <c r="C91" t="s">
        <v>58</v>
      </c>
      <c r="D91" t="s">
        <v>59</v>
      </c>
      <c r="E91" t="s">
        <v>60</v>
      </c>
    </row>
    <row r="92" spans="1:7" x14ac:dyDescent="0.25">
      <c r="A92" t="s">
        <v>61</v>
      </c>
      <c r="B92" s="2">
        <v>6.27</v>
      </c>
      <c r="C92" s="2">
        <v>7.8</v>
      </c>
      <c r="D92" s="2">
        <v>14.91</v>
      </c>
      <c r="E92" s="2">
        <v>94.14</v>
      </c>
    </row>
    <row r="93" spans="1:7" x14ac:dyDescent="0.25">
      <c r="A93" t="s">
        <v>40</v>
      </c>
      <c r="B93">
        <v>34.749999999999993</v>
      </c>
      <c r="C93">
        <v>31.08</v>
      </c>
      <c r="D93">
        <v>3.06</v>
      </c>
      <c r="E93">
        <v>0</v>
      </c>
    </row>
    <row r="94" spans="1:7" x14ac:dyDescent="0.25">
      <c r="A94" t="s">
        <v>49</v>
      </c>
      <c r="B94">
        <v>1.77</v>
      </c>
      <c r="C94">
        <v>1.04</v>
      </c>
      <c r="D94">
        <v>4.4400000000000004</v>
      </c>
      <c r="E94">
        <v>0</v>
      </c>
    </row>
    <row r="95" spans="1:7" x14ac:dyDescent="0.25">
      <c r="A95" t="s">
        <v>54</v>
      </c>
      <c r="B95">
        <v>2.99</v>
      </c>
      <c r="C95">
        <v>11.48</v>
      </c>
      <c r="D95">
        <v>14.91</v>
      </c>
      <c r="E95">
        <v>0</v>
      </c>
    </row>
    <row r="96" spans="1:7" x14ac:dyDescent="0.25">
      <c r="A96" t="s">
        <v>15</v>
      </c>
      <c r="B96">
        <v>15.94</v>
      </c>
      <c r="C96">
        <v>23.76</v>
      </c>
      <c r="D96">
        <v>12.42</v>
      </c>
      <c r="E96">
        <v>5.73</v>
      </c>
    </row>
    <row r="97" spans="1:5" x14ac:dyDescent="0.25">
      <c r="A97" t="s">
        <v>27</v>
      </c>
      <c r="B97">
        <v>1.06</v>
      </c>
      <c r="C97">
        <v>0</v>
      </c>
      <c r="D97">
        <v>2.9699999999999998</v>
      </c>
      <c r="E97">
        <v>0</v>
      </c>
    </row>
    <row r="98" spans="1:5" x14ac:dyDescent="0.25">
      <c r="A98" t="s">
        <v>55</v>
      </c>
      <c r="B98">
        <v>0</v>
      </c>
      <c r="C98">
        <v>0</v>
      </c>
      <c r="D98">
        <v>3.46</v>
      </c>
      <c r="E98">
        <v>0</v>
      </c>
    </row>
    <row r="99" spans="1:5" x14ac:dyDescent="0.25">
      <c r="A99" t="s">
        <v>16</v>
      </c>
      <c r="B99">
        <v>19.28</v>
      </c>
      <c r="C99">
        <v>9.8800000000000008</v>
      </c>
      <c r="D99">
        <v>6.09</v>
      </c>
      <c r="E99">
        <v>0</v>
      </c>
    </row>
    <row r="100" spans="1:5" x14ac:dyDescent="0.25">
      <c r="A100" t="s">
        <v>19</v>
      </c>
      <c r="B100">
        <v>10.19</v>
      </c>
      <c r="C100">
        <v>6.57</v>
      </c>
      <c r="D100">
        <v>27.84</v>
      </c>
      <c r="E100">
        <v>0.12</v>
      </c>
    </row>
    <row r="101" spans="1:5" x14ac:dyDescent="0.25">
      <c r="A101" t="s">
        <v>29</v>
      </c>
      <c r="B101">
        <v>0</v>
      </c>
      <c r="C101">
        <v>1.53</v>
      </c>
      <c r="D101">
        <v>1.1299999999999999</v>
      </c>
      <c r="E101">
        <v>0</v>
      </c>
    </row>
    <row r="102" spans="1:5" x14ac:dyDescent="0.25">
      <c r="A102" t="s">
        <v>56</v>
      </c>
      <c r="B102">
        <v>1.04</v>
      </c>
      <c r="C102">
        <v>0</v>
      </c>
      <c r="D102">
        <v>7.49</v>
      </c>
      <c r="E102">
        <v>0</v>
      </c>
    </row>
    <row r="103" spans="1:5" x14ac:dyDescent="0.25">
      <c r="A103" t="s">
        <v>28</v>
      </c>
      <c r="B103">
        <v>1.9</v>
      </c>
      <c r="C103">
        <v>0</v>
      </c>
      <c r="D103">
        <v>0</v>
      </c>
      <c r="E103">
        <v>0</v>
      </c>
    </row>
    <row r="104" spans="1:5" x14ac:dyDescent="0.25">
      <c r="A104" t="s">
        <v>227</v>
      </c>
      <c r="B104">
        <v>0</v>
      </c>
      <c r="C104">
        <v>1.32</v>
      </c>
      <c r="D104">
        <v>0</v>
      </c>
      <c r="E104">
        <v>0</v>
      </c>
    </row>
    <row r="105" spans="1:5" x14ac:dyDescent="0.25">
      <c r="A105" t="s">
        <v>224</v>
      </c>
      <c r="B105">
        <v>0.8</v>
      </c>
      <c r="C105">
        <v>1.24</v>
      </c>
      <c r="D105">
        <v>0</v>
      </c>
      <c r="E105">
        <v>0</v>
      </c>
    </row>
    <row r="106" spans="1:5" x14ac:dyDescent="0.25">
      <c r="A106" t="s">
        <v>21</v>
      </c>
      <c r="B106">
        <v>4.0199999999999996</v>
      </c>
      <c r="C106">
        <v>4.2900000000000009</v>
      </c>
      <c r="D106">
        <v>1.27</v>
      </c>
      <c r="E106">
        <v>0</v>
      </c>
    </row>
    <row r="107" spans="1:5" x14ac:dyDescent="0.25">
      <c r="B107">
        <f>SUM(B92:B106)</f>
        <v>100.01</v>
      </c>
      <c r="C107">
        <f>SUM(C92:C106)</f>
        <v>99.989999999999981</v>
      </c>
      <c r="D107">
        <f>SUM(D92:D106)</f>
        <v>99.99</v>
      </c>
      <c r="E107">
        <f>SUM(E92:E106)</f>
        <v>99.990000000000009</v>
      </c>
    </row>
    <row r="109" spans="1:5" x14ac:dyDescent="0.25">
      <c r="A109" s="7" t="s">
        <v>27</v>
      </c>
      <c r="B109" s="6" t="s">
        <v>43</v>
      </c>
    </row>
    <row r="110" spans="1:5" x14ac:dyDescent="0.25">
      <c r="B110" t="s">
        <v>32</v>
      </c>
      <c r="C110" t="s">
        <v>33</v>
      </c>
      <c r="D110" t="s">
        <v>34</v>
      </c>
      <c r="E110" t="s">
        <v>35</v>
      </c>
    </row>
    <row r="111" spans="1:5" x14ac:dyDescent="0.25">
      <c r="A111" t="s">
        <v>27</v>
      </c>
      <c r="B111" s="2">
        <v>99.86</v>
      </c>
      <c r="C111" s="2">
        <v>99.47</v>
      </c>
      <c r="D111" s="2">
        <v>99.95</v>
      </c>
      <c r="E111" s="2">
        <v>98.82</v>
      </c>
    </row>
    <row r="112" spans="1:5" x14ac:dyDescent="0.25">
      <c r="A112" t="s">
        <v>26</v>
      </c>
      <c r="B112" s="1">
        <v>0</v>
      </c>
      <c r="C112" s="1">
        <v>0</v>
      </c>
      <c r="D112">
        <v>0.05</v>
      </c>
      <c r="E112">
        <v>1.18</v>
      </c>
    </row>
    <row r="113" spans="1:5" x14ac:dyDescent="0.25">
      <c r="A113" t="s">
        <v>224</v>
      </c>
      <c r="B113">
        <v>0.04</v>
      </c>
      <c r="C113">
        <v>0.3</v>
      </c>
      <c r="D113">
        <v>0</v>
      </c>
      <c r="E113">
        <v>0</v>
      </c>
    </row>
    <row r="114" spans="1:5" x14ac:dyDescent="0.25">
      <c r="A114" t="s">
        <v>21</v>
      </c>
      <c r="B114">
        <v>0.11</v>
      </c>
      <c r="C114">
        <v>0.22</v>
      </c>
      <c r="D114">
        <v>0</v>
      </c>
      <c r="E114">
        <v>0</v>
      </c>
    </row>
    <row r="115" spans="1:5" x14ac:dyDescent="0.25">
      <c r="B115">
        <f>SUM(B111:B114)</f>
        <v>100.01</v>
      </c>
      <c r="C115">
        <f>SUM(C111:C114)</f>
        <v>99.99</v>
      </c>
      <c r="D115">
        <f>SUM(D111:D112)</f>
        <v>100</v>
      </c>
      <c r="E115">
        <f>SUM(E111:E112)</f>
        <v>100</v>
      </c>
    </row>
    <row r="116" spans="1:5" x14ac:dyDescent="0.25">
      <c r="B116" s="4"/>
      <c r="C116" s="4"/>
    </row>
    <row r="117" spans="1:5" x14ac:dyDescent="0.25">
      <c r="B117" t="s">
        <v>45</v>
      </c>
      <c r="C117" t="s">
        <v>46</v>
      </c>
      <c r="D117" t="s">
        <v>47</v>
      </c>
      <c r="E117" t="s">
        <v>48</v>
      </c>
    </row>
    <row r="118" spans="1:5" x14ac:dyDescent="0.25">
      <c r="A118" t="s">
        <v>27</v>
      </c>
      <c r="B118" s="2">
        <v>99.23</v>
      </c>
      <c r="C118" s="2">
        <v>99.47</v>
      </c>
      <c r="D118" s="2">
        <v>92.3</v>
      </c>
      <c r="E118" s="2">
        <v>95.259999999999991</v>
      </c>
    </row>
    <row r="119" spans="1:5" x14ac:dyDescent="0.25">
      <c r="A119" t="s">
        <v>49</v>
      </c>
      <c r="B119">
        <v>0</v>
      </c>
      <c r="C119">
        <v>0</v>
      </c>
      <c r="D119">
        <v>0</v>
      </c>
      <c r="E119">
        <v>2.37</v>
      </c>
    </row>
    <row r="120" spans="1:5" x14ac:dyDescent="0.25">
      <c r="A120" t="s">
        <v>29</v>
      </c>
      <c r="B120">
        <v>0</v>
      </c>
      <c r="C120">
        <v>0</v>
      </c>
      <c r="D120">
        <v>5.64</v>
      </c>
      <c r="E120">
        <v>1.83</v>
      </c>
    </row>
    <row r="121" spans="1:5" x14ac:dyDescent="0.25">
      <c r="A121" t="s">
        <v>224</v>
      </c>
      <c r="B121">
        <v>0</v>
      </c>
      <c r="C121">
        <v>0.53</v>
      </c>
      <c r="D121">
        <v>0</v>
      </c>
      <c r="E121">
        <v>0</v>
      </c>
    </row>
    <row r="122" spans="1:5" x14ac:dyDescent="0.25">
      <c r="A122" t="s">
        <v>21</v>
      </c>
      <c r="B122">
        <v>0.77</v>
      </c>
      <c r="C122">
        <v>0</v>
      </c>
      <c r="D122">
        <v>2.0499999999999998</v>
      </c>
      <c r="E122">
        <v>0.54</v>
      </c>
    </row>
    <row r="123" spans="1:5" x14ac:dyDescent="0.25">
      <c r="B123">
        <f>SUM(B118:B122)</f>
        <v>100</v>
      </c>
      <c r="C123">
        <f>SUM(C118:C122)</f>
        <v>100</v>
      </c>
      <c r="D123">
        <f>SUM(D118:D122)</f>
        <v>99.99</v>
      </c>
      <c r="E123">
        <f>SUM(E118:E122)</f>
        <v>100</v>
      </c>
    </row>
    <row r="131" spans="1:31" x14ac:dyDescent="0.25">
      <c r="A131" s="122"/>
      <c r="B131" s="122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</row>
    <row r="132" spans="1:31" x14ac:dyDescent="0.25">
      <c r="A132" s="122"/>
      <c r="B132" s="122"/>
      <c r="C132" s="122"/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122"/>
      <c r="AB132" s="122"/>
      <c r="AC132" s="122"/>
      <c r="AD132" s="122"/>
      <c r="AE132" s="122"/>
    </row>
    <row r="133" spans="1:31" x14ac:dyDescent="0.25">
      <c r="A133" s="7" t="s">
        <v>247</v>
      </c>
    </row>
    <row r="134" spans="1:31" x14ac:dyDescent="0.25">
      <c r="B134" s="27" t="s">
        <v>422</v>
      </c>
      <c r="C134" s="27" t="s">
        <v>423</v>
      </c>
      <c r="D134" s="27" t="s">
        <v>424</v>
      </c>
      <c r="E134" s="27" t="s">
        <v>425</v>
      </c>
      <c r="F134" s="27" t="s">
        <v>426</v>
      </c>
      <c r="G134" s="28" t="s">
        <v>427</v>
      </c>
      <c r="H134" s="27" t="s">
        <v>428</v>
      </c>
      <c r="I134" s="27" t="s">
        <v>429</v>
      </c>
      <c r="J134" s="27" t="s">
        <v>840</v>
      </c>
      <c r="K134" s="27" t="s">
        <v>841</v>
      </c>
      <c r="L134" s="27" t="s">
        <v>840</v>
      </c>
      <c r="M134" s="27" t="s">
        <v>841</v>
      </c>
    </row>
    <row r="135" spans="1:31" x14ac:dyDescent="0.25">
      <c r="A135" s="1" t="s">
        <v>40</v>
      </c>
      <c r="B135" s="27">
        <v>3.26</v>
      </c>
      <c r="C135" s="27">
        <v>4.0199999999999996</v>
      </c>
      <c r="D135" s="27">
        <v>4.7</v>
      </c>
      <c r="E135" s="27">
        <v>2.58</v>
      </c>
      <c r="F135" s="27">
        <v>3.43</v>
      </c>
      <c r="G135" s="29">
        <v>0</v>
      </c>
      <c r="H135" s="27">
        <v>3.4851727300519721</v>
      </c>
      <c r="I135" s="27">
        <v>2.6595683747570829</v>
      </c>
      <c r="J135" s="26">
        <f>AVERAGE(B135:E135)</f>
        <v>3.64</v>
      </c>
      <c r="K135" s="26">
        <f>STDEV(B135:E135)</f>
        <v>0.91942010709649558</v>
      </c>
      <c r="L135" s="26">
        <f>AVERAGE(F135,H135:I135)</f>
        <v>3.1915803682696851</v>
      </c>
      <c r="M135" s="26">
        <f>STDEV(F135,H135:I135)</f>
        <v>0.4615610235562399</v>
      </c>
    </row>
    <row r="136" spans="1:31" x14ac:dyDescent="0.25">
      <c r="A136" s="1" t="s">
        <v>0</v>
      </c>
      <c r="B136" s="27">
        <v>8.25</v>
      </c>
      <c r="C136" s="27">
        <v>8.98</v>
      </c>
      <c r="D136" s="27">
        <v>9.7799999999999994</v>
      </c>
      <c r="E136" s="27">
        <v>7.23</v>
      </c>
      <c r="F136" s="27">
        <v>7.47</v>
      </c>
      <c r="G136" s="29">
        <v>0</v>
      </c>
      <c r="H136" s="27">
        <v>8.254356465912565</v>
      </c>
      <c r="I136" s="27">
        <v>6.7205247008284745</v>
      </c>
      <c r="J136" s="26">
        <f>AVERAGE(B136:E136)</f>
        <v>8.5599999999999987</v>
      </c>
      <c r="K136" s="26">
        <f t="shared" ref="K136:K146" si="0">STDEV(B136:E136)</f>
        <v>1.0847119433287469</v>
      </c>
      <c r="L136" s="26">
        <f t="shared" ref="L136:L146" si="1">AVERAGE(F136,H136:I136)</f>
        <v>7.4816270555803461</v>
      </c>
      <c r="M136" s="26">
        <f t="shared" ref="M136:M146" si="2">STDEV(F136,H136:I136)</f>
        <v>0.76698198297700937</v>
      </c>
    </row>
    <row r="137" spans="1:31" x14ac:dyDescent="0.25">
      <c r="A137" s="1" t="s">
        <v>13</v>
      </c>
      <c r="B137" s="27">
        <v>5.16</v>
      </c>
      <c r="C137" s="27">
        <v>4.71</v>
      </c>
      <c r="D137" s="27">
        <v>5.74</v>
      </c>
      <c r="E137" s="27">
        <v>4.83</v>
      </c>
      <c r="F137" s="27">
        <v>4.0199999999999996</v>
      </c>
      <c r="G137" s="29">
        <v>0</v>
      </c>
      <c r="H137" s="27">
        <v>3.2915520228268629</v>
      </c>
      <c r="I137" s="27">
        <v>2.3117786642119253</v>
      </c>
      <c r="J137" s="26">
        <f t="shared" ref="J137:J146" si="3">AVERAGE(B137:E137)</f>
        <v>5.1100000000000003</v>
      </c>
      <c r="K137" s="26">
        <f t="shared" si="0"/>
        <v>0.46108567533594025</v>
      </c>
      <c r="L137" s="26">
        <f t="shared" si="1"/>
        <v>3.2077768956795958</v>
      </c>
      <c r="M137" s="26">
        <f t="shared" si="2"/>
        <v>0.85718652401726547</v>
      </c>
    </row>
    <row r="138" spans="1:31" x14ac:dyDescent="0.25">
      <c r="A138" s="1" t="s">
        <v>412</v>
      </c>
      <c r="B138" s="27">
        <v>0.24</v>
      </c>
      <c r="C138" s="27">
        <v>0.12</v>
      </c>
      <c r="D138" s="27">
        <v>0.27</v>
      </c>
      <c r="E138" s="27">
        <v>0.16</v>
      </c>
      <c r="F138" s="27">
        <v>0.19</v>
      </c>
      <c r="G138" s="29">
        <v>0</v>
      </c>
      <c r="H138" s="27">
        <v>0.10190563538163662</v>
      </c>
      <c r="I138" s="27">
        <v>0.10229109133681087</v>
      </c>
      <c r="J138" s="26">
        <f t="shared" si="3"/>
        <v>0.19750000000000001</v>
      </c>
      <c r="K138" s="26">
        <f t="shared" si="0"/>
        <v>6.9462219947248993E-2</v>
      </c>
      <c r="L138" s="26">
        <f t="shared" si="1"/>
        <v>0.13139890890614916</v>
      </c>
      <c r="M138" s="26">
        <f t="shared" si="2"/>
        <v>5.0750399526660904E-2</v>
      </c>
    </row>
    <row r="139" spans="1:31" x14ac:dyDescent="0.25">
      <c r="A139" s="1" t="s">
        <v>28</v>
      </c>
      <c r="B139" s="27">
        <v>1.02</v>
      </c>
      <c r="C139" s="27">
        <v>1.28</v>
      </c>
      <c r="D139" s="27">
        <v>1.5</v>
      </c>
      <c r="E139" s="27">
        <v>0.81</v>
      </c>
      <c r="F139" s="27">
        <v>0.93</v>
      </c>
      <c r="G139" s="29">
        <v>0</v>
      </c>
      <c r="H139" s="27">
        <v>0.83562621012942018</v>
      </c>
      <c r="I139" s="27">
        <v>0.5626010023524598</v>
      </c>
      <c r="J139" s="26">
        <f t="shared" si="3"/>
        <v>1.1524999999999999</v>
      </c>
      <c r="K139" s="26">
        <f t="shared" si="0"/>
        <v>0.30103986446980818</v>
      </c>
      <c r="L139" s="26">
        <f t="shared" si="1"/>
        <v>0.77607573749396008</v>
      </c>
      <c r="M139" s="26">
        <f t="shared" si="2"/>
        <v>0.19080146739853499</v>
      </c>
    </row>
    <row r="140" spans="1:31" x14ac:dyDescent="0.25">
      <c r="A140" s="1" t="s">
        <v>26</v>
      </c>
      <c r="B140" s="27">
        <v>19.62</v>
      </c>
      <c r="C140" s="27">
        <v>18.309999999999999</v>
      </c>
      <c r="D140" s="27">
        <v>16.420000000000002</v>
      </c>
      <c r="E140" s="27">
        <v>20</v>
      </c>
      <c r="F140" s="27">
        <v>15.34</v>
      </c>
      <c r="G140" s="29">
        <v>35.71</v>
      </c>
      <c r="H140" s="27">
        <v>16.845001528584532</v>
      </c>
      <c r="I140" s="27">
        <v>15.589162319729976</v>
      </c>
      <c r="J140" s="26">
        <f t="shared" si="3"/>
        <v>18.587499999999999</v>
      </c>
      <c r="K140" s="26">
        <f t="shared" si="0"/>
        <v>1.6161966670757197</v>
      </c>
      <c r="L140" s="26">
        <f t="shared" si="1"/>
        <v>15.924721282771506</v>
      </c>
      <c r="M140" s="26">
        <f t="shared" si="2"/>
        <v>0.80666428179173366</v>
      </c>
    </row>
    <row r="141" spans="1:31" x14ac:dyDescent="0.25">
      <c r="A141" s="1" t="s">
        <v>27</v>
      </c>
      <c r="B141" s="27">
        <v>5.86</v>
      </c>
      <c r="C141" s="27">
        <v>5.84</v>
      </c>
      <c r="D141" s="27">
        <v>5.08</v>
      </c>
      <c r="E141" s="27">
        <v>5.43</v>
      </c>
      <c r="F141" s="27">
        <v>5.49</v>
      </c>
      <c r="G141" s="29">
        <v>21.43</v>
      </c>
      <c r="H141" s="27">
        <v>4.5857535921736474</v>
      </c>
      <c r="I141" s="27">
        <v>5.8408213153319002</v>
      </c>
      <c r="J141" s="26">
        <f t="shared" si="3"/>
        <v>5.5525000000000002</v>
      </c>
      <c r="K141" s="26">
        <f t="shared" si="0"/>
        <v>0.37214468512484056</v>
      </c>
      <c r="L141" s="26">
        <f t="shared" si="1"/>
        <v>5.3055249691685162</v>
      </c>
      <c r="M141" s="26">
        <f t="shared" si="2"/>
        <v>0.64755078965176005</v>
      </c>
    </row>
    <row r="142" spans="1:31" x14ac:dyDescent="0.25">
      <c r="A142" s="1" t="s">
        <v>6</v>
      </c>
      <c r="B142" s="27">
        <v>15.89</v>
      </c>
      <c r="C142" s="27">
        <v>15.04</v>
      </c>
      <c r="D142" s="27">
        <v>12.99</v>
      </c>
      <c r="E142" s="27">
        <v>15.46</v>
      </c>
      <c r="F142" s="27">
        <v>20.88</v>
      </c>
      <c r="G142" s="29">
        <v>0</v>
      </c>
      <c r="H142" s="27">
        <v>21.879139916437381</v>
      </c>
      <c r="I142" s="27">
        <v>21.808460673008078</v>
      </c>
      <c r="J142" s="26">
        <f t="shared" si="3"/>
        <v>14.845000000000001</v>
      </c>
      <c r="K142" s="26">
        <f t="shared" si="0"/>
        <v>1.2844324297784866</v>
      </c>
      <c r="L142" s="26">
        <f t="shared" si="1"/>
        <v>21.522533529815149</v>
      </c>
      <c r="M142" s="26">
        <f t="shared" si="2"/>
        <v>0.55757142283789574</v>
      </c>
    </row>
    <row r="143" spans="1:31" x14ac:dyDescent="0.25">
      <c r="A143" s="1" t="s">
        <v>29</v>
      </c>
      <c r="B143" s="27">
        <v>1.88</v>
      </c>
      <c r="C143" s="27">
        <v>1.1299999999999999</v>
      </c>
      <c r="D143" s="27">
        <v>0.94</v>
      </c>
      <c r="E143" s="27">
        <v>1.3900000000000001</v>
      </c>
      <c r="F143" s="27">
        <v>2.17</v>
      </c>
      <c r="G143" s="29">
        <v>0</v>
      </c>
      <c r="H143" s="27">
        <v>2.3336390502394786</v>
      </c>
      <c r="I143" s="27">
        <v>2.137883808939347</v>
      </c>
      <c r="J143" s="26">
        <f t="shared" si="3"/>
        <v>1.335</v>
      </c>
      <c r="K143" s="26">
        <f t="shared" si="0"/>
        <v>0.40747188042039545</v>
      </c>
      <c r="L143" s="26">
        <f t="shared" si="1"/>
        <v>2.2138409530596084</v>
      </c>
      <c r="M143" s="26">
        <f t="shared" si="2"/>
        <v>0.10498357251493819</v>
      </c>
    </row>
    <row r="144" spans="1:31" x14ac:dyDescent="0.25">
      <c r="A144" s="1" t="s">
        <v>56</v>
      </c>
      <c r="B144" s="27">
        <v>1.21</v>
      </c>
      <c r="C144" s="27">
        <v>0.77</v>
      </c>
      <c r="D144" s="27">
        <v>0.69</v>
      </c>
      <c r="E144" s="27">
        <v>0.71</v>
      </c>
      <c r="F144" s="27">
        <v>1.01</v>
      </c>
      <c r="G144" s="29">
        <v>0</v>
      </c>
      <c r="H144" s="27">
        <v>1.3349638234994397</v>
      </c>
      <c r="I144" s="27">
        <v>1.2990968599774981</v>
      </c>
      <c r="J144" s="26">
        <f t="shared" si="3"/>
        <v>0.84499999999999997</v>
      </c>
      <c r="K144" s="26">
        <f t="shared" si="0"/>
        <v>0.2456962894849383</v>
      </c>
      <c r="L144" s="26">
        <f t="shared" si="1"/>
        <v>1.2146868944923126</v>
      </c>
      <c r="M144" s="26">
        <f t="shared" si="2"/>
        <v>0.17816888996329136</v>
      </c>
    </row>
    <row r="145" spans="1:13" x14ac:dyDescent="0.25">
      <c r="A145" s="1" t="s">
        <v>19</v>
      </c>
      <c r="B145" s="27">
        <v>37.61999999999999</v>
      </c>
      <c r="C145" s="27">
        <v>39.81</v>
      </c>
      <c r="D145" s="27">
        <v>41.8</v>
      </c>
      <c r="E145" s="27">
        <v>41.39</v>
      </c>
      <c r="F145" s="27">
        <v>39.07</v>
      </c>
      <c r="G145" s="29">
        <v>42.86</v>
      </c>
      <c r="H145" s="27">
        <v>37.052889024763076</v>
      </c>
      <c r="I145" s="27">
        <v>40.977811189526427</v>
      </c>
      <c r="J145" s="109">
        <f t="shared" si="3"/>
        <v>40.155000000000001</v>
      </c>
      <c r="K145" s="109">
        <f t="shared" si="0"/>
        <v>1.8953012073722424</v>
      </c>
      <c r="L145" s="109">
        <f t="shared" si="1"/>
        <v>39.033566738096503</v>
      </c>
      <c r="M145" s="109">
        <f t="shared" si="2"/>
        <v>1.9627147110042142</v>
      </c>
    </row>
    <row r="146" spans="1:13" x14ac:dyDescent="0.25">
      <c r="A146" s="1" t="s">
        <v>421</v>
      </c>
      <c r="B146" s="27">
        <v>0</v>
      </c>
      <c r="C146" s="27">
        <v>0</v>
      </c>
      <c r="D146" s="27">
        <v>0.08</v>
      </c>
      <c r="E146" s="27">
        <v>0</v>
      </c>
      <c r="F146" s="27">
        <v>0</v>
      </c>
      <c r="G146" s="29">
        <v>0</v>
      </c>
      <c r="H146" s="27">
        <v>0</v>
      </c>
      <c r="I146" s="27">
        <v>0</v>
      </c>
      <c r="J146" s="109">
        <f t="shared" si="3"/>
        <v>0.02</v>
      </c>
      <c r="K146" s="109">
        <f t="shared" si="0"/>
        <v>0.04</v>
      </c>
      <c r="L146" s="109">
        <f t="shared" si="1"/>
        <v>0</v>
      </c>
      <c r="M146" s="109">
        <f t="shared" si="2"/>
        <v>0</v>
      </c>
    </row>
    <row r="147" spans="1:13" x14ac:dyDescent="0.25">
      <c r="B147" s="27">
        <f>SUM(B135:B146)</f>
        <v>100.00999999999999</v>
      </c>
      <c r="C147" s="27">
        <f t="shared" ref="C147:I147" si="4">SUM(C135:C146)</f>
        <v>100.01000000000002</v>
      </c>
      <c r="D147" s="27">
        <f t="shared" si="4"/>
        <v>99.99</v>
      </c>
      <c r="E147" s="27">
        <f t="shared" si="4"/>
        <v>99.990000000000009</v>
      </c>
      <c r="F147" s="27">
        <f t="shared" si="4"/>
        <v>100</v>
      </c>
      <c r="G147" s="29">
        <f t="shared" si="4"/>
        <v>100</v>
      </c>
      <c r="H147" s="27">
        <f t="shared" si="4"/>
        <v>100.00000000000001</v>
      </c>
      <c r="I147" s="27">
        <f t="shared" si="4"/>
        <v>100.00999999999999</v>
      </c>
    </row>
    <row r="149" spans="1:13" x14ac:dyDescent="0.25">
      <c r="B149" t="s">
        <v>413</v>
      </c>
      <c r="C149" t="s">
        <v>414</v>
      </c>
      <c r="D149" t="s">
        <v>415</v>
      </c>
      <c r="E149" t="s">
        <v>416</v>
      </c>
      <c r="F149" s="3" t="s">
        <v>417</v>
      </c>
      <c r="G149" s="3" t="s">
        <v>418</v>
      </c>
      <c r="H149" s="3" t="s">
        <v>419</v>
      </c>
      <c r="I149" s="3" t="s">
        <v>420</v>
      </c>
      <c r="J149" s="27" t="s">
        <v>839</v>
      </c>
      <c r="K149" s="27" t="s">
        <v>842</v>
      </c>
      <c r="L149" s="27" t="s">
        <v>839</v>
      </c>
      <c r="M149" s="27" t="s">
        <v>842</v>
      </c>
    </row>
    <row r="150" spans="1:13" x14ac:dyDescent="0.25">
      <c r="A150" s="1" t="s">
        <v>40</v>
      </c>
      <c r="B150" s="26">
        <v>3.77</v>
      </c>
      <c r="C150" s="26">
        <v>4.34</v>
      </c>
      <c r="D150" s="26">
        <v>4.9700000000000006</v>
      </c>
      <c r="E150" s="26">
        <v>2.86</v>
      </c>
      <c r="F150" s="26">
        <v>4.28</v>
      </c>
      <c r="G150" s="26">
        <v>3.69</v>
      </c>
      <c r="H150" s="26">
        <v>4.0966065423417914</v>
      </c>
      <c r="I150" s="26">
        <v>2.8592222915367018</v>
      </c>
      <c r="J150" s="26">
        <f>AVERAGE(B150:E150)</f>
        <v>3.9849999999999999</v>
      </c>
      <c r="K150" s="26">
        <f>STDEV(B150:E150)</f>
        <v>0.89593526551866542</v>
      </c>
      <c r="L150" s="26">
        <f>AVERAGE(F150:I150)</f>
        <v>3.7314572084696231</v>
      </c>
      <c r="M150" s="26">
        <f>STDEV(F150:I150)</f>
        <v>0.63159736135672007</v>
      </c>
    </row>
    <row r="151" spans="1:13" x14ac:dyDescent="0.25">
      <c r="A151" s="1" t="s">
        <v>49</v>
      </c>
      <c r="B151" s="26">
        <v>5.98</v>
      </c>
      <c r="C151" s="26">
        <v>6.48</v>
      </c>
      <c r="D151" s="26">
        <v>6.5000000000000009</v>
      </c>
      <c r="E151" s="26">
        <v>4.96</v>
      </c>
      <c r="F151" s="26">
        <v>6.8000000000000007</v>
      </c>
      <c r="G151" s="26">
        <v>6.4499999999999993</v>
      </c>
      <c r="H151" s="26">
        <v>6.1856720676653429</v>
      </c>
      <c r="I151" s="26">
        <v>5.9055936785194421</v>
      </c>
      <c r="J151" s="26">
        <f t="shared" ref="J151:J161" si="5">AVERAGE(B151:E151)</f>
        <v>5.98</v>
      </c>
      <c r="K151" s="26">
        <f t="shared" ref="K151:K161" si="6">STDEV(B151:E151)</f>
        <v>0.72129513145914603</v>
      </c>
      <c r="L151" s="26">
        <f t="shared" ref="L151:L161" si="7">AVERAGE(F151:I151)</f>
        <v>6.3353164365461963</v>
      </c>
      <c r="M151" s="26">
        <f t="shared" ref="M151:M161" si="8">STDEV(F151:I151)</f>
        <v>0.38128651509263461</v>
      </c>
    </row>
    <row r="152" spans="1:13" x14ac:dyDescent="0.25">
      <c r="A152" s="1" t="s">
        <v>54</v>
      </c>
      <c r="B152" s="26">
        <v>12.29</v>
      </c>
      <c r="C152" s="26">
        <v>11.33</v>
      </c>
      <c r="D152" s="26">
        <v>11.98</v>
      </c>
      <c r="E152" s="26">
        <v>11.91</v>
      </c>
      <c r="F152" s="26">
        <v>15.12</v>
      </c>
      <c r="G152" s="26">
        <v>16.97</v>
      </c>
      <c r="H152" s="26">
        <v>12.503821461326812</v>
      </c>
      <c r="I152" s="26">
        <v>12.185485547930963</v>
      </c>
      <c r="J152" s="26">
        <f t="shared" si="5"/>
        <v>11.877499999999998</v>
      </c>
      <c r="K152" s="26">
        <f t="shared" si="6"/>
        <v>0.40061411191652552</v>
      </c>
      <c r="L152" s="26">
        <f t="shared" si="7"/>
        <v>14.194826752314444</v>
      </c>
      <c r="M152" s="26">
        <f t="shared" si="8"/>
        <v>2.2696903652762819</v>
      </c>
    </row>
    <row r="153" spans="1:13" x14ac:dyDescent="0.25">
      <c r="A153" s="1" t="s">
        <v>412</v>
      </c>
      <c r="B153" s="26">
        <v>0</v>
      </c>
      <c r="C153" s="26">
        <v>0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f t="shared" si="5"/>
        <v>0</v>
      </c>
      <c r="K153" s="26">
        <f t="shared" si="6"/>
        <v>0</v>
      </c>
      <c r="L153" s="26">
        <f t="shared" si="7"/>
        <v>0</v>
      </c>
      <c r="M153" s="26">
        <f t="shared" si="8"/>
        <v>0</v>
      </c>
    </row>
    <row r="154" spans="1:13" x14ac:dyDescent="0.25">
      <c r="A154" s="1" t="s">
        <v>28</v>
      </c>
      <c r="B154" s="26">
        <v>0.45</v>
      </c>
      <c r="C154" s="26">
        <v>0.7</v>
      </c>
      <c r="D154" s="26">
        <v>0.77</v>
      </c>
      <c r="E154" s="26">
        <v>0.2</v>
      </c>
      <c r="F154" s="26">
        <v>1.51</v>
      </c>
      <c r="G154" s="26">
        <v>1.38</v>
      </c>
      <c r="H154" s="26">
        <v>1.4470600224192398</v>
      </c>
      <c r="I154" s="26">
        <v>1.2476606363069245</v>
      </c>
      <c r="J154" s="26">
        <f t="shared" si="5"/>
        <v>0.53</v>
      </c>
      <c r="K154" s="26">
        <f t="shared" si="6"/>
        <v>0.25935818218569195</v>
      </c>
      <c r="L154" s="26">
        <f t="shared" si="7"/>
        <v>1.3961801646815408</v>
      </c>
      <c r="M154" s="26">
        <f t="shared" si="8"/>
        <v>0.11234405914135663</v>
      </c>
    </row>
    <row r="155" spans="1:13" x14ac:dyDescent="0.25">
      <c r="A155" s="1" t="s">
        <v>15</v>
      </c>
      <c r="B155" s="26">
        <v>13.24</v>
      </c>
      <c r="C155" s="26">
        <v>10.95</v>
      </c>
      <c r="D155" s="26">
        <v>9.34</v>
      </c>
      <c r="E155" s="26">
        <v>11.19</v>
      </c>
      <c r="F155" s="26">
        <v>14.61</v>
      </c>
      <c r="G155" s="26">
        <v>12.66</v>
      </c>
      <c r="H155" s="26">
        <v>10.954855803525936</v>
      </c>
      <c r="I155" s="26">
        <v>9.596589727594095</v>
      </c>
      <c r="J155" s="26">
        <f t="shared" si="5"/>
        <v>11.18</v>
      </c>
      <c r="K155" s="26">
        <f t="shared" si="6"/>
        <v>1.6002291502573438</v>
      </c>
      <c r="L155" s="26">
        <f t="shared" si="7"/>
        <v>11.955361382780007</v>
      </c>
      <c r="M155" s="26">
        <f t="shared" si="8"/>
        <v>2.1685968508339264</v>
      </c>
    </row>
    <row r="156" spans="1:13" x14ac:dyDescent="0.25">
      <c r="A156" s="1" t="s">
        <v>27</v>
      </c>
      <c r="B156" s="26">
        <v>5.38</v>
      </c>
      <c r="C156" s="26">
        <v>5.19</v>
      </c>
      <c r="D156" s="26">
        <v>4.13</v>
      </c>
      <c r="E156" s="26">
        <v>4.6500000000000004</v>
      </c>
      <c r="F156" s="26">
        <v>5.47</v>
      </c>
      <c r="G156" s="26">
        <v>5.84</v>
      </c>
      <c r="H156" s="26">
        <v>5.3908081116885773</v>
      </c>
      <c r="I156" s="26">
        <v>5.9055936785194421</v>
      </c>
      <c r="J156" s="26">
        <f t="shared" si="5"/>
        <v>4.8375000000000004</v>
      </c>
      <c r="K156" s="26">
        <f t="shared" si="6"/>
        <v>0.56399615837934614</v>
      </c>
      <c r="L156" s="26">
        <f t="shared" si="7"/>
        <v>5.6516004475520045</v>
      </c>
      <c r="M156" s="26">
        <f t="shared" si="8"/>
        <v>0.2588424989165381</v>
      </c>
    </row>
    <row r="157" spans="1:13" x14ac:dyDescent="0.25">
      <c r="A157" s="1" t="s">
        <v>55</v>
      </c>
      <c r="B157" s="26">
        <v>0.48</v>
      </c>
      <c r="C157" s="26">
        <v>0.43</v>
      </c>
      <c r="D157" s="26">
        <v>0.28999999999999998</v>
      </c>
      <c r="E157" s="26">
        <v>0.49</v>
      </c>
      <c r="F157" s="26">
        <v>0</v>
      </c>
      <c r="G157" s="26">
        <v>0.77</v>
      </c>
      <c r="H157" s="26">
        <v>0.92734128197289323</v>
      </c>
      <c r="I157" s="26">
        <v>0.50946142649199411</v>
      </c>
      <c r="J157" s="26">
        <f t="shared" si="5"/>
        <v>0.42249999999999999</v>
      </c>
      <c r="K157" s="26">
        <f t="shared" si="6"/>
        <v>9.2150239645194143E-2</v>
      </c>
      <c r="L157" s="26">
        <f t="shared" si="7"/>
        <v>0.55170067711622184</v>
      </c>
      <c r="M157" s="26">
        <f t="shared" si="8"/>
        <v>0.40616837633851477</v>
      </c>
    </row>
    <row r="158" spans="1:13" x14ac:dyDescent="0.25">
      <c r="A158" s="1" t="s">
        <v>29</v>
      </c>
      <c r="B158" s="26">
        <v>0.64</v>
      </c>
      <c r="C158" s="26">
        <v>0.35</v>
      </c>
      <c r="D158" s="26">
        <v>0.38</v>
      </c>
      <c r="E158" s="26">
        <v>0.35</v>
      </c>
      <c r="F158" s="26">
        <v>1.1499999999999999</v>
      </c>
      <c r="G158" s="26">
        <v>0</v>
      </c>
      <c r="H158" s="26">
        <v>0.95791297258738417</v>
      </c>
      <c r="I158" s="26">
        <v>0.92534830526096901</v>
      </c>
      <c r="J158" s="26">
        <f t="shared" si="5"/>
        <v>0.43000000000000005</v>
      </c>
      <c r="K158" s="26">
        <f t="shared" si="6"/>
        <v>0.14071247279470264</v>
      </c>
      <c r="L158" s="26">
        <f t="shared" si="7"/>
        <v>0.7583153194620883</v>
      </c>
      <c r="M158" s="26">
        <f t="shared" si="8"/>
        <v>0.51516931009037847</v>
      </c>
    </row>
    <row r="159" spans="1:13" x14ac:dyDescent="0.25">
      <c r="A159" s="1" t="s">
        <v>56</v>
      </c>
      <c r="B159" s="26">
        <v>1.1000000000000001</v>
      </c>
      <c r="C159" s="26">
        <v>0.67</v>
      </c>
      <c r="D159" s="26">
        <v>0.33</v>
      </c>
      <c r="E159" s="26">
        <v>0.55000000000000004</v>
      </c>
      <c r="F159" s="26">
        <v>1.76</v>
      </c>
      <c r="G159" s="26">
        <v>1.64</v>
      </c>
      <c r="H159" s="26">
        <v>1.171914806888821</v>
      </c>
      <c r="I159" s="26">
        <v>1.2476606363069245</v>
      </c>
      <c r="J159" s="26">
        <f t="shared" si="5"/>
        <v>0.66250000000000009</v>
      </c>
      <c r="K159" s="26">
        <f t="shared" si="6"/>
        <v>0.32386982981850387</v>
      </c>
      <c r="L159" s="26">
        <f t="shared" si="7"/>
        <v>1.4548938607989363</v>
      </c>
      <c r="M159" s="26">
        <f t="shared" si="8"/>
        <v>0.28889259436298215</v>
      </c>
    </row>
    <row r="160" spans="1:13" x14ac:dyDescent="0.25">
      <c r="A160" s="1" t="s">
        <v>19</v>
      </c>
      <c r="B160" s="26">
        <v>56.650000000000006</v>
      </c>
      <c r="C160" s="26">
        <v>59.59</v>
      </c>
      <c r="D160" s="26">
        <v>61.32</v>
      </c>
      <c r="E160" s="26">
        <v>62.84</v>
      </c>
      <c r="F160" s="26">
        <v>48.45</v>
      </c>
      <c r="G160" s="26">
        <v>50.59</v>
      </c>
      <c r="H160" s="26">
        <v>56.364006929583212</v>
      </c>
      <c r="I160" s="26">
        <v>59.617384071532534</v>
      </c>
      <c r="J160" s="109">
        <f t="shared" si="5"/>
        <v>60.1</v>
      </c>
      <c r="K160" s="109">
        <f t="shared" si="6"/>
        <v>2.655723379169348</v>
      </c>
      <c r="L160" s="109">
        <f t="shared" si="7"/>
        <v>53.755347750278936</v>
      </c>
      <c r="M160" s="109">
        <f t="shared" si="8"/>
        <v>5.1424609438494366</v>
      </c>
    </row>
    <row r="161" spans="1:13" x14ac:dyDescent="0.25">
      <c r="A161" s="1" t="s">
        <v>421</v>
      </c>
      <c r="B161" s="26">
        <v>0</v>
      </c>
      <c r="C161" s="26">
        <v>0</v>
      </c>
      <c r="D161" s="26">
        <v>0</v>
      </c>
      <c r="E161" s="26">
        <v>0</v>
      </c>
      <c r="F161" s="26">
        <v>0.83</v>
      </c>
      <c r="G161" s="26">
        <v>0</v>
      </c>
      <c r="H161" s="26">
        <v>0</v>
      </c>
      <c r="I161" s="26">
        <v>0</v>
      </c>
      <c r="J161" s="109">
        <f t="shared" si="5"/>
        <v>0</v>
      </c>
      <c r="K161" s="109">
        <f t="shared" si="6"/>
        <v>0</v>
      </c>
      <c r="L161" s="109">
        <f t="shared" si="7"/>
        <v>0.20749999999999999</v>
      </c>
      <c r="M161" s="109">
        <f t="shared" si="8"/>
        <v>0.41499999999999998</v>
      </c>
    </row>
    <row r="162" spans="1:13" x14ac:dyDescent="0.25">
      <c r="B162">
        <f>SUM(B150:B161)</f>
        <v>99.98</v>
      </c>
      <c r="C162">
        <f>SUM(C150:C161)</f>
        <v>100.03</v>
      </c>
      <c r="D162">
        <f>SUM(D150:D161)</f>
        <v>100.01</v>
      </c>
      <c r="E162">
        <f>SUM(E150:E161)</f>
        <v>100</v>
      </c>
      <c r="F162" s="26">
        <v>99.98</v>
      </c>
      <c r="G162" s="26">
        <v>99.990000000000009</v>
      </c>
      <c r="H162" s="26">
        <v>100.00000000000001</v>
      </c>
      <c r="I162" s="26">
        <v>100</v>
      </c>
    </row>
    <row r="164" spans="1:13" x14ac:dyDescent="0.25">
      <c r="A164" s="7" t="s">
        <v>240</v>
      </c>
    </row>
    <row r="165" spans="1:13" x14ac:dyDescent="0.25">
      <c r="B165" s="26" t="s">
        <v>430</v>
      </c>
      <c r="C165" s="26" t="s">
        <v>431</v>
      </c>
      <c r="D165" s="26" t="s">
        <v>432</v>
      </c>
      <c r="E165" s="26" t="s">
        <v>433</v>
      </c>
      <c r="F165" s="26" t="s">
        <v>434</v>
      </c>
      <c r="G165" s="26" t="s">
        <v>435</v>
      </c>
      <c r="H165" s="26" t="s">
        <v>436</v>
      </c>
      <c r="I165" s="26" t="s">
        <v>437</v>
      </c>
      <c r="J165" s="27" t="s">
        <v>838</v>
      </c>
      <c r="K165" s="27" t="s">
        <v>843</v>
      </c>
      <c r="L165" s="27" t="s">
        <v>838</v>
      </c>
      <c r="M165" s="27" t="s">
        <v>843</v>
      </c>
    </row>
    <row r="166" spans="1:13" x14ac:dyDescent="0.25">
      <c r="A166" s="1" t="s">
        <v>40</v>
      </c>
      <c r="B166" s="26">
        <v>3.91</v>
      </c>
      <c r="C166" s="26">
        <v>5.62</v>
      </c>
      <c r="D166" s="26">
        <v>5.63</v>
      </c>
      <c r="E166" s="26">
        <v>3.48</v>
      </c>
      <c r="F166" s="26">
        <v>5.6</v>
      </c>
      <c r="G166" s="26">
        <v>4.09</v>
      </c>
      <c r="H166" s="26">
        <v>4.221068842427333</v>
      </c>
      <c r="I166" s="26">
        <v>4.5324716692189897</v>
      </c>
      <c r="J166" s="26">
        <f>AVERAGE(B166:E166)</f>
        <v>4.66</v>
      </c>
      <c r="K166" s="26">
        <f>STDEV(B166:E166)</f>
        <v>1.1280366424308494</v>
      </c>
      <c r="L166" s="26">
        <f>AVERAGE(F166:I166)</f>
        <v>4.6108851279115806</v>
      </c>
      <c r="M166" s="26">
        <f>STDEV(F166:I166)</f>
        <v>0.68502431917872264</v>
      </c>
    </row>
    <row r="167" spans="1:13" x14ac:dyDescent="0.25">
      <c r="A167" s="1" t="s">
        <v>0</v>
      </c>
      <c r="B167" s="26">
        <v>3.59</v>
      </c>
      <c r="C167" s="26">
        <v>3.57</v>
      </c>
      <c r="D167" s="26">
        <v>3.74</v>
      </c>
      <c r="E167" s="26">
        <v>3.59</v>
      </c>
      <c r="F167" s="26">
        <v>4.1500000000000004</v>
      </c>
      <c r="G167" s="26">
        <v>3.63</v>
      </c>
      <c r="H167" s="26">
        <v>3.4767740948495667</v>
      </c>
      <c r="I167" s="26">
        <v>3.327895865237366</v>
      </c>
      <c r="J167" s="26">
        <f>AVERAGE(B167:E167)</f>
        <v>3.6225000000000001</v>
      </c>
      <c r="K167" s="26">
        <f t="shared" ref="K167:K177" si="9">STDEV(B167:E167)</f>
        <v>7.8898669190297685E-2</v>
      </c>
      <c r="L167" s="26">
        <f t="shared" ref="L167:L178" si="10">AVERAGE(F167:I167)</f>
        <v>3.6461674900217331</v>
      </c>
      <c r="M167" s="26">
        <f t="shared" ref="M167:M178" si="11">STDEV(F167:I167)</f>
        <v>0.35781724167300749</v>
      </c>
    </row>
    <row r="168" spans="1:13" x14ac:dyDescent="0.25">
      <c r="A168" s="1" t="s">
        <v>13</v>
      </c>
      <c r="B168" s="26">
        <v>14.5</v>
      </c>
      <c r="C168" s="26">
        <v>12.35</v>
      </c>
      <c r="D168" s="26">
        <v>12.74</v>
      </c>
      <c r="E168" s="26">
        <v>8.64</v>
      </c>
      <c r="F168" s="26">
        <v>7.05</v>
      </c>
      <c r="G168" s="26">
        <v>7.19</v>
      </c>
      <c r="H168" s="26">
        <v>5.0163426823049466</v>
      </c>
      <c r="I168" s="26">
        <v>4.7978866768759572</v>
      </c>
      <c r="J168" s="26">
        <f t="shared" ref="J168:J177" si="12">AVERAGE(B168:E168)</f>
        <v>12.057500000000001</v>
      </c>
      <c r="K168" s="26">
        <f t="shared" si="9"/>
        <v>2.4628218909751913</v>
      </c>
      <c r="L168" s="26">
        <f t="shared" si="10"/>
        <v>6.0135573397952262</v>
      </c>
      <c r="M168" s="26">
        <f t="shared" si="11"/>
        <v>1.2819936238060443</v>
      </c>
    </row>
    <row r="169" spans="1:13" x14ac:dyDescent="0.25">
      <c r="A169" s="1" t="s">
        <v>412</v>
      </c>
      <c r="B169" s="26">
        <v>0.36</v>
      </c>
      <c r="C169" s="26">
        <v>0.08</v>
      </c>
      <c r="D169" s="26">
        <v>0.26</v>
      </c>
      <c r="E169" s="26">
        <v>0.17</v>
      </c>
      <c r="F169" s="26">
        <v>0.32</v>
      </c>
      <c r="G169" s="26">
        <v>0</v>
      </c>
      <c r="H169" s="26">
        <v>0.15293727689954104</v>
      </c>
      <c r="I169" s="26">
        <v>5.1041347626339974E-2</v>
      </c>
      <c r="J169" s="26">
        <f t="shared" si="12"/>
        <v>0.2175</v>
      </c>
      <c r="K169" s="26">
        <f t="shared" si="9"/>
        <v>0.12010412149464315</v>
      </c>
      <c r="L169" s="26">
        <f t="shared" si="10"/>
        <v>0.13099465613147024</v>
      </c>
      <c r="M169" s="26">
        <f t="shared" si="11"/>
        <v>0.14113425061851717</v>
      </c>
    </row>
    <row r="170" spans="1:13" x14ac:dyDescent="0.25">
      <c r="A170" s="1" t="s">
        <v>28</v>
      </c>
      <c r="B170" s="26">
        <v>0</v>
      </c>
      <c r="C170" s="26">
        <v>0.05</v>
      </c>
      <c r="D170" s="26">
        <v>0</v>
      </c>
      <c r="E170" s="26">
        <v>0.1</v>
      </c>
      <c r="F170" s="26">
        <v>0</v>
      </c>
      <c r="G170" s="26">
        <v>0</v>
      </c>
      <c r="H170" s="26">
        <v>5.0979092299847019E-2</v>
      </c>
      <c r="I170" s="26">
        <v>0.14291577335375194</v>
      </c>
      <c r="J170" s="26">
        <f t="shared" si="12"/>
        <v>3.7500000000000006E-2</v>
      </c>
      <c r="K170" s="26">
        <f t="shared" si="9"/>
        <v>4.7871355387816908E-2</v>
      </c>
      <c r="L170" s="26">
        <f t="shared" si="10"/>
        <v>4.8473716413399738E-2</v>
      </c>
      <c r="M170" s="26">
        <f t="shared" si="11"/>
        <v>6.7391842714358538E-2</v>
      </c>
    </row>
    <row r="171" spans="1:13" x14ac:dyDescent="0.25">
      <c r="A171" s="1" t="s">
        <v>26</v>
      </c>
      <c r="B171" s="26">
        <v>33.909999999999997</v>
      </c>
      <c r="C171" s="26">
        <v>31.67</v>
      </c>
      <c r="D171" s="26">
        <v>35.35</v>
      </c>
      <c r="E171" s="26">
        <v>34.06</v>
      </c>
      <c r="F171" s="26">
        <v>30.04</v>
      </c>
      <c r="G171" s="26">
        <v>36.340000000000003</v>
      </c>
      <c r="H171" s="26">
        <v>30.903525752167262</v>
      </c>
      <c r="I171" s="26">
        <v>38.403509954058194</v>
      </c>
      <c r="J171" s="26">
        <f t="shared" si="12"/>
        <v>33.747500000000002</v>
      </c>
      <c r="K171" s="26">
        <f t="shared" si="9"/>
        <v>1.5284060324403328</v>
      </c>
      <c r="L171" s="26">
        <f t="shared" si="10"/>
        <v>33.921758926556365</v>
      </c>
      <c r="M171" s="26">
        <f t="shared" si="11"/>
        <v>4.0870431863262082</v>
      </c>
    </row>
    <row r="172" spans="1:13" x14ac:dyDescent="0.25">
      <c r="A172" s="1" t="s">
        <v>27</v>
      </c>
      <c r="B172" s="26">
        <v>10.119999999999999</v>
      </c>
      <c r="C172" s="26">
        <v>10.64</v>
      </c>
      <c r="D172" s="26">
        <v>8.61</v>
      </c>
      <c r="E172" s="26">
        <v>7.82</v>
      </c>
      <c r="F172" s="26">
        <v>9.58</v>
      </c>
      <c r="G172" s="26">
        <v>9.34</v>
      </c>
      <c r="H172" s="26">
        <v>8.0139133095359512</v>
      </c>
      <c r="I172" s="26">
        <v>9.1057764165390509</v>
      </c>
      <c r="J172" s="26">
        <f t="shared" si="12"/>
        <v>9.2974999999999994</v>
      </c>
      <c r="K172" s="26">
        <f t="shared" si="9"/>
        <v>1.3082399117389321</v>
      </c>
      <c r="L172" s="26">
        <f t="shared" si="10"/>
        <v>9.0099224315187509</v>
      </c>
      <c r="M172" s="26">
        <f t="shared" si="11"/>
        <v>0.69165545199355016</v>
      </c>
    </row>
    <row r="173" spans="1:13" x14ac:dyDescent="0.25">
      <c r="A173" s="1" t="s">
        <v>6</v>
      </c>
      <c r="B173" s="26">
        <v>14.23</v>
      </c>
      <c r="C173" s="26">
        <v>16.55</v>
      </c>
      <c r="D173" s="26">
        <v>15.25</v>
      </c>
      <c r="E173" s="26">
        <v>15.63</v>
      </c>
      <c r="F173" s="26">
        <v>19.82</v>
      </c>
      <c r="G173" s="26">
        <v>22.22</v>
      </c>
      <c r="H173" s="26">
        <v>22.04335951045385</v>
      </c>
      <c r="I173" s="26">
        <v>22.029445635528329</v>
      </c>
      <c r="J173" s="26">
        <f t="shared" si="12"/>
        <v>15.415000000000001</v>
      </c>
      <c r="K173" s="26">
        <f t="shared" si="9"/>
        <v>0.96019095323100556</v>
      </c>
      <c r="L173" s="26">
        <f t="shared" si="10"/>
        <v>21.528201286495545</v>
      </c>
      <c r="M173" s="26">
        <f t="shared" si="11"/>
        <v>1.1420990891542098</v>
      </c>
    </row>
    <row r="174" spans="1:13" x14ac:dyDescent="0.25">
      <c r="A174" s="1" t="s">
        <v>29</v>
      </c>
      <c r="B174" s="26">
        <v>3.59</v>
      </c>
      <c r="C174" s="26">
        <v>3.18</v>
      </c>
      <c r="D174" s="26">
        <v>1.41</v>
      </c>
      <c r="E174" s="26">
        <v>2.15</v>
      </c>
      <c r="F174" s="26">
        <v>2.96</v>
      </c>
      <c r="G174" s="26">
        <v>3.31</v>
      </c>
      <c r="H174" s="26">
        <v>3.4971657317695057</v>
      </c>
      <c r="I174" s="26">
        <v>2.8276906584992343</v>
      </c>
      <c r="J174" s="26">
        <f t="shared" si="12"/>
        <v>2.5825</v>
      </c>
      <c r="K174" s="26">
        <f t="shared" si="9"/>
        <v>0.98891775862977271</v>
      </c>
      <c r="L174" s="26">
        <f t="shared" si="10"/>
        <v>3.148714097567185</v>
      </c>
      <c r="M174" s="26">
        <f t="shared" si="11"/>
        <v>0.30881534005154104</v>
      </c>
    </row>
    <row r="175" spans="1:13" x14ac:dyDescent="0.25">
      <c r="A175" s="1" t="s">
        <v>56</v>
      </c>
      <c r="B175" s="26">
        <v>2.2199999999999998</v>
      </c>
      <c r="C175" s="26">
        <v>1.8900000000000001</v>
      </c>
      <c r="D175" s="26">
        <v>1.19</v>
      </c>
      <c r="E175" s="26">
        <v>2.29</v>
      </c>
      <c r="F175" s="26">
        <v>2.62</v>
      </c>
      <c r="G175" s="26">
        <v>2.73</v>
      </c>
      <c r="H175" s="26">
        <v>2.7732626211116775</v>
      </c>
      <c r="I175" s="26">
        <v>2.7051914241960184</v>
      </c>
      <c r="J175" s="26">
        <f t="shared" si="12"/>
        <v>1.8974999999999997</v>
      </c>
      <c r="K175" s="26">
        <f t="shared" si="9"/>
        <v>0.50288335294247644</v>
      </c>
      <c r="L175" s="26">
        <f t="shared" si="10"/>
        <v>2.707113511326924</v>
      </c>
      <c r="M175" s="26">
        <f t="shared" si="11"/>
        <v>6.4528945349465988E-2</v>
      </c>
    </row>
    <row r="176" spans="1:13" x14ac:dyDescent="0.25">
      <c r="A176" s="1" t="s">
        <v>19</v>
      </c>
      <c r="B176" s="26">
        <v>13.57</v>
      </c>
      <c r="C176" s="26">
        <v>14.26</v>
      </c>
      <c r="D176" s="26">
        <v>15.82</v>
      </c>
      <c r="E176" s="26">
        <v>22.06</v>
      </c>
      <c r="F176" s="26">
        <v>17.84</v>
      </c>
      <c r="G176" s="26">
        <v>11.17</v>
      </c>
      <c r="H176" s="26">
        <v>19.769691993880674</v>
      </c>
      <c r="I176" s="26">
        <v>12.045758039816235</v>
      </c>
      <c r="J176" s="109">
        <f t="shared" si="12"/>
        <v>16.427499999999998</v>
      </c>
      <c r="K176" s="109">
        <f t="shared" si="9"/>
        <v>3.8711529290380731</v>
      </c>
      <c r="L176" s="109">
        <f t="shared" si="10"/>
        <v>15.206362508424228</v>
      </c>
      <c r="M176" s="109">
        <f t="shared" si="11"/>
        <v>4.2442771405060729</v>
      </c>
    </row>
    <row r="177" spans="1:13" x14ac:dyDescent="0.25">
      <c r="A177" s="1" t="s">
        <v>421</v>
      </c>
      <c r="B177" s="26">
        <v>0</v>
      </c>
      <c r="C177" s="26">
        <v>0.1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109">
        <f t="shared" si="12"/>
        <v>2.5000000000000001E-2</v>
      </c>
      <c r="K177" s="109">
        <f t="shared" si="9"/>
        <v>0.05</v>
      </c>
      <c r="L177" s="109">
        <f t="shared" si="10"/>
        <v>0</v>
      </c>
      <c r="M177" s="109">
        <f t="shared" si="11"/>
        <v>0</v>
      </c>
    </row>
    <row r="178" spans="1:13" x14ac:dyDescent="0.25">
      <c r="A178" t="s">
        <v>21</v>
      </c>
      <c r="B178" s="26">
        <v>0.01</v>
      </c>
      <c r="C178" s="26">
        <v>0.04</v>
      </c>
      <c r="D178" s="26">
        <v>0</v>
      </c>
      <c r="E178" s="26">
        <v>0</v>
      </c>
      <c r="F178" s="26">
        <v>0.02</v>
      </c>
      <c r="G178" s="26">
        <v>0</v>
      </c>
      <c r="H178" s="26">
        <v>0.05</v>
      </c>
      <c r="I178" s="26">
        <v>0.02</v>
      </c>
      <c r="J178" s="109">
        <f t="shared" ref="J178" si="13">AVERAGE(B178:E178)</f>
        <v>1.2500000000000001E-2</v>
      </c>
      <c r="K178" s="109">
        <f t="shared" ref="K178" si="14">STDEV(B178:E178)</f>
        <v>1.8929694486000914E-2</v>
      </c>
      <c r="L178" s="109">
        <f t="shared" si="10"/>
        <v>2.2500000000000003E-2</v>
      </c>
      <c r="M178" s="109">
        <f t="shared" si="11"/>
        <v>2.0615528128088308E-2</v>
      </c>
    </row>
    <row r="179" spans="1:13" x14ac:dyDescent="0.25">
      <c r="B179" s="26">
        <f>SUM(B166:B178)</f>
        <v>100.01</v>
      </c>
      <c r="C179" s="26">
        <f t="shared" ref="C179:I179" si="15">SUM(C166:C178)</f>
        <v>100.00000000000001</v>
      </c>
      <c r="D179" s="26">
        <f t="shared" si="15"/>
        <v>100</v>
      </c>
      <c r="E179" s="26">
        <f t="shared" si="15"/>
        <v>99.990000000000023</v>
      </c>
      <c r="F179" s="26">
        <f t="shared" si="15"/>
        <v>100</v>
      </c>
      <c r="G179" s="26">
        <f t="shared" si="15"/>
        <v>100.02000000000001</v>
      </c>
      <c r="H179" s="26">
        <f t="shared" si="15"/>
        <v>99.969020907700155</v>
      </c>
      <c r="I179" s="26">
        <f t="shared" si="15"/>
        <v>99.989583460949461</v>
      </c>
    </row>
    <row r="181" spans="1:13" x14ac:dyDescent="0.25">
      <c r="B181" s="26" t="s">
        <v>438</v>
      </c>
      <c r="C181" s="26" t="s">
        <v>439</v>
      </c>
      <c r="D181" s="26" t="s">
        <v>440</v>
      </c>
      <c r="E181" s="26" t="s">
        <v>441</v>
      </c>
      <c r="F181" s="26" t="s">
        <v>442</v>
      </c>
      <c r="G181" s="26" t="s">
        <v>443</v>
      </c>
      <c r="H181" s="26" t="s">
        <v>444</v>
      </c>
      <c r="I181" s="26" t="s">
        <v>445</v>
      </c>
      <c r="J181" s="27" t="s">
        <v>844</v>
      </c>
      <c r="K181" s="27" t="s">
        <v>845</v>
      </c>
      <c r="L181" s="27" t="s">
        <v>844</v>
      </c>
      <c r="M181" s="27" t="s">
        <v>845</v>
      </c>
    </row>
    <row r="182" spans="1:13" x14ac:dyDescent="0.25">
      <c r="A182" s="1" t="s">
        <v>40</v>
      </c>
      <c r="B182" s="26">
        <v>4.2699999999999996</v>
      </c>
      <c r="C182" s="26">
        <v>6.25</v>
      </c>
      <c r="D182" s="26">
        <v>6.88</v>
      </c>
      <c r="E182" s="26">
        <v>3.5</v>
      </c>
      <c r="F182" s="26">
        <v>4.7799999999999994</v>
      </c>
      <c r="G182" s="26">
        <v>5.0299999999999994</v>
      </c>
      <c r="H182" s="26">
        <v>4.6005216141287608</v>
      </c>
      <c r="I182" s="26">
        <v>3.7105556694689352</v>
      </c>
      <c r="J182" s="26">
        <f>AVERAGE(B182:E182)</f>
        <v>5.2249999999999996</v>
      </c>
      <c r="K182" s="26">
        <f>STDEV(B182:E182)</f>
        <v>1.5997187252764158</v>
      </c>
      <c r="L182" s="26">
        <f>AVERAGE(F182:I182)</f>
        <v>4.530269320899424</v>
      </c>
      <c r="M182" s="26">
        <f>STDEV(F182:I182)</f>
        <v>0.57415503677543822</v>
      </c>
    </row>
    <row r="183" spans="1:13" x14ac:dyDescent="0.25">
      <c r="A183" s="1" t="s">
        <v>49</v>
      </c>
      <c r="B183" s="26">
        <v>3.11</v>
      </c>
      <c r="C183" s="26">
        <v>2.83</v>
      </c>
      <c r="D183" s="26">
        <v>2.52</v>
      </c>
      <c r="E183" s="26">
        <v>2.4700000000000002</v>
      </c>
      <c r="F183" s="26">
        <v>3.54</v>
      </c>
      <c r="G183" s="26">
        <v>3.05</v>
      </c>
      <c r="H183" s="26">
        <v>2.6904836225485163</v>
      </c>
      <c r="I183" s="26">
        <v>3.1057965962681973</v>
      </c>
      <c r="J183" s="26">
        <f t="shared" ref="J183:J193" si="16">AVERAGE(B183:E183)</f>
        <v>2.7324999999999999</v>
      </c>
      <c r="K183" s="26">
        <f t="shared" ref="K183:K193" si="17">STDEV(B183:E183)</f>
        <v>0.29781146161064154</v>
      </c>
      <c r="L183" s="26">
        <f t="shared" ref="L183:L193" si="18">AVERAGE(F183:I183)</f>
        <v>3.0965700547041783</v>
      </c>
      <c r="M183" s="26">
        <f t="shared" ref="M183:M193" si="19">STDEV(F183:I183)</f>
        <v>0.34822895046714752</v>
      </c>
    </row>
    <row r="184" spans="1:13" x14ac:dyDescent="0.25">
      <c r="A184" s="1" t="s">
        <v>54</v>
      </c>
      <c r="B184" s="26">
        <v>25.73</v>
      </c>
      <c r="C184" s="26">
        <v>23.96</v>
      </c>
      <c r="D184" s="26">
        <v>22.92</v>
      </c>
      <c r="E184" s="26">
        <v>17.489999999999998</v>
      </c>
      <c r="F184" s="26">
        <v>23.16</v>
      </c>
      <c r="G184" s="26">
        <v>23.97</v>
      </c>
      <c r="H184" s="26">
        <v>20.774230413800183</v>
      </c>
      <c r="I184" s="26">
        <v>21.494572483083861</v>
      </c>
      <c r="J184" s="26">
        <f t="shared" si="16"/>
        <v>22.524999999999999</v>
      </c>
      <c r="K184" s="26">
        <f t="shared" si="17"/>
        <v>3.5514551008471664</v>
      </c>
      <c r="L184" s="26">
        <f t="shared" si="18"/>
        <v>22.349700724221009</v>
      </c>
      <c r="M184" s="26">
        <f t="shared" si="19"/>
        <v>1.4714285198660613</v>
      </c>
    </row>
    <row r="185" spans="1:13" x14ac:dyDescent="0.25">
      <c r="A185" s="1" t="s">
        <v>412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f t="shared" si="16"/>
        <v>0</v>
      </c>
      <c r="K185" s="26">
        <f t="shared" si="17"/>
        <v>0</v>
      </c>
      <c r="L185" s="26">
        <f t="shared" si="18"/>
        <v>0</v>
      </c>
      <c r="M185" s="26">
        <f t="shared" si="19"/>
        <v>0</v>
      </c>
    </row>
    <row r="186" spans="1:13" x14ac:dyDescent="0.25">
      <c r="A186" s="1" t="s">
        <v>28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0.37925568997334425</v>
      </c>
      <c r="J186" s="26">
        <f t="shared" si="16"/>
        <v>0</v>
      </c>
      <c r="K186" s="26">
        <f t="shared" si="17"/>
        <v>0</v>
      </c>
      <c r="L186" s="26">
        <f t="shared" si="18"/>
        <v>9.4813922493336061E-2</v>
      </c>
      <c r="M186" s="26">
        <f t="shared" si="19"/>
        <v>0.18962784498667212</v>
      </c>
    </row>
    <row r="187" spans="1:13" x14ac:dyDescent="0.25">
      <c r="A187" s="1" t="s">
        <v>15</v>
      </c>
      <c r="B187" s="26">
        <v>22.93</v>
      </c>
      <c r="C187" s="26">
        <v>20.010000000000002</v>
      </c>
      <c r="D187" s="26">
        <v>20.27</v>
      </c>
      <c r="E187" s="26">
        <v>21.99</v>
      </c>
      <c r="F187" s="26">
        <v>21.92</v>
      </c>
      <c r="G187" s="26">
        <v>25.81</v>
      </c>
      <c r="H187" s="26">
        <v>17.37518431050416</v>
      </c>
      <c r="I187" s="26">
        <v>20.223553413984007</v>
      </c>
      <c r="J187" s="26">
        <f t="shared" si="16"/>
        <v>21.299999999999997</v>
      </c>
      <c r="K187" s="26">
        <f t="shared" si="17"/>
        <v>1.3973784979978277</v>
      </c>
      <c r="L187" s="26">
        <f t="shared" si="18"/>
        <v>21.332184431122045</v>
      </c>
      <c r="M187" s="26">
        <f t="shared" si="19"/>
        <v>3.5253024503168975</v>
      </c>
    </row>
    <row r="188" spans="1:13" x14ac:dyDescent="0.25">
      <c r="A188" s="1" t="s">
        <v>27</v>
      </c>
      <c r="B188" s="26">
        <v>8.77</v>
      </c>
      <c r="C188" s="26">
        <v>8.9</v>
      </c>
      <c r="D188" s="26">
        <v>7.43</v>
      </c>
      <c r="E188" s="26">
        <v>7.13</v>
      </c>
      <c r="F188" s="26">
        <v>7.6</v>
      </c>
      <c r="G188" s="26">
        <v>8.59</v>
      </c>
      <c r="H188" s="26">
        <v>7.6401519663209774</v>
      </c>
      <c r="I188" s="26">
        <v>8.5793787164240296</v>
      </c>
      <c r="J188" s="26">
        <f t="shared" si="16"/>
        <v>8.057500000000001</v>
      </c>
      <c r="K188" s="26">
        <f t="shared" si="17"/>
        <v>0.90764805954731165</v>
      </c>
      <c r="L188" s="26">
        <f t="shared" si="18"/>
        <v>8.1023826706862518</v>
      </c>
      <c r="M188" s="26">
        <f t="shared" si="19"/>
        <v>0.55717784693950201</v>
      </c>
    </row>
    <row r="189" spans="1:13" x14ac:dyDescent="0.25">
      <c r="A189" s="1" t="s">
        <v>55</v>
      </c>
      <c r="B189" s="26">
        <v>0.48</v>
      </c>
      <c r="C189" s="26">
        <v>0.69</v>
      </c>
      <c r="D189" s="26">
        <v>0.6</v>
      </c>
      <c r="E189" s="26">
        <v>0.59</v>
      </c>
      <c r="F189" s="26">
        <v>0.72</v>
      </c>
      <c r="G189" s="26">
        <v>0.82</v>
      </c>
      <c r="H189" s="26">
        <v>0.48264400862511547</v>
      </c>
      <c r="I189" s="26">
        <v>0.71751076481443499</v>
      </c>
      <c r="J189" s="26">
        <f t="shared" si="16"/>
        <v>0.59</v>
      </c>
      <c r="K189" s="26">
        <f t="shared" si="17"/>
        <v>8.6023252670426695E-2</v>
      </c>
      <c r="L189" s="26">
        <f t="shared" si="18"/>
        <v>0.68503869335988754</v>
      </c>
      <c r="M189" s="26">
        <f t="shared" si="19"/>
        <v>0.14312569194642377</v>
      </c>
    </row>
    <row r="190" spans="1:13" x14ac:dyDescent="0.25">
      <c r="A190" s="1" t="s">
        <v>29</v>
      </c>
      <c r="B190" s="26">
        <v>0.9</v>
      </c>
      <c r="C190" s="26">
        <v>1.02</v>
      </c>
      <c r="D190" s="26">
        <v>0.74</v>
      </c>
      <c r="E190" s="26">
        <v>0.89</v>
      </c>
      <c r="F190" s="26">
        <v>1.29</v>
      </c>
      <c r="G190" s="26">
        <v>1.39</v>
      </c>
      <c r="H190" s="26">
        <v>1.4376630044152376</v>
      </c>
      <c r="I190" s="26">
        <v>1.4042710682796802</v>
      </c>
      <c r="J190" s="26">
        <f t="shared" si="16"/>
        <v>0.88750000000000007</v>
      </c>
      <c r="K190" s="26">
        <f t="shared" si="17"/>
        <v>0.11470977871713101</v>
      </c>
      <c r="L190" s="26">
        <f t="shared" si="18"/>
        <v>1.3804835181737294</v>
      </c>
      <c r="M190" s="26">
        <f t="shared" si="19"/>
        <v>6.3543086889478115E-2</v>
      </c>
    </row>
    <row r="191" spans="1:13" x14ac:dyDescent="0.25">
      <c r="A191" s="1" t="s">
        <v>56</v>
      </c>
      <c r="B191" s="26">
        <v>1.71</v>
      </c>
      <c r="C191" s="26">
        <v>1.36</v>
      </c>
      <c r="D191" s="26">
        <v>1.26</v>
      </c>
      <c r="E191" s="26">
        <v>1.76</v>
      </c>
      <c r="F191" s="26">
        <v>2.92</v>
      </c>
      <c r="G191" s="26">
        <v>2.77</v>
      </c>
      <c r="H191" s="26">
        <v>3.0396303521922166</v>
      </c>
      <c r="I191" s="26">
        <v>2.2857842936231285</v>
      </c>
      <c r="J191" s="26">
        <f t="shared" si="16"/>
        <v>1.5225</v>
      </c>
      <c r="K191" s="26">
        <f t="shared" si="17"/>
        <v>0.24958298553119934</v>
      </c>
      <c r="L191" s="26">
        <f t="shared" si="18"/>
        <v>2.7538536614538365</v>
      </c>
      <c r="M191" s="26">
        <f t="shared" si="19"/>
        <v>0.33096956563585345</v>
      </c>
    </row>
    <row r="192" spans="1:13" x14ac:dyDescent="0.25">
      <c r="A192" s="1" t="s">
        <v>19</v>
      </c>
      <c r="B192" s="26">
        <v>32.1</v>
      </c>
      <c r="C192" s="26">
        <v>34.97</v>
      </c>
      <c r="D192" s="26">
        <v>37.39</v>
      </c>
      <c r="E192" s="26">
        <v>44.17</v>
      </c>
      <c r="F192" s="26">
        <v>34.06</v>
      </c>
      <c r="G192" s="26">
        <v>28.099999999999998</v>
      </c>
      <c r="H192" s="26">
        <v>41.969490707464836</v>
      </c>
      <c r="I192" s="26">
        <v>38.079321304080374</v>
      </c>
      <c r="J192" s="109">
        <f t="shared" si="16"/>
        <v>37.157499999999999</v>
      </c>
      <c r="K192" s="109">
        <f t="shared" si="17"/>
        <v>5.1508146604849729</v>
      </c>
      <c r="L192" s="109">
        <f t="shared" si="18"/>
        <v>35.552203002886301</v>
      </c>
      <c r="M192" s="109">
        <f t="shared" si="19"/>
        <v>5.9253665931489108</v>
      </c>
    </row>
    <row r="193" spans="1:32" x14ac:dyDescent="0.25">
      <c r="A193" s="1" t="s">
        <v>421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6">
        <v>0.47</v>
      </c>
      <c r="H193" s="26">
        <v>0</v>
      </c>
      <c r="I193" s="26">
        <v>0</v>
      </c>
      <c r="J193" s="109">
        <f t="shared" si="16"/>
        <v>0</v>
      </c>
      <c r="K193" s="109">
        <f t="shared" si="17"/>
        <v>0</v>
      </c>
      <c r="L193" s="109">
        <f t="shared" si="18"/>
        <v>0.11749999999999999</v>
      </c>
      <c r="M193" s="109">
        <f t="shared" si="19"/>
        <v>0.23499999999999999</v>
      </c>
    </row>
    <row r="194" spans="1:32" x14ac:dyDescent="0.25">
      <c r="B194" s="26">
        <f>SUM(B182:B193)</f>
        <v>100</v>
      </c>
      <c r="C194" s="26">
        <f t="shared" ref="C194:I194" si="20">SUM(C182:C193)</f>
        <v>99.99</v>
      </c>
      <c r="D194" s="26">
        <f t="shared" si="20"/>
        <v>100.01</v>
      </c>
      <c r="E194" s="26">
        <f t="shared" si="20"/>
        <v>99.990000000000009</v>
      </c>
      <c r="F194" s="26">
        <f t="shared" si="20"/>
        <v>99.990000000000009</v>
      </c>
      <c r="G194" s="26">
        <f t="shared" si="20"/>
        <v>99.999999999999986</v>
      </c>
      <c r="H194" s="26">
        <f t="shared" si="20"/>
        <v>100.01</v>
      </c>
      <c r="I194" s="26">
        <f t="shared" si="20"/>
        <v>99.98</v>
      </c>
    </row>
    <row r="195" spans="1:32" x14ac:dyDescent="0.25">
      <c r="B195" s="26"/>
      <c r="C195" s="26"/>
      <c r="D195" s="26"/>
      <c r="E195" s="26"/>
      <c r="F195" s="26"/>
      <c r="G195" s="26"/>
      <c r="H195" s="26"/>
      <c r="I195" s="26"/>
    </row>
    <row r="196" spans="1:32" x14ac:dyDescent="0.25">
      <c r="A196" s="122"/>
      <c r="B196" s="123"/>
      <c r="C196" s="123"/>
      <c r="D196" s="123"/>
      <c r="E196" s="123"/>
      <c r="F196" s="123"/>
      <c r="G196" s="123"/>
      <c r="H196" s="123"/>
      <c r="I196" s="123"/>
      <c r="J196" s="122"/>
      <c r="K196" s="122"/>
      <c r="L196" s="122"/>
      <c r="M196" s="122"/>
      <c r="N196" s="122"/>
      <c r="O196" s="122"/>
      <c r="P196" s="122"/>
      <c r="Q196" s="122"/>
      <c r="R196" s="122"/>
      <c r="S196" s="122"/>
      <c r="T196" s="122"/>
      <c r="U196" s="122"/>
      <c r="V196" s="122"/>
      <c r="W196" s="122"/>
      <c r="X196" s="122"/>
      <c r="Y196" s="122"/>
      <c r="Z196" s="122"/>
      <c r="AA196" s="122"/>
      <c r="AB196" s="122"/>
      <c r="AC196" s="122"/>
      <c r="AD196" s="122"/>
      <c r="AE196" s="122"/>
      <c r="AF196" s="1"/>
    </row>
    <row r="197" spans="1:32" x14ac:dyDescent="0.25">
      <c r="A197" s="122"/>
      <c r="B197" s="122"/>
      <c r="C197" s="122"/>
      <c r="D197" s="122"/>
      <c r="E197" s="122"/>
      <c r="F197" s="122"/>
      <c r="G197" s="122"/>
      <c r="H197" s="122"/>
      <c r="I197" s="122"/>
      <c r="J197" s="122"/>
      <c r="K197" s="122"/>
      <c r="L197" s="122"/>
      <c r="M197" s="122"/>
      <c r="N197" s="122"/>
      <c r="O197" s="122"/>
      <c r="P197" s="122"/>
      <c r="Q197" s="122"/>
      <c r="R197" s="122"/>
      <c r="S197" s="122"/>
      <c r="T197" s="122"/>
      <c r="U197" s="122"/>
      <c r="V197" s="122"/>
      <c r="W197" s="122"/>
      <c r="X197" s="122"/>
      <c r="Y197" s="122"/>
      <c r="Z197" s="122"/>
      <c r="AA197" s="122"/>
      <c r="AB197" s="122"/>
      <c r="AC197" s="122"/>
      <c r="AD197" s="122"/>
      <c r="AE197" s="122"/>
      <c r="AF197" s="1"/>
    </row>
    <row r="198" spans="1:32" x14ac:dyDescent="0.25">
      <c r="A198" s="6" t="s">
        <v>855</v>
      </c>
    </row>
    <row r="199" spans="1:32" x14ac:dyDescent="0.25">
      <c r="B199" s="5" t="s">
        <v>701</v>
      </c>
      <c r="C199" s="5" t="s">
        <v>702</v>
      </c>
      <c r="D199" s="5" t="s">
        <v>703</v>
      </c>
      <c r="E199" s="5" t="s">
        <v>704</v>
      </c>
      <c r="F199" s="5" t="s">
        <v>705</v>
      </c>
      <c r="G199" s="5" t="s">
        <v>706</v>
      </c>
      <c r="H199" s="5" t="s">
        <v>707</v>
      </c>
      <c r="I199" s="5" t="s">
        <v>708</v>
      </c>
      <c r="J199" t="s">
        <v>78</v>
      </c>
      <c r="K199" t="s">
        <v>79</v>
      </c>
      <c r="L199" t="s">
        <v>80</v>
      </c>
    </row>
    <row r="200" spans="1:32" x14ac:dyDescent="0.25">
      <c r="A200" t="s">
        <v>709</v>
      </c>
      <c r="B200" s="26">
        <v>0</v>
      </c>
      <c r="C200" s="26">
        <v>0</v>
      </c>
      <c r="D200" s="26">
        <v>0</v>
      </c>
      <c r="E200" s="26">
        <v>0.23</v>
      </c>
      <c r="F200" s="26">
        <v>0</v>
      </c>
      <c r="G200" s="26">
        <v>0</v>
      </c>
      <c r="H200" s="26">
        <v>0</v>
      </c>
      <c r="I200" s="26">
        <v>0</v>
      </c>
      <c r="J200" t="s">
        <v>85</v>
      </c>
      <c r="K200" t="s">
        <v>86</v>
      </c>
      <c r="L200" t="s">
        <v>378</v>
      </c>
    </row>
    <row r="201" spans="1:32" x14ac:dyDescent="0.25">
      <c r="A201" t="s">
        <v>710</v>
      </c>
      <c r="B201" s="26">
        <v>0</v>
      </c>
      <c r="C201" s="26">
        <v>0</v>
      </c>
      <c r="D201" s="26">
        <v>0.11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t="s">
        <v>85</v>
      </c>
      <c r="K201" t="s">
        <v>86</v>
      </c>
      <c r="L201" t="s">
        <v>87</v>
      </c>
    </row>
    <row r="202" spans="1:32" x14ac:dyDescent="0.25">
      <c r="A202" s="2" t="s">
        <v>40</v>
      </c>
      <c r="B202" s="81">
        <v>0.64</v>
      </c>
      <c r="C202" s="81">
        <v>2.39</v>
      </c>
      <c r="D202" s="81">
        <v>0.16</v>
      </c>
      <c r="E202" s="81">
        <v>1.0900000000000001</v>
      </c>
      <c r="F202" s="81">
        <v>2.73</v>
      </c>
      <c r="G202" s="81">
        <v>3.36</v>
      </c>
      <c r="H202" s="81">
        <v>2.802211610957527</v>
      </c>
      <c r="I202" s="81">
        <v>4.5266488196641532</v>
      </c>
      <c r="J202" t="s">
        <v>85</v>
      </c>
      <c r="K202" t="s">
        <v>86</v>
      </c>
      <c r="L202" t="s">
        <v>87</v>
      </c>
    </row>
    <row r="203" spans="1:32" x14ac:dyDescent="0.25">
      <c r="A203" t="s">
        <v>711</v>
      </c>
      <c r="B203" s="26">
        <v>4.0999999999999996</v>
      </c>
      <c r="C203" s="26">
        <v>2.38</v>
      </c>
      <c r="D203" s="26">
        <v>1.64</v>
      </c>
      <c r="E203" s="26">
        <v>3.61</v>
      </c>
      <c r="F203" s="26">
        <v>2.48</v>
      </c>
      <c r="G203" s="26">
        <v>0.61</v>
      </c>
      <c r="H203" s="26">
        <v>1.445086705202312</v>
      </c>
      <c r="I203" s="26">
        <v>0.57191530786079359</v>
      </c>
      <c r="J203" t="s">
        <v>85</v>
      </c>
      <c r="K203" t="s">
        <v>86</v>
      </c>
      <c r="L203" t="s">
        <v>87</v>
      </c>
    </row>
    <row r="204" spans="1:32" x14ac:dyDescent="0.25">
      <c r="A204" s="1" t="s">
        <v>712</v>
      </c>
      <c r="B204" s="26">
        <v>2.3600000000000003</v>
      </c>
      <c r="C204" s="26">
        <v>0.48</v>
      </c>
      <c r="D204" s="26">
        <v>0.77</v>
      </c>
      <c r="E204" s="26">
        <v>0.68</v>
      </c>
      <c r="F204" s="26">
        <v>2.2400000000000002</v>
      </c>
      <c r="G204" s="26">
        <v>2.0699999999999998</v>
      </c>
      <c r="H204" s="26">
        <v>2.0231213872832372</v>
      </c>
      <c r="I204" s="26">
        <v>1.338525188610368</v>
      </c>
      <c r="J204" s="1" t="s">
        <v>85</v>
      </c>
      <c r="K204" s="1" t="s">
        <v>111</v>
      </c>
      <c r="L204" s="1" t="s">
        <v>112</v>
      </c>
    </row>
    <row r="205" spans="1:32" x14ac:dyDescent="0.25">
      <c r="A205" t="s">
        <v>713</v>
      </c>
      <c r="B205" s="26">
        <v>0</v>
      </c>
      <c r="C205" s="26">
        <v>0</v>
      </c>
      <c r="D205" s="26">
        <v>0.33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t="s">
        <v>85</v>
      </c>
      <c r="K205" t="s">
        <v>354</v>
      </c>
      <c r="L205" t="s">
        <v>355</v>
      </c>
    </row>
    <row r="206" spans="1:32" x14ac:dyDescent="0.25">
      <c r="A206" s="1" t="s">
        <v>225</v>
      </c>
      <c r="B206" s="26">
        <v>0.73</v>
      </c>
      <c r="C206" s="26">
        <v>0.28999999999999998</v>
      </c>
      <c r="D206" s="26">
        <v>0.26</v>
      </c>
      <c r="E206" s="26">
        <v>0.49</v>
      </c>
      <c r="F206" s="26">
        <v>0</v>
      </c>
      <c r="G206" s="26">
        <v>0</v>
      </c>
      <c r="H206" s="26">
        <v>0</v>
      </c>
      <c r="I206" s="26">
        <v>0</v>
      </c>
      <c r="J206" s="1" t="s">
        <v>85</v>
      </c>
      <c r="K206" s="1" t="s">
        <v>94</v>
      </c>
      <c r="L206" s="1" t="s">
        <v>153</v>
      </c>
    </row>
    <row r="207" spans="1:32" x14ac:dyDescent="0.25">
      <c r="A207" s="1" t="s">
        <v>714</v>
      </c>
      <c r="B207" s="26">
        <v>0.11</v>
      </c>
      <c r="C207" s="26">
        <v>0</v>
      </c>
      <c r="D207" s="26">
        <v>0</v>
      </c>
      <c r="E207" s="26">
        <v>0.02</v>
      </c>
      <c r="F207" s="26">
        <v>0</v>
      </c>
      <c r="G207" s="26">
        <v>0</v>
      </c>
      <c r="H207" s="26">
        <v>0</v>
      </c>
      <c r="I207" s="26">
        <v>0</v>
      </c>
      <c r="J207" s="1" t="s">
        <v>85</v>
      </c>
      <c r="K207" s="1" t="s">
        <v>94</v>
      </c>
      <c r="L207" s="1" t="s">
        <v>381</v>
      </c>
    </row>
    <row r="208" spans="1:32" x14ac:dyDescent="0.25">
      <c r="A208" s="1" t="s">
        <v>715</v>
      </c>
      <c r="B208" s="26">
        <v>19.010000000000002</v>
      </c>
      <c r="C208" s="26">
        <v>13.540000000000001</v>
      </c>
      <c r="D208" s="26">
        <v>14.709999999999999</v>
      </c>
      <c r="E208" s="26">
        <v>15.420000000000002</v>
      </c>
      <c r="F208" s="26">
        <v>15.11</v>
      </c>
      <c r="G208" s="26">
        <v>13.34</v>
      </c>
      <c r="H208" s="26">
        <v>11.535561698919325</v>
      </c>
      <c r="I208" s="26">
        <v>11.292285227549288</v>
      </c>
      <c r="J208" s="1" t="s">
        <v>85</v>
      </c>
      <c r="K208" s="1" t="s">
        <v>94</v>
      </c>
      <c r="L208" s="1" t="s">
        <v>0</v>
      </c>
    </row>
    <row r="209" spans="1:12" x14ac:dyDescent="0.25">
      <c r="A209" t="s">
        <v>716</v>
      </c>
      <c r="B209" s="26">
        <v>0</v>
      </c>
      <c r="C209" s="26">
        <v>0.1</v>
      </c>
      <c r="D209" s="26">
        <v>0.78</v>
      </c>
      <c r="E209" s="26">
        <v>0.33</v>
      </c>
      <c r="F209" s="26">
        <v>0</v>
      </c>
      <c r="G209" s="26">
        <v>0.46</v>
      </c>
      <c r="H209" s="26">
        <v>0.28901734104046245</v>
      </c>
      <c r="I209" s="26">
        <v>0.52324166463859834</v>
      </c>
      <c r="J209" t="s">
        <v>85</v>
      </c>
      <c r="K209" t="s">
        <v>94</v>
      </c>
      <c r="L209" t="s">
        <v>348</v>
      </c>
    </row>
    <row r="210" spans="1:12" x14ac:dyDescent="0.25">
      <c r="A210" s="2" t="s">
        <v>13</v>
      </c>
      <c r="B210" s="81">
        <v>1.91</v>
      </c>
      <c r="C210" s="26">
        <v>0</v>
      </c>
      <c r="D210" s="81">
        <v>3.41</v>
      </c>
      <c r="E210" s="81">
        <v>0.74</v>
      </c>
      <c r="F210" s="81">
        <v>3.07</v>
      </c>
      <c r="G210" s="81">
        <v>3.55</v>
      </c>
      <c r="H210" s="81">
        <v>2.4001005277707965</v>
      </c>
      <c r="I210" s="81">
        <v>2.1173034801654911</v>
      </c>
      <c r="J210" t="s">
        <v>85</v>
      </c>
      <c r="K210" t="s">
        <v>94</v>
      </c>
      <c r="L210" t="s">
        <v>108</v>
      </c>
    </row>
    <row r="211" spans="1:12" x14ac:dyDescent="0.25">
      <c r="A211" t="s">
        <v>54</v>
      </c>
      <c r="B211" s="26">
        <v>0.02</v>
      </c>
      <c r="C211" s="26">
        <v>0</v>
      </c>
      <c r="D211" s="26">
        <v>0</v>
      </c>
      <c r="E211" s="26">
        <v>0</v>
      </c>
      <c r="F211" s="26">
        <v>0</v>
      </c>
      <c r="G211" s="26">
        <v>0</v>
      </c>
      <c r="H211" s="26">
        <v>0.28901734104046245</v>
      </c>
      <c r="I211" s="26">
        <v>8.5178875638841606E-2</v>
      </c>
      <c r="J211" t="s">
        <v>85</v>
      </c>
      <c r="K211" t="s">
        <v>94</v>
      </c>
      <c r="L211" t="s">
        <v>108</v>
      </c>
    </row>
    <row r="212" spans="1:12" x14ac:dyDescent="0.25">
      <c r="A212" t="s">
        <v>717</v>
      </c>
      <c r="B212" s="26">
        <v>0.02</v>
      </c>
      <c r="C212" s="26">
        <v>0.02</v>
      </c>
      <c r="D212" s="26">
        <v>0</v>
      </c>
      <c r="E212" s="26">
        <v>0.12</v>
      </c>
      <c r="F212" s="26">
        <v>0</v>
      </c>
      <c r="G212" s="26">
        <v>0</v>
      </c>
      <c r="H212" s="26">
        <v>0</v>
      </c>
      <c r="I212" s="26">
        <v>0</v>
      </c>
      <c r="J212" t="s">
        <v>85</v>
      </c>
      <c r="K212" t="s">
        <v>94</v>
      </c>
      <c r="L212" t="s">
        <v>130</v>
      </c>
    </row>
    <row r="213" spans="1:12" x14ac:dyDescent="0.25">
      <c r="A213" t="s">
        <v>412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6">
        <v>0.36</v>
      </c>
      <c r="H213" s="26">
        <v>0.46494093993465696</v>
      </c>
      <c r="I213" s="26">
        <v>9.7347286444390391E-2</v>
      </c>
      <c r="J213" t="s">
        <v>85</v>
      </c>
      <c r="K213" t="s">
        <v>94</v>
      </c>
      <c r="L213" t="s">
        <v>130</v>
      </c>
    </row>
    <row r="214" spans="1:12" x14ac:dyDescent="0.25">
      <c r="A214" t="s">
        <v>718</v>
      </c>
      <c r="B214" s="26">
        <v>0</v>
      </c>
      <c r="C214" s="26">
        <v>0</v>
      </c>
      <c r="D214" s="26">
        <v>0</v>
      </c>
      <c r="E214" s="26">
        <v>1</v>
      </c>
      <c r="F214" s="26">
        <v>0</v>
      </c>
      <c r="G214" s="26">
        <v>2.12</v>
      </c>
      <c r="H214" s="26">
        <v>0</v>
      </c>
      <c r="I214" s="26">
        <v>1.9104404964711617</v>
      </c>
      <c r="J214" t="s">
        <v>85</v>
      </c>
      <c r="K214" t="s">
        <v>94</v>
      </c>
      <c r="L214" t="s">
        <v>130</v>
      </c>
    </row>
    <row r="215" spans="1:12" x14ac:dyDescent="0.25">
      <c r="A215" t="s">
        <v>719</v>
      </c>
      <c r="B215" s="26">
        <v>0</v>
      </c>
      <c r="C215" s="26">
        <v>0</v>
      </c>
      <c r="D215" s="26">
        <v>0.13</v>
      </c>
      <c r="E215" s="26">
        <v>0</v>
      </c>
      <c r="F215" s="26">
        <v>0.59</v>
      </c>
      <c r="G215" s="26">
        <v>0.3</v>
      </c>
      <c r="H215" s="26">
        <v>0.21362151294295051</v>
      </c>
      <c r="I215" s="26">
        <v>0.10951569724993919</v>
      </c>
      <c r="J215" t="s">
        <v>85</v>
      </c>
      <c r="K215" t="s">
        <v>94</v>
      </c>
      <c r="L215" t="s">
        <v>130</v>
      </c>
    </row>
    <row r="216" spans="1:12" x14ac:dyDescent="0.25">
      <c r="A216" t="s">
        <v>26</v>
      </c>
      <c r="B216" s="26">
        <v>0.35</v>
      </c>
      <c r="C216" s="26">
        <v>7.0000000000000007E-2</v>
      </c>
      <c r="D216" s="26">
        <v>1.48</v>
      </c>
      <c r="E216" s="26">
        <v>0.03</v>
      </c>
      <c r="F216" s="26">
        <v>0</v>
      </c>
      <c r="G216" s="26">
        <v>3</v>
      </c>
      <c r="H216" s="26">
        <v>0.10052777079668258</v>
      </c>
      <c r="I216" s="26">
        <v>2.3728401070820158</v>
      </c>
      <c r="J216" t="s">
        <v>85</v>
      </c>
      <c r="K216" t="s">
        <v>94</v>
      </c>
      <c r="L216" t="s">
        <v>95</v>
      </c>
    </row>
    <row r="217" spans="1:12" x14ac:dyDescent="0.25">
      <c r="A217" t="s">
        <v>720</v>
      </c>
      <c r="B217" s="26">
        <v>0</v>
      </c>
      <c r="C217" s="26">
        <v>0</v>
      </c>
      <c r="D217" s="26">
        <v>0</v>
      </c>
      <c r="E217" s="26">
        <v>0.05</v>
      </c>
      <c r="F217" s="26">
        <v>0</v>
      </c>
      <c r="G217" s="26">
        <v>0</v>
      </c>
      <c r="H217" s="26">
        <v>0</v>
      </c>
      <c r="I217" s="26">
        <v>0</v>
      </c>
      <c r="J217" t="s">
        <v>85</v>
      </c>
      <c r="K217" t="s">
        <v>94</v>
      </c>
      <c r="L217" t="s">
        <v>178</v>
      </c>
    </row>
    <row r="218" spans="1:12" x14ac:dyDescent="0.25">
      <c r="A218" t="s">
        <v>721</v>
      </c>
      <c r="B218" s="26">
        <v>0.11</v>
      </c>
      <c r="C218" s="26">
        <v>0.82</v>
      </c>
      <c r="D218" s="26">
        <v>1.63</v>
      </c>
      <c r="E218" s="26">
        <v>0.76</v>
      </c>
      <c r="F218" s="26">
        <v>1.17</v>
      </c>
      <c r="G218" s="26">
        <v>0.56999999999999995</v>
      </c>
      <c r="H218" s="26">
        <v>0.89218396582055792</v>
      </c>
      <c r="I218" s="26">
        <v>0.14602092966658559</v>
      </c>
      <c r="J218" t="s">
        <v>85</v>
      </c>
      <c r="K218" t="s">
        <v>94</v>
      </c>
      <c r="L218" t="s">
        <v>178</v>
      </c>
    </row>
    <row r="219" spans="1:12" x14ac:dyDescent="0.25">
      <c r="A219" t="s">
        <v>722</v>
      </c>
      <c r="B219" s="26">
        <v>0.04</v>
      </c>
      <c r="C219" s="26">
        <v>0</v>
      </c>
      <c r="D219" s="26">
        <v>0</v>
      </c>
      <c r="E219" s="26">
        <v>0</v>
      </c>
      <c r="F219" s="26">
        <v>0</v>
      </c>
      <c r="G219" s="26">
        <v>0.27</v>
      </c>
      <c r="H219" s="26">
        <v>0</v>
      </c>
      <c r="I219" s="26">
        <v>0</v>
      </c>
      <c r="J219" t="s">
        <v>85</v>
      </c>
      <c r="K219" t="s">
        <v>90</v>
      </c>
      <c r="L219" t="s">
        <v>388</v>
      </c>
    </row>
    <row r="220" spans="1:12" x14ac:dyDescent="0.25">
      <c r="A220" t="s">
        <v>723</v>
      </c>
      <c r="B220" s="26">
        <v>0</v>
      </c>
      <c r="C220" s="26">
        <v>0</v>
      </c>
      <c r="D220" s="26">
        <v>0</v>
      </c>
      <c r="E220" s="26">
        <v>0.03</v>
      </c>
      <c r="F220" s="26">
        <v>0</v>
      </c>
      <c r="G220" s="26">
        <v>0</v>
      </c>
      <c r="H220" s="26">
        <v>0</v>
      </c>
      <c r="I220" s="26">
        <v>0</v>
      </c>
      <c r="J220" t="s">
        <v>85</v>
      </c>
      <c r="K220" t="s">
        <v>90</v>
      </c>
      <c r="L220" t="s">
        <v>150</v>
      </c>
    </row>
    <row r="221" spans="1:12" x14ac:dyDescent="0.25">
      <c r="A221" t="s">
        <v>27</v>
      </c>
      <c r="B221" s="26">
        <v>0.08</v>
      </c>
      <c r="C221" s="26">
        <v>0</v>
      </c>
      <c r="D221" s="26">
        <v>0.05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t="s">
        <v>85</v>
      </c>
      <c r="K221" t="s">
        <v>90</v>
      </c>
      <c r="L221" t="s">
        <v>150</v>
      </c>
    </row>
    <row r="222" spans="1:12" x14ac:dyDescent="0.25">
      <c r="A222" t="s">
        <v>724</v>
      </c>
      <c r="B222" s="26">
        <v>0.6</v>
      </c>
      <c r="C222" s="26">
        <v>0.5</v>
      </c>
      <c r="D222" s="26">
        <v>3.4</v>
      </c>
      <c r="E222" s="26">
        <v>0.87</v>
      </c>
      <c r="F222" s="26">
        <v>6.8</v>
      </c>
      <c r="G222" s="26">
        <v>3.13</v>
      </c>
      <c r="H222" s="26">
        <v>4.5740135712490577</v>
      </c>
      <c r="I222" s="26">
        <v>3.1272815770260411</v>
      </c>
      <c r="J222" t="s">
        <v>85</v>
      </c>
      <c r="K222" t="s">
        <v>90</v>
      </c>
      <c r="L222" t="s">
        <v>118</v>
      </c>
    </row>
    <row r="223" spans="1:12" x14ac:dyDescent="0.25">
      <c r="A223" t="s">
        <v>725</v>
      </c>
      <c r="B223" s="26">
        <v>0</v>
      </c>
      <c r="C223" s="26">
        <v>0</v>
      </c>
      <c r="D223" s="26">
        <v>0</v>
      </c>
      <c r="E223" s="26">
        <v>0.15</v>
      </c>
      <c r="F223" s="26">
        <v>0</v>
      </c>
      <c r="G223" s="26">
        <v>0</v>
      </c>
      <c r="H223" s="26">
        <v>0</v>
      </c>
      <c r="I223" s="26">
        <v>0</v>
      </c>
      <c r="J223" t="s">
        <v>85</v>
      </c>
      <c r="K223" t="s">
        <v>90</v>
      </c>
      <c r="L223" t="s">
        <v>106</v>
      </c>
    </row>
    <row r="224" spans="1:12" x14ac:dyDescent="0.25">
      <c r="A224" t="s">
        <v>726</v>
      </c>
      <c r="B224" s="26">
        <v>0</v>
      </c>
      <c r="C224" s="26">
        <v>0.13</v>
      </c>
      <c r="D224" s="26">
        <v>0.16</v>
      </c>
      <c r="E224" s="26">
        <v>0.63</v>
      </c>
      <c r="F224" s="26">
        <v>0</v>
      </c>
      <c r="G224" s="26">
        <v>0.42</v>
      </c>
      <c r="H224" s="26">
        <v>0.45237496858507159</v>
      </c>
      <c r="I224" s="26">
        <v>0.80311511316622075</v>
      </c>
      <c r="J224" t="s">
        <v>85</v>
      </c>
      <c r="K224" t="s">
        <v>90</v>
      </c>
      <c r="L224" t="s">
        <v>106</v>
      </c>
    </row>
    <row r="225" spans="1:12" x14ac:dyDescent="0.25">
      <c r="A225" t="s">
        <v>727</v>
      </c>
      <c r="B225" s="26">
        <v>1.25</v>
      </c>
      <c r="C225" s="26">
        <v>0</v>
      </c>
      <c r="D225" s="26">
        <v>0</v>
      </c>
      <c r="E225" s="26">
        <v>0</v>
      </c>
      <c r="F225" s="26">
        <v>0.45</v>
      </c>
      <c r="G225" s="26">
        <v>0</v>
      </c>
      <c r="H225" s="26">
        <v>0.42724302588590102</v>
      </c>
      <c r="I225" s="26">
        <v>0.93696763202725752</v>
      </c>
      <c r="J225" t="s">
        <v>85</v>
      </c>
      <c r="K225" t="s">
        <v>90</v>
      </c>
      <c r="L225" t="s">
        <v>106</v>
      </c>
    </row>
    <row r="226" spans="1:12" x14ac:dyDescent="0.25">
      <c r="A226" t="s">
        <v>55</v>
      </c>
      <c r="B226" s="81">
        <v>0</v>
      </c>
      <c r="C226" s="81">
        <v>0</v>
      </c>
      <c r="D226" s="81">
        <v>0</v>
      </c>
      <c r="E226" s="81">
        <v>0</v>
      </c>
      <c r="F226" s="81">
        <v>0</v>
      </c>
      <c r="G226" s="81">
        <v>0.15</v>
      </c>
      <c r="H226" s="81">
        <v>0</v>
      </c>
      <c r="I226" s="81">
        <v>0</v>
      </c>
      <c r="J226" t="s">
        <v>85</v>
      </c>
      <c r="K226" t="s">
        <v>90</v>
      </c>
      <c r="L226" t="s">
        <v>106</v>
      </c>
    </row>
    <row r="227" spans="1:12" x14ac:dyDescent="0.25">
      <c r="A227" s="2" t="s">
        <v>6</v>
      </c>
      <c r="B227" s="81">
        <v>7.68</v>
      </c>
      <c r="C227" s="81">
        <v>3.8</v>
      </c>
      <c r="D227" s="81">
        <v>30.95</v>
      </c>
      <c r="E227" s="81">
        <v>20.56</v>
      </c>
      <c r="F227" s="81">
        <v>34.229999999999997</v>
      </c>
      <c r="G227" s="81">
        <v>38.03</v>
      </c>
      <c r="H227" s="81">
        <v>40.826840914802716</v>
      </c>
      <c r="I227" s="81">
        <v>45.412509126308123</v>
      </c>
      <c r="J227" t="s">
        <v>85</v>
      </c>
      <c r="K227" t="s">
        <v>90</v>
      </c>
      <c r="L227" t="s">
        <v>106</v>
      </c>
    </row>
    <row r="228" spans="1:12" x14ac:dyDescent="0.25">
      <c r="A228" s="1" t="s">
        <v>715</v>
      </c>
      <c r="B228" s="26">
        <v>0.31</v>
      </c>
      <c r="C228" s="26">
        <v>0</v>
      </c>
      <c r="D228" s="26">
        <v>0.2</v>
      </c>
      <c r="E228" s="26">
        <v>0</v>
      </c>
      <c r="F228" s="26">
        <v>0</v>
      </c>
      <c r="G228" s="26">
        <v>0.21</v>
      </c>
      <c r="H228" s="26">
        <v>0.67856245287760752</v>
      </c>
      <c r="I228" s="26">
        <v>0.55974689705524483</v>
      </c>
      <c r="J228" s="1" t="s">
        <v>85</v>
      </c>
      <c r="K228" s="1" t="s">
        <v>90</v>
      </c>
      <c r="L228" s="1" t="s">
        <v>106</v>
      </c>
    </row>
    <row r="229" spans="1:12" x14ac:dyDescent="0.25">
      <c r="A229" t="s">
        <v>728</v>
      </c>
      <c r="B229" s="26">
        <v>0</v>
      </c>
      <c r="C229" s="26">
        <v>0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8.5178875638841606E-2</v>
      </c>
      <c r="J229" t="s">
        <v>85</v>
      </c>
      <c r="K229" t="s">
        <v>90</v>
      </c>
      <c r="L229" t="s">
        <v>106</v>
      </c>
    </row>
    <row r="230" spans="1:12" x14ac:dyDescent="0.25">
      <c r="A230" t="s">
        <v>12</v>
      </c>
      <c r="B230" s="26">
        <v>0.03</v>
      </c>
      <c r="C230" s="26">
        <v>0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t="s">
        <v>85</v>
      </c>
      <c r="K230" t="s">
        <v>90</v>
      </c>
      <c r="L230" t="s">
        <v>166</v>
      </c>
    </row>
    <row r="231" spans="1:12" x14ac:dyDescent="0.25">
      <c r="A231" t="s">
        <v>715</v>
      </c>
      <c r="B231" s="26">
        <v>7.0000000000000007E-2</v>
      </c>
      <c r="C231" s="26">
        <v>0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t="s">
        <v>85</v>
      </c>
      <c r="K231" t="s">
        <v>90</v>
      </c>
      <c r="L231" t="s">
        <v>166</v>
      </c>
    </row>
    <row r="232" spans="1:12" x14ac:dyDescent="0.25">
      <c r="A232" s="1" t="s">
        <v>1</v>
      </c>
      <c r="B232" s="26">
        <v>0.18</v>
      </c>
      <c r="C232" s="26">
        <v>0.05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1" t="s">
        <v>85</v>
      </c>
      <c r="K232" s="1" t="s">
        <v>90</v>
      </c>
      <c r="L232" s="1" t="s">
        <v>91</v>
      </c>
    </row>
    <row r="233" spans="1:12" x14ac:dyDescent="0.25">
      <c r="A233" t="s">
        <v>715</v>
      </c>
      <c r="B233" s="26">
        <v>0.35</v>
      </c>
      <c r="C233" s="26">
        <v>0.38</v>
      </c>
      <c r="D233" s="26">
        <v>0.22</v>
      </c>
      <c r="E233" s="26">
        <v>0.76</v>
      </c>
      <c r="F233" s="26">
        <v>0</v>
      </c>
      <c r="G233" s="26">
        <v>0</v>
      </c>
      <c r="H233" s="26">
        <v>0</v>
      </c>
      <c r="I233" s="26">
        <v>0</v>
      </c>
      <c r="J233" t="s">
        <v>85</v>
      </c>
      <c r="K233" t="s">
        <v>90</v>
      </c>
      <c r="L233" t="s">
        <v>91</v>
      </c>
    </row>
    <row r="234" spans="1:12" x14ac:dyDescent="0.25">
      <c r="A234" s="1" t="s">
        <v>729</v>
      </c>
      <c r="B234" s="26">
        <v>1.19</v>
      </c>
      <c r="C234" s="26">
        <v>0.5</v>
      </c>
      <c r="D234" s="26">
        <v>0.77</v>
      </c>
      <c r="E234" s="26">
        <v>0.65</v>
      </c>
      <c r="F234" s="26">
        <v>8.01</v>
      </c>
      <c r="G234" s="26">
        <v>6.6</v>
      </c>
      <c r="H234" s="26">
        <v>6.6222669012314643</v>
      </c>
      <c r="I234" s="26">
        <v>4.8065222681917756</v>
      </c>
      <c r="J234" s="1" t="s">
        <v>85</v>
      </c>
      <c r="K234" s="1" t="s">
        <v>90</v>
      </c>
      <c r="L234" s="1" t="s">
        <v>144</v>
      </c>
    </row>
    <row r="235" spans="1:12" x14ac:dyDescent="0.25">
      <c r="A235" t="s">
        <v>730</v>
      </c>
      <c r="B235" s="26">
        <v>0.04</v>
      </c>
      <c r="C235" s="26">
        <v>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t="s">
        <v>85</v>
      </c>
      <c r="K235" t="s">
        <v>90</v>
      </c>
      <c r="L235" t="s">
        <v>133</v>
      </c>
    </row>
    <row r="236" spans="1:12" x14ac:dyDescent="0.25">
      <c r="A236" t="s">
        <v>29</v>
      </c>
      <c r="B236" s="26">
        <v>0</v>
      </c>
      <c r="C236" s="26">
        <v>0</v>
      </c>
      <c r="D236" s="26">
        <v>0.05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t="s">
        <v>85</v>
      </c>
      <c r="K236" t="s">
        <v>90</v>
      </c>
      <c r="L236" t="s">
        <v>133</v>
      </c>
    </row>
    <row r="237" spans="1:12" x14ac:dyDescent="0.25">
      <c r="A237" s="1" t="s">
        <v>715</v>
      </c>
      <c r="B237" s="26">
        <v>7.0000000000000007E-2</v>
      </c>
      <c r="C237" s="26">
        <v>0.24</v>
      </c>
      <c r="D237" s="26">
        <v>0.73</v>
      </c>
      <c r="E237" s="26">
        <v>0.16</v>
      </c>
      <c r="F237" s="26">
        <v>0</v>
      </c>
      <c r="G237" s="26">
        <v>0.25</v>
      </c>
      <c r="H237" s="26">
        <v>0</v>
      </c>
      <c r="I237" s="26">
        <v>7.3010464833292793E-2</v>
      </c>
      <c r="J237" s="1" t="s">
        <v>85</v>
      </c>
      <c r="K237" s="1" t="s">
        <v>90</v>
      </c>
      <c r="L237" s="1" t="s">
        <v>98</v>
      </c>
    </row>
    <row r="238" spans="1:12" x14ac:dyDescent="0.25">
      <c r="A238" s="2" t="s">
        <v>56</v>
      </c>
      <c r="B238" s="81">
        <v>0.44</v>
      </c>
      <c r="C238" s="81">
        <v>0.14000000000000001</v>
      </c>
      <c r="D238" s="81">
        <v>1.59</v>
      </c>
      <c r="E238" s="81">
        <v>0.95</v>
      </c>
      <c r="F238" s="81">
        <v>2.48</v>
      </c>
      <c r="G238" s="81">
        <v>1.97</v>
      </c>
      <c r="H238" s="81">
        <v>2.14878110077909</v>
      </c>
      <c r="I238" s="81">
        <v>1.9834509613044542</v>
      </c>
      <c r="J238" s="1" t="s">
        <v>85</v>
      </c>
      <c r="K238" s="1" t="s">
        <v>90</v>
      </c>
      <c r="L238" s="1" t="s">
        <v>163</v>
      </c>
    </row>
    <row r="239" spans="1:12" x14ac:dyDescent="0.25">
      <c r="A239" t="s">
        <v>731</v>
      </c>
      <c r="B239" s="26">
        <v>7.0000000000000007E-2</v>
      </c>
      <c r="C239" s="26">
        <v>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t="s">
        <v>85</v>
      </c>
      <c r="K239" t="s">
        <v>90</v>
      </c>
      <c r="L239" t="s">
        <v>169</v>
      </c>
    </row>
    <row r="240" spans="1:12" x14ac:dyDescent="0.25">
      <c r="A240" t="s">
        <v>732</v>
      </c>
      <c r="B240" s="26">
        <v>0</v>
      </c>
      <c r="C240" s="26">
        <v>0.24</v>
      </c>
      <c r="D240" s="26">
        <v>1.58</v>
      </c>
      <c r="E240" s="26">
        <v>0.24</v>
      </c>
      <c r="F240" s="26">
        <v>0</v>
      </c>
      <c r="G240" s="26">
        <v>0</v>
      </c>
      <c r="H240" s="26">
        <v>0</v>
      </c>
      <c r="I240" s="26">
        <v>0.21903139449987838</v>
      </c>
      <c r="J240" t="s">
        <v>85</v>
      </c>
      <c r="K240" t="s">
        <v>90</v>
      </c>
      <c r="L240" t="s">
        <v>169</v>
      </c>
    </row>
    <row r="241" spans="1:12" x14ac:dyDescent="0.25">
      <c r="A241" t="s">
        <v>733</v>
      </c>
      <c r="B241" s="26">
        <v>0</v>
      </c>
      <c r="C241" s="26">
        <v>0</v>
      </c>
      <c r="D241" s="26">
        <v>0.32</v>
      </c>
      <c r="E241" s="26">
        <v>0.03</v>
      </c>
      <c r="F241" s="26">
        <v>0.31</v>
      </c>
      <c r="G241" s="26">
        <v>0</v>
      </c>
      <c r="H241" s="26">
        <v>0.18848957024377985</v>
      </c>
      <c r="I241" s="26">
        <v>0</v>
      </c>
      <c r="J241" t="s">
        <v>85</v>
      </c>
      <c r="K241" t="s">
        <v>90</v>
      </c>
      <c r="L241" t="s">
        <v>169</v>
      </c>
    </row>
    <row r="242" spans="1:12" x14ac:dyDescent="0.25">
      <c r="A242" s="1" t="s">
        <v>715</v>
      </c>
      <c r="B242" s="26">
        <v>1.24</v>
      </c>
      <c r="C242" s="26">
        <v>0.18</v>
      </c>
      <c r="D242" s="26">
        <v>0</v>
      </c>
      <c r="E242" s="26">
        <v>0</v>
      </c>
      <c r="F242" s="26">
        <v>0</v>
      </c>
      <c r="G242" s="26">
        <v>1.08</v>
      </c>
      <c r="H242" s="26">
        <v>0.43980899723548628</v>
      </c>
      <c r="I242" s="26">
        <v>0.90046239961061114</v>
      </c>
      <c r="J242" s="1" t="s">
        <v>85</v>
      </c>
      <c r="K242" s="1" t="s">
        <v>90</v>
      </c>
      <c r="L242" s="1" t="s">
        <v>169</v>
      </c>
    </row>
    <row r="243" spans="1:12" x14ac:dyDescent="0.25">
      <c r="A243" s="1" t="s">
        <v>734</v>
      </c>
      <c r="B243" s="26">
        <v>11.46</v>
      </c>
      <c r="C243" s="26">
        <v>16.440000000000001</v>
      </c>
      <c r="D243" s="26">
        <v>10.51</v>
      </c>
      <c r="E243" s="26">
        <v>14.259999999999998</v>
      </c>
      <c r="F243" s="26">
        <v>1.48</v>
      </c>
      <c r="G243" s="26">
        <v>1.33</v>
      </c>
      <c r="H243" s="26">
        <v>1.0806735360643378</v>
      </c>
      <c r="I243" s="26">
        <v>1.2533463129715263</v>
      </c>
      <c r="J243" s="1" t="s">
        <v>85</v>
      </c>
      <c r="K243" s="1" t="s">
        <v>90</v>
      </c>
      <c r="L243" s="1" t="s">
        <v>103</v>
      </c>
    </row>
    <row r="244" spans="1:12" x14ac:dyDescent="0.25">
      <c r="A244" t="s">
        <v>735</v>
      </c>
      <c r="B244" s="26">
        <v>0</v>
      </c>
      <c r="C244" s="26">
        <v>0.06</v>
      </c>
      <c r="D244" s="26">
        <v>0.11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t="s">
        <v>99</v>
      </c>
      <c r="K244" t="s">
        <v>19</v>
      </c>
      <c r="L244" t="s">
        <v>329</v>
      </c>
    </row>
    <row r="245" spans="1:12" x14ac:dyDescent="0.25">
      <c r="A245" t="s">
        <v>736</v>
      </c>
      <c r="B245" s="26">
        <v>0.09</v>
      </c>
      <c r="C245" s="26">
        <v>0.03</v>
      </c>
      <c r="D245" s="26">
        <v>0</v>
      </c>
      <c r="E245" s="26">
        <v>0.04</v>
      </c>
      <c r="F245" s="26">
        <v>0</v>
      </c>
      <c r="G245" s="26">
        <v>0</v>
      </c>
      <c r="H245" s="26">
        <v>0</v>
      </c>
      <c r="I245" s="26">
        <v>0</v>
      </c>
      <c r="J245" t="s">
        <v>99</v>
      </c>
      <c r="K245" t="s">
        <v>19</v>
      </c>
      <c r="L245" t="s">
        <v>342</v>
      </c>
    </row>
    <row r="246" spans="1:12" x14ac:dyDescent="0.25">
      <c r="A246" t="s">
        <v>737</v>
      </c>
      <c r="B246" s="26">
        <v>0.25</v>
      </c>
      <c r="C246" s="26">
        <v>0</v>
      </c>
      <c r="D246" s="26">
        <v>0</v>
      </c>
      <c r="E246" s="26">
        <v>0.12</v>
      </c>
      <c r="F246" s="26">
        <v>0</v>
      </c>
      <c r="G246" s="26">
        <v>0</v>
      </c>
      <c r="H246" s="26">
        <v>0</v>
      </c>
      <c r="I246" s="26">
        <v>0</v>
      </c>
      <c r="J246" t="s">
        <v>99</v>
      </c>
      <c r="K246" t="s">
        <v>19</v>
      </c>
      <c r="L246" t="s">
        <v>342</v>
      </c>
    </row>
    <row r="247" spans="1:12" x14ac:dyDescent="0.25">
      <c r="A247" s="1" t="s">
        <v>715</v>
      </c>
      <c r="B247" s="26">
        <v>2.4099999999999997</v>
      </c>
      <c r="C247" s="26">
        <v>1.44</v>
      </c>
      <c r="D247" s="26">
        <v>1</v>
      </c>
      <c r="E247" s="26">
        <v>2.11</v>
      </c>
      <c r="F247" s="26">
        <v>0.97</v>
      </c>
      <c r="G247" s="26">
        <v>0.51</v>
      </c>
      <c r="H247" s="26">
        <v>0.86705202312138718</v>
      </c>
      <c r="I247" s="26">
        <v>0.49890484302750077</v>
      </c>
      <c r="J247" s="1" t="s">
        <v>99</v>
      </c>
      <c r="K247" s="1" t="s">
        <v>19</v>
      </c>
      <c r="L247" s="1" t="s">
        <v>98</v>
      </c>
    </row>
    <row r="248" spans="1:12" x14ac:dyDescent="0.25">
      <c r="A248" t="s">
        <v>226</v>
      </c>
      <c r="B248" s="26">
        <v>0.19</v>
      </c>
      <c r="C248" s="26">
        <v>0.19</v>
      </c>
      <c r="D248" s="26">
        <v>0.08</v>
      </c>
      <c r="E248" s="26">
        <v>1.04</v>
      </c>
      <c r="F248" s="26">
        <v>2.66</v>
      </c>
      <c r="G248" s="26">
        <v>0</v>
      </c>
      <c r="H248" s="26">
        <v>2.249308871575773</v>
      </c>
      <c r="I248" s="26">
        <v>0</v>
      </c>
      <c r="J248" t="s">
        <v>99</v>
      </c>
      <c r="K248" t="s">
        <v>19</v>
      </c>
      <c r="L248" t="s">
        <v>193</v>
      </c>
    </row>
    <row r="249" spans="1:12" x14ac:dyDescent="0.25">
      <c r="A249" t="s">
        <v>738</v>
      </c>
      <c r="B249" s="26">
        <v>0</v>
      </c>
      <c r="C249" s="26">
        <v>0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0.23119980530542719</v>
      </c>
      <c r="J249" t="s">
        <v>99</v>
      </c>
      <c r="K249" t="s">
        <v>19</v>
      </c>
      <c r="L249" t="s">
        <v>157</v>
      </c>
    </row>
    <row r="250" spans="1:12" x14ac:dyDescent="0.25">
      <c r="A250" t="s">
        <v>739</v>
      </c>
      <c r="B250" s="26">
        <v>0</v>
      </c>
      <c r="C250" s="26">
        <v>0</v>
      </c>
      <c r="D250" s="26">
        <v>0</v>
      </c>
      <c r="E250" s="26">
        <v>0</v>
      </c>
      <c r="F250" s="26">
        <v>0</v>
      </c>
      <c r="G250" s="26">
        <v>2.2200000000000002</v>
      </c>
      <c r="H250" s="26">
        <v>0</v>
      </c>
      <c r="I250" s="26">
        <v>1.4480408858603071</v>
      </c>
      <c r="J250" t="s">
        <v>99</v>
      </c>
      <c r="K250" t="s">
        <v>19</v>
      </c>
      <c r="L250" t="s">
        <v>157</v>
      </c>
    </row>
    <row r="251" spans="1:12" x14ac:dyDescent="0.25">
      <c r="A251" t="s">
        <v>740</v>
      </c>
      <c r="B251" s="26">
        <v>0.04</v>
      </c>
      <c r="C251" s="26">
        <v>0</v>
      </c>
      <c r="D251" s="26">
        <v>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t="s">
        <v>99</v>
      </c>
      <c r="K251" t="s">
        <v>19</v>
      </c>
      <c r="L251" t="s">
        <v>392</v>
      </c>
    </row>
    <row r="252" spans="1:12" x14ac:dyDescent="0.25">
      <c r="A252" t="s">
        <v>715</v>
      </c>
      <c r="B252" s="26">
        <v>0</v>
      </c>
      <c r="C252" s="26">
        <v>0</v>
      </c>
      <c r="D252" s="26">
        <v>0.28000000000000003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t="s">
        <v>99</v>
      </c>
      <c r="K252" t="s">
        <v>338</v>
      </c>
      <c r="L252" t="s">
        <v>98</v>
      </c>
    </row>
    <row r="253" spans="1:12" x14ac:dyDescent="0.25">
      <c r="A253" t="s">
        <v>715</v>
      </c>
      <c r="B253" s="26">
        <v>0</v>
      </c>
      <c r="C253" s="26">
        <v>0.46</v>
      </c>
      <c r="D253" s="26">
        <v>0</v>
      </c>
      <c r="E253" s="26">
        <v>0.09</v>
      </c>
      <c r="F253" s="26">
        <v>0</v>
      </c>
      <c r="G253" s="26">
        <v>0</v>
      </c>
      <c r="H253" s="26">
        <v>0</v>
      </c>
      <c r="I253" s="26">
        <v>0</v>
      </c>
      <c r="J253" t="s">
        <v>99</v>
      </c>
      <c r="K253" t="s">
        <v>338</v>
      </c>
      <c r="L253" t="s">
        <v>344</v>
      </c>
    </row>
    <row r="254" spans="1:12" x14ac:dyDescent="0.25">
      <c r="A254" s="1" t="s">
        <v>741</v>
      </c>
      <c r="B254" s="26">
        <v>0</v>
      </c>
      <c r="C254" s="26">
        <v>0.1</v>
      </c>
      <c r="D254" s="26">
        <v>0</v>
      </c>
      <c r="E254" s="26">
        <v>0.12</v>
      </c>
      <c r="F254" s="26">
        <v>0</v>
      </c>
      <c r="G254" s="26">
        <v>0</v>
      </c>
      <c r="H254" s="26">
        <v>0.66599648152802216</v>
      </c>
      <c r="I254" s="26">
        <v>0</v>
      </c>
      <c r="J254" s="1" t="s">
        <v>99</v>
      </c>
      <c r="K254" s="1" t="s">
        <v>338</v>
      </c>
      <c r="L254" s="1" t="s">
        <v>339</v>
      </c>
    </row>
    <row r="255" spans="1:12" x14ac:dyDescent="0.25">
      <c r="A255" t="s">
        <v>742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6">
        <v>0</v>
      </c>
      <c r="H255" s="26">
        <v>0.25131942699170645</v>
      </c>
      <c r="I255" s="26">
        <v>0</v>
      </c>
      <c r="J255" t="s">
        <v>99</v>
      </c>
      <c r="K255" t="s">
        <v>338</v>
      </c>
      <c r="L255" t="s">
        <v>339</v>
      </c>
    </row>
    <row r="256" spans="1:12" x14ac:dyDescent="0.25">
      <c r="A256" t="s">
        <v>743</v>
      </c>
      <c r="B256" s="26">
        <v>3.52</v>
      </c>
      <c r="C256" s="26">
        <v>1.1399999999999999</v>
      </c>
      <c r="D256" s="26">
        <v>0.03</v>
      </c>
      <c r="E256" s="26">
        <v>0</v>
      </c>
      <c r="F256" s="26">
        <v>0</v>
      </c>
      <c r="G256" s="26">
        <v>0.28000000000000003</v>
      </c>
      <c r="H256" s="26">
        <v>0.23875345564212114</v>
      </c>
      <c r="I256" s="26">
        <v>0.121684108055488</v>
      </c>
      <c r="J256" t="s">
        <v>99</v>
      </c>
      <c r="K256" t="s">
        <v>370</v>
      </c>
      <c r="L256" t="s">
        <v>371</v>
      </c>
    </row>
    <row r="257" spans="1:13" x14ac:dyDescent="0.25">
      <c r="A257" t="s">
        <v>744</v>
      </c>
      <c r="B257" s="26">
        <v>0.3</v>
      </c>
      <c r="C257" s="26">
        <v>0.28999999999999998</v>
      </c>
      <c r="D257" s="26">
        <v>0.16</v>
      </c>
      <c r="E257" s="26">
        <v>0.24</v>
      </c>
      <c r="F257" s="26">
        <v>0</v>
      </c>
      <c r="G257" s="26">
        <v>0</v>
      </c>
      <c r="H257" s="26">
        <v>0</v>
      </c>
      <c r="I257" s="26">
        <v>0</v>
      </c>
      <c r="J257" t="s">
        <v>99</v>
      </c>
      <c r="K257" t="s">
        <v>141</v>
      </c>
      <c r="L257" t="s">
        <v>147</v>
      </c>
    </row>
    <row r="258" spans="1:13" x14ac:dyDescent="0.25">
      <c r="A258" t="s">
        <v>745</v>
      </c>
      <c r="B258" s="26">
        <v>0.1</v>
      </c>
      <c r="C258" s="26">
        <v>0</v>
      </c>
      <c r="D258" s="26">
        <v>0.03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t="s">
        <v>99</v>
      </c>
      <c r="K258" t="s">
        <v>141</v>
      </c>
      <c r="L258" t="s">
        <v>160</v>
      </c>
    </row>
    <row r="259" spans="1:13" x14ac:dyDescent="0.25">
      <c r="A259" t="s">
        <v>746</v>
      </c>
      <c r="B259" s="26">
        <v>0</v>
      </c>
      <c r="C259" s="26">
        <v>0</v>
      </c>
      <c r="D259" s="26">
        <v>0</v>
      </c>
      <c r="E259" s="26">
        <v>0</v>
      </c>
      <c r="F259" s="26">
        <v>0</v>
      </c>
      <c r="G259" s="26">
        <v>1.46</v>
      </c>
      <c r="H259" s="26">
        <v>0</v>
      </c>
      <c r="I259" s="26">
        <v>1.460209296665856</v>
      </c>
      <c r="J259" t="s">
        <v>99</v>
      </c>
      <c r="K259" t="s">
        <v>141</v>
      </c>
      <c r="L259" t="s">
        <v>142</v>
      </c>
    </row>
    <row r="260" spans="1:13" x14ac:dyDescent="0.25">
      <c r="A260" t="s">
        <v>747</v>
      </c>
      <c r="B260" s="26">
        <v>0</v>
      </c>
      <c r="C260" s="26">
        <v>0</v>
      </c>
      <c r="D260" s="26">
        <v>0</v>
      </c>
      <c r="E260" s="26">
        <v>0</v>
      </c>
      <c r="F260" s="26">
        <v>0</v>
      </c>
      <c r="G260" s="26">
        <v>1.71</v>
      </c>
      <c r="H260" s="26">
        <v>0</v>
      </c>
      <c r="I260" s="26">
        <v>0.88829398880506238</v>
      </c>
      <c r="J260" t="s">
        <v>99</v>
      </c>
      <c r="K260" t="s">
        <v>141</v>
      </c>
      <c r="L260" t="s">
        <v>142</v>
      </c>
    </row>
    <row r="261" spans="1:13" x14ac:dyDescent="0.25">
      <c r="A261" t="s">
        <v>748</v>
      </c>
      <c r="B261" s="26">
        <v>0.5</v>
      </c>
      <c r="C261" s="26">
        <v>0.52</v>
      </c>
      <c r="D261" s="26">
        <v>0.42</v>
      </c>
      <c r="E261" s="26">
        <v>0.54</v>
      </c>
      <c r="F261" s="26">
        <v>0</v>
      </c>
      <c r="G261" s="26">
        <v>0</v>
      </c>
      <c r="H261" s="26">
        <v>0</v>
      </c>
      <c r="I261" s="26">
        <v>0</v>
      </c>
      <c r="J261" t="s">
        <v>99</v>
      </c>
      <c r="K261" t="s">
        <v>141</v>
      </c>
      <c r="L261" t="s">
        <v>142</v>
      </c>
    </row>
    <row r="262" spans="1:13" x14ac:dyDescent="0.25">
      <c r="A262" t="s">
        <v>749</v>
      </c>
      <c r="B262" s="26">
        <v>0.03</v>
      </c>
      <c r="C262" s="26">
        <v>3.49</v>
      </c>
      <c r="D262" s="26">
        <v>4.41</v>
      </c>
      <c r="E262" s="26">
        <v>0.13</v>
      </c>
      <c r="F262" s="26">
        <v>3.66</v>
      </c>
      <c r="G262" s="26">
        <v>2.92</v>
      </c>
      <c r="H262" s="26">
        <v>3.8703191756722797</v>
      </c>
      <c r="I262" s="26">
        <v>2.5188610367486013</v>
      </c>
      <c r="J262" t="s">
        <v>99</v>
      </c>
      <c r="K262" t="s">
        <v>100</v>
      </c>
      <c r="L262" t="s">
        <v>115</v>
      </c>
    </row>
    <row r="263" spans="1:13" x14ac:dyDescent="0.25">
      <c r="A263" t="s">
        <v>750</v>
      </c>
      <c r="B263" s="26">
        <v>5.4</v>
      </c>
      <c r="C263" s="26">
        <v>1.68</v>
      </c>
      <c r="D263" s="26">
        <v>1</v>
      </c>
      <c r="E263" s="26">
        <v>5.03</v>
      </c>
      <c r="F263" s="26">
        <v>2.66</v>
      </c>
      <c r="G263" s="26">
        <v>0</v>
      </c>
      <c r="H263" s="26">
        <v>1.9854234732344811</v>
      </c>
      <c r="I263" s="26">
        <v>0</v>
      </c>
      <c r="J263" t="s">
        <v>99</v>
      </c>
      <c r="K263" t="s">
        <v>100</v>
      </c>
      <c r="L263" t="s">
        <v>101</v>
      </c>
    </row>
    <row r="264" spans="1:13" x14ac:dyDescent="0.25">
      <c r="A264" t="s">
        <v>20</v>
      </c>
      <c r="B264" s="26">
        <v>26.46</v>
      </c>
      <c r="C264" s="26">
        <v>18.79</v>
      </c>
      <c r="D264" s="26">
        <v>9.0500000000000007</v>
      </c>
      <c r="E264" s="26">
        <v>10.72</v>
      </c>
      <c r="F264" s="26">
        <v>0</v>
      </c>
      <c r="G264" s="26">
        <v>2.56</v>
      </c>
      <c r="H264" s="26">
        <v>0</v>
      </c>
      <c r="I264" s="26">
        <v>2.2754928206376257</v>
      </c>
      <c r="J264" t="s">
        <v>99</v>
      </c>
      <c r="K264" t="s">
        <v>100</v>
      </c>
      <c r="L264" t="s">
        <v>101</v>
      </c>
    </row>
    <row r="265" spans="1:13" x14ac:dyDescent="0.25">
      <c r="A265" t="s">
        <v>751</v>
      </c>
      <c r="B265" s="26">
        <v>0</v>
      </c>
      <c r="C265" s="26">
        <v>0</v>
      </c>
      <c r="D265" s="26">
        <v>0</v>
      </c>
      <c r="E265" s="26">
        <v>0</v>
      </c>
      <c r="F265" s="26">
        <v>7.25</v>
      </c>
      <c r="G265" s="26">
        <v>3.74</v>
      </c>
      <c r="H265" s="26">
        <v>8.0673536064337767</v>
      </c>
      <c r="I265" s="26">
        <v>4.1615964954976894</v>
      </c>
      <c r="J265" t="s">
        <v>99</v>
      </c>
      <c r="K265" t="s">
        <v>100</v>
      </c>
      <c r="L265" t="s">
        <v>332</v>
      </c>
    </row>
    <row r="266" spans="1:13" x14ac:dyDescent="0.25">
      <c r="A266" s="121" t="s">
        <v>666</v>
      </c>
      <c r="B266" s="26">
        <v>0.69330097928763323</v>
      </c>
      <c r="C266" s="26">
        <v>0.4555861875613289</v>
      </c>
      <c r="D266" s="26">
        <v>0.340428581667025</v>
      </c>
      <c r="E266" s="26">
        <v>0.50609739682881527</v>
      </c>
      <c r="F266" s="26">
        <v>0</v>
      </c>
      <c r="G266" s="26">
        <v>0.6828528072837633</v>
      </c>
      <c r="H266" s="26">
        <v>0.24509357971235735</v>
      </c>
      <c r="I266" s="26">
        <v>0.34319382647455043</v>
      </c>
      <c r="J266" s="121" t="s">
        <v>666</v>
      </c>
      <c r="K266" s="121" t="s">
        <v>666</v>
      </c>
      <c r="L266" s="121" t="s">
        <v>666</v>
      </c>
      <c r="M266" t="s">
        <v>84</v>
      </c>
    </row>
    <row r="267" spans="1:13" x14ac:dyDescent="0.25">
      <c r="A267" s="121" t="s">
        <v>666</v>
      </c>
      <c r="B267" s="26">
        <v>1.2847733772423953</v>
      </c>
      <c r="C267" s="26">
        <v>0.79435540395308635</v>
      </c>
      <c r="D267" s="26">
        <v>0.4945173081057837</v>
      </c>
      <c r="E267" s="26">
        <v>0.73222602094381783</v>
      </c>
      <c r="F267" s="26">
        <v>0</v>
      </c>
      <c r="G267" s="26">
        <v>0</v>
      </c>
      <c r="H267" s="26">
        <v>0.17768301350390905</v>
      </c>
      <c r="I267" s="26">
        <v>5.447117566954153E-2</v>
      </c>
      <c r="J267" s="121" t="s">
        <v>666</v>
      </c>
      <c r="K267" s="121" t="s">
        <v>666</v>
      </c>
      <c r="L267" s="121" t="s">
        <v>666</v>
      </c>
      <c r="M267" t="s">
        <v>21</v>
      </c>
    </row>
    <row r="268" spans="1:13" x14ac:dyDescent="0.25">
      <c r="A268" s="121" t="s">
        <v>666</v>
      </c>
      <c r="B268" s="26">
        <v>0.66946875812462081</v>
      </c>
      <c r="C268" s="26">
        <v>3.2708751927480025E-2</v>
      </c>
      <c r="D268" s="26">
        <v>0</v>
      </c>
      <c r="E268" s="26">
        <v>9.4220260047917725E-2</v>
      </c>
      <c r="F268" s="26">
        <v>0</v>
      </c>
      <c r="G268" s="26">
        <v>0</v>
      </c>
      <c r="H268" s="26">
        <v>0</v>
      </c>
      <c r="I268" s="26">
        <v>0</v>
      </c>
      <c r="J268" s="121" t="s">
        <v>666</v>
      </c>
      <c r="K268" s="121" t="s">
        <v>666</v>
      </c>
      <c r="L268" s="121" t="s">
        <v>666</v>
      </c>
      <c r="M268" t="s">
        <v>687</v>
      </c>
    </row>
    <row r="269" spans="1:13" x14ac:dyDescent="0.25">
      <c r="A269" s="121" t="s">
        <v>666</v>
      </c>
      <c r="B269" s="26">
        <v>1.542594678914984</v>
      </c>
      <c r="C269" s="26">
        <v>24.772206906219335</v>
      </c>
      <c r="D269" s="26">
        <v>5.5866121980935999</v>
      </c>
      <c r="E269" s="26">
        <v>6.7811667160201354</v>
      </c>
      <c r="F269" s="26">
        <v>1.6563146997929608</v>
      </c>
      <c r="G269" s="26">
        <v>0.75872534142640369</v>
      </c>
      <c r="H269" s="26">
        <v>1.4806917791992418</v>
      </c>
      <c r="I269" s="26">
        <v>0.76259645937358134</v>
      </c>
      <c r="J269" s="121" t="s">
        <v>666</v>
      </c>
      <c r="K269" s="121" t="s">
        <v>666</v>
      </c>
      <c r="L269" s="121" t="s">
        <v>666</v>
      </c>
      <c r="M269" t="s">
        <v>675</v>
      </c>
    </row>
    <row r="270" spans="1:13" x14ac:dyDescent="0.25">
      <c r="A270" s="121" t="s">
        <v>666</v>
      </c>
      <c r="B270" s="26">
        <v>0</v>
      </c>
      <c r="C270" s="26">
        <v>0.22896126349236018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121" t="s">
        <v>666</v>
      </c>
      <c r="K270" s="121" t="s">
        <v>666</v>
      </c>
      <c r="L270" s="121" t="s">
        <v>666</v>
      </c>
      <c r="M270" t="s">
        <v>683</v>
      </c>
    </row>
    <row r="271" spans="1:13" x14ac:dyDescent="0.25">
      <c r="A271" s="121" t="s">
        <v>666</v>
      </c>
      <c r="B271" s="26">
        <v>2.0452378888985181</v>
      </c>
      <c r="C271" s="26">
        <v>2.8106163263398907</v>
      </c>
      <c r="D271" s="26">
        <v>0.41568121550920945</v>
      </c>
      <c r="E271" s="26">
        <v>1.5263682127762672</v>
      </c>
      <c r="F271" s="26">
        <v>0</v>
      </c>
      <c r="G271" s="26">
        <v>0</v>
      </c>
      <c r="H271" s="26">
        <v>0</v>
      </c>
      <c r="I271" s="26">
        <v>0</v>
      </c>
      <c r="J271" s="121" t="s">
        <v>666</v>
      </c>
      <c r="K271" s="121" t="s">
        <v>666</v>
      </c>
      <c r="L271" s="121" t="s">
        <v>666</v>
      </c>
      <c r="M271" t="s">
        <v>685</v>
      </c>
    </row>
    <row r="272" spans="1:13" x14ac:dyDescent="0.25">
      <c r="A272" s="121" t="s">
        <v>666</v>
      </c>
      <c r="B272" s="26">
        <v>0</v>
      </c>
      <c r="C272" s="26">
        <v>0</v>
      </c>
      <c r="D272" s="26">
        <v>0.61993836450942452</v>
      </c>
      <c r="E272" s="26">
        <v>6.336985490079952</v>
      </c>
      <c r="F272" s="26">
        <v>0</v>
      </c>
      <c r="G272" s="26">
        <v>0</v>
      </c>
      <c r="H272" s="26">
        <v>0</v>
      </c>
      <c r="I272" s="26">
        <v>0</v>
      </c>
      <c r="J272" s="121" t="s">
        <v>666</v>
      </c>
      <c r="K272" s="121" t="s">
        <v>666</v>
      </c>
      <c r="L272" s="121" t="s">
        <v>666</v>
      </c>
      <c r="M272" t="s">
        <v>673</v>
      </c>
    </row>
    <row r="273" spans="1:12" x14ac:dyDescent="0.25">
      <c r="B273" s="26">
        <f>SUM(B200:B272)</f>
        <v>99.985375682468145</v>
      </c>
      <c r="C273" s="26">
        <f t="shared" ref="C273:I273" si="21">SUM(C200:C272)</f>
        <v>99.974434839493497</v>
      </c>
      <c r="D273" s="26">
        <f t="shared" si="21"/>
        <v>99.967177667885039</v>
      </c>
      <c r="E273" s="26">
        <f t="shared" si="21"/>
        <v>100.01706409669691</v>
      </c>
      <c r="F273" s="26">
        <f t="shared" si="21"/>
        <v>100.00631469979297</v>
      </c>
      <c r="G273" s="26">
        <f t="shared" si="21"/>
        <v>100.02157814871015</v>
      </c>
      <c r="H273" s="26">
        <f t="shared" si="21"/>
        <v>99.993440727278568</v>
      </c>
      <c r="I273" s="26">
        <f t="shared" si="21"/>
        <v>100.01643084579614</v>
      </c>
      <c r="J273" s="121"/>
    </row>
    <row r="275" spans="1:12" x14ac:dyDescent="0.25">
      <c r="A275" s="1"/>
      <c r="B275" t="s">
        <v>752</v>
      </c>
      <c r="C275" t="s">
        <v>753</v>
      </c>
      <c r="D275" t="s">
        <v>754</v>
      </c>
      <c r="E275" t="s">
        <v>755</v>
      </c>
      <c r="F275" t="s">
        <v>756</v>
      </c>
      <c r="G275" t="s">
        <v>757</v>
      </c>
      <c r="H275" t="s">
        <v>758</v>
      </c>
      <c r="I275" t="s">
        <v>759</v>
      </c>
      <c r="J275" t="s">
        <v>78</v>
      </c>
      <c r="K275" t="s">
        <v>79</v>
      </c>
      <c r="L275" t="s">
        <v>80</v>
      </c>
    </row>
    <row r="276" spans="1:12" x14ac:dyDescent="0.25">
      <c r="A276" t="s">
        <v>710</v>
      </c>
      <c r="B276" s="26">
        <v>0.48</v>
      </c>
      <c r="C276" s="26">
        <v>2.46</v>
      </c>
      <c r="D276" s="26">
        <v>0.17</v>
      </c>
      <c r="E276" s="26">
        <v>1.51</v>
      </c>
      <c r="F276" s="26">
        <v>2.95</v>
      </c>
      <c r="G276" s="26">
        <v>6.1999999999999993</v>
      </c>
      <c r="H276" s="26">
        <v>2.6141922593903417</v>
      </c>
      <c r="I276" s="26">
        <v>6.7971954534222885</v>
      </c>
      <c r="J276" t="s">
        <v>85</v>
      </c>
      <c r="K276" t="s">
        <v>86</v>
      </c>
      <c r="L276" t="s">
        <v>87</v>
      </c>
    </row>
    <row r="277" spans="1:12" x14ac:dyDescent="0.25">
      <c r="A277" t="s">
        <v>711</v>
      </c>
      <c r="B277" s="26">
        <v>0</v>
      </c>
      <c r="C277" s="26">
        <v>0</v>
      </c>
      <c r="D277" s="26">
        <v>0</v>
      </c>
      <c r="E277" s="26">
        <v>0</v>
      </c>
      <c r="F277" s="26">
        <v>0.38</v>
      </c>
      <c r="G277" s="26">
        <v>0</v>
      </c>
      <c r="H277" s="26">
        <v>0.60503139627811409</v>
      </c>
      <c r="I277" s="26">
        <v>0</v>
      </c>
      <c r="J277" t="s">
        <v>85</v>
      </c>
      <c r="K277" t="s">
        <v>86</v>
      </c>
      <c r="L277" t="s">
        <v>87</v>
      </c>
    </row>
    <row r="278" spans="1:12" x14ac:dyDescent="0.25">
      <c r="A278" s="2" t="s">
        <v>7</v>
      </c>
      <c r="B278" s="26">
        <v>0</v>
      </c>
      <c r="C278" s="26">
        <v>0</v>
      </c>
      <c r="D278" s="26">
        <v>0</v>
      </c>
      <c r="E278" s="81">
        <v>1.1100000000000001</v>
      </c>
      <c r="F278" s="81">
        <v>1.46</v>
      </c>
      <c r="G278" s="81">
        <v>1.31</v>
      </c>
      <c r="H278" s="81">
        <v>1.6324432012786849</v>
      </c>
      <c r="I278" s="81">
        <v>0.63028539659006677</v>
      </c>
      <c r="J278" t="s">
        <v>85</v>
      </c>
      <c r="K278" t="s">
        <v>86</v>
      </c>
      <c r="L278" t="s">
        <v>87</v>
      </c>
    </row>
    <row r="279" spans="1:12" x14ac:dyDescent="0.25">
      <c r="A279" t="s">
        <v>712</v>
      </c>
      <c r="B279" s="26">
        <v>1.4500000000000002</v>
      </c>
      <c r="C279" s="26">
        <v>0.25</v>
      </c>
      <c r="D279" s="26">
        <v>0.83</v>
      </c>
      <c r="E279" s="26">
        <v>1.39</v>
      </c>
      <c r="F279" s="26">
        <v>1.1000000000000001</v>
      </c>
      <c r="G279" s="26">
        <v>1.25</v>
      </c>
      <c r="H279" s="26">
        <v>0.8790078776115996</v>
      </c>
      <c r="I279" s="26">
        <v>1.0257585866073635</v>
      </c>
      <c r="J279" t="s">
        <v>85</v>
      </c>
      <c r="K279" t="s">
        <v>111</v>
      </c>
      <c r="L279" t="s">
        <v>112</v>
      </c>
    </row>
    <row r="280" spans="1:12" x14ac:dyDescent="0.25">
      <c r="A280" t="s">
        <v>760</v>
      </c>
      <c r="B280" s="26">
        <v>0</v>
      </c>
      <c r="C280" s="26">
        <v>0</v>
      </c>
      <c r="D280" s="26">
        <v>0</v>
      </c>
      <c r="E280" s="26">
        <v>0</v>
      </c>
      <c r="F280" s="26">
        <v>0</v>
      </c>
      <c r="G280" s="26">
        <v>0.06</v>
      </c>
      <c r="H280" s="26">
        <v>0</v>
      </c>
      <c r="I280" s="26">
        <v>0</v>
      </c>
      <c r="J280" t="s">
        <v>85</v>
      </c>
      <c r="K280" t="s">
        <v>354</v>
      </c>
      <c r="L280" t="s">
        <v>355</v>
      </c>
    </row>
    <row r="281" spans="1:12" x14ac:dyDescent="0.25">
      <c r="A281" t="s">
        <v>713</v>
      </c>
      <c r="B281" s="26">
        <v>0</v>
      </c>
      <c r="C281" s="26">
        <v>0</v>
      </c>
      <c r="D281" s="26">
        <v>0.68</v>
      </c>
      <c r="E281" s="26">
        <v>0</v>
      </c>
      <c r="F281" s="26">
        <v>0</v>
      </c>
      <c r="G281" s="26">
        <v>0.09</v>
      </c>
      <c r="H281" s="26">
        <v>0</v>
      </c>
      <c r="I281" s="26">
        <v>0</v>
      </c>
      <c r="J281" t="s">
        <v>85</v>
      </c>
      <c r="K281" t="s">
        <v>354</v>
      </c>
      <c r="L281" t="s">
        <v>355</v>
      </c>
    </row>
    <row r="282" spans="1:12" x14ac:dyDescent="0.25">
      <c r="A282" t="s">
        <v>21</v>
      </c>
      <c r="B282" s="26">
        <v>0.52</v>
      </c>
      <c r="C282" s="26">
        <v>0</v>
      </c>
      <c r="D282" s="26">
        <v>0.44</v>
      </c>
      <c r="E282" s="26">
        <v>0</v>
      </c>
      <c r="F282" s="26">
        <v>0</v>
      </c>
      <c r="G282" s="26">
        <v>0.19</v>
      </c>
      <c r="H282" s="26">
        <v>0</v>
      </c>
      <c r="I282" s="26">
        <v>0</v>
      </c>
      <c r="J282" t="s">
        <v>85</v>
      </c>
      <c r="K282" t="s">
        <v>354</v>
      </c>
      <c r="L282" t="s">
        <v>355</v>
      </c>
    </row>
    <row r="283" spans="1:12" x14ac:dyDescent="0.25">
      <c r="A283" t="s">
        <v>21</v>
      </c>
      <c r="B283" s="26">
        <v>0</v>
      </c>
      <c r="C283" s="26">
        <v>0.35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t="s">
        <v>85</v>
      </c>
      <c r="K283" t="s">
        <v>354</v>
      </c>
      <c r="L283" t="s">
        <v>98</v>
      </c>
    </row>
    <row r="284" spans="1:12" x14ac:dyDescent="0.25">
      <c r="A284" t="s">
        <v>49</v>
      </c>
      <c r="B284" s="26">
        <v>10.7</v>
      </c>
      <c r="C284" s="26">
        <v>6.24</v>
      </c>
      <c r="D284" s="26">
        <v>8.59</v>
      </c>
      <c r="E284" s="26">
        <v>12</v>
      </c>
      <c r="F284" s="26">
        <v>10.01</v>
      </c>
      <c r="G284" s="26">
        <v>10.29</v>
      </c>
      <c r="H284" s="26">
        <v>8.3220356205046251</v>
      </c>
      <c r="I284" s="26">
        <v>8.9722979985174192</v>
      </c>
      <c r="J284" t="s">
        <v>85</v>
      </c>
      <c r="K284" t="s">
        <v>94</v>
      </c>
      <c r="L284" t="s">
        <v>0</v>
      </c>
    </row>
    <row r="285" spans="1:12" x14ac:dyDescent="0.25">
      <c r="A285" t="s">
        <v>761</v>
      </c>
      <c r="B285" s="26">
        <v>0</v>
      </c>
      <c r="C285" s="26">
        <v>0.52</v>
      </c>
      <c r="D285" s="26">
        <v>0.1</v>
      </c>
      <c r="E285" s="26">
        <v>0.13</v>
      </c>
      <c r="F285" s="26">
        <v>0</v>
      </c>
      <c r="G285" s="26">
        <v>0</v>
      </c>
      <c r="H285" s="26">
        <v>0</v>
      </c>
      <c r="I285" s="26">
        <v>0</v>
      </c>
      <c r="J285" t="s">
        <v>85</v>
      </c>
      <c r="K285" t="s">
        <v>94</v>
      </c>
      <c r="L285" t="s">
        <v>0</v>
      </c>
    </row>
    <row r="286" spans="1:12" x14ac:dyDescent="0.25">
      <c r="A286" t="s">
        <v>762</v>
      </c>
      <c r="B286" s="26">
        <v>0</v>
      </c>
      <c r="C286" s="26">
        <v>0</v>
      </c>
      <c r="D286" s="26">
        <v>0.17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t="s">
        <v>85</v>
      </c>
      <c r="K286" t="s">
        <v>94</v>
      </c>
      <c r="L286" t="s">
        <v>0</v>
      </c>
    </row>
    <row r="287" spans="1:12" x14ac:dyDescent="0.25">
      <c r="A287" t="s">
        <v>763</v>
      </c>
      <c r="B287" s="26">
        <v>0</v>
      </c>
      <c r="C287" s="26">
        <v>0</v>
      </c>
      <c r="D287" s="26">
        <v>0</v>
      </c>
      <c r="E287" s="26">
        <v>0</v>
      </c>
      <c r="F287" s="26">
        <v>0.23</v>
      </c>
      <c r="G287" s="26">
        <v>1.48</v>
      </c>
      <c r="H287" s="26">
        <v>0</v>
      </c>
      <c r="I287" s="26">
        <v>1.5448171485050655</v>
      </c>
      <c r="J287" t="s">
        <v>85</v>
      </c>
      <c r="K287" t="s">
        <v>94</v>
      </c>
      <c r="L287" t="s">
        <v>0</v>
      </c>
    </row>
    <row r="288" spans="1:12" x14ac:dyDescent="0.25">
      <c r="A288" t="s">
        <v>764</v>
      </c>
      <c r="B288" s="26">
        <v>1.9600000000000002</v>
      </c>
      <c r="C288" s="26">
        <v>0.02</v>
      </c>
      <c r="D288" s="26">
        <v>2.6900000000000004</v>
      </c>
      <c r="E288" s="26">
        <v>2.41</v>
      </c>
      <c r="F288" s="26">
        <v>0.51</v>
      </c>
      <c r="G288" s="26">
        <v>1.61</v>
      </c>
      <c r="H288" s="26">
        <v>0</v>
      </c>
      <c r="I288" s="26">
        <v>0</v>
      </c>
      <c r="J288" t="s">
        <v>85</v>
      </c>
      <c r="K288" t="s">
        <v>94</v>
      </c>
      <c r="L288" t="s">
        <v>0</v>
      </c>
    </row>
    <row r="289" spans="1:12" x14ac:dyDescent="0.25">
      <c r="A289" t="s">
        <v>716</v>
      </c>
      <c r="B289" s="26">
        <v>0</v>
      </c>
      <c r="C289" s="26">
        <v>0</v>
      </c>
      <c r="D289" s="26">
        <v>0.36</v>
      </c>
      <c r="E289" s="26">
        <v>0.13</v>
      </c>
      <c r="F289" s="26">
        <v>0.33</v>
      </c>
      <c r="G289" s="26">
        <v>0.81</v>
      </c>
      <c r="H289" s="26">
        <v>0</v>
      </c>
      <c r="I289" s="26">
        <v>0</v>
      </c>
      <c r="J289" t="s">
        <v>85</v>
      </c>
      <c r="K289" t="s">
        <v>94</v>
      </c>
      <c r="L289" t="s">
        <v>348</v>
      </c>
    </row>
    <row r="290" spans="1:12" x14ac:dyDescent="0.25">
      <c r="A290" s="2" t="s">
        <v>13</v>
      </c>
      <c r="B290" s="81">
        <v>11.74</v>
      </c>
      <c r="C290" s="81">
        <v>12.16</v>
      </c>
      <c r="D290" s="26">
        <v>0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t="s">
        <v>85</v>
      </c>
      <c r="K290" t="s">
        <v>94</v>
      </c>
      <c r="L290" t="s">
        <v>108</v>
      </c>
    </row>
    <row r="291" spans="1:12" x14ac:dyDescent="0.25">
      <c r="A291" t="s">
        <v>54</v>
      </c>
      <c r="B291" s="81">
        <v>4.91</v>
      </c>
      <c r="C291" s="26">
        <v>0</v>
      </c>
      <c r="D291" s="81">
        <v>10.02</v>
      </c>
      <c r="E291" s="81">
        <v>2.54</v>
      </c>
      <c r="F291" s="81">
        <v>8.58</v>
      </c>
      <c r="G291" s="81">
        <v>11.38</v>
      </c>
      <c r="H291" s="81">
        <v>9.2352905582829106</v>
      </c>
      <c r="I291" s="81">
        <v>13.421371386212009</v>
      </c>
      <c r="J291" t="s">
        <v>85</v>
      </c>
      <c r="K291" t="s">
        <v>94</v>
      </c>
      <c r="L291" t="s">
        <v>108</v>
      </c>
    </row>
    <row r="292" spans="1:12" x14ac:dyDescent="0.25">
      <c r="A292" t="s">
        <v>21</v>
      </c>
      <c r="B292" s="26">
        <v>0.54</v>
      </c>
      <c r="C292" s="26">
        <v>0</v>
      </c>
      <c r="D292" s="26">
        <v>0</v>
      </c>
      <c r="E292" s="26">
        <v>0.05</v>
      </c>
      <c r="F292" s="26">
        <v>0</v>
      </c>
      <c r="G292" s="26">
        <v>0</v>
      </c>
      <c r="H292" s="26">
        <v>0</v>
      </c>
      <c r="I292" s="26">
        <v>0</v>
      </c>
      <c r="J292" t="s">
        <v>85</v>
      </c>
      <c r="K292" t="s">
        <v>94</v>
      </c>
      <c r="L292" t="s">
        <v>98</v>
      </c>
    </row>
    <row r="293" spans="1:12" x14ac:dyDescent="0.25">
      <c r="A293" t="s">
        <v>718</v>
      </c>
      <c r="B293" s="26">
        <v>0</v>
      </c>
      <c r="C293" s="26">
        <v>0</v>
      </c>
      <c r="D293" s="26">
        <v>0</v>
      </c>
      <c r="E293" s="26">
        <v>0.69</v>
      </c>
      <c r="F293" s="26">
        <v>0.15</v>
      </c>
      <c r="G293" s="26">
        <v>3.46</v>
      </c>
      <c r="H293" s="26">
        <v>0</v>
      </c>
      <c r="I293" s="26">
        <v>5.0917173214726956</v>
      </c>
      <c r="J293" t="s">
        <v>85</v>
      </c>
      <c r="K293" t="s">
        <v>94</v>
      </c>
      <c r="L293" t="s">
        <v>130</v>
      </c>
    </row>
    <row r="294" spans="1:12" x14ac:dyDescent="0.25">
      <c r="A294" t="s">
        <v>227</v>
      </c>
      <c r="B294" s="26">
        <v>0</v>
      </c>
      <c r="C294" s="26">
        <v>0</v>
      </c>
      <c r="D294" s="26">
        <v>3.57</v>
      </c>
      <c r="E294" s="26">
        <v>0</v>
      </c>
      <c r="F294" s="26">
        <v>5.6099999999999994</v>
      </c>
      <c r="G294" s="26">
        <v>5.56</v>
      </c>
      <c r="H294" s="26">
        <v>7.2261296951706822</v>
      </c>
      <c r="I294" s="26">
        <v>7.1432344946874222</v>
      </c>
      <c r="J294" t="s">
        <v>85</v>
      </c>
      <c r="K294" t="s">
        <v>94</v>
      </c>
      <c r="L294" t="s">
        <v>130</v>
      </c>
    </row>
    <row r="295" spans="1:12" x14ac:dyDescent="0.25">
      <c r="A295" t="s">
        <v>26</v>
      </c>
      <c r="B295" s="26">
        <v>2.5</v>
      </c>
      <c r="C295" s="26">
        <v>5.54</v>
      </c>
      <c r="D295" s="26">
        <v>0</v>
      </c>
      <c r="E295" s="26">
        <v>0</v>
      </c>
      <c r="F295" s="26">
        <v>0</v>
      </c>
      <c r="G295" s="26">
        <v>0</v>
      </c>
      <c r="H295" s="26">
        <v>0</v>
      </c>
      <c r="I295" s="26">
        <v>0</v>
      </c>
      <c r="J295" t="s">
        <v>85</v>
      </c>
      <c r="K295" t="s">
        <v>94</v>
      </c>
      <c r="L295" t="s">
        <v>95</v>
      </c>
    </row>
    <row r="296" spans="1:12" x14ac:dyDescent="0.25">
      <c r="A296" t="s">
        <v>15</v>
      </c>
      <c r="B296" s="26">
        <v>0</v>
      </c>
      <c r="C296" s="26">
        <v>0</v>
      </c>
      <c r="D296" s="26">
        <v>0.17</v>
      </c>
      <c r="E296" s="26">
        <v>0.09</v>
      </c>
      <c r="F296" s="26">
        <v>0.06</v>
      </c>
      <c r="G296" s="26">
        <v>1.66</v>
      </c>
      <c r="H296" s="26">
        <v>0</v>
      </c>
      <c r="I296" s="26">
        <v>2.175102545095132</v>
      </c>
      <c r="J296" t="s">
        <v>85</v>
      </c>
      <c r="K296" t="s">
        <v>94</v>
      </c>
      <c r="L296" t="s">
        <v>95</v>
      </c>
    </row>
    <row r="297" spans="1:12" x14ac:dyDescent="0.25">
      <c r="A297" t="s">
        <v>720</v>
      </c>
      <c r="B297" s="26">
        <v>0</v>
      </c>
      <c r="C297" s="26">
        <v>0</v>
      </c>
      <c r="D297" s="26">
        <v>0</v>
      </c>
      <c r="E297" s="26">
        <v>0.13</v>
      </c>
      <c r="F297" s="26">
        <v>0.08</v>
      </c>
      <c r="G297" s="26">
        <v>0</v>
      </c>
      <c r="H297" s="26">
        <v>0</v>
      </c>
      <c r="I297" s="26">
        <v>0</v>
      </c>
      <c r="J297" t="s">
        <v>85</v>
      </c>
      <c r="K297" t="s">
        <v>94</v>
      </c>
      <c r="L297" t="s">
        <v>178</v>
      </c>
    </row>
    <row r="298" spans="1:12" x14ac:dyDescent="0.25">
      <c r="A298" t="s">
        <v>721</v>
      </c>
      <c r="B298" s="26">
        <v>0.34</v>
      </c>
      <c r="C298" s="26">
        <v>0.6</v>
      </c>
      <c r="D298" s="26">
        <v>2.16</v>
      </c>
      <c r="E298" s="26">
        <v>0.86</v>
      </c>
      <c r="F298" s="26">
        <v>0.74</v>
      </c>
      <c r="G298" s="26">
        <v>0.23</v>
      </c>
      <c r="H298" s="26">
        <v>1.1073216120561709</v>
      </c>
      <c r="I298" s="26">
        <v>0.22245366938472941</v>
      </c>
      <c r="J298" t="s">
        <v>85</v>
      </c>
      <c r="K298" t="s">
        <v>94</v>
      </c>
      <c r="L298" t="s">
        <v>178</v>
      </c>
    </row>
    <row r="299" spans="1:12" x14ac:dyDescent="0.25">
      <c r="A299" t="s">
        <v>724</v>
      </c>
      <c r="B299" s="26">
        <v>0.33</v>
      </c>
      <c r="C299" s="26">
        <v>0.28000000000000003</v>
      </c>
      <c r="D299" s="26">
        <v>1.65</v>
      </c>
      <c r="E299" s="26">
        <v>0.6</v>
      </c>
      <c r="F299" s="26">
        <v>4.3</v>
      </c>
      <c r="G299" s="26">
        <v>3.57</v>
      </c>
      <c r="H299" s="26">
        <v>3.6187726909464555</v>
      </c>
      <c r="I299" s="26">
        <v>3.423314801087225</v>
      </c>
      <c r="J299" t="s">
        <v>85</v>
      </c>
      <c r="K299" t="s">
        <v>90</v>
      </c>
      <c r="L299" t="s">
        <v>118</v>
      </c>
    </row>
    <row r="300" spans="1:12" x14ac:dyDescent="0.25">
      <c r="A300" t="s">
        <v>725</v>
      </c>
      <c r="B300" s="26">
        <v>0</v>
      </c>
      <c r="C300" s="26">
        <v>0</v>
      </c>
      <c r="D300" s="26">
        <v>0</v>
      </c>
      <c r="E300" s="26">
        <v>0.17</v>
      </c>
      <c r="F300" s="26">
        <v>0</v>
      </c>
      <c r="G300" s="26">
        <v>0</v>
      </c>
      <c r="H300" s="26">
        <v>0</v>
      </c>
      <c r="I300" s="26">
        <v>0</v>
      </c>
      <c r="J300" t="s">
        <v>85</v>
      </c>
      <c r="K300" t="s">
        <v>90</v>
      </c>
      <c r="L300" t="s">
        <v>106</v>
      </c>
    </row>
    <row r="301" spans="1:12" x14ac:dyDescent="0.25">
      <c r="A301" t="s">
        <v>726</v>
      </c>
      <c r="B301" s="26">
        <v>0</v>
      </c>
      <c r="C301" s="26">
        <v>0</v>
      </c>
      <c r="D301" s="26">
        <v>0</v>
      </c>
      <c r="E301" s="26">
        <v>0.19</v>
      </c>
      <c r="F301" s="26">
        <v>0</v>
      </c>
      <c r="G301" s="26">
        <v>0.06</v>
      </c>
      <c r="H301" s="26">
        <v>0.27397648133348557</v>
      </c>
      <c r="I301" s="26">
        <v>0</v>
      </c>
      <c r="J301" t="s">
        <v>85</v>
      </c>
      <c r="K301" t="s">
        <v>90</v>
      </c>
      <c r="L301" t="s">
        <v>106</v>
      </c>
    </row>
    <row r="302" spans="1:12" x14ac:dyDescent="0.25">
      <c r="A302" t="s">
        <v>727</v>
      </c>
      <c r="B302" s="26">
        <v>0</v>
      </c>
      <c r="C302" s="26">
        <v>0</v>
      </c>
      <c r="D302" s="26">
        <v>0</v>
      </c>
      <c r="E302" s="26">
        <v>0</v>
      </c>
      <c r="F302" s="26">
        <v>0.09</v>
      </c>
      <c r="G302" s="26">
        <v>0.16999999999999998</v>
      </c>
      <c r="H302" s="26">
        <v>0.30822354150017128</v>
      </c>
      <c r="I302" s="26">
        <v>0.80330491722263409</v>
      </c>
      <c r="J302" t="s">
        <v>85</v>
      </c>
      <c r="K302" t="s">
        <v>90</v>
      </c>
      <c r="L302" t="s">
        <v>106</v>
      </c>
    </row>
    <row r="303" spans="1:12" x14ac:dyDescent="0.25">
      <c r="A303" s="2" t="s">
        <v>55</v>
      </c>
      <c r="B303" s="81">
        <v>0.79</v>
      </c>
      <c r="C303" s="26">
        <v>0</v>
      </c>
      <c r="D303" s="81">
        <v>0.85</v>
      </c>
      <c r="E303" s="81">
        <v>0.78</v>
      </c>
      <c r="F303" s="81">
        <v>1.01</v>
      </c>
      <c r="G303" s="81">
        <v>1.7</v>
      </c>
      <c r="H303" s="81">
        <v>2.1461491037789702</v>
      </c>
      <c r="I303" s="81">
        <v>3.4851074870274275</v>
      </c>
      <c r="J303" t="s">
        <v>85</v>
      </c>
      <c r="K303" t="s">
        <v>90</v>
      </c>
      <c r="L303" t="s">
        <v>106</v>
      </c>
    </row>
    <row r="304" spans="1:12" x14ac:dyDescent="0.25">
      <c r="A304" t="s">
        <v>21</v>
      </c>
      <c r="B304" s="26">
        <v>0</v>
      </c>
      <c r="C304" s="26">
        <v>0</v>
      </c>
      <c r="D304" s="26">
        <v>0</v>
      </c>
      <c r="E304" s="26">
        <v>0</v>
      </c>
      <c r="F304" s="26">
        <v>0</v>
      </c>
      <c r="G304" s="26">
        <v>0.19</v>
      </c>
      <c r="H304" s="26">
        <v>0</v>
      </c>
      <c r="I304" s="26">
        <v>0</v>
      </c>
      <c r="J304" t="s">
        <v>85</v>
      </c>
      <c r="K304" t="s">
        <v>90</v>
      </c>
      <c r="L304" t="s">
        <v>106</v>
      </c>
    </row>
    <row r="305" spans="1:12" x14ac:dyDescent="0.25">
      <c r="A305" t="s">
        <v>765</v>
      </c>
      <c r="B305" s="26">
        <v>0</v>
      </c>
      <c r="C305" s="26">
        <v>0</v>
      </c>
      <c r="D305" s="26">
        <v>0</v>
      </c>
      <c r="E305" s="26">
        <v>0.19</v>
      </c>
      <c r="F305" s="26">
        <v>1.19</v>
      </c>
      <c r="G305" s="26">
        <v>0</v>
      </c>
      <c r="H305" s="26">
        <v>0</v>
      </c>
      <c r="I305" s="26">
        <v>0</v>
      </c>
      <c r="J305" t="s">
        <v>85</v>
      </c>
      <c r="K305" t="s">
        <v>90</v>
      </c>
      <c r="L305" t="s">
        <v>91</v>
      </c>
    </row>
    <row r="306" spans="1:12" x14ac:dyDescent="0.25">
      <c r="A306" t="s">
        <v>21</v>
      </c>
      <c r="B306" s="26">
        <v>1.56</v>
      </c>
      <c r="C306" s="26">
        <v>0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26">
        <v>0</v>
      </c>
      <c r="J306" t="s">
        <v>85</v>
      </c>
      <c r="K306" t="s">
        <v>90</v>
      </c>
      <c r="L306" t="s">
        <v>91</v>
      </c>
    </row>
    <row r="307" spans="1:12" x14ac:dyDescent="0.25">
      <c r="A307" t="s">
        <v>729</v>
      </c>
      <c r="B307" s="26">
        <v>0.06</v>
      </c>
      <c r="C307" s="26">
        <v>0</v>
      </c>
      <c r="D307" s="26">
        <v>0.46</v>
      </c>
      <c r="E307" s="26">
        <v>0.17</v>
      </c>
      <c r="F307" s="26">
        <v>7.21</v>
      </c>
      <c r="G307" s="26">
        <v>8.6</v>
      </c>
      <c r="H307" s="26">
        <v>5.479529626669712</v>
      </c>
      <c r="I307" s="26">
        <v>6.9702149740548558</v>
      </c>
      <c r="J307" t="s">
        <v>85</v>
      </c>
      <c r="K307" t="s">
        <v>90</v>
      </c>
      <c r="L307" t="s">
        <v>144</v>
      </c>
    </row>
    <row r="308" spans="1:12" x14ac:dyDescent="0.25">
      <c r="A308" t="s">
        <v>21</v>
      </c>
      <c r="B308" s="26">
        <v>0</v>
      </c>
      <c r="C308" s="26">
        <v>0</v>
      </c>
      <c r="D308" s="26">
        <v>0</v>
      </c>
      <c r="E308" s="26">
        <v>0</v>
      </c>
      <c r="F308" s="26">
        <v>0.04</v>
      </c>
      <c r="G308" s="26">
        <v>0.5</v>
      </c>
      <c r="H308" s="26">
        <v>0</v>
      </c>
      <c r="I308" s="26">
        <v>0</v>
      </c>
      <c r="J308" t="s">
        <v>85</v>
      </c>
      <c r="K308" t="s">
        <v>90</v>
      </c>
      <c r="L308" t="s">
        <v>98</v>
      </c>
    </row>
    <row r="309" spans="1:12" x14ac:dyDescent="0.25">
      <c r="A309" t="s">
        <v>766</v>
      </c>
      <c r="B309" s="26">
        <v>0</v>
      </c>
      <c r="C309" s="26">
        <v>0</v>
      </c>
      <c r="D309" s="26">
        <v>0</v>
      </c>
      <c r="E309" s="26">
        <v>0</v>
      </c>
      <c r="F309" s="26">
        <v>0</v>
      </c>
      <c r="G309" s="81">
        <v>0.21</v>
      </c>
      <c r="H309" s="81">
        <v>0.21689804772234275</v>
      </c>
      <c r="I309" s="26">
        <v>0</v>
      </c>
      <c r="J309" t="s">
        <v>85</v>
      </c>
      <c r="K309" t="s">
        <v>90</v>
      </c>
      <c r="L309" t="s">
        <v>163</v>
      </c>
    </row>
    <row r="310" spans="1:12" x14ac:dyDescent="0.25">
      <c r="A310" s="2" t="s">
        <v>56</v>
      </c>
      <c r="B310" s="81">
        <v>0.42</v>
      </c>
      <c r="C310" s="26">
        <v>0</v>
      </c>
      <c r="D310" s="81">
        <v>1.67</v>
      </c>
      <c r="E310" s="81">
        <v>1.1000000000000001</v>
      </c>
      <c r="F310" s="81">
        <v>2.33</v>
      </c>
      <c r="G310" s="81">
        <v>2.11</v>
      </c>
      <c r="H310" s="26">
        <v>0</v>
      </c>
      <c r="I310" s="26">
        <v>0</v>
      </c>
      <c r="J310" t="s">
        <v>85</v>
      </c>
      <c r="K310" t="s">
        <v>90</v>
      </c>
      <c r="L310" t="s">
        <v>163</v>
      </c>
    </row>
    <row r="311" spans="1:12" x14ac:dyDescent="0.25">
      <c r="A311" t="s">
        <v>731</v>
      </c>
      <c r="B311" s="26">
        <v>0</v>
      </c>
      <c r="C311" s="26">
        <v>0</v>
      </c>
      <c r="D311" s="26">
        <v>0</v>
      </c>
      <c r="E311" s="26">
        <v>0</v>
      </c>
      <c r="F311" s="26">
        <v>0</v>
      </c>
      <c r="G311" s="26">
        <v>0.12</v>
      </c>
      <c r="H311" s="26">
        <v>0</v>
      </c>
      <c r="I311" s="26">
        <v>0</v>
      </c>
      <c r="J311" t="s">
        <v>85</v>
      </c>
      <c r="K311" t="s">
        <v>90</v>
      </c>
      <c r="L311" t="s">
        <v>169</v>
      </c>
    </row>
    <row r="312" spans="1:12" x14ac:dyDescent="0.25">
      <c r="A312" t="s">
        <v>732</v>
      </c>
      <c r="B312" s="26">
        <v>0</v>
      </c>
      <c r="C312" s="26">
        <v>0</v>
      </c>
      <c r="D312" s="26">
        <v>1.82</v>
      </c>
      <c r="E312" s="26">
        <v>0</v>
      </c>
      <c r="F312" s="26">
        <v>0</v>
      </c>
      <c r="G312" s="26">
        <v>0.36</v>
      </c>
      <c r="H312" s="26">
        <v>0</v>
      </c>
      <c r="I312" s="26">
        <v>0</v>
      </c>
      <c r="J312" t="s">
        <v>85</v>
      </c>
      <c r="K312" t="s">
        <v>90</v>
      </c>
      <c r="L312" t="s">
        <v>169</v>
      </c>
    </row>
    <row r="313" spans="1:12" x14ac:dyDescent="0.25">
      <c r="A313" t="s">
        <v>767</v>
      </c>
      <c r="B313" s="26">
        <v>0</v>
      </c>
      <c r="C313" s="26">
        <v>0</v>
      </c>
      <c r="D313" s="26">
        <v>7.0000000000000007E-2</v>
      </c>
      <c r="E313" s="26">
        <v>0</v>
      </c>
      <c r="F313" s="26">
        <v>0.1</v>
      </c>
      <c r="G313" s="26">
        <v>0.06</v>
      </c>
      <c r="H313" s="26">
        <v>0</v>
      </c>
      <c r="I313" s="26">
        <v>0</v>
      </c>
      <c r="J313" t="s">
        <v>85</v>
      </c>
      <c r="K313" t="s">
        <v>90</v>
      </c>
      <c r="L313" t="s">
        <v>169</v>
      </c>
    </row>
    <row r="314" spans="1:12" x14ac:dyDescent="0.25">
      <c r="A314" t="s">
        <v>21</v>
      </c>
      <c r="B314" s="26">
        <v>0</v>
      </c>
      <c r="C314" s="26">
        <v>0</v>
      </c>
      <c r="D314" s="26">
        <v>0</v>
      </c>
      <c r="E314" s="26">
        <v>0</v>
      </c>
      <c r="F314" s="26">
        <v>0.25</v>
      </c>
      <c r="G314" s="26">
        <v>0.36</v>
      </c>
      <c r="H314" s="26">
        <v>0</v>
      </c>
      <c r="I314" s="26">
        <v>0</v>
      </c>
      <c r="J314" t="s">
        <v>85</v>
      </c>
      <c r="K314" t="s">
        <v>90</v>
      </c>
      <c r="L314" t="s">
        <v>169</v>
      </c>
    </row>
    <row r="315" spans="1:12" x14ac:dyDescent="0.25">
      <c r="A315" t="s">
        <v>768</v>
      </c>
      <c r="B315" s="26">
        <v>0.52</v>
      </c>
      <c r="C315" s="26">
        <v>0</v>
      </c>
      <c r="D315" s="26">
        <v>0</v>
      </c>
      <c r="E315" s="26">
        <v>0</v>
      </c>
      <c r="F315" s="26">
        <v>0.53</v>
      </c>
      <c r="G315" s="26">
        <v>1.04</v>
      </c>
      <c r="H315" s="26">
        <v>0</v>
      </c>
      <c r="I315" s="26">
        <v>0</v>
      </c>
      <c r="J315" t="s">
        <v>85</v>
      </c>
      <c r="K315" t="s">
        <v>90</v>
      </c>
      <c r="L315" t="s">
        <v>169</v>
      </c>
    </row>
    <row r="316" spans="1:12" x14ac:dyDescent="0.25">
      <c r="A316" t="s">
        <v>18</v>
      </c>
      <c r="B316" s="26">
        <v>8.31</v>
      </c>
      <c r="C316" s="26">
        <v>11.950000000000001</v>
      </c>
      <c r="D316" s="26">
        <v>9.9</v>
      </c>
      <c r="E316" s="26">
        <v>17</v>
      </c>
      <c r="F316" s="26">
        <v>1.1599999999999999</v>
      </c>
      <c r="G316" s="26">
        <v>1.83</v>
      </c>
      <c r="H316" s="26">
        <v>1.4041294668341135</v>
      </c>
      <c r="I316" s="26">
        <v>2.6323684210526315</v>
      </c>
      <c r="J316" t="s">
        <v>85</v>
      </c>
      <c r="K316" t="s">
        <v>90</v>
      </c>
      <c r="L316" t="s">
        <v>103</v>
      </c>
    </row>
    <row r="317" spans="1:12" x14ac:dyDescent="0.25">
      <c r="A317" t="s">
        <v>769</v>
      </c>
      <c r="B317" s="26">
        <v>0</v>
      </c>
      <c r="C317" s="26">
        <v>0</v>
      </c>
      <c r="D317" s="26">
        <v>0.51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t="s">
        <v>99</v>
      </c>
      <c r="K317" t="s">
        <v>19</v>
      </c>
      <c r="L317" t="s">
        <v>329</v>
      </c>
    </row>
    <row r="318" spans="1:12" x14ac:dyDescent="0.25">
      <c r="A318" t="s">
        <v>770</v>
      </c>
      <c r="B318" s="26">
        <v>0</v>
      </c>
      <c r="C318" s="26">
        <v>0</v>
      </c>
      <c r="D318" s="26">
        <v>0</v>
      </c>
      <c r="E318" s="26">
        <v>0</v>
      </c>
      <c r="F318" s="26">
        <v>0</v>
      </c>
      <c r="G318" s="26">
        <v>0.86</v>
      </c>
      <c r="H318" s="26">
        <v>0</v>
      </c>
      <c r="I318" s="26">
        <v>1.3717976278724981</v>
      </c>
      <c r="J318" t="s">
        <v>99</v>
      </c>
      <c r="K318" t="s">
        <v>19</v>
      </c>
      <c r="L318" t="s">
        <v>403</v>
      </c>
    </row>
    <row r="319" spans="1:12" x14ac:dyDescent="0.25">
      <c r="A319" t="s">
        <v>771</v>
      </c>
      <c r="B319" s="26">
        <v>0</v>
      </c>
      <c r="C319" s="26">
        <v>0</v>
      </c>
      <c r="D319" s="26">
        <v>0</v>
      </c>
      <c r="E319" s="26">
        <v>0</v>
      </c>
      <c r="F319" s="26">
        <v>0.13</v>
      </c>
      <c r="G319" s="26">
        <v>0</v>
      </c>
      <c r="H319" s="26">
        <v>0.50229021577805688</v>
      </c>
      <c r="I319" s="26">
        <v>0</v>
      </c>
      <c r="J319" t="s">
        <v>99</v>
      </c>
      <c r="K319" t="s">
        <v>19</v>
      </c>
      <c r="L319" t="s">
        <v>403</v>
      </c>
    </row>
    <row r="320" spans="1:12" x14ac:dyDescent="0.25">
      <c r="A320" t="s">
        <v>21</v>
      </c>
      <c r="B320" s="26">
        <v>2.95</v>
      </c>
      <c r="C320" s="26">
        <v>3.46</v>
      </c>
      <c r="D320" s="26">
        <v>4.7</v>
      </c>
      <c r="E320" s="26">
        <v>4.55</v>
      </c>
      <c r="F320" s="26">
        <v>2.17</v>
      </c>
      <c r="G320" s="26">
        <v>2.0299999999999998</v>
      </c>
      <c r="H320" s="26">
        <v>0</v>
      </c>
      <c r="I320" s="26">
        <v>3.0278416110699284</v>
      </c>
      <c r="J320" t="s">
        <v>99</v>
      </c>
      <c r="K320" t="s">
        <v>19</v>
      </c>
      <c r="L320" t="s">
        <v>98</v>
      </c>
    </row>
    <row r="321" spans="1:13" x14ac:dyDescent="0.25">
      <c r="A321" t="s">
        <v>226</v>
      </c>
      <c r="B321" s="26">
        <v>0.64</v>
      </c>
      <c r="C321" s="26">
        <v>0.56999999999999995</v>
      </c>
      <c r="D321" s="26">
        <v>0</v>
      </c>
      <c r="E321" s="26">
        <v>5.29</v>
      </c>
      <c r="F321" s="26">
        <v>9.5399999999999991</v>
      </c>
      <c r="G321" s="26">
        <v>0</v>
      </c>
      <c r="H321" s="26">
        <v>6.792333599725997</v>
      </c>
      <c r="I321" s="26">
        <v>0</v>
      </c>
      <c r="J321" t="s">
        <v>99</v>
      </c>
      <c r="K321" t="s">
        <v>19</v>
      </c>
      <c r="L321" t="s">
        <v>193</v>
      </c>
    </row>
    <row r="322" spans="1:13" x14ac:dyDescent="0.25">
      <c r="A322" t="s">
        <v>738</v>
      </c>
      <c r="B322" s="26">
        <v>0</v>
      </c>
      <c r="C322" s="26">
        <v>0</v>
      </c>
      <c r="D322" s="26">
        <v>0</v>
      </c>
      <c r="E322" s="26">
        <v>0</v>
      </c>
      <c r="F322" s="26">
        <v>0.14000000000000001</v>
      </c>
      <c r="G322" s="26">
        <v>1.52</v>
      </c>
      <c r="H322" s="26">
        <v>0</v>
      </c>
      <c r="I322" s="26">
        <v>1.1987781072399308</v>
      </c>
      <c r="J322" t="s">
        <v>99</v>
      </c>
      <c r="K322" t="s">
        <v>19</v>
      </c>
      <c r="L322" t="s">
        <v>157</v>
      </c>
    </row>
    <row r="323" spans="1:13" x14ac:dyDescent="0.25">
      <c r="A323" t="s">
        <v>739</v>
      </c>
      <c r="B323" s="26">
        <v>0</v>
      </c>
      <c r="C323" s="26">
        <v>0</v>
      </c>
      <c r="D323" s="26">
        <v>0</v>
      </c>
      <c r="E323" s="26">
        <v>0</v>
      </c>
      <c r="F323" s="26">
        <v>1.37</v>
      </c>
      <c r="G323" s="26">
        <v>8.5399999999999991</v>
      </c>
      <c r="H323" s="26">
        <v>0</v>
      </c>
      <c r="I323" s="26">
        <v>5.9444563874474916</v>
      </c>
      <c r="J323" t="s">
        <v>99</v>
      </c>
      <c r="K323" t="s">
        <v>19</v>
      </c>
      <c r="L323" t="s">
        <v>157</v>
      </c>
    </row>
    <row r="324" spans="1:13" x14ac:dyDescent="0.25">
      <c r="A324" t="s">
        <v>740</v>
      </c>
      <c r="B324" s="26">
        <v>0</v>
      </c>
      <c r="C324" s="26">
        <v>0</v>
      </c>
      <c r="D324" s="26">
        <v>0</v>
      </c>
      <c r="E324" s="26">
        <v>1.49</v>
      </c>
      <c r="F324" s="26">
        <v>2.16</v>
      </c>
      <c r="G324" s="26">
        <v>0</v>
      </c>
      <c r="H324" s="26">
        <v>2.6256079461125701</v>
      </c>
      <c r="I324" s="26">
        <v>0</v>
      </c>
      <c r="J324" t="s">
        <v>99</v>
      </c>
      <c r="K324" t="s">
        <v>19</v>
      </c>
      <c r="L324" t="s">
        <v>392</v>
      </c>
    </row>
    <row r="325" spans="1:13" x14ac:dyDescent="0.25">
      <c r="A325" t="s">
        <v>741</v>
      </c>
      <c r="B325" s="26">
        <v>0</v>
      </c>
      <c r="C325" s="26">
        <v>0</v>
      </c>
      <c r="D325" s="26">
        <v>0</v>
      </c>
      <c r="E325" s="26">
        <v>0.19</v>
      </c>
      <c r="F325" s="26">
        <v>0.47</v>
      </c>
      <c r="G325" s="26">
        <v>0</v>
      </c>
      <c r="H325" s="26">
        <v>0.46804315561137128</v>
      </c>
      <c r="I325" s="26">
        <v>0</v>
      </c>
      <c r="J325" t="s">
        <v>99</v>
      </c>
      <c r="K325" t="s">
        <v>338</v>
      </c>
      <c r="L325" t="s">
        <v>339</v>
      </c>
    </row>
    <row r="326" spans="1:13" x14ac:dyDescent="0.25">
      <c r="A326" t="s">
        <v>21</v>
      </c>
      <c r="B326" s="26">
        <v>0</v>
      </c>
      <c r="C326" s="26">
        <v>0.08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t="s">
        <v>99</v>
      </c>
      <c r="K326" t="s">
        <v>370</v>
      </c>
      <c r="L326" t="s">
        <v>371</v>
      </c>
    </row>
    <row r="327" spans="1:13" x14ac:dyDescent="0.25">
      <c r="A327" t="s">
        <v>746</v>
      </c>
      <c r="B327" s="26">
        <v>0</v>
      </c>
      <c r="C327" s="26">
        <v>0</v>
      </c>
      <c r="D327" s="26">
        <v>0</v>
      </c>
      <c r="E327" s="26">
        <v>0</v>
      </c>
      <c r="F327" s="26">
        <v>0</v>
      </c>
      <c r="G327" s="26">
        <v>1.03</v>
      </c>
      <c r="H327" s="26">
        <v>0</v>
      </c>
      <c r="I327" s="26">
        <v>1.0257585866073635</v>
      </c>
      <c r="J327" t="s">
        <v>99</v>
      </c>
      <c r="K327" t="s">
        <v>141</v>
      </c>
      <c r="L327" t="s">
        <v>142</v>
      </c>
    </row>
    <row r="328" spans="1:13" x14ac:dyDescent="0.25">
      <c r="A328" t="s">
        <v>772</v>
      </c>
      <c r="B328" s="26">
        <v>0</v>
      </c>
      <c r="C328" s="26">
        <v>0</v>
      </c>
      <c r="D328" s="26">
        <v>0</v>
      </c>
      <c r="E328" s="26">
        <v>0</v>
      </c>
      <c r="F328" s="26">
        <v>0</v>
      </c>
      <c r="G328" s="26">
        <v>0.59</v>
      </c>
      <c r="H328" s="26">
        <v>0</v>
      </c>
      <c r="I328" s="26">
        <v>0</v>
      </c>
      <c r="J328" t="s">
        <v>99</v>
      </c>
      <c r="K328" t="s">
        <v>141</v>
      </c>
      <c r="L328" t="s">
        <v>142</v>
      </c>
    </row>
    <row r="329" spans="1:13" x14ac:dyDescent="0.25">
      <c r="A329" t="s">
        <v>749</v>
      </c>
      <c r="B329" s="26">
        <v>0</v>
      </c>
      <c r="C329" s="26">
        <v>1.0900000000000001</v>
      </c>
      <c r="D329" s="26">
        <v>4.49</v>
      </c>
      <c r="E329" s="26">
        <v>0</v>
      </c>
      <c r="F329" s="26">
        <v>2.73</v>
      </c>
      <c r="G329" s="26">
        <v>3.73</v>
      </c>
      <c r="H329" s="26">
        <v>3.0137412946683417</v>
      </c>
      <c r="I329" s="26">
        <v>3.4851074870274275</v>
      </c>
      <c r="J329" t="s">
        <v>99</v>
      </c>
      <c r="K329" t="s">
        <v>100</v>
      </c>
      <c r="L329" t="s">
        <v>115</v>
      </c>
    </row>
    <row r="330" spans="1:13" x14ac:dyDescent="0.25">
      <c r="A330" t="s">
        <v>750</v>
      </c>
      <c r="B330" s="26">
        <v>27.49</v>
      </c>
      <c r="C330" s="26">
        <v>11.35</v>
      </c>
      <c r="D330" s="26">
        <v>10.41</v>
      </c>
      <c r="E330" s="26">
        <v>18.690000000000001</v>
      </c>
      <c r="F330" s="26">
        <v>3.5700000000000003</v>
      </c>
      <c r="G330" s="26">
        <v>4.1999999999999993</v>
      </c>
      <c r="H330" s="26">
        <v>2.488619705445827</v>
      </c>
      <c r="I330" s="26">
        <v>3.8805806770447244</v>
      </c>
      <c r="J330" t="s">
        <v>99</v>
      </c>
      <c r="K330" t="s">
        <v>100</v>
      </c>
      <c r="L330" t="s">
        <v>101</v>
      </c>
    </row>
    <row r="331" spans="1:13" x14ac:dyDescent="0.25">
      <c r="A331" t="s">
        <v>751</v>
      </c>
      <c r="B331" s="26">
        <v>0</v>
      </c>
      <c r="C331" s="26">
        <v>0</v>
      </c>
      <c r="D331" s="26">
        <v>0</v>
      </c>
      <c r="E331" s="26">
        <v>0</v>
      </c>
      <c r="F331" s="26">
        <v>7.15</v>
      </c>
      <c r="G331" s="26">
        <v>7.4399999999999995</v>
      </c>
      <c r="H331" s="26">
        <v>11.175957301061766</v>
      </c>
      <c r="I331" s="26">
        <v>12.667500617741537</v>
      </c>
      <c r="J331" t="s">
        <v>99</v>
      </c>
      <c r="K331" t="s">
        <v>100</v>
      </c>
      <c r="L331" t="s">
        <v>332</v>
      </c>
    </row>
    <row r="332" spans="1:13" x14ac:dyDescent="0.25">
      <c r="A332" s="121" t="s">
        <v>666</v>
      </c>
      <c r="B332" s="26">
        <v>0.11906533710373567</v>
      </c>
      <c r="C332" s="26">
        <v>0.26839280075781496</v>
      </c>
      <c r="D332" s="26">
        <v>13.952924047561272</v>
      </c>
      <c r="E332" s="26">
        <v>1.3023693707829906</v>
      </c>
      <c r="F332" s="26">
        <v>1.8858372357929376</v>
      </c>
      <c r="G332" s="26">
        <v>1.5275894068099078</v>
      </c>
      <c r="H332" s="26">
        <v>1.6721228027897703</v>
      </c>
      <c r="I332" s="26">
        <v>0.92422301849898192</v>
      </c>
      <c r="J332" s="121" t="s">
        <v>666</v>
      </c>
      <c r="K332" s="121" t="s">
        <v>666</v>
      </c>
      <c r="L332" s="121" t="s">
        <v>666</v>
      </c>
      <c r="M332" t="s">
        <v>84</v>
      </c>
    </row>
    <row r="333" spans="1:13" x14ac:dyDescent="0.25">
      <c r="A333" s="121" t="s">
        <v>666</v>
      </c>
      <c r="B333" s="26">
        <v>1.6371483851763655</v>
      </c>
      <c r="C333" s="26">
        <v>0.23681717713924852</v>
      </c>
      <c r="D333" s="26">
        <v>0.24265954865323952</v>
      </c>
      <c r="E333" s="26">
        <v>0.17260316962184216</v>
      </c>
      <c r="F333" s="26">
        <v>0</v>
      </c>
      <c r="G333" s="26">
        <v>0.17845670640302663</v>
      </c>
      <c r="H333" s="26">
        <v>0</v>
      </c>
      <c r="I333" s="26">
        <v>0.62821245002855497</v>
      </c>
      <c r="J333" s="121" t="s">
        <v>666</v>
      </c>
      <c r="K333" s="121" t="s">
        <v>666</v>
      </c>
      <c r="L333" s="121" t="s">
        <v>666</v>
      </c>
      <c r="M333" t="s">
        <v>21</v>
      </c>
    </row>
    <row r="334" spans="1:13" x14ac:dyDescent="0.25">
      <c r="A334" s="121" t="s">
        <v>666</v>
      </c>
      <c r="B334" s="26">
        <v>0</v>
      </c>
      <c r="C334" s="26">
        <v>0</v>
      </c>
      <c r="D334" s="26">
        <v>0</v>
      </c>
      <c r="E334" s="26">
        <v>7.845598619174643E-2</v>
      </c>
      <c r="F334" s="26">
        <v>0</v>
      </c>
      <c r="G334" s="26">
        <v>0</v>
      </c>
      <c r="H334" s="26">
        <v>0</v>
      </c>
      <c r="I334" s="26">
        <v>0</v>
      </c>
      <c r="J334" s="121" t="s">
        <v>666</v>
      </c>
      <c r="K334" s="121" t="s">
        <v>666</v>
      </c>
      <c r="L334" s="121" t="s">
        <v>666</v>
      </c>
      <c r="M334" t="s">
        <v>689</v>
      </c>
    </row>
    <row r="335" spans="1:13" x14ac:dyDescent="0.25">
      <c r="A335" s="121" t="s">
        <v>666</v>
      </c>
      <c r="B335" s="26">
        <v>17.324006548593541</v>
      </c>
      <c r="C335" s="26">
        <v>0.94726870855699408</v>
      </c>
      <c r="D335" s="26">
        <v>0</v>
      </c>
      <c r="E335" s="26">
        <v>1.5377373293582302</v>
      </c>
      <c r="F335" s="26">
        <v>4.4424756359954438</v>
      </c>
      <c r="G335" s="26">
        <v>0</v>
      </c>
      <c r="H335" s="26">
        <v>5.1811453058044403</v>
      </c>
      <c r="I335" s="26">
        <v>0</v>
      </c>
      <c r="J335" s="121" t="s">
        <v>666</v>
      </c>
      <c r="K335" s="121" t="s">
        <v>666</v>
      </c>
      <c r="L335" s="121" t="s">
        <v>666</v>
      </c>
      <c r="M335" t="s">
        <v>687</v>
      </c>
    </row>
    <row r="336" spans="1:13" x14ac:dyDescent="0.25">
      <c r="A336" s="121" t="s">
        <v>666</v>
      </c>
      <c r="B336" s="26">
        <v>1.6966810537282333</v>
      </c>
      <c r="C336" s="26">
        <v>15.061572466056205</v>
      </c>
      <c r="D336" s="26">
        <v>2.5479252608590146</v>
      </c>
      <c r="E336" s="26">
        <v>17.778126471049742</v>
      </c>
      <c r="F336" s="26">
        <v>1.2656625743576762</v>
      </c>
      <c r="G336" s="26">
        <v>0.69241202084374331</v>
      </c>
      <c r="H336" s="26">
        <v>0.60381768601480323</v>
      </c>
      <c r="I336" s="26">
        <v>0</v>
      </c>
      <c r="J336" s="121" t="s">
        <v>666</v>
      </c>
      <c r="K336" s="121" t="s">
        <v>666</v>
      </c>
      <c r="L336" s="121" t="s">
        <v>666</v>
      </c>
      <c r="M336" t="s">
        <v>675</v>
      </c>
    </row>
    <row r="337" spans="1:13" x14ac:dyDescent="0.25">
      <c r="A337" s="121" t="s">
        <v>666</v>
      </c>
      <c r="B337" s="26">
        <v>0</v>
      </c>
      <c r="C337" s="26">
        <v>0.11051468266498263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121" t="s">
        <v>666</v>
      </c>
      <c r="K337" s="121" t="s">
        <v>666</v>
      </c>
      <c r="L337" s="121" t="s">
        <v>666</v>
      </c>
      <c r="M337" t="s">
        <v>676</v>
      </c>
    </row>
    <row r="338" spans="1:13" x14ac:dyDescent="0.25">
      <c r="A338" s="121" t="s">
        <v>666</v>
      </c>
      <c r="B338" s="26">
        <v>0</v>
      </c>
      <c r="C338" s="26">
        <v>0.45784654246921375</v>
      </c>
      <c r="D338" s="26">
        <v>0</v>
      </c>
      <c r="E338" s="26">
        <v>0</v>
      </c>
      <c r="F338" s="26">
        <v>0</v>
      </c>
      <c r="G338" s="26">
        <v>0.34977514454993219</v>
      </c>
      <c r="H338" s="26">
        <v>0</v>
      </c>
      <c r="I338" s="26">
        <v>0</v>
      </c>
      <c r="J338" s="121" t="s">
        <v>666</v>
      </c>
      <c r="K338" s="121" t="s">
        <v>666</v>
      </c>
      <c r="L338" s="121" t="s">
        <v>666</v>
      </c>
      <c r="M338" t="s">
        <v>678</v>
      </c>
    </row>
    <row r="339" spans="1:13" x14ac:dyDescent="0.25">
      <c r="A339" s="121" t="s">
        <v>666</v>
      </c>
      <c r="B339" s="26">
        <v>0.37207917844917399</v>
      </c>
      <c r="C339" s="26">
        <v>25.686769813703819</v>
      </c>
      <c r="D339" s="26">
        <v>16.573647173016258</v>
      </c>
      <c r="E339" s="26">
        <v>0</v>
      </c>
      <c r="F339" s="26">
        <v>12.568029363371725</v>
      </c>
      <c r="G339" s="26">
        <v>0.81376258119780132</v>
      </c>
      <c r="H339" s="26">
        <v>20.393455395403191</v>
      </c>
      <c r="I339" s="26">
        <v>1.5419760137064531</v>
      </c>
      <c r="J339" s="121" t="s">
        <v>666</v>
      </c>
      <c r="K339" s="121" t="s">
        <v>666</v>
      </c>
      <c r="L339" s="121" t="s">
        <v>666</v>
      </c>
      <c r="M339" t="s">
        <v>683</v>
      </c>
    </row>
    <row r="340" spans="1:13" x14ac:dyDescent="0.25">
      <c r="A340" s="121" t="s">
        <v>666</v>
      </c>
      <c r="B340" s="26">
        <v>0.43161184700104183</v>
      </c>
      <c r="C340" s="26">
        <v>0</v>
      </c>
      <c r="D340" s="26">
        <v>0.19412763892259161</v>
      </c>
      <c r="E340" s="26">
        <v>0.4236623254354307</v>
      </c>
      <c r="F340" s="26">
        <v>0</v>
      </c>
      <c r="G340" s="26">
        <v>0</v>
      </c>
      <c r="H340" s="26">
        <v>0</v>
      </c>
      <c r="I340" s="26">
        <v>0</v>
      </c>
      <c r="J340" s="121" t="s">
        <v>666</v>
      </c>
      <c r="K340" s="121" t="s">
        <v>666</v>
      </c>
      <c r="L340" s="121" t="s">
        <v>666</v>
      </c>
      <c r="M340" t="s">
        <v>688</v>
      </c>
    </row>
    <row r="341" spans="1:13" x14ac:dyDescent="0.25">
      <c r="A341" s="121" t="s">
        <v>666</v>
      </c>
      <c r="B341" s="26">
        <v>0.22324750706950439</v>
      </c>
      <c r="C341" s="26">
        <v>0.31575623618566467</v>
      </c>
      <c r="D341" s="26">
        <v>0</v>
      </c>
      <c r="E341" s="26">
        <v>0.17260316962184216</v>
      </c>
      <c r="F341" s="26">
        <v>0</v>
      </c>
      <c r="G341" s="26">
        <v>2.855307302448426E-2</v>
      </c>
      <c r="H341" s="26">
        <v>0</v>
      </c>
      <c r="I341" s="26">
        <v>0</v>
      </c>
      <c r="J341" s="121" t="s">
        <v>666</v>
      </c>
      <c r="K341" s="121" t="s">
        <v>666</v>
      </c>
      <c r="L341" s="121" t="s">
        <v>666</v>
      </c>
      <c r="M341" t="s">
        <v>685</v>
      </c>
    </row>
    <row r="342" spans="1:13" x14ac:dyDescent="0.25">
      <c r="A342" s="121" t="s">
        <v>666</v>
      </c>
      <c r="B342" s="26">
        <v>0</v>
      </c>
      <c r="C342" s="26">
        <v>0</v>
      </c>
      <c r="D342" s="26">
        <v>0</v>
      </c>
      <c r="E342" s="26">
        <v>5.0839479052251688</v>
      </c>
      <c r="F342" s="26">
        <v>0</v>
      </c>
      <c r="G342" s="26">
        <v>0</v>
      </c>
      <c r="H342" s="26">
        <v>0</v>
      </c>
      <c r="I342" s="26">
        <v>0</v>
      </c>
      <c r="J342" s="121" t="s">
        <v>666</v>
      </c>
      <c r="K342" s="121" t="s">
        <v>666</v>
      </c>
      <c r="L342" s="121" t="s">
        <v>666</v>
      </c>
      <c r="M342" t="s">
        <v>673</v>
      </c>
    </row>
    <row r="343" spans="1:13" x14ac:dyDescent="0.25">
      <c r="B343" s="26">
        <f>SUM(B276:B342)</f>
        <v>100.0138398571216</v>
      </c>
      <c r="C343" s="26">
        <f t="shared" ref="C343:I343" si="22">SUM(C276:C342)</f>
        <v>100.00493842753396</v>
      </c>
      <c r="D343" s="26">
        <f t="shared" si="22"/>
        <v>99.991283669012375</v>
      </c>
      <c r="E343" s="26">
        <f t="shared" si="22"/>
        <v>99.999505727286987</v>
      </c>
      <c r="F343" s="26">
        <f t="shared" si="22"/>
        <v>99.992004809517766</v>
      </c>
      <c r="G343" s="26">
        <f t="shared" si="22"/>
        <v>99.990548932828915</v>
      </c>
      <c r="H343" s="26">
        <f t="shared" si="22"/>
        <v>99.986265587774511</v>
      </c>
      <c r="I343" s="26">
        <f t="shared" si="22"/>
        <v>100.03477718522383</v>
      </c>
    </row>
    <row r="345" spans="1:13" x14ac:dyDescent="0.25">
      <c r="A345" s="6" t="s">
        <v>856</v>
      </c>
    </row>
    <row r="346" spans="1:13" x14ac:dyDescent="0.25">
      <c r="B346" t="s">
        <v>773</v>
      </c>
      <c r="C346" t="s">
        <v>774</v>
      </c>
      <c r="D346" t="s">
        <v>775</v>
      </c>
      <c r="E346" t="s">
        <v>776</v>
      </c>
      <c r="F346" t="s">
        <v>777</v>
      </c>
      <c r="G346" t="s">
        <v>778</v>
      </c>
      <c r="H346" t="s">
        <v>779</v>
      </c>
      <c r="I346" t="s">
        <v>780</v>
      </c>
      <c r="J346" t="s">
        <v>78</v>
      </c>
      <c r="K346" t="s">
        <v>79</v>
      </c>
      <c r="L346" t="s">
        <v>80</v>
      </c>
    </row>
    <row r="347" spans="1:13" x14ac:dyDescent="0.25">
      <c r="A347" t="s">
        <v>789</v>
      </c>
      <c r="B347" s="26">
        <v>0</v>
      </c>
      <c r="C347" s="26">
        <v>0.03</v>
      </c>
      <c r="D347" s="26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t="s">
        <v>85</v>
      </c>
      <c r="K347" t="s">
        <v>86</v>
      </c>
      <c r="L347" t="s">
        <v>378</v>
      </c>
    </row>
    <row r="348" spans="1:13" x14ac:dyDescent="0.25">
      <c r="A348" t="s">
        <v>710</v>
      </c>
      <c r="B348" s="26">
        <v>0</v>
      </c>
      <c r="C348" s="26">
        <v>0</v>
      </c>
      <c r="D348" s="26">
        <v>0.17</v>
      </c>
      <c r="E348" s="26">
        <v>0.11</v>
      </c>
      <c r="F348" s="26">
        <v>0</v>
      </c>
      <c r="G348" s="26">
        <v>0</v>
      </c>
      <c r="H348" s="26">
        <v>0</v>
      </c>
      <c r="I348" s="26">
        <v>0</v>
      </c>
      <c r="J348" t="s">
        <v>85</v>
      </c>
      <c r="K348" t="s">
        <v>86</v>
      </c>
      <c r="L348" t="s">
        <v>87</v>
      </c>
    </row>
    <row r="349" spans="1:13" x14ac:dyDescent="0.25">
      <c r="A349" t="s">
        <v>21</v>
      </c>
      <c r="B349" s="26">
        <v>0</v>
      </c>
      <c r="C349" s="26">
        <v>0.16</v>
      </c>
      <c r="D349" s="26">
        <v>0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t="s">
        <v>85</v>
      </c>
      <c r="K349" t="s">
        <v>86</v>
      </c>
      <c r="L349" t="s">
        <v>87</v>
      </c>
    </row>
    <row r="350" spans="1:13" x14ac:dyDescent="0.25">
      <c r="A350" s="2" t="s">
        <v>40</v>
      </c>
      <c r="B350" s="81">
        <v>0.2</v>
      </c>
      <c r="C350" s="81">
        <v>0.28999999999999998</v>
      </c>
      <c r="D350" s="81">
        <v>2.5</v>
      </c>
      <c r="E350" s="81">
        <v>0.2</v>
      </c>
      <c r="F350" s="81">
        <v>4.45</v>
      </c>
      <c r="G350" s="81">
        <v>7.11</v>
      </c>
      <c r="H350" s="81">
        <v>5.8744125</v>
      </c>
      <c r="I350" s="81">
        <v>7.8761926605504593</v>
      </c>
      <c r="J350" t="s">
        <v>85</v>
      </c>
      <c r="K350" t="s">
        <v>86</v>
      </c>
      <c r="L350" t="s">
        <v>87</v>
      </c>
    </row>
    <row r="351" spans="1:13" x14ac:dyDescent="0.25">
      <c r="A351" t="s">
        <v>711</v>
      </c>
      <c r="B351" s="26">
        <v>12.76</v>
      </c>
      <c r="C351" s="26">
        <v>5.0199999999999996</v>
      </c>
      <c r="D351" s="26">
        <v>5.0199999999999996</v>
      </c>
      <c r="E351" s="26">
        <v>5.09</v>
      </c>
      <c r="F351" s="26">
        <v>1.42</v>
      </c>
      <c r="G351" s="26">
        <v>1.33</v>
      </c>
      <c r="H351" s="26">
        <v>0</v>
      </c>
      <c r="I351" s="26">
        <v>1.1852522935779819</v>
      </c>
      <c r="J351" t="s">
        <v>85</v>
      </c>
      <c r="K351" t="s">
        <v>86</v>
      </c>
      <c r="L351" t="s">
        <v>87</v>
      </c>
    </row>
    <row r="352" spans="1:13" x14ac:dyDescent="0.25">
      <c r="A352" t="s">
        <v>790</v>
      </c>
      <c r="B352" s="26">
        <v>7.0000000000000007E-2</v>
      </c>
      <c r="C352" s="26">
        <v>0</v>
      </c>
      <c r="D352" s="26">
        <v>0</v>
      </c>
      <c r="E352" s="26">
        <v>0</v>
      </c>
      <c r="F352" s="26">
        <v>0</v>
      </c>
      <c r="G352" s="26">
        <v>0</v>
      </c>
      <c r="H352" s="26">
        <v>0</v>
      </c>
      <c r="I352" s="26">
        <v>0</v>
      </c>
      <c r="J352" t="s">
        <v>85</v>
      </c>
      <c r="K352" t="s">
        <v>86</v>
      </c>
      <c r="L352" t="s">
        <v>364</v>
      </c>
    </row>
    <row r="353" spans="1:12" x14ac:dyDescent="0.25">
      <c r="A353" t="s">
        <v>712</v>
      </c>
      <c r="B353" s="26">
        <v>0.72</v>
      </c>
      <c r="C353" s="26">
        <v>0.34</v>
      </c>
      <c r="D353" s="26">
        <v>1.56</v>
      </c>
      <c r="E353" s="26">
        <v>0</v>
      </c>
      <c r="F353" s="26">
        <v>0.63</v>
      </c>
      <c r="G353" s="26">
        <v>2.13</v>
      </c>
      <c r="H353" s="26">
        <v>0</v>
      </c>
      <c r="I353" s="26">
        <v>0</v>
      </c>
      <c r="J353" t="s">
        <v>85</v>
      </c>
      <c r="K353" t="s">
        <v>111</v>
      </c>
      <c r="L353" t="s">
        <v>112</v>
      </c>
    </row>
    <row r="354" spans="1:12" x14ac:dyDescent="0.25">
      <c r="A354" t="s">
        <v>791</v>
      </c>
      <c r="B354" s="26">
        <v>0</v>
      </c>
      <c r="C354" s="26">
        <v>0.04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t="s">
        <v>85</v>
      </c>
      <c r="K354" t="s">
        <v>374</v>
      </c>
      <c r="L354" t="s">
        <v>375</v>
      </c>
    </row>
    <row r="355" spans="1:12" x14ac:dyDescent="0.25">
      <c r="A355" t="s">
        <v>713</v>
      </c>
      <c r="B355" s="26">
        <v>0</v>
      </c>
      <c r="C355" s="26">
        <v>0.03</v>
      </c>
      <c r="D355" s="26">
        <v>0</v>
      </c>
      <c r="E355" s="26">
        <v>0.34</v>
      </c>
      <c r="F355" s="26">
        <v>0</v>
      </c>
      <c r="G355" s="26">
        <v>0</v>
      </c>
      <c r="H355" s="26">
        <v>0</v>
      </c>
      <c r="I355" s="26">
        <v>0.39508409785932724</v>
      </c>
      <c r="J355" t="s">
        <v>85</v>
      </c>
      <c r="K355" t="s">
        <v>354</v>
      </c>
      <c r="L355" t="s">
        <v>355</v>
      </c>
    </row>
    <row r="356" spans="1:12" x14ac:dyDescent="0.25">
      <c r="A356" t="s">
        <v>225</v>
      </c>
      <c r="B356" s="26">
        <v>0.62</v>
      </c>
      <c r="C356" s="26">
        <v>0.06</v>
      </c>
      <c r="D356" s="26">
        <v>0.13</v>
      </c>
      <c r="E356" s="26">
        <v>0.89</v>
      </c>
      <c r="F356" s="26">
        <v>0</v>
      </c>
      <c r="G356" s="26">
        <v>0</v>
      </c>
      <c r="H356" s="26">
        <v>0</v>
      </c>
      <c r="I356" s="26">
        <v>0</v>
      </c>
      <c r="J356" t="s">
        <v>85</v>
      </c>
      <c r="K356" t="s">
        <v>94</v>
      </c>
      <c r="L356" t="s">
        <v>153</v>
      </c>
    </row>
    <row r="357" spans="1:12" x14ac:dyDescent="0.25">
      <c r="A357" t="s">
        <v>714</v>
      </c>
      <c r="B357" s="26">
        <v>0</v>
      </c>
      <c r="C357" s="26">
        <v>0</v>
      </c>
      <c r="D357" s="26">
        <v>0</v>
      </c>
      <c r="E357" s="26">
        <v>0</v>
      </c>
      <c r="F357" s="26">
        <v>0</v>
      </c>
      <c r="G357" s="26">
        <v>0</v>
      </c>
      <c r="H357" s="26">
        <v>0.46423928571428569</v>
      </c>
      <c r="I357" s="26">
        <v>0</v>
      </c>
      <c r="J357" t="s">
        <v>85</v>
      </c>
      <c r="K357" t="s">
        <v>94</v>
      </c>
      <c r="L357" t="s">
        <v>381</v>
      </c>
    </row>
    <row r="358" spans="1:12" x14ac:dyDescent="0.25">
      <c r="A358" t="s">
        <v>21</v>
      </c>
      <c r="B358" s="26">
        <v>15.370000000000003</v>
      </c>
      <c r="C358" s="26">
        <v>8.48</v>
      </c>
      <c r="D358" s="26">
        <v>11.010000000000002</v>
      </c>
      <c r="E358" s="26">
        <v>17.290000000000006</v>
      </c>
      <c r="F358" s="26">
        <v>12.809999999999999</v>
      </c>
      <c r="G358" s="26">
        <v>13.93</v>
      </c>
      <c r="H358" s="26">
        <v>11.213164285714285</v>
      </c>
      <c r="I358" s="26">
        <v>17.205275229357799</v>
      </c>
      <c r="J358" t="s">
        <v>85</v>
      </c>
      <c r="K358" t="s">
        <v>94</v>
      </c>
      <c r="L358" t="s">
        <v>0</v>
      </c>
    </row>
    <row r="359" spans="1:12" x14ac:dyDescent="0.25">
      <c r="A359" t="s">
        <v>716</v>
      </c>
      <c r="B359" s="26">
        <v>0</v>
      </c>
      <c r="C359" s="26">
        <v>0</v>
      </c>
      <c r="D359" s="26">
        <v>0.18</v>
      </c>
      <c r="E359" s="26">
        <v>0</v>
      </c>
      <c r="F359" s="26">
        <v>0.61</v>
      </c>
      <c r="G359" s="26">
        <v>0.57999999999999996</v>
      </c>
      <c r="H359" s="26">
        <v>0.76778035714285708</v>
      </c>
      <c r="I359" s="26">
        <v>0.48429663608562695</v>
      </c>
      <c r="J359" t="s">
        <v>85</v>
      </c>
      <c r="K359" t="s">
        <v>94</v>
      </c>
      <c r="L359" t="s">
        <v>348</v>
      </c>
    </row>
    <row r="360" spans="1:12" x14ac:dyDescent="0.25">
      <c r="A360" s="2" t="s">
        <v>13</v>
      </c>
      <c r="B360" s="81">
        <v>0.93</v>
      </c>
      <c r="C360" s="81">
        <v>0.05</v>
      </c>
      <c r="D360" s="81">
        <v>8.89</v>
      </c>
      <c r="E360" s="81">
        <v>2.46</v>
      </c>
      <c r="F360" s="81">
        <v>25.79</v>
      </c>
      <c r="G360" s="81">
        <v>20.149999999999999</v>
      </c>
      <c r="H360" s="81">
        <v>24.229719642857141</v>
      </c>
      <c r="I360" s="81">
        <v>14.248516819571867</v>
      </c>
      <c r="J360" t="s">
        <v>85</v>
      </c>
      <c r="K360" t="s">
        <v>94</v>
      </c>
      <c r="L360" t="s">
        <v>108</v>
      </c>
    </row>
    <row r="361" spans="1:12" x14ac:dyDescent="0.25">
      <c r="A361" t="s">
        <v>54</v>
      </c>
      <c r="B361" s="26">
        <v>0</v>
      </c>
      <c r="C361" s="81">
        <v>0.03</v>
      </c>
      <c r="D361" s="26">
        <v>0</v>
      </c>
      <c r="E361" s="26">
        <v>0</v>
      </c>
      <c r="F361" s="81">
        <v>0.13</v>
      </c>
      <c r="G361" s="26">
        <v>0</v>
      </c>
      <c r="H361" s="26">
        <v>0</v>
      </c>
      <c r="I361" s="26">
        <v>0</v>
      </c>
      <c r="J361" t="s">
        <v>85</v>
      </c>
      <c r="K361" t="s">
        <v>94</v>
      </c>
      <c r="L361" t="s">
        <v>108</v>
      </c>
    </row>
    <row r="362" spans="1:12" x14ac:dyDescent="0.25">
      <c r="A362" t="s">
        <v>21</v>
      </c>
      <c r="B362" s="26">
        <v>0</v>
      </c>
      <c r="C362" s="26">
        <v>0.42</v>
      </c>
      <c r="D362" s="26">
        <v>0.16</v>
      </c>
      <c r="E362" s="26">
        <v>0.06</v>
      </c>
      <c r="F362" s="26">
        <v>0</v>
      </c>
      <c r="G362" s="26">
        <v>0</v>
      </c>
      <c r="H362" s="26">
        <v>0</v>
      </c>
      <c r="I362" s="26">
        <v>0</v>
      </c>
      <c r="J362" t="s">
        <v>85</v>
      </c>
      <c r="K362" t="s">
        <v>94</v>
      </c>
      <c r="L362" t="s">
        <v>98</v>
      </c>
    </row>
    <row r="363" spans="1:12" x14ac:dyDescent="0.25">
      <c r="A363" t="s">
        <v>717</v>
      </c>
      <c r="B363" s="26">
        <v>0.06</v>
      </c>
      <c r="C363" s="26">
        <v>7.0000000000000007E-2</v>
      </c>
      <c r="D363" s="26">
        <v>0</v>
      </c>
      <c r="E363" s="26">
        <v>0</v>
      </c>
      <c r="F363" s="26">
        <v>0</v>
      </c>
      <c r="G363" s="26">
        <v>0</v>
      </c>
      <c r="H363" s="26">
        <v>0</v>
      </c>
      <c r="I363" s="26">
        <v>0</v>
      </c>
      <c r="J363" t="s">
        <v>85</v>
      </c>
      <c r="K363" t="s">
        <v>94</v>
      </c>
      <c r="L363" t="s">
        <v>130</v>
      </c>
    </row>
    <row r="364" spans="1:12" x14ac:dyDescent="0.25">
      <c r="A364" t="s">
        <v>412</v>
      </c>
      <c r="B364" s="26">
        <v>0</v>
      </c>
      <c r="C364" s="26">
        <v>0</v>
      </c>
      <c r="D364" s="26">
        <v>0</v>
      </c>
      <c r="E364" s="26">
        <v>0</v>
      </c>
      <c r="F364" s="26">
        <v>0.63</v>
      </c>
      <c r="G364" s="26">
        <v>0</v>
      </c>
      <c r="H364" s="26">
        <v>0</v>
      </c>
      <c r="I364" s="26">
        <v>0</v>
      </c>
      <c r="J364" t="s">
        <v>85</v>
      </c>
      <c r="K364" t="s">
        <v>94</v>
      </c>
      <c r="L364" t="s">
        <v>130</v>
      </c>
    </row>
    <row r="365" spans="1:12" x14ac:dyDescent="0.25">
      <c r="A365" t="s">
        <v>28</v>
      </c>
      <c r="B365" s="26">
        <v>0</v>
      </c>
      <c r="C365" s="26">
        <v>0</v>
      </c>
      <c r="D365" s="26">
        <v>0</v>
      </c>
      <c r="E365" s="26">
        <v>0</v>
      </c>
      <c r="F365" s="26">
        <v>0</v>
      </c>
      <c r="G365" s="26">
        <v>0</v>
      </c>
      <c r="H365" s="26">
        <v>0</v>
      </c>
      <c r="I365" s="26">
        <v>0.39508409785932724</v>
      </c>
      <c r="J365" t="s">
        <v>85</v>
      </c>
      <c r="K365" t="s">
        <v>94</v>
      </c>
      <c r="L365" t="s">
        <v>130</v>
      </c>
    </row>
    <row r="366" spans="1:12" x14ac:dyDescent="0.25">
      <c r="A366" t="s">
        <v>792</v>
      </c>
      <c r="B366" s="26">
        <v>1.21</v>
      </c>
      <c r="C366" s="26">
        <v>0</v>
      </c>
      <c r="D366" s="26">
        <v>0</v>
      </c>
      <c r="E366" s="26">
        <v>0</v>
      </c>
      <c r="F366" s="26">
        <v>0</v>
      </c>
      <c r="G366" s="26">
        <v>0.68</v>
      </c>
      <c r="H366" s="26">
        <v>0</v>
      </c>
      <c r="I366" s="26">
        <v>0.64997706422018353</v>
      </c>
      <c r="J366" t="s">
        <v>85</v>
      </c>
      <c r="K366" t="s">
        <v>94</v>
      </c>
      <c r="L366" t="s">
        <v>130</v>
      </c>
    </row>
    <row r="367" spans="1:12" x14ac:dyDescent="0.25">
      <c r="A367" t="s">
        <v>718</v>
      </c>
      <c r="B367" s="26">
        <v>0</v>
      </c>
      <c r="C367" s="26">
        <v>0</v>
      </c>
      <c r="D367" s="26">
        <v>0</v>
      </c>
      <c r="E367" s="26">
        <v>0</v>
      </c>
      <c r="F367" s="26">
        <v>1.1100000000000001</v>
      </c>
      <c r="G367" s="26">
        <v>1.49</v>
      </c>
      <c r="H367" s="26">
        <v>0.73206964285714282</v>
      </c>
      <c r="I367" s="26">
        <v>1.108784403669725</v>
      </c>
      <c r="J367" t="s">
        <v>85</v>
      </c>
      <c r="K367" t="s">
        <v>94</v>
      </c>
      <c r="L367" t="s">
        <v>130</v>
      </c>
    </row>
    <row r="368" spans="1:12" x14ac:dyDescent="0.25">
      <c r="A368" t="s">
        <v>719</v>
      </c>
      <c r="B368" s="26">
        <v>0.01</v>
      </c>
      <c r="C368" s="26">
        <v>0</v>
      </c>
      <c r="D368" s="26">
        <v>0.02</v>
      </c>
      <c r="E368" s="26">
        <v>0</v>
      </c>
      <c r="F368" s="26">
        <v>0</v>
      </c>
      <c r="G368" s="26">
        <v>0.26</v>
      </c>
      <c r="H368" s="26">
        <v>0</v>
      </c>
      <c r="I368" s="26">
        <v>0.49704128440366979</v>
      </c>
      <c r="J368" t="s">
        <v>85</v>
      </c>
      <c r="K368" t="s">
        <v>94</v>
      </c>
      <c r="L368" t="s">
        <v>130</v>
      </c>
    </row>
    <row r="369" spans="1:12" x14ac:dyDescent="0.25">
      <c r="A369" t="s">
        <v>26</v>
      </c>
      <c r="B369" s="26">
        <v>0.1</v>
      </c>
      <c r="C369" s="26">
        <v>0.13</v>
      </c>
      <c r="D369" s="26">
        <v>3.83</v>
      </c>
      <c r="E369" s="26">
        <v>0.03</v>
      </c>
      <c r="F369" s="26">
        <v>6.96</v>
      </c>
      <c r="G369" s="26">
        <v>11.31</v>
      </c>
      <c r="H369" s="26">
        <v>9.4633392857142855</v>
      </c>
      <c r="I369" s="26">
        <v>12.273096330275232</v>
      </c>
      <c r="J369" t="s">
        <v>85</v>
      </c>
      <c r="K369" t="s">
        <v>94</v>
      </c>
      <c r="L369" t="s">
        <v>95</v>
      </c>
    </row>
    <row r="370" spans="1:12" x14ac:dyDescent="0.25">
      <c r="A370" t="s">
        <v>721</v>
      </c>
      <c r="B370" s="26">
        <v>0.7</v>
      </c>
      <c r="C370" s="26">
        <v>0.39</v>
      </c>
      <c r="D370" s="26">
        <v>1.39</v>
      </c>
      <c r="E370" s="26">
        <v>0.5</v>
      </c>
      <c r="F370" s="26">
        <v>0</v>
      </c>
      <c r="G370" s="26">
        <v>1.23</v>
      </c>
      <c r="H370" s="26">
        <v>0.53566071428571427</v>
      </c>
      <c r="I370" s="26">
        <v>1.580336391437309</v>
      </c>
      <c r="J370" t="s">
        <v>85</v>
      </c>
      <c r="K370" t="s">
        <v>94</v>
      </c>
      <c r="L370" t="s">
        <v>178</v>
      </c>
    </row>
    <row r="371" spans="1:12" x14ac:dyDescent="0.25">
      <c r="A371" t="s">
        <v>27</v>
      </c>
      <c r="B371" s="26">
        <v>0.08</v>
      </c>
      <c r="C371" s="26">
        <v>0.09</v>
      </c>
      <c r="D371" s="26">
        <v>0</v>
      </c>
      <c r="E371" s="26">
        <v>0.02</v>
      </c>
      <c r="F371" s="26">
        <v>0</v>
      </c>
      <c r="G371" s="26">
        <v>0</v>
      </c>
      <c r="H371" s="26">
        <v>0</v>
      </c>
      <c r="I371" s="26">
        <v>0</v>
      </c>
      <c r="J371" t="s">
        <v>85</v>
      </c>
      <c r="K371" t="s">
        <v>90</v>
      </c>
      <c r="L371" t="s">
        <v>150</v>
      </c>
    </row>
    <row r="372" spans="1:12" x14ac:dyDescent="0.25">
      <c r="A372" t="s">
        <v>724</v>
      </c>
      <c r="B372" s="26">
        <v>0.53</v>
      </c>
      <c r="C372" s="26">
        <v>0.04</v>
      </c>
      <c r="D372" s="26">
        <v>1.17</v>
      </c>
      <c r="E372" s="26">
        <v>1.65</v>
      </c>
      <c r="F372" s="26">
        <v>4.5999999999999996</v>
      </c>
      <c r="G372" s="26">
        <v>3.56</v>
      </c>
      <c r="H372" s="26">
        <v>4.0888767857142856</v>
      </c>
      <c r="I372" s="26">
        <v>3.7086926605504593</v>
      </c>
      <c r="J372" t="s">
        <v>85</v>
      </c>
      <c r="K372" t="s">
        <v>90</v>
      </c>
      <c r="L372" t="s">
        <v>118</v>
      </c>
    </row>
    <row r="373" spans="1:12" x14ac:dyDescent="0.25">
      <c r="A373" t="s">
        <v>726</v>
      </c>
      <c r="B373" s="26">
        <v>0</v>
      </c>
      <c r="C373" s="26">
        <v>0</v>
      </c>
      <c r="D373" s="26">
        <v>0.39</v>
      </c>
      <c r="E373" s="26">
        <v>0.15</v>
      </c>
      <c r="F373" s="26">
        <v>1</v>
      </c>
      <c r="G373" s="26">
        <v>0.57999999999999996</v>
      </c>
      <c r="H373" s="26">
        <v>2.0890767857142856</v>
      </c>
      <c r="I373" s="26">
        <v>0.6882110091743121</v>
      </c>
      <c r="J373" t="s">
        <v>85</v>
      </c>
      <c r="K373" t="s">
        <v>90</v>
      </c>
      <c r="L373" t="s">
        <v>106</v>
      </c>
    </row>
    <row r="374" spans="1:12" x14ac:dyDescent="0.25">
      <c r="A374" t="s">
        <v>727</v>
      </c>
      <c r="B374" s="26">
        <v>0</v>
      </c>
      <c r="C374" s="26">
        <v>0</v>
      </c>
      <c r="D374" s="26">
        <v>0</v>
      </c>
      <c r="E374" s="26">
        <v>0</v>
      </c>
      <c r="F374" s="26">
        <v>0.39</v>
      </c>
      <c r="G374" s="26">
        <v>0</v>
      </c>
      <c r="H374" s="26">
        <v>0</v>
      </c>
      <c r="I374" s="26">
        <v>0</v>
      </c>
      <c r="J374" t="s">
        <v>85</v>
      </c>
      <c r="K374" t="s">
        <v>90</v>
      </c>
      <c r="L374" t="s">
        <v>106</v>
      </c>
    </row>
    <row r="375" spans="1:12" x14ac:dyDescent="0.25">
      <c r="A375" t="s">
        <v>55</v>
      </c>
      <c r="B375" s="81">
        <v>0</v>
      </c>
      <c r="C375" s="81">
        <v>0.02</v>
      </c>
      <c r="D375" s="81">
        <v>0</v>
      </c>
      <c r="E375" s="81">
        <v>0</v>
      </c>
      <c r="F375" s="81">
        <v>0</v>
      </c>
      <c r="G375" s="81">
        <v>0</v>
      </c>
      <c r="H375" s="81">
        <v>0</v>
      </c>
      <c r="I375" s="81">
        <v>0</v>
      </c>
      <c r="J375" t="s">
        <v>85</v>
      </c>
      <c r="K375" t="s">
        <v>90</v>
      </c>
      <c r="L375" t="s">
        <v>106</v>
      </c>
    </row>
    <row r="376" spans="1:12" x14ac:dyDescent="0.25">
      <c r="A376" s="2" t="s">
        <v>6</v>
      </c>
      <c r="B376" s="81">
        <v>2.25</v>
      </c>
      <c r="C376" s="81">
        <v>0.01</v>
      </c>
      <c r="D376" s="81">
        <v>1.61</v>
      </c>
      <c r="E376" s="26">
        <v>0</v>
      </c>
      <c r="F376" s="81">
        <v>1.35</v>
      </c>
      <c r="G376" s="81">
        <v>1.45</v>
      </c>
      <c r="H376" s="81">
        <v>1.3391517857142856</v>
      </c>
      <c r="I376" s="81">
        <v>1.7715061162079511</v>
      </c>
      <c r="J376" t="s">
        <v>85</v>
      </c>
      <c r="K376" t="s">
        <v>90</v>
      </c>
      <c r="L376" t="s">
        <v>106</v>
      </c>
    </row>
    <row r="377" spans="1:12" x14ac:dyDescent="0.25">
      <c r="A377" t="s">
        <v>21</v>
      </c>
      <c r="B377" s="26">
        <v>0</v>
      </c>
      <c r="C377" s="26">
        <v>0</v>
      </c>
      <c r="D377" s="26">
        <v>0.24</v>
      </c>
      <c r="E377" s="26">
        <v>0.37</v>
      </c>
      <c r="F377" s="26">
        <v>1.29</v>
      </c>
      <c r="G377" s="26">
        <v>0.81</v>
      </c>
      <c r="H377" s="26">
        <v>3.0889767857142858</v>
      </c>
      <c r="I377" s="26">
        <v>2.2558027522935782</v>
      </c>
      <c r="J377" t="s">
        <v>85</v>
      </c>
      <c r="K377" t="s">
        <v>90</v>
      </c>
      <c r="L377" t="s">
        <v>106</v>
      </c>
    </row>
    <row r="378" spans="1:12" x14ac:dyDescent="0.25">
      <c r="A378" t="s">
        <v>12</v>
      </c>
      <c r="B378" s="26">
        <v>0</v>
      </c>
      <c r="C378" s="26">
        <v>0.02</v>
      </c>
      <c r="D378" s="26">
        <v>0</v>
      </c>
      <c r="E378" s="26">
        <v>0</v>
      </c>
      <c r="F378" s="26">
        <v>0</v>
      </c>
      <c r="G378" s="26">
        <v>0</v>
      </c>
      <c r="H378" s="26">
        <v>0</v>
      </c>
      <c r="I378" s="26">
        <v>0</v>
      </c>
      <c r="J378" t="s">
        <v>85</v>
      </c>
      <c r="K378" t="s">
        <v>90</v>
      </c>
      <c r="L378" t="s">
        <v>166</v>
      </c>
    </row>
    <row r="379" spans="1:12" x14ac:dyDescent="0.25">
      <c r="A379" t="s">
        <v>21</v>
      </c>
      <c r="B379" s="26">
        <v>0</v>
      </c>
      <c r="C379" s="26">
        <v>0.04</v>
      </c>
      <c r="D379" s="26">
        <v>7.0000000000000007E-2</v>
      </c>
      <c r="E379" s="26">
        <v>0</v>
      </c>
      <c r="F379" s="26">
        <v>0</v>
      </c>
      <c r="G379" s="26">
        <v>0</v>
      </c>
      <c r="H379" s="26">
        <v>0</v>
      </c>
      <c r="I379" s="26">
        <v>0</v>
      </c>
      <c r="J379" t="s">
        <v>85</v>
      </c>
      <c r="K379" t="s">
        <v>90</v>
      </c>
      <c r="L379" t="s">
        <v>166</v>
      </c>
    </row>
    <row r="380" spans="1:12" x14ac:dyDescent="0.25">
      <c r="A380" t="s">
        <v>793</v>
      </c>
      <c r="B380" s="26">
        <v>0</v>
      </c>
      <c r="C380" s="26">
        <v>0</v>
      </c>
      <c r="D380" s="26">
        <v>0.08</v>
      </c>
      <c r="E380" s="26">
        <v>0</v>
      </c>
      <c r="F380" s="26">
        <v>0</v>
      </c>
      <c r="G380" s="26">
        <v>0</v>
      </c>
      <c r="H380" s="26">
        <v>0</v>
      </c>
      <c r="I380" s="26">
        <v>0</v>
      </c>
      <c r="J380" t="s">
        <v>85</v>
      </c>
      <c r="K380" t="s">
        <v>90</v>
      </c>
      <c r="L380" t="s">
        <v>362</v>
      </c>
    </row>
    <row r="381" spans="1:12" x14ac:dyDescent="0.25">
      <c r="A381" t="s">
        <v>1</v>
      </c>
      <c r="B381" s="26">
        <v>0.37</v>
      </c>
      <c r="C381" s="26">
        <v>0.32</v>
      </c>
      <c r="D381" s="26">
        <v>7.0000000000000007E-2</v>
      </c>
      <c r="E381" s="26">
        <v>0.38</v>
      </c>
      <c r="F381" s="26">
        <v>0</v>
      </c>
      <c r="G381" s="26">
        <v>0</v>
      </c>
      <c r="H381" s="26">
        <v>0</v>
      </c>
      <c r="I381" s="26">
        <v>0</v>
      </c>
      <c r="J381" t="s">
        <v>85</v>
      </c>
      <c r="K381" t="s">
        <v>90</v>
      </c>
      <c r="L381" t="s">
        <v>91</v>
      </c>
    </row>
    <row r="382" spans="1:12" x14ac:dyDescent="0.25">
      <c r="A382" t="s">
        <v>21</v>
      </c>
      <c r="B382" s="26">
        <v>0.63</v>
      </c>
      <c r="C382" s="26">
        <v>0.24</v>
      </c>
      <c r="D382" s="26">
        <v>0.17</v>
      </c>
      <c r="E382" s="26">
        <v>0.02</v>
      </c>
      <c r="F382" s="26">
        <v>0</v>
      </c>
      <c r="G382" s="26">
        <v>2.11</v>
      </c>
      <c r="H382" s="26">
        <v>0</v>
      </c>
      <c r="I382" s="26">
        <v>0.12744648318042814</v>
      </c>
      <c r="J382" t="s">
        <v>85</v>
      </c>
      <c r="K382" t="s">
        <v>90</v>
      </c>
      <c r="L382" t="s">
        <v>91</v>
      </c>
    </row>
    <row r="383" spans="1:12" x14ac:dyDescent="0.25">
      <c r="A383" t="s">
        <v>729</v>
      </c>
      <c r="B383" s="26">
        <v>2.3699999999999997</v>
      </c>
      <c r="C383" s="26">
        <v>2.88</v>
      </c>
      <c r="D383" s="26">
        <v>0.37</v>
      </c>
      <c r="E383" s="26">
        <v>0.49</v>
      </c>
      <c r="F383" s="26">
        <v>9.73</v>
      </c>
      <c r="G383" s="26">
        <v>9.89</v>
      </c>
      <c r="H383" s="26">
        <v>8.9991000000000003</v>
      </c>
      <c r="I383" s="26">
        <v>9.163402140672785</v>
      </c>
      <c r="J383" t="s">
        <v>85</v>
      </c>
      <c r="K383" t="s">
        <v>90</v>
      </c>
      <c r="L383" t="s">
        <v>144</v>
      </c>
    </row>
    <row r="384" spans="1:12" x14ac:dyDescent="0.25">
      <c r="A384" t="s">
        <v>730</v>
      </c>
      <c r="B384" s="26">
        <v>7.0000000000000007E-2</v>
      </c>
      <c r="C384" s="26">
        <v>0.02</v>
      </c>
      <c r="D384" s="26">
        <v>0.06</v>
      </c>
      <c r="E384" s="26">
        <v>0.04</v>
      </c>
      <c r="F384" s="26">
        <v>0</v>
      </c>
      <c r="G384" s="26">
        <v>0</v>
      </c>
      <c r="H384" s="26">
        <v>0</v>
      </c>
      <c r="I384" s="26">
        <v>0</v>
      </c>
      <c r="J384" t="s">
        <v>85</v>
      </c>
      <c r="K384" t="s">
        <v>90</v>
      </c>
      <c r="L384" t="s">
        <v>133</v>
      </c>
    </row>
    <row r="385" spans="1:12" x14ac:dyDescent="0.25">
      <c r="A385" t="s">
        <v>21</v>
      </c>
      <c r="B385" s="26">
        <v>0.06</v>
      </c>
      <c r="C385" s="26">
        <v>0</v>
      </c>
      <c r="D385" s="26">
        <v>0.14000000000000001</v>
      </c>
      <c r="E385" s="26">
        <v>0</v>
      </c>
      <c r="F385" s="26">
        <v>0.44</v>
      </c>
      <c r="G385" s="26">
        <v>0</v>
      </c>
      <c r="H385" s="26">
        <v>0.94633392857142862</v>
      </c>
      <c r="I385" s="26">
        <v>0</v>
      </c>
      <c r="J385" t="s">
        <v>85</v>
      </c>
      <c r="K385" t="s">
        <v>90</v>
      </c>
      <c r="L385" t="s">
        <v>98</v>
      </c>
    </row>
    <row r="386" spans="1:12" x14ac:dyDescent="0.25">
      <c r="A386" s="2" t="s">
        <v>56</v>
      </c>
      <c r="B386" s="26">
        <v>0</v>
      </c>
      <c r="C386" s="81">
        <v>0.78</v>
      </c>
      <c r="D386" s="81">
        <v>0.69000000000000006</v>
      </c>
      <c r="E386" s="81">
        <v>0.57000000000000006</v>
      </c>
      <c r="F386" s="81">
        <v>2.86</v>
      </c>
      <c r="G386" s="81">
        <v>3.22</v>
      </c>
      <c r="H386" s="81">
        <v>2.1426428571428571</v>
      </c>
      <c r="I386" s="81">
        <v>3.75967125382263</v>
      </c>
      <c r="J386" t="s">
        <v>85</v>
      </c>
      <c r="K386" t="s">
        <v>90</v>
      </c>
      <c r="L386" t="s">
        <v>163</v>
      </c>
    </row>
    <row r="387" spans="1:12" x14ac:dyDescent="0.25">
      <c r="A387" t="s">
        <v>794</v>
      </c>
      <c r="B387" s="26">
        <v>7.0000000000000007E-2</v>
      </c>
      <c r="C387" s="26">
        <v>0.05</v>
      </c>
      <c r="D387" s="26">
        <v>0</v>
      </c>
      <c r="E387" s="26">
        <v>0</v>
      </c>
      <c r="F387" s="26">
        <v>0</v>
      </c>
      <c r="G387" s="26">
        <v>0</v>
      </c>
      <c r="H387" s="26">
        <v>0</v>
      </c>
      <c r="I387" s="26">
        <v>0</v>
      </c>
      <c r="J387" t="s">
        <v>85</v>
      </c>
      <c r="K387" t="s">
        <v>90</v>
      </c>
      <c r="L387" t="s">
        <v>367</v>
      </c>
    </row>
    <row r="388" spans="1:12" x14ac:dyDescent="0.25">
      <c r="A388" t="s">
        <v>795</v>
      </c>
      <c r="B388" s="26">
        <v>0.11</v>
      </c>
      <c r="C388" s="26">
        <v>0</v>
      </c>
      <c r="D388" s="26">
        <v>0</v>
      </c>
      <c r="E388" s="26">
        <v>0</v>
      </c>
      <c r="F388" s="26">
        <v>0</v>
      </c>
      <c r="G388" s="26">
        <v>0</v>
      </c>
      <c r="H388" s="26">
        <v>0</v>
      </c>
      <c r="I388" s="26">
        <v>0</v>
      </c>
      <c r="J388" t="s">
        <v>85</v>
      </c>
      <c r="K388" t="s">
        <v>90</v>
      </c>
      <c r="L388" t="s">
        <v>169</v>
      </c>
    </row>
    <row r="389" spans="1:12" x14ac:dyDescent="0.25">
      <c r="A389" t="s">
        <v>732</v>
      </c>
      <c r="B389" s="26">
        <v>0</v>
      </c>
      <c r="C389" s="26">
        <v>0.87</v>
      </c>
      <c r="D389" s="26">
        <v>0.34</v>
      </c>
      <c r="E389" s="26">
        <v>0.04</v>
      </c>
      <c r="F389" s="26">
        <v>1.1100000000000001</v>
      </c>
      <c r="G389" s="26">
        <v>1.0900000000000001</v>
      </c>
      <c r="H389" s="26">
        <v>0.53566071428571427</v>
      </c>
      <c r="I389" s="26">
        <v>1.2489755351681959</v>
      </c>
      <c r="J389" t="s">
        <v>85</v>
      </c>
      <c r="K389" t="s">
        <v>90</v>
      </c>
      <c r="L389" t="s">
        <v>169</v>
      </c>
    </row>
    <row r="390" spans="1:12" x14ac:dyDescent="0.25">
      <c r="A390" t="s">
        <v>733</v>
      </c>
      <c r="B390" s="26">
        <v>0</v>
      </c>
      <c r="C390" s="26">
        <v>0</v>
      </c>
      <c r="D390" s="26">
        <v>0.14000000000000001</v>
      </c>
      <c r="E390" s="26">
        <v>0.32</v>
      </c>
      <c r="F390" s="26">
        <v>0</v>
      </c>
      <c r="G390" s="26">
        <v>0</v>
      </c>
      <c r="H390" s="26">
        <v>7.1421428571428566E-2</v>
      </c>
      <c r="I390" s="26">
        <v>0</v>
      </c>
      <c r="J390" t="s">
        <v>85</v>
      </c>
      <c r="K390" t="s">
        <v>90</v>
      </c>
      <c r="L390" t="s">
        <v>169</v>
      </c>
    </row>
    <row r="391" spans="1:12" x14ac:dyDescent="0.25">
      <c r="A391" t="s">
        <v>21</v>
      </c>
      <c r="B391" s="26">
        <v>0</v>
      </c>
      <c r="C391" s="26">
        <v>0</v>
      </c>
      <c r="D391" s="26">
        <v>0.34</v>
      </c>
      <c r="E391" s="26">
        <v>7.0000000000000007E-2</v>
      </c>
      <c r="F391" s="26">
        <v>1.9900000000000002</v>
      </c>
      <c r="G391" s="26">
        <v>1.35</v>
      </c>
      <c r="H391" s="26">
        <v>0.57137142857142853</v>
      </c>
      <c r="I391" s="26">
        <v>0.94310397553516834</v>
      </c>
      <c r="J391" t="s">
        <v>85</v>
      </c>
      <c r="K391" t="s">
        <v>90</v>
      </c>
      <c r="L391" t="s">
        <v>169</v>
      </c>
    </row>
    <row r="392" spans="1:12" x14ac:dyDescent="0.25">
      <c r="A392" t="s">
        <v>734</v>
      </c>
      <c r="B392" s="26">
        <v>4.9000000000000004</v>
      </c>
      <c r="C392" s="26">
        <v>10.450000000000001</v>
      </c>
      <c r="D392" s="26">
        <v>18.190000000000001</v>
      </c>
      <c r="E392" s="26">
        <v>34.979999999999997</v>
      </c>
      <c r="F392" s="26">
        <v>1.96</v>
      </c>
      <c r="G392" s="26">
        <v>2.54</v>
      </c>
      <c r="H392" s="26">
        <v>1.9105232142857143</v>
      </c>
      <c r="I392" s="26">
        <v>2.1283562691131501</v>
      </c>
      <c r="J392" t="s">
        <v>85</v>
      </c>
      <c r="K392" t="s">
        <v>90</v>
      </c>
      <c r="L392" t="s">
        <v>103</v>
      </c>
    </row>
    <row r="393" spans="1:12" x14ac:dyDescent="0.25">
      <c r="A393" t="s">
        <v>735</v>
      </c>
      <c r="B393" s="26">
        <v>0</v>
      </c>
      <c r="C393" s="26">
        <v>5.25</v>
      </c>
      <c r="D393" s="26">
        <v>0</v>
      </c>
      <c r="E393" s="26">
        <v>0</v>
      </c>
      <c r="F393" s="26">
        <v>2.31</v>
      </c>
      <c r="G393" s="26">
        <v>0.5</v>
      </c>
      <c r="H393" s="26">
        <v>2.8925678571428572</v>
      </c>
      <c r="I393" s="26">
        <v>0.76467889908256892</v>
      </c>
      <c r="J393" t="s">
        <v>99</v>
      </c>
      <c r="K393" t="s">
        <v>19</v>
      </c>
      <c r="L393" t="s">
        <v>329</v>
      </c>
    </row>
    <row r="394" spans="1:12" x14ac:dyDescent="0.25">
      <c r="A394" t="s">
        <v>736</v>
      </c>
      <c r="B394" s="26">
        <v>0.09</v>
      </c>
      <c r="C394" s="26">
        <v>0.15</v>
      </c>
      <c r="D394" s="26">
        <v>0.04</v>
      </c>
      <c r="E394" s="26">
        <v>0.08</v>
      </c>
      <c r="F394" s="26">
        <v>0</v>
      </c>
      <c r="G394" s="26">
        <v>0</v>
      </c>
      <c r="H394" s="26">
        <v>0</v>
      </c>
      <c r="I394" s="26">
        <v>0</v>
      </c>
      <c r="J394" t="s">
        <v>99</v>
      </c>
      <c r="K394" t="s">
        <v>19</v>
      </c>
      <c r="L394" t="s">
        <v>342</v>
      </c>
    </row>
    <row r="395" spans="1:12" x14ac:dyDescent="0.25">
      <c r="A395" t="s">
        <v>737</v>
      </c>
      <c r="B395" s="26">
        <v>0.25</v>
      </c>
      <c r="C395" s="26">
        <v>0.38</v>
      </c>
      <c r="D395" s="26">
        <v>0</v>
      </c>
      <c r="E395" s="26">
        <v>0.05</v>
      </c>
      <c r="F395" s="26">
        <v>0</v>
      </c>
      <c r="G395" s="26">
        <v>0</v>
      </c>
      <c r="H395" s="26">
        <v>0</v>
      </c>
      <c r="I395" s="26">
        <v>0</v>
      </c>
      <c r="J395" t="s">
        <v>99</v>
      </c>
      <c r="K395" t="s">
        <v>19</v>
      </c>
      <c r="L395" t="s">
        <v>342</v>
      </c>
    </row>
    <row r="396" spans="1:12" x14ac:dyDescent="0.25">
      <c r="A396" t="s">
        <v>21</v>
      </c>
      <c r="B396" s="26">
        <v>12.1</v>
      </c>
      <c r="C396" s="26">
        <v>0.46</v>
      </c>
      <c r="D396" s="26">
        <v>1.1500000000000001</v>
      </c>
      <c r="E396" s="26">
        <v>0.13</v>
      </c>
      <c r="F396" s="26">
        <v>0</v>
      </c>
      <c r="G396" s="26">
        <v>0.28000000000000003</v>
      </c>
      <c r="H396" s="26">
        <v>0</v>
      </c>
      <c r="I396" s="26">
        <v>0.35685015290519884</v>
      </c>
      <c r="J396" t="s">
        <v>99</v>
      </c>
      <c r="K396" t="s">
        <v>19</v>
      </c>
      <c r="L396" t="s">
        <v>98</v>
      </c>
    </row>
    <row r="397" spans="1:12" x14ac:dyDescent="0.25">
      <c r="A397" t="s">
        <v>226</v>
      </c>
      <c r="B397" s="26">
        <v>1.55</v>
      </c>
      <c r="C397" s="26">
        <v>0.25</v>
      </c>
      <c r="D397" s="26">
        <v>0.06</v>
      </c>
      <c r="E397" s="26">
        <v>0.03</v>
      </c>
      <c r="F397" s="26">
        <v>1.07</v>
      </c>
      <c r="G397" s="26">
        <v>3.34</v>
      </c>
      <c r="H397" s="26">
        <v>1.1427428571428571</v>
      </c>
      <c r="I397" s="26">
        <v>4.2694571865443427</v>
      </c>
      <c r="J397" t="s">
        <v>99</v>
      </c>
      <c r="K397" t="s">
        <v>19</v>
      </c>
      <c r="L397" t="s">
        <v>193</v>
      </c>
    </row>
    <row r="398" spans="1:12" x14ac:dyDescent="0.25">
      <c r="A398" t="s">
        <v>21</v>
      </c>
      <c r="B398" s="26">
        <v>0.33</v>
      </c>
      <c r="C398" s="26">
        <v>0</v>
      </c>
      <c r="D398" s="26">
        <v>0</v>
      </c>
      <c r="E398" s="26">
        <v>0</v>
      </c>
      <c r="F398" s="26">
        <v>0</v>
      </c>
      <c r="G398" s="26">
        <v>0</v>
      </c>
      <c r="H398" s="26">
        <v>0</v>
      </c>
      <c r="I398" s="26">
        <v>0</v>
      </c>
      <c r="J398" t="s">
        <v>99</v>
      </c>
      <c r="K398" t="s">
        <v>19</v>
      </c>
      <c r="L398" t="s">
        <v>157</v>
      </c>
    </row>
    <row r="399" spans="1:12" x14ac:dyDescent="0.25">
      <c r="A399" t="s">
        <v>796</v>
      </c>
      <c r="B399" s="26">
        <v>0</v>
      </c>
      <c r="C399" s="26">
        <v>0</v>
      </c>
      <c r="D399" s="26">
        <v>0</v>
      </c>
      <c r="E399" s="26">
        <v>0.32</v>
      </c>
      <c r="F399" s="26">
        <v>0</v>
      </c>
      <c r="G399" s="26">
        <v>0</v>
      </c>
      <c r="H399" s="26">
        <v>0</v>
      </c>
      <c r="I399" s="26">
        <v>0</v>
      </c>
      <c r="J399" t="s">
        <v>99</v>
      </c>
      <c r="K399" t="s">
        <v>338</v>
      </c>
      <c r="L399" t="s">
        <v>344</v>
      </c>
    </row>
    <row r="400" spans="1:12" x14ac:dyDescent="0.25">
      <c r="A400" t="s">
        <v>797</v>
      </c>
      <c r="B400" s="26">
        <v>0</v>
      </c>
      <c r="C400" s="26">
        <v>0</v>
      </c>
      <c r="D400" s="26">
        <v>0</v>
      </c>
      <c r="E400" s="26">
        <v>0.5</v>
      </c>
      <c r="F400" s="26">
        <v>0</v>
      </c>
      <c r="G400" s="26">
        <v>0</v>
      </c>
      <c r="H400" s="26">
        <v>0</v>
      </c>
      <c r="I400" s="26">
        <v>0</v>
      </c>
      <c r="J400" t="s">
        <v>99</v>
      </c>
      <c r="K400" t="s">
        <v>338</v>
      </c>
      <c r="L400" t="s">
        <v>344</v>
      </c>
    </row>
    <row r="401" spans="1:13" x14ac:dyDescent="0.25">
      <c r="A401" t="s">
        <v>741</v>
      </c>
      <c r="B401" s="26">
        <v>0</v>
      </c>
      <c r="C401" s="26">
        <v>0</v>
      </c>
      <c r="D401" s="26">
        <v>0.61</v>
      </c>
      <c r="E401" s="26">
        <v>0.04</v>
      </c>
      <c r="F401" s="26">
        <v>0.7</v>
      </c>
      <c r="G401" s="26">
        <v>0</v>
      </c>
      <c r="H401" s="26">
        <v>0</v>
      </c>
      <c r="I401" s="26">
        <v>0</v>
      </c>
      <c r="J401" t="s">
        <v>99</v>
      </c>
      <c r="K401" t="s">
        <v>338</v>
      </c>
      <c r="L401" t="s">
        <v>339</v>
      </c>
    </row>
    <row r="402" spans="1:13" x14ac:dyDescent="0.25">
      <c r="A402" t="s">
        <v>742</v>
      </c>
      <c r="B402" s="26">
        <v>0</v>
      </c>
      <c r="C402" s="26">
        <v>0</v>
      </c>
      <c r="D402" s="26">
        <v>0</v>
      </c>
      <c r="E402" s="26">
        <v>0.09</v>
      </c>
      <c r="F402" s="26">
        <v>0</v>
      </c>
      <c r="G402" s="26">
        <v>0.72</v>
      </c>
      <c r="H402" s="26">
        <v>0</v>
      </c>
      <c r="I402" s="26">
        <v>0.99408256880733958</v>
      </c>
      <c r="J402" t="s">
        <v>99</v>
      </c>
      <c r="K402" t="s">
        <v>338</v>
      </c>
      <c r="L402" t="s">
        <v>339</v>
      </c>
    </row>
    <row r="403" spans="1:13" x14ac:dyDescent="0.25">
      <c r="A403" t="s">
        <v>743</v>
      </c>
      <c r="B403" s="26">
        <v>0</v>
      </c>
      <c r="C403" s="26">
        <v>0</v>
      </c>
      <c r="D403" s="26">
        <v>0</v>
      </c>
      <c r="E403" s="26">
        <v>0</v>
      </c>
      <c r="F403" s="26">
        <v>0.55000000000000004</v>
      </c>
      <c r="G403" s="26">
        <v>0</v>
      </c>
      <c r="H403" s="26">
        <v>0</v>
      </c>
      <c r="I403" s="26">
        <v>0</v>
      </c>
      <c r="J403" t="s">
        <v>99</v>
      </c>
      <c r="K403" t="s">
        <v>370</v>
      </c>
      <c r="L403" t="s">
        <v>371</v>
      </c>
    </row>
    <row r="404" spans="1:13" x14ac:dyDescent="0.25">
      <c r="A404" t="s">
        <v>744</v>
      </c>
      <c r="B404" s="26">
        <v>0.97</v>
      </c>
      <c r="C404" s="26">
        <v>0.34</v>
      </c>
      <c r="D404" s="26">
        <v>0.15</v>
      </c>
      <c r="E404" s="26">
        <v>0.13</v>
      </c>
      <c r="F404" s="26">
        <v>0</v>
      </c>
      <c r="G404" s="26">
        <v>0</v>
      </c>
      <c r="H404" s="26">
        <v>0</v>
      </c>
      <c r="I404" s="26">
        <v>0</v>
      </c>
      <c r="J404" t="s">
        <v>99</v>
      </c>
      <c r="K404" t="s">
        <v>141</v>
      </c>
      <c r="L404" t="s">
        <v>147</v>
      </c>
    </row>
    <row r="405" spans="1:13" x14ac:dyDescent="0.25">
      <c r="A405" t="s">
        <v>745</v>
      </c>
      <c r="B405" s="26">
        <v>0</v>
      </c>
      <c r="C405" s="26">
        <v>0</v>
      </c>
      <c r="D405" s="26">
        <v>0.03</v>
      </c>
      <c r="E405" s="26">
        <v>0</v>
      </c>
      <c r="F405" s="26">
        <v>0</v>
      </c>
      <c r="G405" s="26">
        <v>0</v>
      </c>
      <c r="H405" s="26">
        <v>0</v>
      </c>
      <c r="I405" s="26">
        <v>0</v>
      </c>
      <c r="J405" t="s">
        <v>99</v>
      </c>
      <c r="K405" t="s">
        <v>141</v>
      </c>
      <c r="L405" t="s">
        <v>160</v>
      </c>
    </row>
    <row r="406" spans="1:13" x14ac:dyDescent="0.25">
      <c r="A406" t="s">
        <v>772</v>
      </c>
      <c r="B406" s="26">
        <v>1.64</v>
      </c>
      <c r="C406" s="26">
        <v>1.01</v>
      </c>
      <c r="D406" s="26">
        <v>0.45</v>
      </c>
      <c r="E406" s="26">
        <v>0.61</v>
      </c>
      <c r="F406" s="26">
        <v>0</v>
      </c>
      <c r="G406" s="26">
        <v>0</v>
      </c>
      <c r="H406" s="26">
        <v>0</v>
      </c>
      <c r="I406" s="26">
        <v>0</v>
      </c>
      <c r="J406" t="s">
        <v>99</v>
      </c>
      <c r="K406" t="s">
        <v>141</v>
      </c>
      <c r="L406" t="s">
        <v>142</v>
      </c>
    </row>
    <row r="407" spans="1:13" x14ac:dyDescent="0.25">
      <c r="A407" t="s">
        <v>21</v>
      </c>
      <c r="B407" s="26">
        <v>0.05</v>
      </c>
      <c r="C407" s="26">
        <v>0</v>
      </c>
      <c r="D407" s="26">
        <v>0</v>
      </c>
      <c r="E407" s="26">
        <v>0</v>
      </c>
      <c r="F407" s="26">
        <v>0</v>
      </c>
      <c r="G407" s="26">
        <v>0</v>
      </c>
      <c r="H407" s="26">
        <v>0</v>
      </c>
      <c r="I407" s="26">
        <v>0</v>
      </c>
      <c r="J407" t="s">
        <v>99</v>
      </c>
      <c r="K407" t="s">
        <v>141</v>
      </c>
      <c r="L407" t="s">
        <v>98</v>
      </c>
    </row>
    <row r="408" spans="1:13" x14ac:dyDescent="0.25">
      <c r="A408" t="s">
        <v>749</v>
      </c>
      <c r="B408" s="26">
        <v>1.1000000000000001</v>
      </c>
      <c r="C408" s="26">
        <v>3.72</v>
      </c>
      <c r="D408" s="26">
        <v>12.16</v>
      </c>
      <c r="E408" s="26">
        <v>3.88</v>
      </c>
      <c r="F408" s="26">
        <v>3.38</v>
      </c>
      <c r="G408" s="26">
        <v>0</v>
      </c>
      <c r="H408" s="26">
        <v>3.4996499999999999</v>
      </c>
      <c r="I408" s="26">
        <v>0</v>
      </c>
      <c r="J408" t="s">
        <v>99</v>
      </c>
      <c r="K408" t="s">
        <v>100</v>
      </c>
      <c r="L408" t="s">
        <v>115</v>
      </c>
    </row>
    <row r="409" spans="1:13" x14ac:dyDescent="0.25">
      <c r="A409" t="s">
        <v>750</v>
      </c>
      <c r="B409" s="26">
        <v>6.7</v>
      </c>
      <c r="C409" s="26">
        <v>3.24</v>
      </c>
      <c r="D409" s="26">
        <v>4.95</v>
      </c>
      <c r="E409" s="26">
        <v>1.42</v>
      </c>
      <c r="F409" s="26">
        <v>1.68</v>
      </c>
      <c r="G409" s="26">
        <v>0</v>
      </c>
      <c r="H409" s="26">
        <v>1.9105232142857143</v>
      </c>
      <c r="I409" s="26">
        <v>0</v>
      </c>
      <c r="J409" t="s">
        <v>99</v>
      </c>
      <c r="K409" t="s">
        <v>100</v>
      </c>
      <c r="L409" t="s">
        <v>101</v>
      </c>
    </row>
    <row r="410" spans="1:13" x14ac:dyDescent="0.25">
      <c r="A410" t="s">
        <v>20</v>
      </c>
      <c r="B410" s="26">
        <v>20.91</v>
      </c>
      <c r="C410" s="26">
        <v>21.23</v>
      </c>
      <c r="D410" s="26">
        <v>13.31</v>
      </c>
      <c r="E410" s="26">
        <v>21.58</v>
      </c>
      <c r="F410" s="26">
        <v>0</v>
      </c>
      <c r="G410" s="26">
        <v>2.72</v>
      </c>
      <c r="H410" s="26">
        <v>0</v>
      </c>
      <c r="I410" s="26">
        <v>3.2116513761467895</v>
      </c>
      <c r="J410" t="s">
        <v>99</v>
      </c>
      <c r="K410" t="s">
        <v>100</v>
      </c>
      <c r="L410" t="s">
        <v>101</v>
      </c>
    </row>
    <row r="411" spans="1:13" x14ac:dyDescent="0.25">
      <c r="A411" t="s">
        <v>751</v>
      </c>
      <c r="B411" s="26">
        <v>0</v>
      </c>
      <c r="C411" s="26">
        <v>0</v>
      </c>
      <c r="D411" s="26">
        <v>3.3</v>
      </c>
      <c r="E411" s="26">
        <v>0</v>
      </c>
      <c r="F411" s="26">
        <v>3.27</v>
      </c>
      <c r="G411" s="26">
        <v>4.03</v>
      </c>
      <c r="H411" s="26">
        <v>4.0353107142857141</v>
      </c>
      <c r="I411" s="26">
        <v>4.3331804281345567</v>
      </c>
      <c r="J411" t="s">
        <v>99</v>
      </c>
      <c r="K411" t="s">
        <v>100</v>
      </c>
      <c r="L411" t="s">
        <v>332</v>
      </c>
    </row>
    <row r="412" spans="1:13" x14ac:dyDescent="0.25">
      <c r="A412" s="121" t="s">
        <v>666</v>
      </c>
      <c r="B412" s="26">
        <v>1.6330867306784198</v>
      </c>
      <c r="C412" s="26">
        <v>1.429094323408183</v>
      </c>
      <c r="D412" s="26">
        <v>2.9486947245536701</v>
      </c>
      <c r="E412" s="26">
        <v>1.7286734310409619</v>
      </c>
      <c r="F412" s="26">
        <v>0</v>
      </c>
      <c r="G412" s="26">
        <v>0</v>
      </c>
      <c r="H412" s="26">
        <v>0</v>
      </c>
      <c r="I412" s="26">
        <v>0.76813631221548873</v>
      </c>
      <c r="J412" s="121" t="s">
        <v>666</v>
      </c>
      <c r="K412" s="121" t="s">
        <v>666</v>
      </c>
      <c r="L412" s="121" t="s">
        <v>666</v>
      </c>
      <c r="M412" t="s">
        <v>84</v>
      </c>
    </row>
    <row r="413" spans="1:13" x14ac:dyDescent="0.25">
      <c r="A413" s="121" t="s">
        <v>666</v>
      </c>
      <c r="B413" s="26">
        <v>2.3551865260506846</v>
      </c>
      <c r="C413" s="26">
        <v>2.7754348552604355</v>
      </c>
      <c r="D413" s="26">
        <v>0.64207072841817125</v>
      </c>
      <c r="E413" s="26">
        <v>0.24218130193327486</v>
      </c>
      <c r="F413" s="26">
        <v>0</v>
      </c>
      <c r="G413" s="26">
        <v>0</v>
      </c>
      <c r="H413" s="26">
        <v>0</v>
      </c>
      <c r="I413" s="26">
        <v>0</v>
      </c>
      <c r="J413" s="121" t="s">
        <v>666</v>
      </c>
      <c r="K413" s="121" t="s">
        <v>666</v>
      </c>
      <c r="L413" s="121" t="s">
        <v>666</v>
      </c>
      <c r="M413" t="s">
        <v>21</v>
      </c>
    </row>
    <row r="414" spans="1:13" x14ac:dyDescent="0.25">
      <c r="A414" s="121" t="s">
        <v>666</v>
      </c>
      <c r="B414" s="26">
        <v>0</v>
      </c>
      <c r="C414" s="26">
        <v>0.43923166287378457</v>
      </c>
      <c r="D414" s="26">
        <v>8.6548718877684519E-2</v>
      </c>
      <c r="E414" s="26">
        <v>8.7686333458599525E-2</v>
      </c>
      <c r="F414" s="26">
        <v>0</v>
      </c>
      <c r="G414" s="26">
        <v>0</v>
      </c>
      <c r="H414" s="26">
        <v>0</v>
      </c>
      <c r="I414" s="26">
        <v>0</v>
      </c>
      <c r="J414" s="121" t="s">
        <v>666</v>
      </c>
      <c r="K414" s="121" t="s">
        <v>666</v>
      </c>
      <c r="L414" s="121" t="s">
        <v>666</v>
      </c>
      <c r="M414" t="s">
        <v>687</v>
      </c>
    </row>
    <row r="415" spans="1:13" x14ac:dyDescent="0.25">
      <c r="A415" s="121" t="s">
        <v>666</v>
      </c>
      <c r="B415" s="26">
        <v>5.8476310404533294</v>
      </c>
      <c r="C415" s="26">
        <v>26.931584894250204</v>
      </c>
      <c r="D415" s="26">
        <v>0.90976792866775347</v>
      </c>
      <c r="E415" s="26">
        <v>1.9625036535972276</v>
      </c>
      <c r="F415" s="26">
        <v>5.1712851843770453</v>
      </c>
      <c r="G415" s="26">
        <v>0.61593483012120009</v>
      </c>
      <c r="H415" s="26">
        <v>6.4455449074742406</v>
      </c>
      <c r="I415" s="26">
        <v>0.99979171006040413</v>
      </c>
      <c r="J415" s="121" t="s">
        <v>666</v>
      </c>
      <c r="K415" s="121" t="s">
        <v>666</v>
      </c>
      <c r="L415" s="121" t="s">
        <v>666</v>
      </c>
      <c r="M415" t="s">
        <v>675</v>
      </c>
    </row>
    <row r="416" spans="1:13" x14ac:dyDescent="0.25">
      <c r="A416" s="121" t="s">
        <v>666</v>
      </c>
      <c r="B416" s="26">
        <v>0</v>
      </c>
      <c r="C416" s="26">
        <v>1.4322771615449498E-2</v>
      </c>
      <c r="D416" s="26">
        <v>0</v>
      </c>
      <c r="E416" s="26">
        <v>0</v>
      </c>
      <c r="F416" s="26">
        <v>0</v>
      </c>
      <c r="G416" s="26">
        <v>0</v>
      </c>
      <c r="H416" s="26">
        <v>0</v>
      </c>
      <c r="I416" s="26">
        <v>0</v>
      </c>
      <c r="J416" s="121" t="s">
        <v>666</v>
      </c>
      <c r="K416" s="121" t="s">
        <v>666</v>
      </c>
      <c r="L416" s="121" t="s">
        <v>666</v>
      </c>
      <c r="M416" t="s">
        <v>678</v>
      </c>
    </row>
    <row r="417" spans="1:13" x14ac:dyDescent="0.25">
      <c r="A417" s="121" t="s">
        <v>666</v>
      </c>
      <c r="B417" s="26">
        <v>0.27939556115221154</v>
      </c>
      <c r="C417" s="26">
        <v>1.0216910419020639</v>
      </c>
      <c r="D417" s="26">
        <v>0.24354406939999595</v>
      </c>
      <c r="E417" s="26">
        <v>0.17119712722869432</v>
      </c>
      <c r="F417" s="26">
        <v>8.7279074841806678E-2</v>
      </c>
      <c r="G417" s="26">
        <v>0.15895092390224519</v>
      </c>
      <c r="H417" s="26">
        <v>0.43641710311023496</v>
      </c>
      <c r="I417" s="26">
        <v>0</v>
      </c>
      <c r="J417" s="121" t="s">
        <v>666</v>
      </c>
      <c r="K417" s="121" t="s">
        <v>666</v>
      </c>
      <c r="L417" s="121" t="s">
        <v>666</v>
      </c>
      <c r="M417" t="s">
        <v>685</v>
      </c>
    </row>
    <row r="418" spans="1:13" x14ac:dyDescent="0.25">
      <c r="A418" s="121" t="s">
        <v>666</v>
      </c>
      <c r="B418" s="26">
        <v>0</v>
      </c>
      <c r="C418" s="26">
        <v>1.7505609752216048E-2</v>
      </c>
      <c r="D418" s="26">
        <v>0</v>
      </c>
      <c r="E418" s="26">
        <v>0.90609211240552845</v>
      </c>
      <c r="F418" s="26">
        <v>0.50185468034038838</v>
      </c>
      <c r="G418" s="26">
        <v>0.85436121597456793</v>
      </c>
      <c r="H418" s="26">
        <v>0.56404158365260793</v>
      </c>
      <c r="I418" s="26">
        <v>0.62486981878775261</v>
      </c>
      <c r="J418" s="121" t="s">
        <v>666</v>
      </c>
      <c r="K418" s="121" t="s">
        <v>666</v>
      </c>
      <c r="L418" s="121" t="s">
        <v>666</v>
      </c>
      <c r="M418" t="s">
        <v>673</v>
      </c>
    </row>
    <row r="419" spans="1:13" x14ac:dyDescent="0.25">
      <c r="B419" s="26">
        <f>SUM(B347:B418)</f>
        <v>99.995299858334633</v>
      </c>
      <c r="C419" s="26">
        <f t="shared" ref="C419:I419" si="23">SUM(C347:C418)</f>
        <v>100.02886515906235</v>
      </c>
      <c r="D419" s="26">
        <f t="shared" si="23"/>
        <v>99.970626169917296</v>
      </c>
      <c r="E419" s="26">
        <f t="shared" si="23"/>
        <v>100.02833395966427</v>
      </c>
      <c r="F419" s="26">
        <f t="shared" si="23"/>
        <v>99.980418939559215</v>
      </c>
      <c r="G419" s="26">
        <f t="shared" si="23"/>
        <v>100.01924696999802</v>
      </c>
      <c r="H419" s="26">
        <f t="shared" si="23"/>
        <v>99.990319665665652</v>
      </c>
      <c r="I419" s="26">
        <f t="shared" si="23"/>
        <v>100.01680395727162</v>
      </c>
    </row>
    <row r="421" spans="1:13" x14ac:dyDescent="0.25">
      <c r="B421" s="26" t="s">
        <v>781</v>
      </c>
      <c r="C421" s="26" t="s">
        <v>782</v>
      </c>
      <c r="D421" s="26" t="s">
        <v>783</v>
      </c>
      <c r="E421" s="26" t="s">
        <v>784</v>
      </c>
      <c r="F421" s="26" t="s">
        <v>785</v>
      </c>
      <c r="G421" s="26" t="s">
        <v>786</v>
      </c>
      <c r="H421" s="26" t="s">
        <v>787</v>
      </c>
      <c r="I421" s="26" t="s">
        <v>788</v>
      </c>
      <c r="J421" s="26" t="s">
        <v>78</v>
      </c>
      <c r="K421" s="26" t="s">
        <v>79</v>
      </c>
      <c r="L421" s="26" t="s">
        <v>80</v>
      </c>
    </row>
    <row r="422" spans="1:13" x14ac:dyDescent="0.25">
      <c r="A422" t="s">
        <v>710</v>
      </c>
      <c r="B422" s="26">
        <v>0</v>
      </c>
      <c r="C422" s="26">
        <v>0</v>
      </c>
      <c r="D422" s="26">
        <v>0.15</v>
      </c>
      <c r="E422" s="26">
        <v>0.25</v>
      </c>
      <c r="F422" s="26">
        <v>0</v>
      </c>
      <c r="G422" s="26">
        <v>0</v>
      </c>
      <c r="H422" s="26">
        <v>0</v>
      </c>
      <c r="I422" s="26">
        <v>0</v>
      </c>
      <c r="J422" s="26" t="s">
        <v>85</v>
      </c>
      <c r="K422" s="26" t="s">
        <v>86</v>
      </c>
      <c r="L422" s="26" t="s">
        <v>87</v>
      </c>
    </row>
    <row r="423" spans="1:13" x14ac:dyDescent="0.25">
      <c r="A423" s="2" t="s">
        <v>40</v>
      </c>
      <c r="B423" s="81">
        <v>0.33999999999999997</v>
      </c>
      <c r="C423" s="81">
        <v>0.69</v>
      </c>
      <c r="D423" s="81">
        <v>1.92</v>
      </c>
      <c r="E423" s="81">
        <v>0.23</v>
      </c>
      <c r="F423" s="81">
        <v>3.68</v>
      </c>
      <c r="G423" s="81">
        <v>4.3499999999999996</v>
      </c>
      <c r="H423" s="81">
        <v>4.006664491713428</v>
      </c>
      <c r="I423" s="81">
        <v>4.5853225269235045</v>
      </c>
      <c r="J423" s="26" t="s">
        <v>85</v>
      </c>
      <c r="K423" s="26" t="s">
        <v>86</v>
      </c>
      <c r="L423" s="26" t="s">
        <v>87</v>
      </c>
    </row>
    <row r="424" spans="1:13" x14ac:dyDescent="0.25">
      <c r="A424" t="s">
        <v>711</v>
      </c>
      <c r="B424" s="26">
        <v>2.33</v>
      </c>
      <c r="C424" s="26">
        <v>0</v>
      </c>
      <c r="D424" s="26">
        <v>0</v>
      </c>
      <c r="E424" s="26">
        <v>0</v>
      </c>
      <c r="F424" s="26">
        <v>0.76</v>
      </c>
      <c r="G424" s="26">
        <v>0.69</v>
      </c>
      <c r="H424" s="26">
        <v>0</v>
      </c>
      <c r="I424" s="26">
        <v>0.98812035083823713</v>
      </c>
      <c r="J424" s="26" t="s">
        <v>85</v>
      </c>
      <c r="K424" s="26" t="s">
        <v>86</v>
      </c>
      <c r="L424" s="26" t="s">
        <v>87</v>
      </c>
    </row>
    <row r="425" spans="1:13" x14ac:dyDescent="0.25">
      <c r="A425" t="s">
        <v>7</v>
      </c>
      <c r="B425" s="26">
        <v>0.43</v>
      </c>
      <c r="C425" s="26">
        <v>0.22</v>
      </c>
      <c r="D425" s="26">
        <v>2.63</v>
      </c>
      <c r="E425" s="26">
        <v>1.63</v>
      </c>
      <c r="F425" s="26">
        <v>0</v>
      </c>
      <c r="G425" s="26">
        <v>0.5</v>
      </c>
      <c r="H425" s="26">
        <v>0</v>
      </c>
      <c r="I425" s="26">
        <v>0.57732874430998127</v>
      </c>
      <c r="J425" s="26" t="s">
        <v>85</v>
      </c>
      <c r="K425" s="26" t="s">
        <v>86</v>
      </c>
      <c r="L425" s="26" t="s">
        <v>87</v>
      </c>
    </row>
    <row r="426" spans="1:13" x14ac:dyDescent="0.25">
      <c r="A426" t="s">
        <v>712</v>
      </c>
      <c r="B426" s="26">
        <v>0.56000000000000005</v>
      </c>
      <c r="C426" s="26">
        <v>0.28999999999999998</v>
      </c>
      <c r="D426" s="26">
        <v>2.21</v>
      </c>
      <c r="E426" s="26">
        <v>0.12</v>
      </c>
      <c r="F426" s="26">
        <v>0.41</v>
      </c>
      <c r="G426" s="26">
        <v>0.78</v>
      </c>
      <c r="H426" s="26">
        <v>0</v>
      </c>
      <c r="I426" s="26">
        <v>1.1324525369157323</v>
      </c>
      <c r="J426" s="26" t="s">
        <v>85</v>
      </c>
      <c r="K426" s="26" t="s">
        <v>111</v>
      </c>
      <c r="L426" s="26" t="s">
        <v>112</v>
      </c>
    </row>
    <row r="427" spans="1:13" x14ac:dyDescent="0.25">
      <c r="A427" t="s">
        <v>760</v>
      </c>
      <c r="B427" s="26">
        <v>0</v>
      </c>
      <c r="C427" s="26">
        <v>0</v>
      </c>
      <c r="D427" s="26">
        <v>0</v>
      </c>
      <c r="E427" s="26">
        <v>0</v>
      </c>
      <c r="F427" s="26">
        <v>0.48</v>
      </c>
      <c r="G427" s="26">
        <v>0</v>
      </c>
      <c r="H427" s="26">
        <v>0</v>
      </c>
      <c r="I427" s="26">
        <v>0</v>
      </c>
      <c r="J427" s="26" t="s">
        <v>85</v>
      </c>
      <c r="K427" s="26" t="s">
        <v>354</v>
      </c>
      <c r="L427" s="26" t="s">
        <v>355</v>
      </c>
    </row>
    <row r="428" spans="1:13" x14ac:dyDescent="0.25">
      <c r="A428" t="s">
        <v>713</v>
      </c>
      <c r="B428" s="26">
        <v>0</v>
      </c>
      <c r="C428" s="26">
        <v>0</v>
      </c>
      <c r="D428" s="26">
        <v>0</v>
      </c>
      <c r="E428" s="26">
        <v>0.05</v>
      </c>
      <c r="F428" s="26">
        <v>0</v>
      </c>
      <c r="G428" s="26">
        <v>0.17</v>
      </c>
      <c r="H428" s="26">
        <v>0</v>
      </c>
      <c r="I428" s="26">
        <v>0</v>
      </c>
      <c r="J428" s="26" t="s">
        <v>85</v>
      </c>
      <c r="K428" s="26" t="s">
        <v>354</v>
      </c>
      <c r="L428" s="26" t="s">
        <v>355</v>
      </c>
    </row>
    <row r="429" spans="1:13" x14ac:dyDescent="0.25">
      <c r="A429" t="s">
        <v>21</v>
      </c>
      <c r="B429" s="26">
        <v>0.36</v>
      </c>
      <c r="C429" s="26">
        <v>0</v>
      </c>
      <c r="D429" s="26">
        <v>0.66</v>
      </c>
      <c r="E429" s="26">
        <v>0.32</v>
      </c>
      <c r="F429" s="26">
        <v>0</v>
      </c>
      <c r="G429" s="26">
        <v>0</v>
      </c>
      <c r="H429" s="26">
        <v>0</v>
      </c>
      <c r="I429" s="26">
        <v>0.31086932385922067</v>
      </c>
      <c r="J429" s="26" t="s">
        <v>85</v>
      </c>
      <c r="K429" s="26" t="s">
        <v>354</v>
      </c>
      <c r="L429" s="26" t="s">
        <v>355</v>
      </c>
    </row>
    <row r="430" spans="1:13" x14ac:dyDescent="0.25">
      <c r="A430" t="s">
        <v>21</v>
      </c>
      <c r="B430" s="26">
        <v>0</v>
      </c>
      <c r="C430" s="26">
        <v>0</v>
      </c>
      <c r="D430" s="26">
        <v>0.24</v>
      </c>
      <c r="E430" s="26">
        <v>0</v>
      </c>
      <c r="F430" s="26">
        <v>0</v>
      </c>
      <c r="G430" s="26">
        <v>0</v>
      </c>
      <c r="H430" s="26">
        <v>0</v>
      </c>
      <c r="I430" s="26">
        <v>0</v>
      </c>
      <c r="J430" s="26" t="s">
        <v>85</v>
      </c>
      <c r="K430" s="26" t="s">
        <v>354</v>
      </c>
      <c r="L430" s="26" t="s">
        <v>98</v>
      </c>
    </row>
    <row r="431" spans="1:13" x14ac:dyDescent="0.25">
      <c r="A431" t="s">
        <v>49</v>
      </c>
      <c r="B431" s="26">
        <v>8.64</v>
      </c>
      <c r="C431" s="26">
        <v>5.6</v>
      </c>
      <c r="D431" s="26">
        <v>5.31</v>
      </c>
      <c r="E431" s="26">
        <v>8.86</v>
      </c>
      <c r="F431" s="26">
        <v>5.84</v>
      </c>
      <c r="G431" s="26">
        <v>8.3699999999999992</v>
      </c>
      <c r="H431" s="26">
        <v>7.4782369829048676</v>
      </c>
      <c r="I431" s="26">
        <v>7.6829132896635963</v>
      </c>
      <c r="J431" s="26" t="s">
        <v>85</v>
      </c>
      <c r="K431" s="26" t="s">
        <v>94</v>
      </c>
      <c r="L431" s="26" t="s">
        <v>0</v>
      </c>
    </row>
    <row r="432" spans="1:13" x14ac:dyDescent="0.25">
      <c r="A432" t="s">
        <v>798</v>
      </c>
      <c r="B432" s="26">
        <v>1.1399999999999999</v>
      </c>
      <c r="C432" s="26">
        <v>0</v>
      </c>
      <c r="D432" s="26">
        <v>0</v>
      </c>
      <c r="E432" s="26">
        <v>0</v>
      </c>
      <c r="F432" s="26">
        <v>0</v>
      </c>
      <c r="G432" s="26">
        <v>0</v>
      </c>
      <c r="H432" s="26">
        <v>0</v>
      </c>
      <c r="I432" s="26">
        <v>0</v>
      </c>
      <c r="J432" s="26" t="s">
        <v>85</v>
      </c>
      <c r="K432" s="26" t="s">
        <v>94</v>
      </c>
      <c r="L432" s="26" t="s">
        <v>0</v>
      </c>
    </row>
    <row r="433" spans="1:12" x14ac:dyDescent="0.25">
      <c r="A433" t="s">
        <v>763</v>
      </c>
      <c r="B433" s="26">
        <v>0</v>
      </c>
      <c r="C433" s="26">
        <v>0</v>
      </c>
      <c r="D433" s="26">
        <v>0</v>
      </c>
      <c r="E433" s="26">
        <v>0.11</v>
      </c>
      <c r="F433" s="26">
        <v>1.29</v>
      </c>
      <c r="G433" s="26">
        <v>0</v>
      </c>
      <c r="H433" s="26">
        <v>1.5139188307451388</v>
      </c>
      <c r="I433" s="26">
        <v>0</v>
      </c>
      <c r="J433" s="26" t="s">
        <v>85</v>
      </c>
      <c r="K433" s="26" t="s">
        <v>94</v>
      </c>
      <c r="L433" s="26" t="s">
        <v>0</v>
      </c>
    </row>
    <row r="434" spans="1:12" x14ac:dyDescent="0.25">
      <c r="A434" t="s">
        <v>21</v>
      </c>
      <c r="B434" s="26">
        <v>1.19</v>
      </c>
      <c r="C434" s="26">
        <v>0.57999999999999996</v>
      </c>
      <c r="D434" s="26">
        <v>2.15</v>
      </c>
      <c r="E434" s="26">
        <v>1.23</v>
      </c>
      <c r="F434" s="26">
        <v>0</v>
      </c>
      <c r="G434" s="26">
        <v>0</v>
      </c>
      <c r="H434" s="26">
        <v>0</v>
      </c>
      <c r="I434" s="26">
        <v>0.14433218607749532</v>
      </c>
      <c r="J434" s="26" t="s">
        <v>85</v>
      </c>
      <c r="K434" s="26" t="s">
        <v>94</v>
      </c>
      <c r="L434" s="26" t="s">
        <v>0</v>
      </c>
    </row>
    <row r="435" spans="1:12" x14ac:dyDescent="0.25">
      <c r="A435" t="s">
        <v>716</v>
      </c>
      <c r="B435" s="26">
        <v>0</v>
      </c>
      <c r="C435" s="26">
        <v>0</v>
      </c>
      <c r="D435" s="26">
        <v>0.34</v>
      </c>
      <c r="E435" s="26">
        <v>0</v>
      </c>
      <c r="F435" s="26">
        <v>0.55000000000000004</v>
      </c>
      <c r="G435" s="26">
        <v>0</v>
      </c>
      <c r="H435" s="26">
        <v>0</v>
      </c>
      <c r="I435" s="26">
        <v>0.57732874430998127</v>
      </c>
      <c r="J435" s="26" t="s">
        <v>85</v>
      </c>
      <c r="K435" s="26" t="s">
        <v>94</v>
      </c>
      <c r="L435" s="26" t="s">
        <v>348</v>
      </c>
    </row>
    <row r="436" spans="1:12" x14ac:dyDescent="0.25">
      <c r="A436" s="2" t="s">
        <v>13</v>
      </c>
      <c r="B436" s="26">
        <v>0</v>
      </c>
      <c r="C436" s="26">
        <v>0</v>
      </c>
      <c r="D436" s="81">
        <v>0.34</v>
      </c>
      <c r="E436" s="81">
        <v>0.04</v>
      </c>
      <c r="F436" s="26">
        <v>0</v>
      </c>
      <c r="G436" s="26">
        <v>0</v>
      </c>
      <c r="H436" s="26">
        <v>0</v>
      </c>
      <c r="I436" s="26">
        <v>0</v>
      </c>
      <c r="J436" s="26" t="s">
        <v>85</v>
      </c>
      <c r="K436" s="26" t="s">
        <v>94</v>
      </c>
      <c r="L436" s="26" t="s">
        <v>108</v>
      </c>
    </row>
    <row r="437" spans="1:12" x14ac:dyDescent="0.25">
      <c r="A437" t="s">
        <v>54</v>
      </c>
      <c r="B437" s="81">
        <v>3.71</v>
      </c>
      <c r="C437" s="26">
        <v>0</v>
      </c>
      <c r="D437" s="81">
        <v>21.99</v>
      </c>
      <c r="E437" s="81">
        <v>7.31</v>
      </c>
      <c r="F437" s="81">
        <v>35.53</v>
      </c>
      <c r="G437" s="81">
        <v>27.65</v>
      </c>
      <c r="H437" s="81">
        <v>41.136828918178253</v>
      </c>
      <c r="I437" s="81">
        <v>31.675363606084165</v>
      </c>
      <c r="J437" s="26" t="s">
        <v>85</v>
      </c>
      <c r="K437" s="26" t="s">
        <v>94</v>
      </c>
      <c r="L437" s="26" t="s">
        <v>108</v>
      </c>
    </row>
    <row r="438" spans="1:12" x14ac:dyDescent="0.25">
      <c r="A438" t="s">
        <v>21</v>
      </c>
      <c r="B438" s="26">
        <v>3.74</v>
      </c>
      <c r="C438" s="26">
        <v>0</v>
      </c>
      <c r="D438" s="26">
        <v>0.34</v>
      </c>
      <c r="E438" s="26">
        <v>0.33</v>
      </c>
      <c r="F438" s="26">
        <v>0</v>
      </c>
      <c r="G438" s="26">
        <v>1.25</v>
      </c>
      <c r="H438" s="26">
        <v>0</v>
      </c>
      <c r="I438" s="26">
        <v>1.7430887087820588</v>
      </c>
      <c r="J438" s="26" t="s">
        <v>85</v>
      </c>
      <c r="K438" s="26" t="s">
        <v>94</v>
      </c>
      <c r="L438" s="26" t="s">
        <v>98</v>
      </c>
    </row>
    <row r="439" spans="1:12" x14ac:dyDescent="0.25">
      <c r="A439" t="s">
        <v>412</v>
      </c>
      <c r="B439" s="26">
        <v>0</v>
      </c>
      <c r="C439" s="26">
        <v>0</v>
      </c>
      <c r="D439" s="26">
        <v>0</v>
      </c>
      <c r="E439" s="26">
        <v>0</v>
      </c>
      <c r="F439" s="26">
        <v>0</v>
      </c>
      <c r="G439" s="26">
        <v>0.75</v>
      </c>
      <c r="H439" s="26">
        <v>0</v>
      </c>
      <c r="I439" s="26">
        <v>0</v>
      </c>
      <c r="J439" s="26" t="s">
        <v>85</v>
      </c>
      <c r="K439" s="26" t="s">
        <v>94</v>
      </c>
      <c r="L439" s="26" t="s">
        <v>130</v>
      </c>
    </row>
    <row r="440" spans="1:12" x14ac:dyDescent="0.25">
      <c r="A440" t="s">
        <v>14</v>
      </c>
      <c r="B440" s="26">
        <v>0</v>
      </c>
      <c r="C440" s="26">
        <v>0</v>
      </c>
      <c r="D440" s="26">
        <v>0</v>
      </c>
      <c r="E440" s="26">
        <v>0</v>
      </c>
      <c r="F440" s="26">
        <v>0</v>
      </c>
      <c r="G440" s="26">
        <v>0</v>
      </c>
      <c r="H440" s="26">
        <v>0</v>
      </c>
      <c r="I440" s="26">
        <v>0.19984456533807041</v>
      </c>
      <c r="J440" s="26" t="s">
        <v>85</v>
      </c>
      <c r="K440" s="26" t="s">
        <v>94</v>
      </c>
      <c r="L440" s="26" t="s">
        <v>130</v>
      </c>
    </row>
    <row r="441" spans="1:12" x14ac:dyDescent="0.25">
      <c r="A441" t="s">
        <v>28</v>
      </c>
      <c r="B441" s="26">
        <v>0</v>
      </c>
      <c r="C441" s="26">
        <v>0</v>
      </c>
      <c r="D441" s="26">
        <v>0</v>
      </c>
      <c r="E441" s="26">
        <v>0</v>
      </c>
      <c r="F441" s="26">
        <v>0</v>
      </c>
      <c r="G441" s="26">
        <v>0</v>
      </c>
      <c r="H441" s="26">
        <v>0</v>
      </c>
      <c r="I441" s="26">
        <v>0.8659931164649719</v>
      </c>
      <c r="J441" s="26" t="s">
        <v>85</v>
      </c>
      <c r="K441" s="26" t="s">
        <v>94</v>
      </c>
      <c r="L441" s="26" t="s">
        <v>130</v>
      </c>
    </row>
    <row r="442" spans="1:12" x14ac:dyDescent="0.25">
      <c r="A442" t="s">
        <v>718</v>
      </c>
      <c r="B442" s="26">
        <v>0</v>
      </c>
      <c r="C442" s="26">
        <v>0</v>
      </c>
      <c r="D442" s="26">
        <v>0</v>
      </c>
      <c r="E442" s="26">
        <v>0</v>
      </c>
      <c r="F442" s="26">
        <v>0.9</v>
      </c>
      <c r="G442" s="26">
        <v>0.97</v>
      </c>
      <c r="H442" s="26">
        <v>0</v>
      </c>
      <c r="I442" s="26">
        <v>1.9984456533807042</v>
      </c>
      <c r="J442" s="26" t="s">
        <v>85</v>
      </c>
      <c r="K442" s="26" t="s">
        <v>94</v>
      </c>
      <c r="L442" s="26" t="s">
        <v>130</v>
      </c>
    </row>
    <row r="443" spans="1:12" x14ac:dyDescent="0.25">
      <c r="A443" t="s">
        <v>719</v>
      </c>
      <c r="B443" s="26">
        <v>0</v>
      </c>
      <c r="C443" s="26">
        <v>0</v>
      </c>
      <c r="D443" s="26">
        <v>0.8</v>
      </c>
      <c r="E443" s="26">
        <v>0.25</v>
      </c>
      <c r="F443" s="26">
        <v>0</v>
      </c>
      <c r="G443" s="26">
        <v>1.63</v>
      </c>
      <c r="H443" s="26">
        <v>0</v>
      </c>
      <c r="I443" s="26">
        <v>2.2649050738314647</v>
      </c>
      <c r="J443" s="26" t="s">
        <v>85</v>
      </c>
      <c r="K443" s="26" t="s">
        <v>94</v>
      </c>
      <c r="L443" s="26" t="s">
        <v>130</v>
      </c>
    </row>
    <row r="444" spans="1:12" x14ac:dyDescent="0.25">
      <c r="A444" t="s">
        <v>227</v>
      </c>
      <c r="B444" s="26">
        <v>0.51</v>
      </c>
      <c r="C444" s="26">
        <v>0</v>
      </c>
      <c r="D444" s="26">
        <v>0.27</v>
      </c>
      <c r="E444" s="26">
        <v>0</v>
      </c>
      <c r="F444" s="26">
        <v>1.62</v>
      </c>
      <c r="G444" s="26">
        <v>1.36</v>
      </c>
      <c r="H444" s="26">
        <v>0</v>
      </c>
      <c r="I444" s="26">
        <v>2.2315976462751195</v>
      </c>
      <c r="J444" s="26" t="s">
        <v>85</v>
      </c>
      <c r="K444" s="26" t="s">
        <v>94</v>
      </c>
      <c r="L444" s="26" t="s">
        <v>130</v>
      </c>
    </row>
    <row r="445" spans="1:12" x14ac:dyDescent="0.25">
      <c r="A445" t="s">
        <v>26</v>
      </c>
      <c r="B445" s="26">
        <v>0</v>
      </c>
      <c r="C445" s="26">
        <v>0</v>
      </c>
      <c r="D445" s="26">
        <v>0.2</v>
      </c>
      <c r="E445" s="26">
        <v>0</v>
      </c>
      <c r="F445" s="26">
        <v>0</v>
      </c>
      <c r="G445" s="26">
        <v>0.3</v>
      </c>
      <c r="H445" s="26">
        <v>0</v>
      </c>
      <c r="I445" s="26">
        <v>0</v>
      </c>
      <c r="J445" s="26" t="s">
        <v>85</v>
      </c>
      <c r="K445" s="26" t="s">
        <v>94</v>
      </c>
      <c r="L445" s="26" t="s">
        <v>95</v>
      </c>
    </row>
    <row r="446" spans="1:12" x14ac:dyDescent="0.25">
      <c r="A446" t="s">
        <v>15</v>
      </c>
      <c r="B446" s="26">
        <v>0</v>
      </c>
      <c r="C446" s="26">
        <v>0</v>
      </c>
      <c r="D446" s="26">
        <v>2.0499999999999998</v>
      </c>
      <c r="E446" s="26">
        <v>0</v>
      </c>
      <c r="F446" s="26">
        <v>2.68</v>
      </c>
      <c r="G446" s="26">
        <v>2.99</v>
      </c>
      <c r="H446" s="26">
        <v>2.7537661490277956</v>
      </c>
      <c r="I446" s="26">
        <v>6.4394359942267139</v>
      </c>
      <c r="J446" s="26" t="s">
        <v>85</v>
      </c>
      <c r="K446" s="26" t="s">
        <v>94</v>
      </c>
      <c r="L446" s="26" t="s">
        <v>95</v>
      </c>
    </row>
    <row r="447" spans="1:12" x14ac:dyDescent="0.25">
      <c r="A447" t="s">
        <v>721</v>
      </c>
      <c r="B447" s="26">
        <v>1.04</v>
      </c>
      <c r="C447" s="26">
        <v>0.35</v>
      </c>
      <c r="D447" s="26">
        <v>0.82</v>
      </c>
      <c r="E447" s="26">
        <v>1.25</v>
      </c>
      <c r="F447" s="26">
        <v>0.35</v>
      </c>
      <c r="G447" s="26">
        <v>0.91</v>
      </c>
      <c r="H447" s="26">
        <v>0.39153073208926004</v>
      </c>
      <c r="I447" s="26">
        <v>0.69945597868324649</v>
      </c>
      <c r="J447" s="26" t="s">
        <v>85</v>
      </c>
      <c r="K447" s="26" t="s">
        <v>94</v>
      </c>
      <c r="L447" s="26" t="s">
        <v>178</v>
      </c>
    </row>
    <row r="448" spans="1:12" x14ac:dyDescent="0.25">
      <c r="A448" t="s">
        <v>27</v>
      </c>
      <c r="B448" s="26">
        <v>0</v>
      </c>
      <c r="C448" s="26">
        <v>0</v>
      </c>
      <c r="D448" s="26">
        <v>0</v>
      </c>
      <c r="E448" s="26">
        <v>0</v>
      </c>
      <c r="F448" s="26">
        <v>11.64</v>
      </c>
      <c r="G448" s="26">
        <v>13.8</v>
      </c>
      <c r="H448" s="26">
        <v>0</v>
      </c>
      <c r="I448" s="26">
        <v>0</v>
      </c>
      <c r="J448" s="26" t="s">
        <v>85</v>
      </c>
      <c r="K448" s="26" t="s">
        <v>90</v>
      </c>
      <c r="L448" s="26" t="s">
        <v>150</v>
      </c>
    </row>
    <row r="449" spans="1:12" x14ac:dyDescent="0.25">
      <c r="A449" t="s">
        <v>724</v>
      </c>
      <c r="B449" s="26">
        <v>0.61</v>
      </c>
      <c r="C449" s="26">
        <v>0</v>
      </c>
      <c r="D449" s="26">
        <v>0.88</v>
      </c>
      <c r="E449" s="26">
        <v>0.67</v>
      </c>
      <c r="F449" s="26">
        <v>2.38</v>
      </c>
      <c r="G449" s="26">
        <v>1.86</v>
      </c>
      <c r="H449" s="26">
        <v>1.9054495628343988</v>
      </c>
      <c r="I449" s="26">
        <v>1.7097812812257136</v>
      </c>
      <c r="J449" s="26" t="s">
        <v>85</v>
      </c>
      <c r="K449" s="26" t="s">
        <v>90</v>
      </c>
      <c r="L449" s="26" t="s">
        <v>118</v>
      </c>
    </row>
    <row r="450" spans="1:12" x14ac:dyDescent="0.25">
      <c r="A450" t="s">
        <v>726</v>
      </c>
      <c r="B450" s="26">
        <v>0</v>
      </c>
      <c r="C450" s="26">
        <v>0</v>
      </c>
      <c r="D450" s="26">
        <v>0.23</v>
      </c>
      <c r="E450" s="26">
        <v>0</v>
      </c>
      <c r="F450" s="26">
        <v>0</v>
      </c>
      <c r="G450" s="26">
        <v>0</v>
      </c>
      <c r="H450" s="26">
        <v>0</v>
      </c>
      <c r="I450" s="26">
        <v>0</v>
      </c>
      <c r="J450" s="26" t="s">
        <v>85</v>
      </c>
      <c r="K450" s="26" t="s">
        <v>90</v>
      </c>
      <c r="L450" s="26" t="s">
        <v>106</v>
      </c>
    </row>
    <row r="451" spans="1:12" x14ac:dyDescent="0.25">
      <c r="A451" t="s">
        <v>727</v>
      </c>
      <c r="B451" s="26">
        <v>0</v>
      </c>
      <c r="C451" s="26">
        <v>0</v>
      </c>
      <c r="D451" s="26">
        <v>0.03</v>
      </c>
      <c r="E451" s="26">
        <v>0.15</v>
      </c>
      <c r="F451" s="26">
        <v>0</v>
      </c>
      <c r="G451" s="26">
        <v>0</v>
      </c>
      <c r="H451" s="26">
        <v>0</v>
      </c>
      <c r="I451" s="26">
        <v>0</v>
      </c>
      <c r="J451" s="26" t="s">
        <v>85</v>
      </c>
      <c r="K451" s="26" t="s">
        <v>90</v>
      </c>
      <c r="L451" s="26" t="s">
        <v>106</v>
      </c>
    </row>
    <row r="452" spans="1:12" x14ac:dyDescent="0.25">
      <c r="A452" s="2" t="s">
        <v>6</v>
      </c>
      <c r="B452" s="81">
        <v>0.24</v>
      </c>
      <c r="C452" s="26">
        <v>0</v>
      </c>
      <c r="D452" s="81">
        <v>0.05</v>
      </c>
      <c r="E452" s="26">
        <v>0</v>
      </c>
      <c r="F452" s="26">
        <v>0</v>
      </c>
      <c r="G452" s="26">
        <v>0</v>
      </c>
      <c r="H452" s="26">
        <v>0</v>
      </c>
      <c r="I452" s="26">
        <v>0</v>
      </c>
      <c r="J452" s="26" t="s">
        <v>85</v>
      </c>
      <c r="K452" s="26" t="s">
        <v>90</v>
      </c>
      <c r="L452" s="26" t="s">
        <v>106</v>
      </c>
    </row>
    <row r="453" spans="1:12" x14ac:dyDescent="0.25">
      <c r="A453" t="s">
        <v>799</v>
      </c>
      <c r="B453" s="26">
        <v>0</v>
      </c>
      <c r="C453" s="26">
        <v>0</v>
      </c>
      <c r="D453" s="26">
        <v>0.11</v>
      </c>
      <c r="E453" s="26">
        <v>0</v>
      </c>
      <c r="F453" s="26">
        <v>0.32</v>
      </c>
      <c r="G453" s="26">
        <v>1.22</v>
      </c>
      <c r="H453" s="26">
        <v>0</v>
      </c>
      <c r="I453" s="26">
        <v>0</v>
      </c>
      <c r="J453" s="26" t="s">
        <v>85</v>
      </c>
      <c r="K453" s="26" t="s">
        <v>90</v>
      </c>
      <c r="L453" s="26" t="s">
        <v>91</v>
      </c>
    </row>
    <row r="454" spans="1:12" x14ac:dyDescent="0.25">
      <c r="A454" t="s">
        <v>21</v>
      </c>
      <c r="B454" s="26">
        <v>0</v>
      </c>
      <c r="C454" s="26">
        <v>0</v>
      </c>
      <c r="D454" s="26">
        <v>0</v>
      </c>
      <c r="E454" s="26">
        <v>0</v>
      </c>
      <c r="F454" s="26">
        <v>0.05</v>
      </c>
      <c r="G454" s="26">
        <v>0</v>
      </c>
      <c r="H454" s="26">
        <v>0</v>
      </c>
      <c r="I454" s="26">
        <v>0</v>
      </c>
      <c r="J454" s="26" t="s">
        <v>85</v>
      </c>
      <c r="K454" s="26" t="s">
        <v>90</v>
      </c>
      <c r="L454" s="26" t="s">
        <v>91</v>
      </c>
    </row>
    <row r="455" spans="1:12" x14ac:dyDescent="0.25">
      <c r="A455" t="s">
        <v>729</v>
      </c>
      <c r="B455" s="26">
        <v>0.95</v>
      </c>
      <c r="C455" s="26">
        <v>1.8399999999999999</v>
      </c>
      <c r="D455" s="26">
        <v>0.08</v>
      </c>
      <c r="E455" s="26">
        <v>0</v>
      </c>
      <c r="F455" s="26">
        <v>5.77</v>
      </c>
      <c r="G455" s="26">
        <v>6.4499999999999993</v>
      </c>
      <c r="H455" s="26">
        <v>5.5858384444734428</v>
      </c>
      <c r="I455" s="26">
        <v>5.506828022649052</v>
      </c>
      <c r="J455" s="26" t="s">
        <v>85</v>
      </c>
      <c r="K455" s="26" t="s">
        <v>90</v>
      </c>
      <c r="L455" s="26" t="s">
        <v>144</v>
      </c>
    </row>
    <row r="456" spans="1:12" x14ac:dyDescent="0.25">
      <c r="A456" s="2" t="s">
        <v>56</v>
      </c>
      <c r="B456" s="26">
        <v>0</v>
      </c>
      <c r="C456" s="81">
        <v>0.57999999999999996</v>
      </c>
      <c r="D456" s="81">
        <v>0.56000000000000005</v>
      </c>
      <c r="E456" s="81">
        <v>0.70000000000000007</v>
      </c>
      <c r="F456" s="81">
        <v>1.7100000000000002</v>
      </c>
      <c r="G456" s="81">
        <v>2.36</v>
      </c>
      <c r="H456" s="26">
        <v>0</v>
      </c>
      <c r="I456" s="81">
        <v>1.9762407016764743</v>
      </c>
      <c r="J456" s="26" t="s">
        <v>85</v>
      </c>
      <c r="K456" s="26" t="s">
        <v>90</v>
      </c>
      <c r="L456" s="26" t="s">
        <v>163</v>
      </c>
    </row>
    <row r="457" spans="1:12" x14ac:dyDescent="0.25">
      <c r="A457" t="s">
        <v>732</v>
      </c>
      <c r="B457" s="26">
        <v>0</v>
      </c>
      <c r="C457" s="26">
        <v>0.31</v>
      </c>
      <c r="D457" s="26">
        <v>0.35</v>
      </c>
      <c r="E457" s="26">
        <v>0</v>
      </c>
      <c r="F457" s="26">
        <v>0.49</v>
      </c>
      <c r="G457" s="26">
        <v>0</v>
      </c>
      <c r="H457" s="26">
        <v>0</v>
      </c>
      <c r="I457" s="26">
        <v>0</v>
      </c>
      <c r="J457" s="26" t="s">
        <v>85</v>
      </c>
      <c r="K457" s="26" t="s">
        <v>90</v>
      </c>
      <c r="L457" s="26" t="s">
        <v>169</v>
      </c>
    </row>
    <row r="458" spans="1:12" x14ac:dyDescent="0.25">
      <c r="A458" t="s">
        <v>767</v>
      </c>
      <c r="B458" s="26">
        <v>0</v>
      </c>
      <c r="C458" s="26">
        <v>0</v>
      </c>
      <c r="D458" s="26">
        <v>0.06</v>
      </c>
      <c r="E458" s="26">
        <v>0</v>
      </c>
      <c r="F458" s="26">
        <v>0.16</v>
      </c>
      <c r="G458" s="26">
        <v>0</v>
      </c>
      <c r="H458" s="26">
        <v>0</v>
      </c>
      <c r="I458" s="26">
        <v>0</v>
      </c>
      <c r="J458" s="26" t="s">
        <v>85</v>
      </c>
      <c r="K458" s="26" t="s">
        <v>90</v>
      </c>
      <c r="L458" s="26" t="s">
        <v>169</v>
      </c>
    </row>
    <row r="459" spans="1:12" x14ac:dyDescent="0.25">
      <c r="A459" t="s">
        <v>733</v>
      </c>
      <c r="B459" s="26">
        <v>0</v>
      </c>
      <c r="C459" s="26">
        <v>0</v>
      </c>
      <c r="D459" s="26">
        <v>0</v>
      </c>
      <c r="E459" s="26">
        <v>0.3</v>
      </c>
      <c r="F459" s="26">
        <v>0</v>
      </c>
      <c r="G459" s="26">
        <v>0</v>
      </c>
      <c r="H459" s="26">
        <v>0</v>
      </c>
      <c r="I459" s="26">
        <v>0</v>
      </c>
      <c r="J459" s="26" t="s">
        <v>85</v>
      </c>
      <c r="K459" s="26" t="s">
        <v>90</v>
      </c>
      <c r="L459" s="26" t="s">
        <v>169</v>
      </c>
    </row>
    <row r="460" spans="1:12" x14ac:dyDescent="0.25">
      <c r="A460" t="s">
        <v>21</v>
      </c>
      <c r="B460" s="26">
        <v>0</v>
      </c>
      <c r="C460" s="26">
        <v>0</v>
      </c>
      <c r="D460" s="26">
        <v>0</v>
      </c>
      <c r="E460" s="26">
        <v>0</v>
      </c>
      <c r="F460" s="26">
        <v>0.53</v>
      </c>
      <c r="G460" s="26">
        <v>0</v>
      </c>
      <c r="H460" s="26">
        <v>0</v>
      </c>
      <c r="I460" s="26">
        <v>0</v>
      </c>
      <c r="J460" s="26" t="s">
        <v>85</v>
      </c>
      <c r="K460" s="26" t="s">
        <v>90</v>
      </c>
      <c r="L460" s="26" t="s">
        <v>169</v>
      </c>
    </row>
    <row r="461" spans="1:12" x14ac:dyDescent="0.25">
      <c r="A461" t="s">
        <v>768</v>
      </c>
      <c r="B461" s="26">
        <v>0</v>
      </c>
      <c r="C461" s="26">
        <v>0</v>
      </c>
      <c r="D461" s="26">
        <v>0.27</v>
      </c>
      <c r="E461" s="26">
        <v>0</v>
      </c>
      <c r="F461" s="26">
        <v>1.52</v>
      </c>
      <c r="G461" s="26">
        <v>0</v>
      </c>
      <c r="H461" s="26">
        <v>0</v>
      </c>
      <c r="I461" s="26">
        <v>0</v>
      </c>
      <c r="J461" s="26" t="s">
        <v>85</v>
      </c>
      <c r="K461" s="26" t="s">
        <v>90</v>
      </c>
      <c r="L461" s="26" t="s">
        <v>169</v>
      </c>
    </row>
    <row r="462" spans="1:12" x14ac:dyDescent="0.25">
      <c r="A462" t="s">
        <v>18</v>
      </c>
      <c r="B462" s="26">
        <v>6.36</v>
      </c>
      <c r="C462" s="26">
        <v>8.93</v>
      </c>
      <c r="D462" s="26">
        <v>17.080000000000002</v>
      </c>
      <c r="E462" s="26">
        <v>31.099999999999998</v>
      </c>
      <c r="F462" s="26">
        <v>1.0900000000000001</v>
      </c>
      <c r="G462" s="26">
        <v>1.22</v>
      </c>
      <c r="H462" s="26">
        <v>1.4486637087302623</v>
      </c>
      <c r="I462" s="26">
        <v>1.6542689019651384</v>
      </c>
      <c r="J462" s="26" t="s">
        <v>85</v>
      </c>
      <c r="K462" s="26" t="s">
        <v>90</v>
      </c>
      <c r="L462" s="26" t="s">
        <v>103</v>
      </c>
    </row>
    <row r="463" spans="1:12" x14ac:dyDescent="0.25">
      <c r="A463" t="s">
        <v>769</v>
      </c>
      <c r="B463" s="26">
        <v>0</v>
      </c>
      <c r="C463" s="26">
        <v>13.55</v>
      </c>
      <c r="D463" s="26">
        <v>0</v>
      </c>
      <c r="E463" s="26">
        <v>0</v>
      </c>
      <c r="F463" s="26">
        <v>3.67</v>
      </c>
      <c r="G463" s="26">
        <v>0</v>
      </c>
      <c r="H463" s="26">
        <v>5.768552786115098</v>
      </c>
      <c r="I463" s="26">
        <v>0</v>
      </c>
      <c r="J463" s="26" t="s">
        <v>99</v>
      </c>
      <c r="K463" s="26" t="s">
        <v>19</v>
      </c>
      <c r="L463" s="26" t="s">
        <v>329</v>
      </c>
    </row>
    <row r="464" spans="1:12" x14ac:dyDescent="0.25">
      <c r="A464" t="s">
        <v>21</v>
      </c>
      <c r="B464" s="26">
        <v>0</v>
      </c>
      <c r="C464" s="26">
        <v>0</v>
      </c>
      <c r="D464" s="26">
        <v>0</v>
      </c>
      <c r="E464" s="26">
        <v>0</v>
      </c>
      <c r="F464" s="26">
        <v>1.41</v>
      </c>
      <c r="G464" s="26">
        <v>1.08</v>
      </c>
      <c r="H464" s="26">
        <v>0</v>
      </c>
      <c r="I464" s="26">
        <v>1.3100921505495726</v>
      </c>
      <c r="J464" s="26" t="s">
        <v>99</v>
      </c>
      <c r="K464" s="26" t="s">
        <v>19</v>
      </c>
      <c r="L464" s="26" t="s">
        <v>329</v>
      </c>
    </row>
    <row r="465" spans="1:13" x14ac:dyDescent="0.25">
      <c r="A465" t="s">
        <v>770</v>
      </c>
      <c r="B465" s="26">
        <v>0</v>
      </c>
      <c r="C465" s="26">
        <v>0</v>
      </c>
      <c r="D465" s="26">
        <v>0.12</v>
      </c>
      <c r="E465" s="26">
        <v>0</v>
      </c>
      <c r="F465" s="26">
        <v>0</v>
      </c>
      <c r="G465" s="26">
        <v>0</v>
      </c>
      <c r="H465" s="26">
        <v>0</v>
      </c>
      <c r="I465" s="26">
        <v>0</v>
      </c>
      <c r="J465" s="26" t="s">
        <v>99</v>
      </c>
      <c r="K465" s="26" t="s">
        <v>19</v>
      </c>
      <c r="L465" s="26" t="s">
        <v>403</v>
      </c>
    </row>
    <row r="466" spans="1:13" x14ac:dyDescent="0.25">
      <c r="A466" t="s">
        <v>21</v>
      </c>
      <c r="B466" s="26">
        <v>32.049999999999997</v>
      </c>
      <c r="C466" s="26">
        <v>0.23</v>
      </c>
      <c r="D466" s="26">
        <v>4.8</v>
      </c>
      <c r="E466" s="26">
        <v>0.56000000000000005</v>
      </c>
      <c r="F466" s="26">
        <v>0</v>
      </c>
      <c r="G466" s="26">
        <v>0.69</v>
      </c>
      <c r="H466" s="26">
        <v>0</v>
      </c>
      <c r="I466" s="26">
        <v>0.75496835794382167</v>
      </c>
      <c r="J466" s="26" t="s">
        <v>99</v>
      </c>
      <c r="K466" s="26" t="s">
        <v>19</v>
      </c>
      <c r="L466" s="26" t="s">
        <v>98</v>
      </c>
    </row>
    <row r="467" spans="1:13" x14ac:dyDescent="0.25">
      <c r="A467" t="s">
        <v>226</v>
      </c>
      <c r="B467" s="26">
        <v>4.8499999999999996</v>
      </c>
      <c r="C467" s="26">
        <v>0.56999999999999995</v>
      </c>
      <c r="D467" s="26">
        <v>0</v>
      </c>
      <c r="E467" s="26">
        <v>0.32</v>
      </c>
      <c r="F467" s="26">
        <v>2.08</v>
      </c>
      <c r="G467" s="26">
        <v>8.59</v>
      </c>
      <c r="H467" s="26">
        <v>1.9707046848492757</v>
      </c>
      <c r="I467" s="26">
        <v>7.7717330964805162</v>
      </c>
      <c r="J467" s="26" t="s">
        <v>99</v>
      </c>
      <c r="K467" s="26" t="s">
        <v>19</v>
      </c>
      <c r="L467" s="26" t="s">
        <v>193</v>
      </c>
    </row>
    <row r="468" spans="1:13" x14ac:dyDescent="0.25">
      <c r="A468" t="s">
        <v>21</v>
      </c>
      <c r="B468" s="26">
        <v>1.67</v>
      </c>
      <c r="C468" s="26">
        <v>0</v>
      </c>
      <c r="D468" s="26">
        <v>0</v>
      </c>
      <c r="E468" s="26">
        <v>0</v>
      </c>
      <c r="F468" s="26">
        <v>0</v>
      </c>
      <c r="G468" s="26">
        <v>0</v>
      </c>
      <c r="H468" s="26">
        <v>0</v>
      </c>
      <c r="I468" s="26">
        <v>0</v>
      </c>
      <c r="J468" s="26" t="s">
        <v>99</v>
      </c>
      <c r="K468" s="26" t="s">
        <v>19</v>
      </c>
      <c r="L468" s="26" t="s">
        <v>157</v>
      </c>
    </row>
    <row r="469" spans="1:13" x14ac:dyDescent="0.25">
      <c r="A469" t="s">
        <v>740</v>
      </c>
      <c r="B469" s="26">
        <v>0.09</v>
      </c>
      <c r="C469" s="26">
        <v>0</v>
      </c>
      <c r="D469" s="26">
        <v>0</v>
      </c>
      <c r="E469" s="26">
        <v>0</v>
      </c>
      <c r="F469" s="26">
        <v>0</v>
      </c>
      <c r="G469" s="26">
        <v>0</v>
      </c>
      <c r="H469" s="26">
        <v>0</v>
      </c>
      <c r="I469" s="26">
        <v>0</v>
      </c>
      <c r="J469" s="26" t="s">
        <v>99</v>
      </c>
      <c r="K469" s="26" t="s">
        <v>19</v>
      </c>
      <c r="L469" s="26" t="s">
        <v>392</v>
      </c>
    </row>
    <row r="470" spans="1:13" x14ac:dyDescent="0.25">
      <c r="A470" t="s">
        <v>21</v>
      </c>
      <c r="B470" s="26">
        <v>0</v>
      </c>
      <c r="C470" s="26">
        <v>0</v>
      </c>
      <c r="D470" s="26">
        <v>0.81</v>
      </c>
      <c r="E470" s="26">
        <v>0</v>
      </c>
      <c r="F470" s="26">
        <v>0</v>
      </c>
      <c r="G470" s="26">
        <v>0</v>
      </c>
      <c r="H470" s="26">
        <v>0</v>
      </c>
      <c r="I470" s="26">
        <v>0</v>
      </c>
      <c r="J470" s="26" t="s">
        <v>99</v>
      </c>
      <c r="K470" s="26" t="s">
        <v>338</v>
      </c>
      <c r="L470" s="26" t="s">
        <v>98</v>
      </c>
    </row>
    <row r="471" spans="1:13" x14ac:dyDescent="0.25">
      <c r="A471" t="s">
        <v>741</v>
      </c>
      <c r="B471" s="26">
        <v>0</v>
      </c>
      <c r="C471" s="26">
        <v>0</v>
      </c>
      <c r="D471" s="26">
        <v>0</v>
      </c>
      <c r="E471" s="26">
        <v>0.1</v>
      </c>
      <c r="F471" s="26">
        <v>0</v>
      </c>
      <c r="G471" s="26">
        <v>0.25</v>
      </c>
      <c r="H471" s="26">
        <v>0.26102048805950673</v>
      </c>
      <c r="I471" s="26">
        <v>0.23315199289441549</v>
      </c>
      <c r="J471" s="26" t="s">
        <v>99</v>
      </c>
      <c r="K471" s="26" t="s">
        <v>338</v>
      </c>
      <c r="L471" s="26" t="s">
        <v>339</v>
      </c>
    </row>
    <row r="472" spans="1:13" x14ac:dyDescent="0.25">
      <c r="A472" t="s">
        <v>21</v>
      </c>
      <c r="B472" s="26">
        <v>0</v>
      </c>
      <c r="C472" s="26">
        <v>0</v>
      </c>
      <c r="D472" s="26">
        <v>0</v>
      </c>
      <c r="E472" s="26">
        <v>0</v>
      </c>
      <c r="F472" s="26">
        <v>0.25</v>
      </c>
      <c r="G472" s="26">
        <v>0</v>
      </c>
      <c r="H472" s="26">
        <v>0</v>
      </c>
      <c r="I472" s="26">
        <v>0</v>
      </c>
      <c r="J472" s="26" t="s">
        <v>99</v>
      </c>
      <c r="K472" s="26" t="s">
        <v>370</v>
      </c>
      <c r="L472" s="26" t="s">
        <v>371</v>
      </c>
    </row>
    <row r="473" spans="1:13" x14ac:dyDescent="0.25">
      <c r="A473" t="s">
        <v>749</v>
      </c>
      <c r="B473" s="26">
        <v>0.48</v>
      </c>
      <c r="C473" s="26">
        <v>2.2799999999999998</v>
      </c>
      <c r="D473" s="26">
        <v>8</v>
      </c>
      <c r="E473" s="26">
        <v>4.51</v>
      </c>
      <c r="F473" s="26">
        <v>2.0099999999999998</v>
      </c>
      <c r="G473" s="26">
        <v>0</v>
      </c>
      <c r="H473" s="26">
        <v>2.1664700508939054</v>
      </c>
      <c r="I473" s="26">
        <v>0</v>
      </c>
      <c r="J473" s="26" t="s">
        <v>99</v>
      </c>
      <c r="K473" s="26" t="s">
        <v>100</v>
      </c>
      <c r="L473" s="26" t="s">
        <v>115</v>
      </c>
    </row>
    <row r="474" spans="1:13" x14ac:dyDescent="0.25">
      <c r="A474" t="s">
        <v>750</v>
      </c>
      <c r="B474" s="26">
        <v>18.850000000000001</v>
      </c>
      <c r="C474" s="26">
        <v>21.060000000000002</v>
      </c>
      <c r="D474" s="26">
        <v>16.43</v>
      </c>
      <c r="E474" s="26">
        <v>20.470000000000002</v>
      </c>
      <c r="F474" s="26">
        <v>2.59</v>
      </c>
      <c r="G474" s="26">
        <v>3.3200000000000003</v>
      </c>
      <c r="H474" s="26">
        <v>3.158347905520031</v>
      </c>
      <c r="I474" s="26">
        <v>3.7970467414233378</v>
      </c>
      <c r="J474" s="26" t="s">
        <v>99</v>
      </c>
      <c r="K474" s="26" t="s">
        <v>100</v>
      </c>
      <c r="L474" s="26" t="s">
        <v>101</v>
      </c>
    </row>
    <row r="475" spans="1:13" x14ac:dyDescent="0.25">
      <c r="A475" t="s">
        <v>751</v>
      </c>
      <c r="B475" s="26">
        <v>0</v>
      </c>
      <c r="C475" s="26">
        <v>0</v>
      </c>
      <c r="D475" s="26">
        <v>2.87</v>
      </c>
      <c r="E475" s="26">
        <v>0</v>
      </c>
      <c r="F475" s="26">
        <v>1.92</v>
      </c>
      <c r="G475" s="26">
        <v>3.3</v>
      </c>
      <c r="H475" s="26">
        <v>5.0507464439514553</v>
      </c>
      <c r="I475" s="26">
        <v>6.0064394359942277</v>
      </c>
      <c r="J475" s="26" t="s">
        <v>99</v>
      </c>
      <c r="K475" s="26" t="s">
        <v>100</v>
      </c>
      <c r="L475" s="26" t="s">
        <v>332</v>
      </c>
    </row>
    <row r="476" spans="1:13" x14ac:dyDescent="0.25">
      <c r="A476" s="121" t="s">
        <v>666</v>
      </c>
      <c r="B476" s="26">
        <v>0.17009695526450078</v>
      </c>
      <c r="C476" s="26">
        <v>1.3491340018231541</v>
      </c>
      <c r="D476" s="26">
        <v>0.56113295415505593</v>
      </c>
      <c r="E476" s="26">
        <v>1.8975749139131071</v>
      </c>
      <c r="F476" s="26">
        <v>0.35279590756747226</v>
      </c>
      <c r="G476" s="26">
        <v>2.1889720144084235</v>
      </c>
      <c r="H476" s="26">
        <v>0.8547111170096825</v>
      </c>
      <c r="I476" s="26">
        <v>3.1608091653353125</v>
      </c>
      <c r="J476" s="121" t="s">
        <v>666</v>
      </c>
      <c r="K476" s="121" t="s">
        <v>666</v>
      </c>
      <c r="L476" s="121" t="s">
        <v>666</v>
      </c>
      <c r="M476" t="s">
        <v>84</v>
      </c>
    </row>
    <row r="477" spans="1:13" x14ac:dyDescent="0.25">
      <c r="A477" s="121" t="s">
        <v>666</v>
      </c>
      <c r="B477" s="26">
        <v>0.51029086579350236</v>
      </c>
      <c r="C477" s="26">
        <v>0.6381039197812215</v>
      </c>
      <c r="D477" s="26">
        <v>0.32828186433561096</v>
      </c>
      <c r="E477" s="26">
        <v>0.28573521869734048</v>
      </c>
      <c r="F477" s="26">
        <v>0.28223672605397776</v>
      </c>
      <c r="G477" s="26">
        <v>0.99750623441396502</v>
      </c>
      <c r="H477" s="26">
        <v>2.3622047244094491</v>
      </c>
      <c r="I477" s="26">
        <v>1.537122969837587</v>
      </c>
      <c r="J477" s="121" t="s">
        <v>666</v>
      </c>
      <c r="K477" s="121" t="s">
        <v>666</v>
      </c>
      <c r="L477" s="121" t="s">
        <v>666</v>
      </c>
      <c r="M477" s="26" t="s">
        <v>21</v>
      </c>
    </row>
    <row r="478" spans="1:13" x14ac:dyDescent="0.25">
      <c r="A478" s="121" t="s">
        <v>666</v>
      </c>
      <c r="B478" s="26">
        <v>0.17009695526450078</v>
      </c>
      <c r="C478" s="26">
        <v>11.759343664539653</v>
      </c>
      <c r="D478" s="26">
        <v>3.5156697331755549</v>
      </c>
      <c r="E478" s="26">
        <v>5.2677851857278917</v>
      </c>
      <c r="F478" s="26">
        <v>0</v>
      </c>
      <c r="G478" s="26">
        <v>0</v>
      </c>
      <c r="H478" s="26">
        <v>0</v>
      </c>
      <c r="I478" s="26">
        <v>0</v>
      </c>
      <c r="J478" s="121" t="s">
        <v>666</v>
      </c>
      <c r="K478" s="121" t="s">
        <v>666</v>
      </c>
      <c r="L478" s="121" t="s">
        <v>666</v>
      </c>
      <c r="M478" t="s">
        <v>687</v>
      </c>
    </row>
    <row r="479" spans="1:13" x14ac:dyDescent="0.25">
      <c r="A479" s="121" t="s">
        <v>666</v>
      </c>
      <c r="B479" s="26">
        <v>6.5997618642626295</v>
      </c>
      <c r="C479" s="26">
        <v>28.514129443938014</v>
      </c>
      <c r="D479" s="26">
        <v>0.27865786158720468</v>
      </c>
      <c r="E479" s="26">
        <v>6.2275624587881895</v>
      </c>
      <c r="F479" s="26">
        <v>2.9105662374316457</v>
      </c>
      <c r="G479" s="26">
        <v>0</v>
      </c>
      <c r="H479" s="26">
        <v>4.5931758530183728</v>
      </c>
      <c r="I479" s="26">
        <v>0.46403712296983757</v>
      </c>
      <c r="J479" s="121" t="s">
        <v>666</v>
      </c>
      <c r="K479" s="121" t="s">
        <v>666</v>
      </c>
      <c r="L479" s="121" t="s">
        <v>666</v>
      </c>
      <c r="M479" t="s">
        <v>675</v>
      </c>
    </row>
    <row r="480" spans="1:13" x14ac:dyDescent="0.25">
      <c r="A480" s="121" t="s">
        <v>666</v>
      </c>
      <c r="B480" s="26">
        <v>0</v>
      </c>
      <c r="C480" s="26">
        <v>0.14585232452142208</v>
      </c>
      <c r="D480" s="26">
        <v>6.1075695690346224E-2</v>
      </c>
      <c r="E480" s="26">
        <v>0</v>
      </c>
      <c r="F480" s="26">
        <v>0</v>
      </c>
      <c r="G480" s="26">
        <v>0</v>
      </c>
      <c r="H480" s="26">
        <v>0</v>
      </c>
      <c r="I480" s="26">
        <v>0</v>
      </c>
      <c r="J480" s="121" t="s">
        <v>666</v>
      </c>
      <c r="K480" s="121" t="s">
        <v>666</v>
      </c>
      <c r="L480" s="121" t="s">
        <v>666</v>
      </c>
      <c r="M480" t="s">
        <v>676</v>
      </c>
    </row>
    <row r="481" spans="1:24" x14ac:dyDescent="0.25">
      <c r="A481" s="121" t="s">
        <v>666</v>
      </c>
      <c r="B481" s="26">
        <v>0</v>
      </c>
      <c r="C481" s="26">
        <v>0</v>
      </c>
      <c r="D481" s="26">
        <v>0</v>
      </c>
      <c r="E481" s="26">
        <v>5.8612352553300606E-2</v>
      </c>
      <c r="F481" s="26">
        <v>0</v>
      </c>
      <c r="G481" s="26">
        <v>0</v>
      </c>
      <c r="H481" s="26">
        <v>0</v>
      </c>
      <c r="I481" s="26">
        <v>0</v>
      </c>
      <c r="J481" s="121" t="s">
        <v>666</v>
      </c>
      <c r="K481" s="121" t="s">
        <v>666</v>
      </c>
      <c r="L481" s="121" t="s">
        <v>666</v>
      </c>
      <c r="M481" t="s">
        <v>678</v>
      </c>
    </row>
    <row r="482" spans="1:24" x14ac:dyDescent="0.25">
      <c r="A482" s="121" t="s">
        <v>666</v>
      </c>
      <c r="B482" s="26">
        <v>0.18710665079095085</v>
      </c>
      <c r="C482" s="26">
        <v>0.51048313582497729</v>
      </c>
      <c r="D482" s="26">
        <v>0</v>
      </c>
      <c r="E482" s="26">
        <v>5.326397538281193</v>
      </c>
      <c r="F482" s="26">
        <v>2.7694478744046567</v>
      </c>
      <c r="G482" s="26">
        <v>0</v>
      </c>
      <c r="H482" s="26">
        <v>7.6115485564304475</v>
      </c>
      <c r="I482" s="26">
        <v>0</v>
      </c>
      <c r="J482" s="121" t="s">
        <v>666</v>
      </c>
      <c r="K482" s="121" t="s">
        <v>666</v>
      </c>
      <c r="L482" s="121" t="s">
        <v>666</v>
      </c>
      <c r="M482" t="s">
        <v>683</v>
      </c>
    </row>
    <row r="483" spans="1:24" x14ac:dyDescent="0.25">
      <c r="A483" s="121" t="s">
        <v>666</v>
      </c>
      <c r="B483" s="26">
        <v>1.0886205136928049</v>
      </c>
      <c r="C483" s="26">
        <v>0</v>
      </c>
      <c r="D483" s="26">
        <v>7.6344619612932776E-2</v>
      </c>
      <c r="E483" s="26">
        <v>7.3265440691625758E-2</v>
      </c>
      <c r="F483" s="26">
        <v>0</v>
      </c>
      <c r="G483" s="26">
        <v>0</v>
      </c>
      <c r="H483" s="26">
        <v>0</v>
      </c>
      <c r="I483" s="26">
        <v>0</v>
      </c>
      <c r="J483" s="121" t="s">
        <v>666</v>
      </c>
      <c r="K483" s="121" t="s">
        <v>666</v>
      </c>
      <c r="L483" s="121" t="s">
        <v>666</v>
      </c>
      <c r="M483" t="s">
        <v>688</v>
      </c>
    </row>
    <row r="484" spans="1:24" x14ac:dyDescent="0.25">
      <c r="A484" s="121" t="s">
        <v>666</v>
      </c>
      <c r="B484" s="26">
        <v>0.28916482394965132</v>
      </c>
      <c r="C484" s="26">
        <v>0</v>
      </c>
      <c r="D484" s="26">
        <v>0</v>
      </c>
      <c r="E484" s="26">
        <v>0</v>
      </c>
      <c r="F484" s="26">
        <v>0</v>
      </c>
      <c r="G484" s="26">
        <v>0</v>
      </c>
      <c r="H484" s="26">
        <v>0</v>
      </c>
      <c r="I484" s="26">
        <v>0</v>
      </c>
      <c r="J484" s="121" t="s">
        <v>666</v>
      </c>
      <c r="K484" s="121" t="s">
        <v>666</v>
      </c>
      <c r="L484" s="121" t="s">
        <v>666</v>
      </c>
      <c r="M484" t="s">
        <v>690</v>
      </c>
    </row>
    <row r="485" spans="1:24" x14ac:dyDescent="0.25">
      <c r="A485" s="121" t="s">
        <v>666</v>
      </c>
      <c r="B485" s="26">
        <v>0.23813573737030105</v>
      </c>
      <c r="C485" s="26">
        <v>0</v>
      </c>
      <c r="D485" s="26">
        <v>3.0537847845173112E-2</v>
      </c>
      <c r="E485" s="26">
        <v>0</v>
      </c>
      <c r="F485" s="26">
        <v>0</v>
      </c>
      <c r="G485" s="26">
        <v>0</v>
      </c>
      <c r="H485" s="26">
        <v>0</v>
      </c>
      <c r="I485" s="26">
        <v>0</v>
      </c>
      <c r="J485" s="121" t="s">
        <v>666</v>
      </c>
      <c r="K485" s="121" t="s">
        <v>666</v>
      </c>
      <c r="L485" s="121" t="s">
        <v>666</v>
      </c>
      <c r="M485" t="s">
        <v>685</v>
      </c>
    </row>
    <row r="486" spans="1:24" x14ac:dyDescent="0.25">
      <c r="A486" s="121" t="s">
        <v>666</v>
      </c>
      <c r="B486" s="26">
        <v>0.62935873447865276</v>
      </c>
      <c r="C486" s="26">
        <v>0</v>
      </c>
      <c r="D486" s="26">
        <v>0</v>
      </c>
      <c r="E486" s="26">
        <v>0</v>
      </c>
      <c r="F486" s="26">
        <v>0</v>
      </c>
      <c r="G486" s="26">
        <v>0</v>
      </c>
      <c r="H486" s="26">
        <v>0</v>
      </c>
      <c r="I486" s="26">
        <v>0</v>
      </c>
      <c r="J486" s="121" t="s">
        <v>666</v>
      </c>
      <c r="K486" s="121" t="s">
        <v>666</v>
      </c>
      <c r="L486" s="121" t="s">
        <v>666</v>
      </c>
      <c r="M486" t="s">
        <v>673</v>
      </c>
    </row>
    <row r="487" spans="1:24" x14ac:dyDescent="0.25">
      <c r="B487" s="26">
        <f>SUM(B422:B486)</f>
        <v>100.02263310086748</v>
      </c>
      <c r="C487" s="26">
        <f t="shared" ref="C487:I487" si="24">SUM(C422:C486)</f>
        <v>99.99704649042846</v>
      </c>
      <c r="D487" s="26">
        <f t="shared" si="24"/>
        <v>100.00170057640189</v>
      </c>
      <c r="E487" s="26">
        <f t="shared" si="24"/>
        <v>99.996933108652641</v>
      </c>
      <c r="F487" s="26">
        <f t="shared" si="24"/>
        <v>99.995046745457742</v>
      </c>
      <c r="G487" s="26">
        <f t="shared" si="24"/>
        <v>99.99647824882237</v>
      </c>
      <c r="H487" s="26">
        <f t="shared" si="24"/>
        <v>100.01838043095407</v>
      </c>
      <c r="I487" s="26">
        <f t="shared" si="24"/>
        <v>99.999317986909276</v>
      </c>
      <c r="J487" s="26"/>
      <c r="K487" s="26"/>
      <c r="L487" s="26"/>
    </row>
    <row r="488" spans="1:24" x14ac:dyDescent="0.25"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</row>
    <row r="489" spans="1:24" x14ac:dyDescent="0.25"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</row>
    <row r="490" spans="1:24" x14ac:dyDescent="0.25">
      <c r="A490" s="6" t="s">
        <v>857</v>
      </c>
    </row>
    <row r="491" spans="1:24" x14ac:dyDescent="0.25">
      <c r="B491" s="26" t="s">
        <v>701</v>
      </c>
      <c r="C491" s="26" t="s">
        <v>702</v>
      </c>
      <c r="D491" s="26" t="s">
        <v>703</v>
      </c>
      <c r="E491" s="26" t="s">
        <v>704</v>
      </c>
      <c r="F491" s="26" t="s">
        <v>705</v>
      </c>
      <c r="G491" s="26" t="s">
        <v>706</v>
      </c>
      <c r="H491" s="26" t="s">
        <v>707</v>
      </c>
      <c r="I491" s="26" t="s">
        <v>708</v>
      </c>
      <c r="J491" s="26" t="s">
        <v>693</v>
      </c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</row>
    <row r="492" spans="1:24" x14ac:dyDescent="0.25">
      <c r="A492" s="26" t="s">
        <v>848</v>
      </c>
      <c r="B492" s="26">
        <v>93.75</v>
      </c>
      <c r="C492" s="26">
        <v>70.880000000000024</v>
      </c>
      <c r="D492" s="26">
        <v>92.509999999999991</v>
      </c>
      <c r="E492" s="26">
        <v>84.04</v>
      </c>
      <c r="F492" s="26">
        <v>98.350000000000009</v>
      </c>
      <c r="G492" s="26">
        <v>98.579999999999984</v>
      </c>
      <c r="H492" s="26">
        <v>98.089972354863065</v>
      </c>
      <c r="I492" s="26">
        <v>98.856169384278459</v>
      </c>
      <c r="J492" s="26">
        <f>AVERAGE(B492:I492)</f>
        <v>91.882017717392699</v>
      </c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</row>
    <row r="493" spans="1:24" x14ac:dyDescent="0.25">
      <c r="A493" s="26" t="s">
        <v>849</v>
      </c>
      <c r="B493" s="26">
        <v>0.69330097928763323</v>
      </c>
      <c r="C493" s="26">
        <v>0.4555861875613289</v>
      </c>
      <c r="D493" s="26">
        <v>0.340428581667025</v>
      </c>
      <c r="E493" s="26">
        <v>0.50609739682881527</v>
      </c>
      <c r="F493" s="26">
        <v>0</v>
      </c>
      <c r="G493" s="26">
        <v>0.6828528072837633</v>
      </c>
      <c r="H493" s="26">
        <v>0.24509357971235735</v>
      </c>
      <c r="I493" s="26">
        <v>0.34319382647455043</v>
      </c>
      <c r="J493" s="26">
        <f t="shared" ref="J493:J540" si="25">AVERAGE(B493:I493)</f>
        <v>0.40831916985193423</v>
      </c>
      <c r="K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</row>
    <row r="494" spans="1:24" x14ac:dyDescent="0.25">
      <c r="A494" s="26" t="s">
        <v>21</v>
      </c>
      <c r="B494" s="26">
        <v>1.2847733772423953</v>
      </c>
      <c r="C494" s="26">
        <v>0.79435540395308635</v>
      </c>
      <c r="D494" s="26">
        <v>0.4945173081057837</v>
      </c>
      <c r="E494" s="26">
        <v>0.73222602094381783</v>
      </c>
      <c r="F494" s="26">
        <v>0</v>
      </c>
      <c r="G494" s="26">
        <v>0</v>
      </c>
      <c r="H494" s="26">
        <v>0.17768301350390905</v>
      </c>
      <c r="I494" s="26">
        <v>5.447117566954153E-2</v>
      </c>
      <c r="J494" s="26">
        <f t="shared" si="25"/>
        <v>0.44225328742731673</v>
      </c>
      <c r="K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</row>
    <row r="495" spans="1:24" x14ac:dyDescent="0.25">
      <c r="A495" s="26" t="s">
        <v>687</v>
      </c>
      <c r="B495" s="26">
        <v>0.66946875812462081</v>
      </c>
      <c r="C495" s="26">
        <v>3.2708751927480025E-2</v>
      </c>
      <c r="D495" s="26">
        <v>0</v>
      </c>
      <c r="E495" s="26">
        <v>9.4220260047917725E-2</v>
      </c>
      <c r="F495" s="26">
        <v>0</v>
      </c>
      <c r="G495" s="26">
        <v>0</v>
      </c>
      <c r="H495" s="26">
        <v>0</v>
      </c>
      <c r="I495" s="26">
        <v>0</v>
      </c>
      <c r="J495" s="26">
        <f t="shared" si="25"/>
        <v>9.9549721262502319E-2</v>
      </c>
      <c r="K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</row>
    <row r="496" spans="1:24" x14ac:dyDescent="0.25">
      <c r="A496" s="26" t="s">
        <v>675</v>
      </c>
      <c r="B496" s="26">
        <v>1.542594678914984</v>
      </c>
      <c r="C496" s="26">
        <v>24.772206906219335</v>
      </c>
      <c r="D496" s="26">
        <v>5.5866121980935999</v>
      </c>
      <c r="E496" s="26">
        <v>6.7811667160201354</v>
      </c>
      <c r="F496" s="26">
        <v>1.6563146997929608</v>
      </c>
      <c r="G496" s="26">
        <v>0.75872534142640369</v>
      </c>
      <c r="H496" s="26">
        <v>1.4806917791992418</v>
      </c>
      <c r="I496" s="26">
        <v>0.76259645937358134</v>
      </c>
      <c r="J496" s="26">
        <f t="shared" si="25"/>
        <v>5.4176135973800301</v>
      </c>
      <c r="K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</row>
    <row r="497" spans="1:24" x14ac:dyDescent="0.25">
      <c r="A497" s="26" t="s">
        <v>683</v>
      </c>
      <c r="B497" s="26">
        <v>0</v>
      </c>
      <c r="C497" s="26">
        <v>0.22896126349236018</v>
      </c>
      <c r="D497" s="26">
        <v>0</v>
      </c>
      <c r="E497" s="26">
        <v>0</v>
      </c>
      <c r="F497" s="26">
        <v>0</v>
      </c>
      <c r="G497" s="26">
        <v>0</v>
      </c>
      <c r="H497" s="26">
        <v>0</v>
      </c>
      <c r="I497" s="26">
        <v>0</v>
      </c>
      <c r="J497" s="26">
        <f t="shared" si="25"/>
        <v>2.8620157936545022E-2</v>
      </c>
      <c r="K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</row>
    <row r="498" spans="1:24" x14ac:dyDescent="0.25">
      <c r="A498" s="26" t="s">
        <v>685</v>
      </c>
      <c r="B498" s="26">
        <v>2.0452378888985181</v>
      </c>
      <c r="C498" s="26">
        <v>2.8106163263398907</v>
      </c>
      <c r="D498" s="26">
        <v>0.41568121550920945</v>
      </c>
      <c r="E498" s="26">
        <v>1.5263682127762672</v>
      </c>
      <c r="F498" s="26">
        <v>0</v>
      </c>
      <c r="G498" s="26">
        <v>0</v>
      </c>
      <c r="H498" s="26">
        <v>0</v>
      </c>
      <c r="I498" s="26">
        <v>0</v>
      </c>
      <c r="J498" s="26">
        <f t="shared" si="25"/>
        <v>0.8497379554404858</v>
      </c>
      <c r="K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</row>
    <row r="499" spans="1:24" x14ac:dyDescent="0.25">
      <c r="A499" s="26" t="s">
        <v>673</v>
      </c>
      <c r="B499" s="26">
        <v>0</v>
      </c>
      <c r="C499" s="26">
        <v>0</v>
      </c>
      <c r="D499" s="26">
        <v>0.61993836450942452</v>
      </c>
      <c r="E499" s="26">
        <v>6.336985490079952</v>
      </c>
      <c r="F499" s="26">
        <v>0</v>
      </c>
      <c r="G499" s="26">
        <v>0</v>
      </c>
      <c r="H499" s="26">
        <v>0</v>
      </c>
      <c r="I499" s="26">
        <v>0</v>
      </c>
      <c r="J499" s="26">
        <f t="shared" si="25"/>
        <v>0.8696154818236721</v>
      </c>
      <c r="K499" s="26">
        <f>SUM(J495:J499)</f>
        <v>7.2651369138432358</v>
      </c>
      <c r="L499" t="s">
        <v>863</v>
      </c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</row>
    <row r="500" spans="1:24" x14ac:dyDescent="0.25">
      <c r="B500" s="26">
        <v>99.985375682468145</v>
      </c>
      <c r="C500" s="26">
        <v>99.974434839493526</v>
      </c>
      <c r="D500" s="26">
        <v>99.967177667885039</v>
      </c>
      <c r="E500" s="26">
        <v>100.01706409669691</v>
      </c>
      <c r="F500" s="26">
        <v>100.00631469979297</v>
      </c>
      <c r="G500" s="26">
        <v>100.02157814871015</v>
      </c>
      <c r="H500" s="26">
        <v>99.993440727278582</v>
      </c>
      <c r="I500" s="26">
        <v>100.01643084579614</v>
      </c>
      <c r="J500" s="26">
        <f t="shared" si="25"/>
        <v>99.997727088515177</v>
      </c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</row>
    <row r="501" spans="1:24" x14ac:dyDescent="0.25"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</row>
    <row r="502" spans="1:24" x14ac:dyDescent="0.25">
      <c r="B502" s="26" t="s">
        <v>752</v>
      </c>
      <c r="C502" s="26" t="s">
        <v>753</v>
      </c>
      <c r="D502" s="26" t="s">
        <v>754</v>
      </c>
      <c r="E502" s="26" t="s">
        <v>755</v>
      </c>
      <c r="F502" s="26" t="s">
        <v>756</v>
      </c>
      <c r="G502" s="26" t="s">
        <v>757</v>
      </c>
      <c r="H502" s="26" t="s">
        <v>758</v>
      </c>
      <c r="I502" s="26" t="s">
        <v>759</v>
      </c>
      <c r="J502" s="26" t="s">
        <v>693</v>
      </c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</row>
    <row r="503" spans="1:24" x14ac:dyDescent="0.25">
      <c r="A503" s="26" t="s">
        <v>848</v>
      </c>
      <c r="B503" s="26">
        <v>78.210000000000008</v>
      </c>
      <c r="C503" s="26">
        <v>56.920000000000016</v>
      </c>
      <c r="D503" s="26">
        <v>66.47999999999999</v>
      </c>
      <c r="E503" s="26">
        <v>73.449999999999989</v>
      </c>
      <c r="F503" s="26">
        <v>79.829999999999984</v>
      </c>
      <c r="G503" s="26">
        <v>96.40000000000002</v>
      </c>
      <c r="H503" s="26">
        <v>72.135724397762303</v>
      </c>
      <c r="I503" s="26">
        <v>96.940365702989837</v>
      </c>
      <c r="J503" s="26">
        <f t="shared" si="25"/>
        <v>77.545761262594027</v>
      </c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</row>
    <row r="504" spans="1:24" x14ac:dyDescent="0.25">
      <c r="A504" s="26" t="s">
        <v>849</v>
      </c>
      <c r="B504" s="26">
        <v>0.11906533710373567</v>
      </c>
      <c r="C504" s="26">
        <v>0.26839280075781496</v>
      </c>
      <c r="D504" s="26">
        <v>13.952924047561272</v>
      </c>
      <c r="E504" s="26">
        <v>1.3023693707829906</v>
      </c>
      <c r="F504" s="26">
        <v>1.8858372357929376</v>
      </c>
      <c r="G504" s="26">
        <v>1.5275894068099078</v>
      </c>
      <c r="H504" s="26">
        <v>1.6721228027897703</v>
      </c>
      <c r="I504" s="26">
        <v>0.92422301849898192</v>
      </c>
      <c r="J504" s="26">
        <f t="shared" si="25"/>
        <v>2.7065655025121762</v>
      </c>
      <c r="K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</row>
    <row r="505" spans="1:24" x14ac:dyDescent="0.25">
      <c r="A505" s="26" t="s">
        <v>21</v>
      </c>
      <c r="B505" s="26">
        <v>1.6371483851763655</v>
      </c>
      <c r="C505" s="26">
        <v>0.23681717713924852</v>
      </c>
      <c r="D505" s="26">
        <v>0.24265954865323952</v>
      </c>
      <c r="E505" s="26">
        <v>0.17260316962184216</v>
      </c>
      <c r="F505" s="26">
        <v>0</v>
      </c>
      <c r="G505" s="26">
        <v>0.17845670640302663</v>
      </c>
      <c r="H505" s="26">
        <v>0</v>
      </c>
      <c r="I505" s="26">
        <v>0.62821245002855497</v>
      </c>
      <c r="J505" s="26">
        <f t="shared" si="25"/>
        <v>0.38698717962778462</v>
      </c>
      <c r="K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</row>
    <row r="506" spans="1:24" x14ac:dyDescent="0.25">
      <c r="A506" t="s">
        <v>689</v>
      </c>
      <c r="B506" s="26">
        <v>0</v>
      </c>
      <c r="C506" s="26">
        <v>0</v>
      </c>
      <c r="D506" s="26">
        <v>0</v>
      </c>
      <c r="E506" s="26">
        <v>7.845598619174643E-2</v>
      </c>
      <c r="F506" s="26">
        <v>0</v>
      </c>
      <c r="G506" s="26">
        <v>0</v>
      </c>
      <c r="H506" s="26">
        <v>0</v>
      </c>
      <c r="I506" s="26">
        <v>0</v>
      </c>
      <c r="J506" s="26">
        <f t="shared" si="25"/>
        <v>9.8069982739683037E-3</v>
      </c>
      <c r="K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</row>
    <row r="507" spans="1:24" x14ac:dyDescent="0.25">
      <c r="A507" s="26" t="s">
        <v>687</v>
      </c>
      <c r="B507" s="26">
        <v>17.324006548593541</v>
      </c>
      <c r="C507" s="26">
        <v>0.94726870855699408</v>
      </c>
      <c r="D507" s="26">
        <v>0</v>
      </c>
      <c r="E507" s="26">
        <v>1.5377373293582302</v>
      </c>
      <c r="F507" s="26">
        <v>4.4424756359954438</v>
      </c>
      <c r="G507" s="26">
        <v>0</v>
      </c>
      <c r="H507" s="26">
        <v>5.1811453058044403</v>
      </c>
      <c r="I507" s="26">
        <v>0</v>
      </c>
      <c r="J507" s="26">
        <f t="shared" si="25"/>
        <v>3.6790791910385812</v>
      </c>
      <c r="K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</row>
    <row r="508" spans="1:24" x14ac:dyDescent="0.25">
      <c r="A508" s="26" t="s">
        <v>675</v>
      </c>
      <c r="B508" s="26">
        <v>1.6966810537282333</v>
      </c>
      <c r="C508" s="26">
        <v>15.061572466056205</v>
      </c>
      <c r="D508" s="26">
        <v>2.5479252608590146</v>
      </c>
      <c r="E508" s="26">
        <v>17.778126471049742</v>
      </c>
      <c r="F508" s="26">
        <v>1.2656625743576762</v>
      </c>
      <c r="G508" s="26">
        <v>0.69241202084374331</v>
      </c>
      <c r="H508" s="26">
        <v>0.60381768601480323</v>
      </c>
      <c r="I508" s="26">
        <v>0</v>
      </c>
      <c r="J508" s="26">
        <f t="shared" si="25"/>
        <v>4.9557746916136765</v>
      </c>
      <c r="K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</row>
    <row r="509" spans="1:24" x14ac:dyDescent="0.25">
      <c r="A509" t="s">
        <v>676</v>
      </c>
      <c r="B509" s="26">
        <v>0</v>
      </c>
      <c r="C509" s="26">
        <v>0.11051468266498263</v>
      </c>
      <c r="D509" s="26">
        <v>0</v>
      </c>
      <c r="E509" s="26">
        <v>0</v>
      </c>
      <c r="F509" s="26">
        <v>0</v>
      </c>
      <c r="G509" s="26">
        <v>0</v>
      </c>
      <c r="H509" s="26">
        <v>0</v>
      </c>
      <c r="I509" s="26">
        <v>0</v>
      </c>
      <c r="J509" s="26">
        <f t="shared" si="25"/>
        <v>1.3814335333122828E-2</v>
      </c>
      <c r="K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</row>
    <row r="510" spans="1:24" x14ac:dyDescent="0.25">
      <c r="A510" t="s">
        <v>678</v>
      </c>
      <c r="B510" s="26">
        <v>0</v>
      </c>
      <c r="C510" s="26">
        <v>0.45784654246921375</v>
      </c>
      <c r="D510" s="26">
        <v>0</v>
      </c>
      <c r="E510" s="26">
        <v>0</v>
      </c>
      <c r="F510" s="26">
        <v>0</v>
      </c>
      <c r="G510" s="26">
        <v>0.34977514454993219</v>
      </c>
      <c r="H510" s="26">
        <v>0</v>
      </c>
      <c r="I510" s="26">
        <v>0</v>
      </c>
      <c r="J510" s="26">
        <f t="shared" si="25"/>
        <v>0.10095271087739324</v>
      </c>
      <c r="K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</row>
    <row r="511" spans="1:24" x14ac:dyDescent="0.25">
      <c r="A511" s="26" t="s">
        <v>683</v>
      </c>
      <c r="B511" s="26">
        <v>0.37207917844917399</v>
      </c>
      <c r="C511" s="26">
        <v>25.686769813703819</v>
      </c>
      <c r="D511" s="26">
        <v>16.573647173016258</v>
      </c>
      <c r="E511" s="26">
        <v>0</v>
      </c>
      <c r="F511" s="26">
        <v>12.568029363371725</v>
      </c>
      <c r="G511" s="26">
        <v>0.81376258119780132</v>
      </c>
      <c r="H511" s="26">
        <v>20.393455395403191</v>
      </c>
      <c r="I511" s="26">
        <v>1.5419760137064531</v>
      </c>
      <c r="J511" s="26">
        <f t="shared" si="25"/>
        <v>9.7437149398560532</v>
      </c>
      <c r="K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</row>
    <row r="512" spans="1:24" x14ac:dyDescent="0.25">
      <c r="A512" t="s">
        <v>688</v>
      </c>
      <c r="B512" s="26">
        <v>0.43161184700104183</v>
      </c>
      <c r="C512" s="26">
        <v>0</v>
      </c>
      <c r="D512" s="26">
        <v>0.19412763892259161</v>
      </c>
      <c r="E512" s="26">
        <v>0.4236623254354307</v>
      </c>
      <c r="F512" s="26">
        <v>0</v>
      </c>
      <c r="G512" s="26">
        <v>0</v>
      </c>
      <c r="H512" s="26">
        <v>0</v>
      </c>
      <c r="I512" s="26">
        <v>0</v>
      </c>
      <c r="J512" s="26">
        <f t="shared" si="25"/>
        <v>0.131175226419883</v>
      </c>
      <c r="K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</row>
    <row r="513" spans="1:24" x14ac:dyDescent="0.25">
      <c r="A513" s="26" t="s">
        <v>685</v>
      </c>
      <c r="B513" s="26">
        <v>0.22324750706950439</v>
      </c>
      <c r="C513" s="26">
        <v>0.31575623618566467</v>
      </c>
      <c r="D513" s="26">
        <v>0</v>
      </c>
      <c r="E513" s="26">
        <v>0.17260316962184216</v>
      </c>
      <c r="F513" s="26">
        <v>0</v>
      </c>
      <c r="G513" s="26">
        <v>2.855307302448426E-2</v>
      </c>
      <c r="H513" s="26">
        <v>0</v>
      </c>
      <c r="I513" s="26">
        <v>0</v>
      </c>
      <c r="J513" s="26">
        <f t="shared" si="25"/>
        <v>9.2519998237686946E-2</v>
      </c>
      <c r="K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</row>
    <row r="514" spans="1:24" x14ac:dyDescent="0.25">
      <c r="A514" s="26" t="s">
        <v>673</v>
      </c>
      <c r="B514" s="26">
        <v>0</v>
      </c>
      <c r="C514" s="26">
        <v>0</v>
      </c>
      <c r="D514" s="26">
        <v>0</v>
      </c>
      <c r="E514" s="26">
        <v>5.0839479052251688</v>
      </c>
      <c r="F514" s="26">
        <v>0</v>
      </c>
      <c r="G514" s="26">
        <v>0</v>
      </c>
      <c r="H514" s="26">
        <v>0</v>
      </c>
      <c r="I514" s="26">
        <v>0</v>
      </c>
      <c r="J514" s="26">
        <f t="shared" si="25"/>
        <v>0.6354934881531461</v>
      </c>
      <c r="K514" s="26">
        <f>SUM(J506:J514)</f>
        <v>19.362331579803513</v>
      </c>
      <c r="L514" t="s">
        <v>863</v>
      </c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</row>
    <row r="515" spans="1:24" x14ac:dyDescent="0.25">
      <c r="B515" s="26">
        <v>100.01383985712158</v>
      </c>
      <c r="C515" s="26">
        <v>100.00493842753396</v>
      </c>
      <c r="D515" s="26">
        <v>99.991283669012361</v>
      </c>
      <c r="E515" s="26">
        <v>99.999505727286987</v>
      </c>
      <c r="F515" s="26">
        <v>99.992004809517766</v>
      </c>
      <c r="G515" s="26">
        <v>99.990548932828929</v>
      </c>
      <c r="H515" s="26">
        <v>99.986265587774511</v>
      </c>
      <c r="I515" s="26">
        <v>100.03477718522383</v>
      </c>
      <c r="J515" s="26">
        <f t="shared" si="25"/>
        <v>100.00164552453748</v>
      </c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</row>
    <row r="516" spans="1:24" x14ac:dyDescent="0.25"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</row>
    <row r="517" spans="1:24" x14ac:dyDescent="0.25">
      <c r="B517" s="26" t="s">
        <v>773</v>
      </c>
      <c r="C517" s="26" t="s">
        <v>774</v>
      </c>
      <c r="D517" s="26" t="s">
        <v>775</v>
      </c>
      <c r="E517" s="26" t="s">
        <v>776</v>
      </c>
      <c r="F517" s="26" t="s">
        <v>777</v>
      </c>
      <c r="G517" s="26" t="s">
        <v>778</v>
      </c>
      <c r="H517" s="26" t="s">
        <v>779</v>
      </c>
      <c r="I517" s="26" t="s">
        <v>780</v>
      </c>
      <c r="J517" s="26" t="s">
        <v>693</v>
      </c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</row>
    <row r="518" spans="1:24" x14ac:dyDescent="0.25">
      <c r="A518" s="26" t="s">
        <v>848</v>
      </c>
      <c r="B518" s="26">
        <v>89.879999999999981</v>
      </c>
      <c r="C518" s="26">
        <v>67.400000000000006</v>
      </c>
      <c r="D518" s="26">
        <v>95.140000000000015</v>
      </c>
      <c r="E518" s="26">
        <v>94.929999999999978</v>
      </c>
      <c r="F518" s="26">
        <v>94.21999999999997</v>
      </c>
      <c r="G518" s="26">
        <v>98.390000000000015</v>
      </c>
      <c r="H518" s="26">
        <v>92.544316071428568</v>
      </c>
      <c r="I518" s="26">
        <v>97.62400611620798</v>
      </c>
      <c r="J518" s="26">
        <f t="shared" si="25"/>
        <v>91.266040273454564</v>
      </c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</row>
    <row r="519" spans="1:24" x14ac:dyDescent="0.25">
      <c r="A519" s="26" t="s">
        <v>849</v>
      </c>
      <c r="B519" s="26">
        <v>1.6330867306784198</v>
      </c>
      <c r="C519" s="26">
        <v>1.429094323408183</v>
      </c>
      <c r="D519" s="26">
        <v>2.9486947245536701</v>
      </c>
      <c r="E519" s="26">
        <v>1.7286734310409619</v>
      </c>
      <c r="F519" s="26">
        <v>0</v>
      </c>
      <c r="G519" s="26">
        <v>0</v>
      </c>
      <c r="H519" s="26">
        <v>0</v>
      </c>
      <c r="I519" s="26">
        <v>0.76813631221548873</v>
      </c>
      <c r="J519" s="26">
        <f t="shared" si="25"/>
        <v>1.0634606902370904</v>
      </c>
      <c r="K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</row>
    <row r="520" spans="1:24" x14ac:dyDescent="0.25">
      <c r="A520" s="26" t="s">
        <v>21</v>
      </c>
      <c r="B520" s="26">
        <v>2.3551865260506846</v>
      </c>
      <c r="C520" s="26">
        <v>2.7754348552604355</v>
      </c>
      <c r="D520" s="26">
        <v>0.64207072841817125</v>
      </c>
      <c r="E520" s="26">
        <v>0.24218130193327486</v>
      </c>
      <c r="F520" s="26">
        <v>0</v>
      </c>
      <c r="G520" s="26">
        <v>0</v>
      </c>
      <c r="H520" s="26">
        <v>0</v>
      </c>
      <c r="I520" s="26">
        <v>0</v>
      </c>
      <c r="J520" s="26">
        <f t="shared" si="25"/>
        <v>0.75185917645782085</v>
      </c>
      <c r="K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</row>
    <row r="521" spans="1:24" x14ac:dyDescent="0.25">
      <c r="A521" s="26" t="s">
        <v>687</v>
      </c>
      <c r="B521" s="26">
        <v>0</v>
      </c>
      <c r="C521" s="26">
        <v>0.43923166287378457</v>
      </c>
      <c r="D521" s="26">
        <v>8.6548718877684519E-2</v>
      </c>
      <c r="E521" s="26">
        <v>8.7686333458599525E-2</v>
      </c>
      <c r="F521" s="26">
        <v>0</v>
      </c>
      <c r="G521" s="26">
        <v>0</v>
      </c>
      <c r="H521" s="26">
        <v>0</v>
      </c>
      <c r="I521" s="26">
        <v>0</v>
      </c>
      <c r="J521" s="26">
        <f t="shared" si="25"/>
        <v>7.6683339401258585E-2</v>
      </c>
      <c r="K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</row>
    <row r="522" spans="1:24" x14ac:dyDescent="0.25">
      <c r="A522" s="26" t="s">
        <v>675</v>
      </c>
      <c r="B522" s="26">
        <v>5.8476310404533294</v>
      </c>
      <c r="C522" s="26">
        <v>26.931584894250204</v>
      </c>
      <c r="D522" s="26">
        <v>0.90976792866775347</v>
      </c>
      <c r="E522" s="26">
        <v>1.9625036535972276</v>
      </c>
      <c r="F522" s="26">
        <v>5.1712851843770453</v>
      </c>
      <c r="G522" s="26">
        <v>0.61593483012120009</v>
      </c>
      <c r="H522" s="26">
        <v>6.4455449074742406</v>
      </c>
      <c r="I522" s="26">
        <v>0.99979171006040413</v>
      </c>
      <c r="J522" s="26">
        <f t="shared" si="25"/>
        <v>6.1105055186251755</v>
      </c>
      <c r="K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</row>
    <row r="523" spans="1:24" x14ac:dyDescent="0.25">
      <c r="A523" t="s">
        <v>678</v>
      </c>
      <c r="B523" s="26">
        <v>0</v>
      </c>
      <c r="C523" s="26">
        <v>1.4322771615449498E-2</v>
      </c>
      <c r="D523" s="26">
        <v>0</v>
      </c>
      <c r="E523" s="26">
        <v>0</v>
      </c>
      <c r="F523" s="26">
        <v>0</v>
      </c>
      <c r="G523" s="26">
        <v>0</v>
      </c>
      <c r="H523" s="26">
        <v>0</v>
      </c>
      <c r="I523" s="26">
        <v>0</v>
      </c>
      <c r="J523" s="26">
        <f t="shared" si="25"/>
        <v>1.7903464519311873E-3</v>
      </c>
      <c r="K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</row>
    <row r="524" spans="1:24" x14ac:dyDescent="0.25">
      <c r="A524" s="26" t="s">
        <v>685</v>
      </c>
      <c r="B524" s="26">
        <v>0.27939556115221154</v>
      </c>
      <c r="C524" s="26">
        <v>1.0216910419020639</v>
      </c>
      <c r="D524" s="26">
        <v>0.24354406939999595</v>
      </c>
      <c r="E524" s="26">
        <v>0.17119712722869432</v>
      </c>
      <c r="F524" s="26">
        <v>8.7279074841806678E-2</v>
      </c>
      <c r="G524" s="26">
        <v>0.15895092390224519</v>
      </c>
      <c r="H524" s="26">
        <v>0.43641710311023496</v>
      </c>
      <c r="I524" s="26">
        <v>0</v>
      </c>
      <c r="J524" s="26">
        <f t="shared" si="25"/>
        <v>0.29980936269215658</v>
      </c>
      <c r="K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</row>
    <row r="525" spans="1:24" x14ac:dyDescent="0.25">
      <c r="A525" s="26" t="s">
        <v>673</v>
      </c>
      <c r="B525" s="26">
        <v>0</v>
      </c>
      <c r="C525" s="26">
        <v>1.7505609752216048E-2</v>
      </c>
      <c r="D525" s="26">
        <v>0</v>
      </c>
      <c r="E525" s="26">
        <v>0.90609211240552845</v>
      </c>
      <c r="F525" s="26">
        <v>0.50185468034038838</v>
      </c>
      <c r="G525" s="26">
        <v>0.85436121597456793</v>
      </c>
      <c r="H525" s="26">
        <v>0.56404158365260793</v>
      </c>
      <c r="I525" s="26">
        <v>0.62486981878775261</v>
      </c>
      <c r="J525" s="26">
        <f t="shared" si="25"/>
        <v>0.4335906276141327</v>
      </c>
      <c r="K525" s="26">
        <f>SUM(J521:J525)</f>
        <v>6.9223791947846545</v>
      </c>
      <c r="L525" t="s">
        <v>863</v>
      </c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</row>
    <row r="526" spans="1:24" x14ac:dyDescent="0.25">
      <c r="B526" s="26">
        <v>99.995299858334633</v>
      </c>
      <c r="C526" s="26">
        <v>100.02886515906235</v>
      </c>
      <c r="D526" s="26">
        <v>99.970626169917296</v>
      </c>
      <c r="E526" s="26">
        <v>100.02833395966427</v>
      </c>
      <c r="F526" s="26">
        <v>99.9804189395592</v>
      </c>
      <c r="G526" s="26">
        <v>100.01924696999802</v>
      </c>
      <c r="H526" s="26">
        <v>99.990319665665652</v>
      </c>
      <c r="I526" s="26">
        <v>100.01680395727163</v>
      </c>
      <c r="J526" s="26">
        <f t="shared" si="25"/>
        <v>100.00373933493412</v>
      </c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</row>
    <row r="527" spans="1:24" x14ac:dyDescent="0.25"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</row>
    <row r="528" spans="1:24" x14ac:dyDescent="0.25">
      <c r="B528" s="26" t="s">
        <v>781</v>
      </c>
      <c r="C528" s="26" t="s">
        <v>782</v>
      </c>
      <c r="D528" s="26" t="s">
        <v>783</v>
      </c>
      <c r="E528" s="26" t="s">
        <v>784</v>
      </c>
      <c r="F528" s="26" t="s">
        <v>785</v>
      </c>
      <c r="G528" s="26" t="s">
        <v>786</v>
      </c>
      <c r="H528" s="26" t="s">
        <v>787</v>
      </c>
      <c r="I528" s="26" t="s">
        <v>788</v>
      </c>
      <c r="J528" s="26" t="s">
        <v>693</v>
      </c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</row>
    <row r="529" spans="1:24" x14ac:dyDescent="0.25">
      <c r="A529" s="26" t="s">
        <v>848</v>
      </c>
      <c r="B529" s="26">
        <v>90.139999999999986</v>
      </c>
      <c r="C529" s="26">
        <v>57.08000000000002</v>
      </c>
      <c r="D529" s="26">
        <v>95.15</v>
      </c>
      <c r="E529" s="26">
        <v>80.86</v>
      </c>
      <c r="F529" s="26">
        <v>93.679999999999993</v>
      </c>
      <c r="G529" s="26">
        <v>96.809999999999988</v>
      </c>
      <c r="H529" s="26">
        <v>84.596740180086115</v>
      </c>
      <c r="I529" s="26">
        <v>94.837348728766543</v>
      </c>
      <c r="J529" s="26">
        <f t="shared" si="25"/>
        <v>86.644261113606589</v>
      </c>
      <c r="K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</row>
    <row r="530" spans="1:24" x14ac:dyDescent="0.25">
      <c r="A530" s="26" t="s">
        <v>849</v>
      </c>
      <c r="B530" s="26">
        <v>0.17009695526450078</v>
      </c>
      <c r="C530" s="26">
        <v>1.3491340018231541</v>
      </c>
      <c r="D530" s="26">
        <v>0.56113295415505593</v>
      </c>
      <c r="E530" s="26">
        <v>1.8975749139131071</v>
      </c>
      <c r="F530" s="26">
        <v>0.35279590756747226</v>
      </c>
      <c r="G530" s="26">
        <v>2.1889720144084235</v>
      </c>
      <c r="H530" s="26">
        <v>0.8547111170096825</v>
      </c>
      <c r="I530" s="26">
        <v>3.1608091653353125</v>
      </c>
      <c r="J530" s="26">
        <f t="shared" si="25"/>
        <v>1.3169033786845885</v>
      </c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</row>
    <row r="531" spans="1:24" x14ac:dyDescent="0.25">
      <c r="A531" s="26" t="s">
        <v>21</v>
      </c>
      <c r="B531" s="26">
        <v>0.51029086579350236</v>
      </c>
      <c r="C531" s="26">
        <v>0.6381039197812215</v>
      </c>
      <c r="D531" s="26">
        <v>0.32828186433561096</v>
      </c>
      <c r="E531" s="26">
        <v>0.28573521869734048</v>
      </c>
      <c r="F531" s="26">
        <v>0.28223672605397776</v>
      </c>
      <c r="G531" s="26">
        <v>0.99750623441396502</v>
      </c>
      <c r="H531" s="26">
        <v>2.3622047244094491</v>
      </c>
      <c r="I531" s="26">
        <v>1.537122969837587</v>
      </c>
      <c r="J531" s="26">
        <f t="shared" si="25"/>
        <v>0.86768531541533178</v>
      </c>
      <c r="K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</row>
    <row r="532" spans="1:24" x14ac:dyDescent="0.25">
      <c r="A532" s="26" t="s">
        <v>687</v>
      </c>
      <c r="B532" s="26">
        <v>0.17009695526450078</v>
      </c>
      <c r="C532" s="26">
        <v>11.759343664539653</v>
      </c>
      <c r="D532" s="26">
        <v>3.5156697331755549</v>
      </c>
      <c r="E532" s="26">
        <v>5.2677851857278917</v>
      </c>
      <c r="F532" s="26">
        <v>0</v>
      </c>
      <c r="G532" s="26">
        <v>0</v>
      </c>
      <c r="H532" s="26">
        <v>0</v>
      </c>
      <c r="I532" s="26">
        <v>0</v>
      </c>
      <c r="J532" s="26">
        <f t="shared" si="25"/>
        <v>2.5891119423384499</v>
      </c>
      <c r="K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</row>
    <row r="533" spans="1:24" x14ac:dyDescent="0.25">
      <c r="A533" s="26" t="s">
        <v>675</v>
      </c>
      <c r="B533" s="26">
        <v>6.5997618642626295</v>
      </c>
      <c r="C533" s="26">
        <v>28.514129443938014</v>
      </c>
      <c r="D533" s="26">
        <v>0.27865786158720468</v>
      </c>
      <c r="E533" s="26">
        <v>6.2275624587881895</v>
      </c>
      <c r="F533" s="26">
        <v>2.9105662374316457</v>
      </c>
      <c r="G533" s="26">
        <v>0</v>
      </c>
      <c r="H533" s="26">
        <v>4.5931758530183728</v>
      </c>
      <c r="I533" s="26">
        <v>0.46403712296983757</v>
      </c>
      <c r="J533" s="26">
        <f t="shared" si="25"/>
        <v>6.1984863552494867</v>
      </c>
      <c r="K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</row>
    <row r="534" spans="1:24" x14ac:dyDescent="0.25">
      <c r="A534" t="s">
        <v>676</v>
      </c>
      <c r="B534" s="26">
        <v>0</v>
      </c>
      <c r="C534" s="26">
        <v>0.14585232452142208</v>
      </c>
      <c r="D534" s="26">
        <v>6.1075695690346224E-2</v>
      </c>
      <c r="E534" s="26">
        <v>0</v>
      </c>
      <c r="F534" s="26">
        <v>0</v>
      </c>
      <c r="G534" s="26">
        <v>0</v>
      </c>
      <c r="H534" s="26">
        <v>0</v>
      </c>
      <c r="I534" s="26">
        <v>0</v>
      </c>
      <c r="J534" s="26">
        <f t="shared" si="25"/>
        <v>2.5866002526471039E-2</v>
      </c>
      <c r="K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</row>
    <row r="535" spans="1:24" x14ac:dyDescent="0.25">
      <c r="A535" t="s">
        <v>678</v>
      </c>
      <c r="B535" s="26">
        <v>0</v>
      </c>
      <c r="C535" s="26">
        <v>0</v>
      </c>
      <c r="D535" s="26">
        <v>0</v>
      </c>
      <c r="E535" s="26">
        <v>5.8612352553300606E-2</v>
      </c>
      <c r="F535" s="26">
        <v>0</v>
      </c>
      <c r="G535" s="26">
        <v>0</v>
      </c>
      <c r="H535" s="26">
        <v>0</v>
      </c>
      <c r="I535" s="26">
        <v>0</v>
      </c>
      <c r="J535" s="26">
        <f t="shared" si="25"/>
        <v>7.3265440691625758E-3</v>
      </c>
      <c r="K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</row>
    <row r="536" spans="1:24" x14ac:dyDescent="0.25">
      <c r="A536" s="26" t="s">
        <v>683</v>
      </c>
      <c r="B536" s="26">
        <v>0.18710665079095085</v>
      </c>
      <c r="C536" s="26">
        <v>0.51048313582497729</v>
      </c>
      <c r="D536" s="26">
        <v>0</v>
      </c>
      <c r="E536" s="26">
        <v>5.326397538281193</v>
      </c>
      <c r="F536" s="26">
        <v>2.7694478744046567</v>
      </c>
      <c r="G536" s="26">
        <v>0</v>
      </c>
      <c r="H536" s="26">
        <v>7.6115485564304475</v>
      </c>
      <c r="I536" s="26">
        <v>0</v>
      </c>
      <c r="J536" s="26">
        <f t="shared" si="25"/>
        <v>2.0506229694665281</v>
      </c>
      <c r="K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</row>
    <row r="537" spans="1:24" x14ac:dyDescent="0.25">
      <c r="A537" t="s">
        <v>688</v>
      </c>
      <c r="B537" s="26">
        <v>1.0886205136928049</v>
      </c>
      <c r="C537" s="26">
        <v>0</v>
      </c>
      <c r="D537" s="26">
        <v>7.6344619612932776E-2</v>
      </c>
      <c r="E537" s="26">
        <v>7.3265440691625758E-2</v>
      </c>
      <c r="F537" s="26">
        <v>0</v>
      </c>
      <c r="G537" s="26">
        <v>0</v>
      </c>
      <c r="H537" s="26">
        <v>0</v>
      </c>
      <c r="I537" s="26">
        <v>0</v>
      </c>
      <c r="J537" s="26">
        <f t="shared" si="25"/>
        <v>0.15477882174967042</v>
      </c>
      <c r="K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</row>
    <row r="538" spans="1:24" x14ac:dyDescent="0.25">
      <c r="A538" t="s">
        <v>690</v>
      </c>
      <c r="B538" s="26">
        <v>0.28916482394965132</v>
      </c>
      <c r="C538" s="26">
        <v>0</v>
      </c>
      <c r="D538" s="26">
        <v>0</v>
      </c>
      <c r="E538" s="26">
        <v>0</v>
      </c>
      <c r="F538" s="26">
        <v>0</v>
      </c>
      <c r="G538" s="26">
        <v>0</v>
      </c>
      <c r="H538" s="26">
        <v>0</v>
      </c>
      <c r="I538" s="26">
        <v>0</v>
      </c>
      <c r="J538" s="26">
        <f t="shared" si="25"/>
        <v>3.6145602993706415E-2</v>
      </c>
      <c r="K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</row>
    <row r="539" spans="1:24" x14ac:dyDescent="0.25">
      <c r="A539" s="26" t="s">
        <v>685</v>
      </c>
      <c r="B539" s="26">
        <v>0.23813573737030105</v>
      </c>
      <c r="C539" s="26">
        <v>0</v>
      </c>
      <c r="D539" s="26">
        <v>3.0537847845173112E-2</v>
      </c>
      <c r="E539" s="26">
        <v>0</v>
      </c>
      <c r="F539" s="26">
        <v>0</v>
      </c>
      <c r="G539" s="26">
        <v>0</v>
      </c>
      <c r="H539" s="26">
        <v>0</v>
      </c>
      <c r="I539" s="26">
        <v>0</v>
      </c>
      <c r="J539" s="26">
        <f t="shared" si="25"/>
        <v>3.3584198151934273E-2</v>
      </c>
      <c r="K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</row>
    <row r="540" spans="1:24" x14ac:dyDescent="0.25">
      <c r="A540" s="26" t="s">
        <v>673</v>
      </c>
      <c r="B540" s="26">
        <v>0.62935873447865276</v>
      </c>
      <c r="C540" s="26">
        <v>0</v>
      </c>
      <c r="D540" s="26">
        <v>0</v>
      </c>
      <c r="E540" s="26">
        <v>0</v>
      </c>
      <c r="F540" s="26">
        <v>0</v>
      </c>
      <c r="G540" s="26">
        <v>0</v>
      </c>
      <c r="H540" s="26">
        <v>0</v>
      </c>
      <c r="I540" s="26">
        <v>0</v>
      </c>
      <c r="J540" s="26">
        <f t="shared" si="25"/>
        <v>7.8669841809831595E-2</v>
      </c>
      <c r="K540" s="26">
        <f>SUM(J532:J540)</f>
        <v>11.174592278355242</v>
      </c>
      <c r="L540" t="s">
        <v>863</v>
      </c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</row>
    <row r="541" spans="1:24" x14ac:dyDescent="0.25">
      <c r="B541" s="26">
        <v>100.02263310086748</v>
      </c>
      <c r="C541" s="26">
        <v>99.997046490428474</v>
      </c>
      <c r="D541" s="26">
        <v>100.00170057640189</v>
      </c>
      <c r="E541" s="26">
        <v>99.996933108652641</v>
      </c>
      <c r="F541" s="26">
        <v>99.995046745457756</v>
      </c>
      <c r="G541" s="26">
        <v>99.99647824882237</v>
      </c>
      <c r="H541" s="26">
        <v>100.01838043095407</v>
      </c>
      <c r="I541" s="26">
        <v>99.999317986909276</v>
      </c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</row>
    <row r="543" spans="1:24" x14ac:dyDescent="0.25">
      <c r="B543" s="26" t="s">
        <v>850</v>
      </c>
      <c r="C543" s="26"/>
      <c r="D543" s="26"/>
      <c r="E543" s="26" t="s">
        <v>851</v>
      </c>
      <c r="F543" s="26"/>
      <c r="G543" s="26"/>
      <c r="H543" s="26" t="s">
        <v>852</v>
      </c>
      <c r="I543" s="26"/>
      <c r="J543" s="26"/>
      <c r="K543" s="26" t="s">
        <v>853</v>
      </c>
    </row>
    <row r="544" spans="1:24" x14ac:dyDescent="0.25">
      <c r="A544" t="s">
        <v>848</v>
      </c>
      <c r="B544" s="26">
        <v>91.882017717392699</v>
      </c>
      <c r="C544" s="26"/>
      <c r="D544" s="26" t="s">
        <v>848</v>
      </c>
      <c r="E544" s="26">
        <v>77.545761262594027</v>
      </c>
      <c r="F544" s="26"/>
      <c r="G544" s="26" t="s">
        <v>848</v>
      </c>
      <c r="H544" s="26">
        <v>91.266040273454564</v>
      </c>
      <c r="I544" s="26"/>
      <c r="J544" s="26" t="s">
        <v>848</v>
      </c>
      <c r="K544" s="26">
        <v>86.644261113606589</v>
      </c>
    </row>
    <row r="545" spans="1:11" x14ac:dyDescent="0.25">
      <c r="A545" t="s">
        <v>849</v>
      </c>
      <c r="B545" s="26">
        <v>0.40831916985193423</v>
      </c>
      <c r="C545" s="26"/>
      <c r="D545" s="26" t="s">
        <v>849</v>
      </c>
      <c r="E545" s="26">
        <v>2.7065655025121762</v>
      </c>
      <c r="F545" s="26"/>
      <c r="G545" s="26" t="s">
        <v>849</v>
      </c>
      <c r="H545" s="26">
        <v>1.0634606902370904</v>
      </c>
      <c r="I545" s="26"/>
      <c r="J545" s="26" t="s">
        <v>849</v>
      </c>
      <c r="K545" s="26">
        <v>1.3169033786845885</v>
      </c>
    </row>
    <row r="546" spans="1:11" x14ac:dyDescent="0.25">
      <c r="A546" t="s">
        <v>21</v>
      </c>
      <c r="B546" s="26">
        <v>0.44225328742731673</v>
      </c>
      <c r="C546" s="26"/>
      <c r="D546" s="26" t="s">
        <v>21</v>
      </c>
      <c r="E546" s="26">
        <v>0.38698717962778462</v>
      </c>
      <c r="F546" s="26"/>
      <c r="G546" s="26" t="s">
        <v>21</v>
      </c>
      <c r="H546" s="26">
        <v>0.75185917645782085</v>
      </c>
      <c r="I546" s="26"/>
      <c r="J546" s="26" t="s">
        <v>21</v>
      </c>
      <c r="K546" s="26">
        <v>0.86768531541533178</v>
      </c>
    </row>
    <row r="547" spans="1:11" x14ac:dyDescent="0.25">
      <c r="A547" t="s">
        <v>687</v>
      </c>
      <c r="B547" s="26">
        <v>9.9549721262502319E-2</v>
      </c>
      <c r="C547" s="26"/>
      <c r="D547" s="26" t="s">
        <v>687</v>
      </c>
      <c r="E547" s="26">
        <v>3.6790791910385812</v>
      </c>
      <c r="F547" s="26"/>
      <c r="G547" s="26" t="s">
        <v>687</v>
      </c>
      <c r="H547" s="26">
        <v>7.6683339401258585E-2</v>
      </c>
      <c r="I547" s="26"/>
      <c r="J547" s="26" t="s">
        <v>687</v>
      </c>
      <c r="K547" s="26">
        <v>2.5891119423384499</v>
      </c>
    </row>
    <row r="548" spans="1:11" x14ac:dyDescent="0.25">
      <c r="A548" t="s">
        <v>675</v>
      </c>
      <c r="B548" s="26">
        <v>5.4176135973800301</v>
      </c>
      <c r="C548" s="26"/>
      <c r="D548" s="26" t="s">
        <v>675</v>
      </c>
      <c r="E548" s="26">
        <v>4.9557746916136765</v>
      </c>
      <c r="F548" s="26"/>
      <c r="G548" s="26" t="s">
        <v>675</v>
      </c>
      <c r="H548" s="26">
        <v>6.1105055186251755</v>
      </c>
      <c r="I548" s="26"/>
      <c r="J548" s="26" t="s">
        <v>675</v>
      </c>
      <c r="K548" s="26">
        <v>6.1984863552494867</v>
      </c>
    </row>
    <row r="549" spans="1:11" x14ac:dyDescent="0.25">
      <c r="A549" t="s">
        <v>683</v>
      </c>
      <c r="B549" s="26">
        <v>2.8620157936545022E-2</v>
      </c>
      <c r="C549" s="26"/>
      <c r="D549" s="26" t="s">
        <v>683</v>
      </c>
      <c r="E549" s="26">
        <v>9.7437149398560532</v>
      </c>
      <c r="F549" s="26"/>
      <c r="G549" s="26" t="s">
        <v>683</v>
      </c>
      <c r="H549" s="26">
        <v>0</v>
      </c>
      <c r="I549" s="26"/>
      <c r="J549" s="26" t="s">
        <v>683</v>
      </c>
      <c r="K549" s="26">
        <v>2.0506229694665281</v>
      </c>
    </row>
    <row r="550" spans="1:11" x14ac:dyDescent="0.25">
      <c r="A550" t="s">
        <v>685</v>
      </c>
      <c r="B550" s="26">
        <v>0.8497379554404858</v>
      </c>
      <c r="C550" s="26"/>
      <c r="D550" s="26" t="s">
        <v>685</v>
      </c>
      <c r="E550" s="26">
        <v>9.2519998237686946E-2</v>
      </c>
      <c r="F550" s="26"/>
      <c r="G550" s="26" t="s">
        <v>685</v>
      </c>
      <c r="H550" s="26">
        <v>0.29980936269215658</v>
      </c>
      <c r="I550" s="26"/>
      <c r="J550" s="26" t="s">
        <v>685</v>
      </c>
      <c r="K550" s="26">
        <v>3.3584198151934273E-2</v>
      </c>
    </row>
    <row r="551" spans="1:11" x14ac:dyDescent="0.25">
      <c r="A551" t="s">
        <v>673</v>
      </c>
      <c r="B551" s="26">
        <v>0.8696154818236721</v>
      </c>
      <c r="C551" s="26"/>
      <c r="D551" s="26" t="s">
        <v>673</v>
      </c>
      <c r="E551" s="26">
        <v>0.6354934881531461</v>
      </c>
      <c r="F551" s="26"/>
      <c r="G551" s="26" t="s">
        <v>673</v>
      </c>
      <c r="H551" s="26">
        <v>0.4335906276141327</v>
      </c>
      <c r="I551" s="26"/>
      <c r="J551" s="26" t="s">
        <v>673</v>
      </c>
      <c r="K551" s="26">
        <v>7.8669841809831595E-2</v>
      </c>
    </row>
    <row r="552" spans="1:11" x14ac:dyDescent="0.25">
      <c r="A552" t="s">
        <v>678</v>
      </c>
      <c r="B552" s="26">
        <v>0</v>
      </c>
      <c r="C552" s="26"/>
      <c r="D552" s="26" t="s">
        <v>678</v>
      </c>
      <c r="E552" s="26">
        <v>0.10095271087739324</v>
      </c>
      <c r="F552" s="26"/>
      <c r="G552" s="26" t="s">
        <v>678</v>
      </c>
      <c r="H552" s="26">
        <v>1.7903464519311873E-3</v>
      </c>
      <c r="I552" s="26"/>
      <c r="J552" s="26" t="s">
        <v>678</v>
      </c>
      <c r="K552" s="26">
        <v>7.3265440691625758E-3</v>
      </c>
    </row>
    <row r="553" spans="1:11" x14ac:dyDescent="0.25">
      <c r="A553" t="s">
        <v>688</v>
      </c>
      <c r="B553" s="26">
        <v>0</v>
      </c>
      <c r="C553" s="26"/>
      <c r="D553" s="26" t="s">
        <v>688</v>
      </c>
      <c r="E553" s="26">
        <v>0.131175226419883</v>
      </c>
      <c r="F553" s="26"/>
      <c r="G553" s="26" t="s">
        <v>688</v>
      </c>
      <c r="H553" s="26">
        <v>0</v>
      </c>
      <c r="I553" s="26"/>
      <c r="J553" s="26" t="s">
        <v>688</v>
      </c>
      <c r="K553" s="26">
        <v>0.15477882174967042</v>
      </c>
    </row>
    <row r="554" spans="1:11" x14ac:dyDescent="0.25">
      <c r="A554" t="s">
        <v>676</v>
      </c>
      <c r="B554" s="26">
        <v>0</v>
      </c>
      <c r="C554" s="26"/>
      <c r="D554" s="26" t="s">
        <v>676</v>
      </c>
      <c r="E554" s="26">
        <v>1.3814335333122828E-2</v>
      </c>
      <c r="F554" s="26"/>
      <c r="G554" s="26" t="s">
        <v>676</v>
      </c>
      <c r="H554" s="26">
        <v>0</v>
      </c>
      <c r="I554" s="26"/>
      <c r="J554" s="26" t="s">
        <v>676</v>
      </c>
      <c r="K554" s="26">
        <v>2.5866002526471039E-2</v>
      </c>
    </row>
    <row r="555" spans="1:11" x14ac:dyDescent="0.25">
      <c r="A555" t="s">
        <v>689</v>
      </c>
      <c r="B555" s="26">
        <v>0</v>
      </c>
      <c r="C555" s="26"/>
      <c r="D555" s="26" t="s">
        <v>689</v>
      </c>
      <c r="E555" s="26">
        <v>9.8069982739683037E-3</v>
      </c>
      <c r="F555" s="26"/>
      <c r="G555" s="26" t="s">
        <v>689</v>
      </c>
      <c r="H555" s="26">
        <v>0</v>
      </c>
      <c r="I555" s="26"/>
      <c r="J555" s="26" t="s">
        <v>689</v>
      </c>
      <c r="K555" s="26">
        <v>0</v>
      </c>
    </row>
    <row r="556" spans="1:11" x14ac:dyDescent="0.25">
      <c r="A556" t="s">
        <v>690</v>
      </c>
      <c r="B556" s="26">
        <v>0</v>
      </c>
      <c r="C556" s="26"/>
      <c r="D556" s="26" t="s">
        <v>690</v>
      </c>
      <c r="E556" s="26">
        <v>0</v>
      </c>
      <c r="F556" s="26"/>
      <c r="G556" s="26" t="s">
        <v>690</v>
      </c>
      <c r="H556" s="26">
        <v>0</v>
      </c>
      <c r="I556" s="26"/>
      <c r="J556" s="26" t="s">
        <v>690</v>
      </c>
      <c r="K556" s="26">
        <v>3.6145602993706415E-2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60"/>
  <sheetViews>
    <sheetView zoomScale="85" zoomScaleNormal="85" workbookViewId="0">
      <selection activeCell="M16" sqref="M16"/>
    </sheetView>
  </sheetViews>
  <sheetFormatPr defaultRowHeight="15" x14ac:dyDescent="0.25"/>
  <cols>
    <col min="2" max="2" width="32.140625" customWidth="1"/>
    <col min="3" max="3" width="14.7109375" customWidth="1"/>
    <col min="4" max="4" width="15.140625" customWidth="1"/>
    <col min="5" max="5" width="14.85546875" customWidth="1"/>
    <col min="6" max="6" width="15.85546875" customWidth="1"/>
    <col min="7" max="7" width="11.5703125" customWidth="1"/>
    <col min="8" max="8" width="11.85546875" customWidth="1"/>
    <col min="9" max="9" width="13.140625" customWidth="1"/>
    <col min="10" max="10" width="10" customWidth="1"/>
    <col min="11" max="11" width="13.42578125" customWidth="1"/>
    <col min="12" max="12" width="10.140625" customWidth="1"/>
    <col min="13" max="13" width="10.42578125" customWidth="1"/>
    <col min="14" max="14" width="10" customWidth="1"/>
    <col min="15" max="15" width="10.28515625" customWidth="1"/>
  </cols>
  <sheetData>
    <row r="1" spans="2:21" ht="15.75" thickBot="1" x14ac:dyDescent="0.3">
      <c r="Q1" s="5"/>
      <c r="R1" s="5"/>
      <c r="S1" s="5"/>
      <c r="T1" s="5"/>
      <c r="U1" s="5"/>
    </row>
    <row r="2" spans="2:21" ht="15.75" thickBot="1" x14ac:dyDescent="0.3">
      <c r="B2" s="83" t="s">
        <v>664</v>
      </c>
      <c r="R2" s="5"/>
      <c r="S2" s="5"/>
      <c r="T2" s="5"/>
      <c r="U2" s="5"/>
    </row>
    <row r="3" spans="2:21" x14ac:dyDescent="0.25">
      <c r="B3" s="2" t="s">
        <v>659</v>
      </c>
      <c r="R3" s="5"/>
      <c r="S3" s="5"/>
      <c r="T3" s="5"/>
      <c r="U3" s="5"/>
    </row>
    <row r="4" spans="2:21" x14ac:dyDescent="0.25">
      <c r="B4" s="8" t="s">
        <v>660</v>
      </c>
      <c r="R4" s="5"/>
      <c r="S4" s="5"/>
      <c r="T4" s="5"/>
      <c r="U4" s="5"/>
    </row>
    <row r="5" spans="2:21" x14ac:dyDescent="0.25">
      <c r="C5" s="5" t="s">
        <v>77</v>
      </c>
      <c r="D5" s="5" t="s">
        <v>78</v>
      </c>
      <c r="E5" s="5" t="s">
        <v>79</v>
      </c>
      <c r="F5" s="5" t="s">
        <v>80</v>
      </c>
      <c r="G5" s="1" t="s">
        <v>653</v>
      </c>
      <c r="H5" s="1" t="s">
        <v>654</v>
      </c>
      <c r="I5" s="1" t="s">
        <v>655</v>
      </c>
      <c r="J5" s="1" t="s">
        <v>656</v>
      </c>
      <c r="K5" s="1"/>
      <c r="L5" s="76" t="s">
        <v>875</v>
      </c>
      <c r="M5" s="77"/>
      <c r="N5" s="77"/>
      <c r="O5" s="79"/>
      <c r="R5" s="5"/>
      <c r="S5" s="5"/>
      <c r="T5" s="5"/>
      <c r="U5" s="5"/>
    </row>
    <row r="6" spans="2:21" x14ac:dyDescent="0.25">
      <c r="B6" s="1" t="s">
        <v>7</v>
      </c>
      <c r="C6" s="5" t="s">
        <v>84</v>
      </c>
      <c r="D6" s="5" t="s">
        <v>85</v>
      </c>
      <c r="E6" s="5" t="s">
        <v>86</v>
      </c>
      <c r="F6" s="5" t="s">
        <v>87</v>
      </c>
      <c r="G6" s="2">
        <v>2.6110366563795009</v>
      </c>
      <c r="H6" s="2">
        <v>2.2893772893772897</v>
      </c>
      <c r="I6" s="2">
        <v>2.233265147572487</v>
      </c>
      <c r="J6" s="2">
        <v>2.0911752404851529</v>
      </c>
      <c r="K6" s="1"/>
      <c r="L6" s="49" t="s">
        <v>876</v>
      </c>
      <c r="M6" s="38"/>
      <c r="N6" s="38"/>
      <c r="O6" s="50"/>
      <c r="U6" s="5"/>
    </row>
    <row r="7" spans="2:21" x14ac:dyDescent="0.25">
      <c r="B7" s="1" t="s">
        <v>859</v>
      </c>
      <c r="C7" s="5" t="s">
        <v>84</v>
      </c>
      <c r="D7" s="5" t="s">
        <v>85</v>
      </c>
      <c r="E7" s="5" t="s">
        <v>94</v>
      </c>
      <c r="F7" s="5" t="s">
        <v>0</v>
      </c>
      <c r="G7" s="2">
        <v>2.2276794262600199</v>
      </c>
      <c r="H7" s="2">
        <v>1.9470404984423679</v>
      </c>
      <c r="I7" s="2">
        <v>2.63075520119604</v>
      </c>
      <c r="J7" s="2">
        <v>2.787068004459309</v>
      </c>
      <c r="K7" s="1"/>
      <c r="L7" s="49"/>
      <c r="M7" s="38"/>
      <c r="N7" s="38"/>
      <c r="O7" s="50"/>
      <c r="R7" s="5"/>
      <c r="S7" s="5"/>
      <c r="T7" s="5"/>
      <c r="U7" s="5"/>
    </row>
    <row r="8" spans="2:21" x14ac:dyDescent="0.25">
      <c r="B8" s="1" t="s">
        <v>657</v>
      </c>
      <c r="C8" s="5" t="s">
        <v>84</v>
      </c>
      <c r="D8" s="5" t="s">
        <v>85</v>
      </c>
      <c r="E8" s="5" t="s">
        <v>94</v>
      </c>
      <c r="F8" s="5" t="s">
        <v>108</v>
      </c>
      <c r="G8" s="2">
        <v>2.5978531563579468</v>
      </c>
      <c r="H8" s="2">
        <v>1.6307893020221786</v>
      </c>
      <c r="I8" s="8">
        <v>0.58706833684846471</v>
      </c>
      <c r="J8" s="8">
        <v>0.70160667929558707</v>
      </c>
      <c r="K8" s="1"/>
      <c r="L8" s="125" t="s">
        <v>877</v>
      </c>
      <c r="M8" s="38"/>
      <c r="N8" s="38"/>
      <c r="O8" s="50"/>
      <c r="R8" s="5"/>
      <c r="S8" s="5"/>
      <c r="T8" s="5"/>
      <c r="U8" s="5"/>
    </row>
    <row r="9" spans="2:21" x14ac:dyDescent="0.25">
      <c r="B9" s="1" t="s">
        <v>412</v>
      </c>
      <c r="C9" s="5" t="s">
        <v>84</v>
      </c>
      <c r="D9" s="5" t="s">
        <v>85</v>
      </c>
      <c r="E9" s="5" t="s">
        <v>94</v>
      </c>
      <c r="F9" s="5" t="s">
        <v>130</v>
      </c>
      <c r="G9" s="2">
        <v>63.420110583150766</v>
      </c>
      <c r="H9" s="2">
        <v>42.194092827004219</v>
      </c>
      <c r="I9" s="24" t="s">
        <v>658</v>
      </c>
      <c r="J9" s="24" t="s">
        <v>658</v>
      </c>
      <c r="K9" s="1"/>
      <c r="L9" s="125" t="s">
        <v>878</v>
      </c>
      <c r="M9" s="38"/>
      <c r="N9" s="38"/>
      <c r="O9" s="50"/>
      <c r="R9" s="5"/>
      <c r="S9" s="5"/>
      <c r="T9" s="5"/>
      <c r="U9" s="5"/>
    </row>
    <row r="10" spans="2:21" x14ac:dyDescent="0.25">
      <c r="B10" s="1" t="s">
        <v>28</v>
      </c>
      <c r="C10" s="5" t="s">
        <v>84</v>
      </c>
      <c r="D10" s="5" t="s">
        <v>85</v>
      </c>
      <c r="E10" s="5" t="s">
        <v>94</v>
      </c>
      <c r="F10" s="5" t="s">
        <v>130</v>
      </c>
      <c r="G10" s="2">
        <v>10.737783608907359</v>
      </c>
      <c r="H10" s="2">
        <v>7.2306579898770806</v>
      </c>
      <c r="I10" s="2">
        <v>5.9686661823004128</v>
      </c>
      <c r="J10" s="2">
        <v>15.723270440251573</v>
      </c>
      <c r="K10" s="1"/>
      <c r="L10" s="65" t="s">
        <v>879</v>
      </c>
      <c r="M10" s="39"/>
      <c r="N10" s="39"/>
      <c r="O10" s="64"/>
      <c r="R10" s="5"/>
      <c r="S10" s="5"/>
      <c r="T10" s="5"/>
      <c r="U10" s="5"/>
    </row>
    <row r="11" spans="2:21" x14ac:dyDescent="0.25">
      <c r="B11" s="1" t="s">
        <v>15</v>
      </c>
      <c r="C11" s="5" t="s">
        <v>84</v>
      </c>
      <c r="D11" s="5" t="s">
        <v>85</v>
      </c>
      <c r="E11" s="5" t="s">
        <v>94</v>
      </c>
      <c r="F11" s="5" t="s">
        <v>95</v>
      </c>
      <c r="G11" s="8">
        <v>0.52329539621826382</v>
      </c>
      <c r="H11" s="8">
        <v>0.44832997085855197</v>
      </c>
      <c r="I11" s="8">
        <v>0.69703734303977727</v>
      </c>
      <c r="J11" s="8">
        <v>0.74537865235539658</v>
      </c>
      <c r="K11" s="1"/>
      <c r="L11" s="3"/>
      <c r="R11" s="5"/>
      <c r="S11" s="5"/>
      <c r="T11" s="5"/>
      <c r="U11" s="5"/>
    </row>
    <row r="12" spans="2:21" x14ac:dyDescent="0.25">
      <c r="B12" s="1" t="s">
        <v>27</v>
      </c>
      <c r="C12" s="5" t="s">
        <v>84</v>
      </c>
      <c r="D12" s="5" t="s">
        <v>85</v>
      </c>
      <c r="E12" s="5" t="s">
        <v>90</v>
      </c>
      <c r="F12" s="5" t="s">
        <v>150</v>
      </c>
      <c r="G12" s="2">
        <v>1.5706896832566104</v>
      </c>
      <c r="H12" s="2">
        <v>1.5008254539996999</v>
      </c>
      <c r="I12" s="2">
        <v>1.4745085769364543</v>
      </c>
      <c r="J12" s="2">
        <v>1.7226528854435832</v>
      </c>
      <c r="K12" s="1"/>
      <c r="L12" s="3"/>
      <c r="R12" s="5"/>
      <c r="S12" s="5"/>
      <c r="T12" s="5"/>
      <c r="U12" s="5"/>
    </row>
    <row r="13" spans="2:21" x14ac:dyDescent="0.25">
      <c r="B13" s="1" t="s">
        <v>6</v>
      </c>
      <c r="C13" s="5" t="s">
        <v>84</v>
      </c>
      <c r="D13" s="5" t="s">
        <v>85</v>
      </c>
      <c r="E13" s="5" t="s">
        <v>90</v>
      </c>
      <c r="F13" s="5" t="s">
        <v>106</v>
      </c>
      <c r="G13" s="8">
        <v>0.38719109540655022</v>
      </c>
      <c r="H13" s="8">
        <v>0.56135623666778944</v>
      </c>
      <c r="I13" s="2">
        <v>11.32860672324926</v>
      </c>
      <c r="J13" s="2">
        <v>19.723865877712033</v>
      </c>
      <c r="K13" s="1"/>
      <c r="L13" s="1"/>
      <c r="Q13" s="5"/>
      <c r="R13" s="5"/>
      <c r="S13" s="5"/>
      <c r="T13" s="5"/>
      <c r="U13" s="5"/>
    </row>
    <row r="14" spans="2:21" x14ac:dyDescent="0.25">
      <c r="B14" s="1" t="s">
        <v>29</v>
      </c>
      <c r="C14" s="5" t="s">
        <v>84</v>
      </c>
      <c r="D14" s="5" t="s">
        <v>85</v>
      </c>
      <c r="E14" s="5" t="s">
        <v>90</v>
      </c>
      <c r="F14" s="5" t="s">
        <v>133</v>
      </c>
      <c r="G14" s="2">
        <v>3.7641969364675298</v>
      </c>
      <c r="H14" s="2">
        <v>6.2421972534332095</v>
      </c>
      <c r="I14" s="2">
        <v>8.2419540257124755</v>
      </c>
      <c r="J14" s="2">
        <v>19.379844961240309</v>
      </c>
      <c r="K14" s="1"/>
      <c r="L14" s="1"/>
      <c r="Q14" s="5"/>
      <c r="R14" s="5"/>
      <c r="S14" s="5"/>
      <c r="T14" s="5"/>
      <c r="U14" s="5"/>
    </row>
    <row r="15" spans="2:21" x14ac:dyDescent="0.25">
      <c r="B15" s="1" t="s">
        <v>56</v>
      </c>
      <c r="C15" s="5" t="s">
        <v>84</v>
      </c>
      <c r="D15" s="5" t="s">
        <v>85</v>
      </c>
      <c r="E15" s="5" t="s">
        <v>90</v>
      </c>
      <c r="F15" s="5" t="s">
        <v>163</v>
      </c>
      <c r="G15" s="2">
        <v>6.8604785077691259</v>
      </c>
      <c r="H15" s="2">
        <v>9.8619329388560164</v>
      </c>
      <c r="I15" s="2">
        <v>5.7277946920177332</v>
      </c>
      <c r="J15" s="2">
        <v>12.578616352201257</v>
      </c>
      <c r="K15" s="1"/>
      <c r="L15" s="1"/>
      <c r="Q15" s="5"/>
      <c r="R15" s="5"/>
      <c r="S15" s="5"/>
      <c r="T15" s="5"/>
      <c r="U15" s="5"/>
    </row>
    <row r="16" spans="2:21" x14ac:dyDescent="0.25">
      <c r="B16" s="1" t="s">
        <v>19</v>
      </c>
      <c r="C16" s="5" t="s">
        <v>84</v>
      </c>
      <c r="D16" s="5" t="s">
        <v>99</v>
      </c>
      <c r="E16" s="5" t="s">
        <v>19</v>
      </c>
      <c r="F16" s="5" t="s">
        <v>98</v>
      </c>
      <c r="G16" s="8">
        <v>0.21349146464753002</v>
      </c>
      <c r="H16" s="8">
        <v>0.20752915784667747</v>
      </c>
      <c r="I16" s="8">
        <v>0.15502333594874926</v>
      </c>
      <c r="J16" s="8">
        <v>0.13865779256794233</v>
      </c>
      <c r="K16" s="1"/>
      <c r="L16" s="1"/>
      <c r="Q16" s="5"/>
      <c r="R16" s="5"/>
      <c r="S16" s="5"/>
      <c r="T16" s="5"/>
      <c r="U16" s="5"/>
    </row>
    <row r="17" spans="2:21" x14ac:dyDescent="0.25">
      <c r="B17" s="1" t="s">
        <v>860</v>
      </c>
      <c r="C17" s="5"/>
      <c r="D17" s="5"/>
      <c r="E17" s="5"/>
      <c r="F17" s="5"/>
      <c r="G17" s="1"/>
      <c r="H17" s="1"/>
      <c r="I17" s="1"/>
      <c r="J17" s="1"/>
      <c r="K17" s="1"/>
      <c r="L17" s="1"/>
      <c r="Q17" s="5"/>
      <c r="R17" s="5"/>
      <c r="S17" s="5"/>
      <c r="T17" s="5"/>
      <c r="U17" s="5"/>
    </row>
    <row r="18" spans="2:21" ht="15.75" thickBot="1" x14ac:dyDescent="0.3">
      <c r="Q18" s="5"/>
      <c r="R18" s="5"/>
      <c r="S18" s="5"/>
      <c r="T18" s="5"/>
      <c r="U18" s="5"/>
    </row>
    <row r="19" spans="2:21" ht="15.75" thickBot="1" x14ac:dyDescent="0.3">
      <c r="B19" s="83" t="s">
        <v>825</v>
      </c>
      <c r="Q19" s="5"/>
      <c r="R19" s="5"/>
      <c r="S19" s="5"/>
      <c r="T19" s="5"/>
      <c r="U19" s="5"/>
    </row>
    <row r="20" spans="2:21" x14ac:dyDescent="0.25">
      <c r="B20" s="36" t="s">
        <v>653</v>
      </c>
      <c r="Q20" s="5"/>
      <c r="R20" s="5"/>
      <c r="S20" s="5"/>
      <c r="T20" s="5"/>
      <c r="U20" s="5"/>
    </row>
    <row r="21" spans="2:21" ht="45" x14ac:dyDescent="0.25">
      <c r="B21" s="40"/>
      <c r="C21" s="40" t="s">
        <v>426</v>
      </c>
      <c r="D21" s="40" t="s">
        <v>428</v>
      </c>
      <c r="E21" s="40" t="s">
        <v>429</v>
      </c>
      <c r="F21" s="43" t="s">
        <v>666</v>
      </c>
      <c r="G21" s="41" t="s">
        <v>661</v>
      </c>
      <c r="H21" s="41" t="s">
        <v>828</v>
      </c>
      <c r="I21" s="41" t="s">
        <v>821</v>
      </c>
      <c r="J21" s="41" t="s">
        <v>662</v>
      </c>
      <c r="K21" s="42" t="s">
        <v>665</v>
      </c>
      <c r="L21" s="41" t="s">
        <v>663</v>
      </c>
      <c r="M21" s="85"/>
      <c r="N21" s="85"/>
      <c r="O21" s="78"/>
      <c r="Q21" s="5"/>
      <c r="R21" s="5"/>
      <c r="S21" s="5"/>
      <c r="T21" s="5"/>
      <c r="U21" s="5"/>
    </row>
    <row r="22" spans="2:21" x14ac:dyDescent="0.25">
      <c r="B22" s="2" t="s">
        <v>7</v>
      </c>
      <c r="C22">
        <v>3.43</v>
      </c>
      <c r="D22" s="26">
        <v>3.4851727300519721</v>
      </c>
      <c r="E22" s="26">
        <v>2.6595683747570829</v>
      </c>
      <c r="F22" s="44" t="s">
        <v>666</v>
      </c>
      <c r="G22" s="1">
        <f t="shared" ref="G22:G32" si="0">AVERAGE(C22:E22)</f>
        <v>3.1915803682696851</v>
      </c>
      <c r="H22">
        <f>STDEV(C22:E22)</f>
        <v>0.4615610235562399</v>
      </c>
      <c r="I22" s="1">
        <v>20</v>
      </c>
      <c r="J22">
        <f t="shared" ref="J22:J29" si="1">(I22/2.4)</f>
        <v>8.3333333333333339</v>
      </c>
      <c r="K22" s="2">
        <f>(J22/G22)</f>
        <v>2.6110366563795009</v>
      </c>
      <c r="L22">
        <f t="shared" ref="L22:L32" si="2">(G22*K22)</f>
        <v>8.3333333333333339</v>
      </c>
      <c r="M22" s="78"/>
      <c r="N22" s="78"/>
      <c r="O22" s="98"/>
      <c r="Q22" s="5"/>
      <c r="R22" s="5"/>
      <c r="S22" s="5"/>
      <c r="T22" s="5"/>
      <c r="U22" s="5"/>
    </row>
    <row r="23" spans="2:21" x14ac:dyDescent="0.25">
      <c r="B23" s="2" t="s">
        <v>861</v>
      </c>
      <c r="C23">
        <v>7.47</v>
      </c>
      <c r="D23" s="26">
        <v>8.254356465912565</v>
      </c>
      <c r="E23" s="26">
        <v>6.7205247008284745</v>
      </c>
      <c r="F23" s="44" t="s">
        <v>666</v>
      </c>
      <c r="G23" s="1">
        <f t="shared" si="0"/>
        <v>7.4816270555803461</v>
      </c>
      <c r="H23">
        <f t="shared" ref="H23:H32" si="3">STDEV(C23:E23)</f>
        <v>0.76698198297700937</v>
      </c>
      <c r="I23" s="1">
        <v>40</v>
      </c>
      <c r="J23">
        <f t="shared" si="1"/>
        <v>16.666666666666668</v>
      </c>
      <c r="K23" s="2">
        <f t="shared" ref="K23:K32" si="4">(J23/G23)</f>
        <v>2.2276794262600199</v>
      </c>
      <c r="L23">
        <f t="shared" si="2"/>
        <v>16.666666666666668</v>
      </c>
      <c r="M23" s="78"/>
      <c r="N23" s="78"/>
      <c r="O23" s="98"/>
      <c r="Q23" s="5"/>
      <c r="R23" s="5"/>
      <c r="S23" s="5"/>
      <c r="T23" s="5"/>
      <c r="U23" s="5"/>
    </row>
    <row r="24" spans="2:21" x14ac:dyDescent="0.25">
      <c r="B24" s="2" t="s">
        <v>13</v>
      </c>
      <c r="C24">
        <v>4.0199999999999996</v>
      </c>
      <c r="D24" s="26">
        <v>3.2915520228268629</v>
      </c>
      <c r="E24" s="26">
        <v>2.3117786642119253</v>
      </c>
      <c r="F24" s="44" t="s">
        <v>666</v>
      </c>
      <c r="G24" s="1">
        <f t="shared" si="0"/>
        <v>3.2077768956795958</v>
      </c>
      <c r="H24">
        <f t="shared" si="3"/>
        <v>0.85718652401726547</v>
      </c>
      <c r="I24" s="1">
        <v>20</v>
      </c>
      <c r="J24">
        <f t="shared" si="1"/>
        <v>8.3333333333333339</v>
      </c>
      <c r="K24" s="2">
        <f t="shared" si="4"/>
        <v>2.5978531563579468</v>
      </c>
      <c r="L24">
        <f t="shared" si="2"/>
        <v>8.3333333333333339</v>
      </c>
      <c r="M24" s="78"/>
      <c r="N24" s="78"/>
      <c r="O24" s="98"/>
      <c r="Q24" s="5"/>
      <c r="R24" s="5"/>
      <c r="S24" s="5"/>
      <c r="T24" s="5"/>
      <c r="U24" s="5"/>
    </row>
    <row r="25" spans="2:21" x14ac:dyDescent="0.25">
      <c r="B25" s="2" t="s">
        <v>412</v>
      </c>
      <c r="C25">
        <v>0.19</v>
      </c>
      <c r="D25" s="26">
        <v>0.10190563538163662</v>
      </c>
      <c r="E25" s="26">
        <v>0.10229109133681087</v>
      </c>
      <c r="F25" s="44" t="s">
        <v>666</v>
      </c>
      <c r="G25" s="1">
        <f t="shared" si="0"/>
        <v>0.13139890890614916</v>
      </c>
      <c r="H25">
        <f t="shared" si="3"/>
        <v>5.0750399526660904E-2</v>
      </c>
      <c r="I25" s="1">
        <v>20</v>
      </c>
      <c r="J25">
        <f t="shared" si="1"/>
        <v>8.3333333333333339</v>
      </c>
      <c r="K25" s="2">
        <f t="shared" si="4"/>
        <v>63.420110583150766</v>
      </c>
      <c r="L25">
        <f t="shared" si="2"/>
        <v>8.3333333333333339</v>
      </c>
      <c r="M25" s="78"/>
      <c r="N25" s="78"/>
      <c r="O25" s="98"/>
      <c r="Q25" s="5"/>
      <c r="R25" s="5"/>
      <c r="S25" s="5"/>
      <c r="T25" s="5"/>
      <c r="U25" s="5"/>
    </row>
    <row r="26" spans="2:21" x14ac:dyDescent="0.25">
      <c r="B26" s="2" t="s">
        <v>28</v>
      </c>
      <c r="C26">
        <v>0.93</v>
      </c>
      <c r="D26" s="26">
        <v>0.83562621012942018</v>
      </c>
      <c r="E26" s="26">
        <v>0.5626010023524598</v>
      </c>
      <c r="F26" s="44" t="s">
        <v>666</v>
      </c>
      <c r="G26" s="1">
        <f t="shared" si="0"/>
        <v>0.77607573749396008</v>
      </c>
      <c r="H26">
        <f t="shared" si="3"/>
        <v>0.19080146739853499</v>
      </c>
      <c r="I26" s="1">
        <v>20</v>
      </c>
      <c r="J26">
        <f t="shared" si="1"/>
        <v>8.3333333333333339</v>
      </c>
      <c r="K26" s="2">
        <f t="shared" si="4"/>
        <v>10.737783608907359</v>
      </c>
      <c r="L26">
        <f t="shared" si="2"/>
        <v>8.3333333333333339</v>
      </c>
      <c r="M26" s="78"/>
      <c r="N26" s="78"/>
      <c r="O26" s="98"/>
      <c r="Q26" s="5"/>
      <c r="R26" s="5"/>
      <c r="S26" s="5"/>
      <c r="T26" s="5"/>
      <c r="U26" s="5"/>
    </row>
    <row r="27" spans="2:21" x14ac:dyDescent="0.25">
      <c r="B27" s="2" t="s">
        <v>26</v>
      </c>
      <c r="C27">
        <v>15.34</v>
      </c>
      <c r="D27" s="26">
        <v>16.845001528584532</v>
      </c>
      <c r="E27" s="26">
        <v>15.589162319729976</v>
      </c>
      <c r="F27" s="44" t="s">
        <v>666</v>
      </c>
      <c r="G27" s="1">
        <f t="shared" si="0"/>
        <v>15.924721282771506</v>
      </c>
      <c r="H27">
        <f t="shared" si="3"/>
        <v>0.80666428179173366</v>
      </c>
      <c r="I27" s="1">
        <v>20</v>
      </c>
      <c r="J27">
        <f t="shared" si="1"/>
        <v>8.3333333333333339</v>
      </c>
      <c r="K27" s="8">
        <f>(J27/G27)</f>
        <v>0.52329539621826382</v>
      </c>
      <c r="L27">
        <f t="shared" si="2"/>
        <v>8.3333333333333339</v>
      </c>
      <c r="M27" s="78"/>
      <c r="N27" s="78"/>
      <c r="O27" s="98"/>
    </row>
    <row r="28" spans="2:21" x14ac:dyDescent="0.25">
      <c r="B28" s="2" t="s">
        <v>27</v>
      </c>
      <c r="C28">
        <v>5.49</v>
      </c>
      <c r="D28" s="26">
        <v>4.5857535921736474</v>
      </c>
      <c r="E28" s="26">
        <v>5.8408213153319002</v>
      </c>
      <c r="F28" s="44" t="s">
        <v>666</v>
      </c>
      <c r="G28" s="1">
        <f t="shared" si="0"/>
        <v>5.3055249691685162</v>
      </c>
      <c r="H28">
        <f t="shared" si="3"/>
        <v>0.64755078965176005</v>
      </c>
      <c r="I28" s="1">
        <v>20</v>
      </c>
      <c r="J28">
        <f t="shared" si="1"/>
        <v>8.3333333333333339</v>
      </c>
      <c r="K28" s="2">
        <f>(J28/G28)</f>
        <v>1.5706896832566104</v>
      </c>
      <c r="L28">
        <f t="shared" si="2"/>
        <v>8.3333333333333339</v>
      </c>
      <c r="M28" s="78"/>
      <c r="N28" s="78"/>
      <c r="O28" s="98"/>
    </row>
    <row r="29" spans="2:21" x14ac:dyDescent="0.25">
      <c r="B29" s="2" t="s">
        <v>6</v>
      </c>
      <c r="C29">
        <v>20.88</v>
      </c>
      <c r="D29" s="26">
        <v>21.879139916437381</v>
      </c>
      <c r="E29" s="26">
        <v>21.808460673008078</v>
      </c>
      <c r="F29" s="44" t="s">
        <v>666</v>
      </c>
      <c r="G29" s="1">
        <f t="shared" si="0"/>
        <v>21.522533529815149</v>
      </c>
      <c r="H29">
        <f t="shared" si="3"/>
        <v>0.55757142283789574</v>
      </c>
      <c r="I29" s="37">
        <v>20</v>
      </c>
      <c r="J29" s="38">
        <f t="shared" si="1"/>
        <v>8.3333333333333339</v>
      </c>
      <c r="K29" s="8">
        <f t="shared" si="4"/>
        <v>0.38719109540655022</v>
      </c>
      <c r="L29">
        <f t="shared" si="2"/>
        <v>8.3333333333333339</v>
      </c>
      <c r="M29" s="78"/>
      <c r="N29" s="78"/>
      <c r="O29" s="98"/>
    </row>
    <row r="30" spans="2:21" x14ac:dyDescent="0.25">
      <c r="B30" s="2" t="s">
        <v>29</v>
      </c>
      <c r="C30">
        <v>2.17</v>
      </c>
      <c r="D30" s="26">
        <v>2.3336390502394786</v>
      </c>
      <c r="E30" s="26">
        <v>2.137883808939347</v>
      </c>
      <c r="F30" s="44" t="s">
        <v>666</v>
      </c>
      <c r="G30" s="1">
        <f t="shared" si="0"/>
        <v>2.2138409530596084</v>
      </c>
      <c r="H30">
        <f t="shared" si="3"/>
        <v>0.10498357251493819</v>
      </c>
      <c r="I30" s="1">
        <v>20</v>
      </c>
      <c r="J30">
        <f>(I30/2.4)</f>
        <v>8.3333333333333339</v>
      </c>
      <c r="K30" s="2">
        <f t="shared" si="4"/>
        <v>3.7641969364675298</v>
      </c>
      <c r="L30">
        <f t="shared" si="2"/>
        <v>8.3333333333333339</v>
      </c>
      <c r="M30" s="78"/>
      <c r="N30" s="78"/>
      <c r="O30" s="98"/>
    </row>
    <row r="31" spans="2:21" x14ac:dyDescent="0.25">
      <c r="B31" s="2" t="s">
        <v>56</v>
      </c>
      <c r="C31">
        <v>1.01</v>
      </c>
      <c r="D31" s="26">
        <v>1.3349638234994397</v>
      </c>
      <c r="E31" s="26">
        <v>1.2990968599774981</v>
      </c>
      <c r="F31" s="44" t="s">
        <v>666</v>
      </c>
      <c r="G31" s="1">
        <f t="shared" si="0"/>
        <v>1.2146868944923126</v>
      </c>
      <c r="H31">
        <f t="shared" si="3"/>
        <v>0.17816888996329136</v>
      </c>
      <c r="I31" s="1">
        <v>20</v>
      </c>
      <c r="J31">
        <f>(I31/2.4)</f>
        <v>8.3333333333333339</v>
      </c>
      <c r="K31" s="2">
        <f t="shared" si="4"/>
        <v>6.8604785077691259</v>
      </c>
      <c r="L31">
        <f t="shared" si="2"/>
        <v>8.3333333333333339</v>
      </c>
      <c r="M31" s="78"/>
      <c r="N31" s="78"/>
      <c r="O31" s="98"/>
    </row>
    <row r="32" spans="2:21" x14ac:dyDescent="0.25">
      <c r="B32" s="2" t="s">
        <v>19</v>
      </c>
      <c r="C32">
        <v>39.07</v>
      </c>
      <c r="D32" s="26">
        <v>37.052889024763076</v>
      </c>
      <c r="E32" s="26">
        <v>40.977811189526427</v>
      </c>
      <c r="F32" s="44" t="s">
        <v>666</v>
      </c>
      <c r="G32" s="1">
        <f t="shared" si="0"/>
        <v>39.033566738096503</v>
      </c>
      <c r="H32">
        <f t="shared" si="3"/>
        <v>1.9627147110042142</v>
      </c>
      <c r="I32">
        <v>20</v>
      </c>
      <c r="J32">
        <f>(I32/2.4)</f>
        <v>8.3333333333333339</v>
      </c>
      <c r="K32" s="8">
        <f t="shared" si="4"/>
        <v>0.21349146464753002</v>
      </c>
      <c r="L32">
        <f t="shared" si="2"/>
        <v>8.3333333333333339</v>
      </c>
      <c r="M32" s="78"/>
      <c r="N32" s="78"/>
      <c r="O32" s="98"/>
    </row>
    <row r="33" spans="2:15" x14ac:dyDescent="0.25">
      <c r="C33">
        <f>SUM(C22:C32)</f>
        <v>100</v>
      </c>
      <c r="D33">
        <f>SUM(D22:D32)</f>
        <v>100.00000000000001</v>
      </c>
      <c r="E33">
        <f>SUM(E22:E32)</f>
        <v>100.00999999999999</v>
      </c>
      <c r="F33" s="24"/>
      <c r="G33">
        <f>SUM(G22:G32)</f>
        <v>100.00333333333333</v>
      </c>
      <c r="I33">
        <f>SUM(I22:I32)</f>
        <v>240</v>
      </c>
      <c r="J33">
        <f>SUM(J22:J32)</f>
        <v>99.999999999999986</v>
      </c>
      <c r="K33">
        <f>SUM(K22:K32)</f>
        <v>94.913806514821218</v>
      </c>
      <c r="L33">
        <f>SUM(L22:L32)</f>
        <v>99.999999999999986</v>
      </c>
      <c r="M33" s="78"/>
      <c r="N33" s="78"/>
      <c r="O33" s="78"/>
    </row>
    <row r="34" spans="2:15" x14ac:dyDescent="0.25">
      <c r="B34" s="1" t="s">
        <v>860</v>
      </c>
      <c r="M34" s="78"/>
      <c r="N34" s="78"/>
      <c r="O34" s="78"/>
    </row>
    <row r="35" spans="2:15" x14ac:dyDescent="0.25">
      <c r="M35" s="78"/>
      <c r="N35" s="78"/>
      <c r="O35" s="78"/>
    </row>
    <row r="36" spans="2:15" x14ac:dyDescent="0.25">
      <c r="B36" s="36" t="s">
        <v>881</v>
      </c>
      <c r="M36" s="78"/>
      <c r="N36" s="78"/>
      <c r="O36" s="78"/>
    </row>
    <row r="37" spans="2:15" ht="45" x14ac:dyDescent="0.25">
      <c r="B37" s="39"/>
      <c r="C37" s="40" t="s">
        <v>422</v>
      </c>
      <c r="D37" s="40" t="s">
        <v>423</v>
      </c>
      <c r="E37" s="40" t="s">
        <v>424</v>
      </c>
      <c r="F37" s="40" t="s">
        <v>425</v>
      </c>
      <c r="G37" s="41" t="s">
        <v>661</v>
      </c>
      <c r="H37" s="41" t="s">
        <v>828</v>
      </c>
      <c r="I37" s="41" t="s">
        <v>821</v>
      </c>
      <c r="J37" s="41" t="s">
        <v>662</v>
      </c>
      <c r="K37" s="42" t="s">
        <v>665</v>
      </c>
      <c r="L37" s="41" t="s">
        <v>663</v>
      </c>
      <c r="M37" s="85"/>
      <c r="N37" s="85"/>
      <c r="O37" s="85"/>
    </row>
    <row r="38" spans="2:15" x14ac:dyDescent="0.25">
      <c r="B38" s="2" t="s">
        <v>7</v>
      </c>
      <c r="C38" s="1">
        <v>3.26</v>
      </c>
      <c r="D38" s="1">
        <v>4.0199999999999996</v>
      </c>
      <c r="E38" s="1">
        <v>4.7</v>
      </c>
      <c r="F38" s="1">
        <v>2.58</v>
      </c>
      <c r="G38">
        <f>AVERAGE(C38:F38)</f>
        <v>3.64</v>
      </c>
      <c r="H38">
        <f>STDEV(C38:F38)</f>
        <v>0.91942010709649558</v>
      </c>
      <c r="I38" s="1">
        <v>20</v>
      </c>
      <c r="J38">
        <f>(I38/2.4)</f>
        <v>8.3333333333333339</v>
      </c>
      <c r="K38" s="2">
        <f>(J38/G38)</f>
        <v>2.2893772893772897</v>
      </c>
      <c r="L38">
        <f t="shared" ref="L38:L49" si="5">(G38*K38)</f>
        <v>8.3333333333333339</v>
      </c>
      <c r="M38" s="78"/>
      <c r="N38" s="78"/>
      <c r="O38" s="78"/>
    </row>
    <row r="39" spans="2:15" x14ac:dyDescent="0.25">
      <c r="B39" s="2" t="s">
        <v>861</v>
      </c>
      <c r="C39" s="1">
        <v>8.25</v>
      </c>
      <c r="D39" s="1">
        <v>8.98</v>
      </c>
      <c r="E39" s="1">
        <v>9.7799999999999994</v>
      </c>
      <c r="F39" s="1">
        <v>7.23</v>
      </c>
      <c r="G39">
        <f t="shared" ref="G39:G49" si="6">AVERAGE(C39:F39)</f>
        <v>8.5599999999999987</v>
      </c>
      <c r="H39">
        <f>STDEV(C39:F39)</f>
        <v>1.0847119433287469</v>
      </c>
      <c r="I39" s="1">
        <v>40</v>
      </c>
      <c r="J39">
        <f t="shared" ref="J39:J49" si="7">(I39/2.4)</f>
        <v>16.666666666666668</v>
      </c>
      <c r="K39" s="2">
        <f>(J39/G39)</f>
        <v>1.9470404984423679</v>
      </c>
      <c r="L39">
        <f t="shared" si="5"/>
        <v>16.666666666666668</v>
      </c>
      <c r="M39" s="78"/>
      <c r="N39" s="78"/>
      <c r="O39" s="78"/>
    </row>
    <row r="40" spans="2:15" x14ac:dyDescent="0.25">
      <c r="B40" s="2" t="s">
        <v>13</v>
      </c>
      <c r="C40" s="1">
        <v>5.16</v>
      </c>
      <c r="D40" s="1">
        <v>4.71</v>
      </c>
      <c r="E40" s="1">
        <v>5.74</v>
      </c>
      <c r="F40" s="1">
        <v>4.83</v>
      </c>
      <c r="G40">
        <f t="shared" si="6"/>
        <v>5.1100000000000003</v>
      </c>
      <c r="H40">
        <f t="shared" ref="H40:H48" si="8">STDEV(C40:F40)</f>
        <v>0.46108567533594025</v>
      </c>
      <c r="I40" s="1">
        <v>20</v>
      </c>
      <c r="J40">
        <f t="shared" si="7"/>
        <v>8.3333333333333339</v>
      </c>
      <c r="K40" s="2">
        <f t="shared" ref="K40:K49" si="9">(J40/G40)</f>
        <v>1.6307893020221786</v>
      </c>
      <c r="L40">
        <f t="shared" si="5"/>
        <v>8.3333333333333339</v>
      </c>
      <c r="M40" s="78"/>
      <c r="N40" s="78"/>
      <c r="O40" s="78"/>
    </row>
    <row r="41" spans="2:15" x14ac:dyDescent="0.25">
      <c r="B41" s="2" t="s">
        <v>412</v>
      </c>
      <c r="C41" s="1">
        <v>0.24</v>
      </c>
      <c r="D41" s="1">
        <v>0.12</v>
      </c>
      <c r="E41" s="1">
        <v>0.27</v>
      </c>
      <c r="F41" s="1">
        <v>0.16</v>
      </c>
      <c r="G41">
        <f>AVERAGE(C41:F41)</f>
        <v>0.19750000000000001</v>
      </c>
      <c r="H41">
        <f t="shared" si="8"/>
        <v>6.9462219947248993E-2</v>
      </c>
      <c r="I41" s="1">
        <v>20</v>
      </c>
      <c r="J41">
        <f t="shared" si="7"/>
        <v>8.3333333333333339</v>
      </c>
      <c r="K41" s="2">
        <f t="shared" si="9"/>
        <v>42.194092827004219</v>
      </c>
      <c r="L41">
        <f t="shared" si="5"/>
        <v>8.3333333333333339</v>
      </c>
      <c r="M41" s="78"/>
      <c r="N41" s="78"/>
      <c r="O41" s="78"/>
    </row>
    <row r="42" spans="2:15" x14ac:dyDescent="0.25">
      <c r="B42" s="2" t="s">
        <v>28</v>
      </c>
      <c r="C42" s="1">
        <v>1.02</v>
      </c>
      <c r="D42" s="1">
        <v>1.28</v>
      </c>
      <c r="E42" s="1">
        <v>1.5</v>
      </c>
      <c r="F42" s="1">
        <v>0.81</v>
      </c>
      <c r="G42">
        <f t="shared" si="6"/>
        <v>1.1524999999999999</v>
      </c>
      <c r="H42">
        <f t="shared" si="8"/>
        <v>0.30103986446980818</v>
      </c>
      <c r="I42" s="1">
        <v>20</v>
      </c>
      <c r="J42">
        <f t="shared" si="7"/>
        <v>8.3333333333333339</v>
      </c>
      <c r="K42" s="2">
        <f t="shared" si="9"/>
        <v>7.2306579898770806</v>
      </c>
      <c r="L42">
        <f t="shared" si="5"/>
        <v>8.3333333333333339</v>
      </c>
      <c r="M42" s="78"/>
      <c r="N42" s="78"/>
      <c r="O42" s="78"/>
    </row>
    <row r="43" spans="2:15" x14ac:dyDescent="0.25">
      <c r="B43" s="2" t="s">
        <v>26</v>
      </c>
      <c r="C43" s="1">
        <v>19.62</v>
      </c>
      <c r="D43" s="1">
        <v>18.309999999999999</v>
      </c>
      <c r="E43" s="1">
        <v>16.420000000000002</v>
      </c>
      <c r="F43" s="1">
        <v>20</v>
      </c>
      <c r="G43">
        <f t="shared" si="6"/>
        <v>18.587499999999999</v>
      </c>
      <c r="H43">
        <f t="shared" si="8"/>
        <v>1.6161966670757197</v>
      </c>
      <c r="I43" s="1">
        <v>20</v>
      </c>
      <c r="J43">
        <f t="shared" si="7"/>
        <v>8.3333333333333339</v>
      </c>
      <c r="K43" s="8">
        <f t="shared" si="9"/>
        <v>0.44832997085855197</v>
      </c>
      <c r="L43">
        <f t="shared" si="5"/>
        <v>8.3333333333333339</v>
      </c>
      <c r="M43" s="78"/>
      <c r="N43" s="78"/>
      <c r="O43" s="78"/>
    </row>
    <row r="44" spans="2:15" x14ac:dyDescent="0.25">
      <c r="B44" s="2" t="s">
        <v>27</v>
      </c>
      <c r="C44" s="1">
        <v>5.86</v>
      </c>
      <c r="D44" s="1">
        <v>5.84</v>
      </c>
      <c r="E44" s="1">
        <v>5.08</v>
      </c>
      <c r="F44" s="1">
        <v>5.43</v>
      </c>
      <c r="G44">
        <f t="shared" si="6"/>
        <v>5.5525000000000002</v>
      </c>
      <c r="H44">
        <f t="shared" si="8"/>
        <v>0.37214468512484056</v>
      </c>
      <c r="I44" s="1">
        <v>20</v>
      </c>
      <c r="J44">
        <f t="shared" si="7"/>
        <v>8.3333333333333339</v>
      </c>
      <c r="K44" s="2">
        <f t="shared" si="9"/>
        <v>1.5008254539996999</v>
      </c>
      <c r="L44">
        <f t="shared" si="5"/>
        <v>8.3333333333333339</v>
      </c>
      <c r="M44" s="78"/>
      <c r="N44" s="78"/>
      <c r="O44" s="78"/>
    </row>
    <row r="45" spans="2:15" x14ac:dyDescent="0.25">
      <c r="B45" s="2" t="s">
        <v>6</v>
      </c>
      <c r="C45" s="1">
        <v>15.89</v>
      </c>
      <c r="D45" s="1">
        <v>15.04</v>
      </c>
      <c r="E45" s="1">
        <v>12.99</v>
      </c>
      <c r="F45" s="1">
        <v>15.46</v>
      </c>
      <c r="G45">
        <f t="shared" si="6"/>
        <v>14.845000000000001</v>
      </c>
      <c r="H45">
        <f t="shared" si="8"/>
        <v>1.2844324297784866</v>
      </c>
      <c r="I45" s="37">
        <v>20</v>
      </c>
      <c r="J45">
        <f t="shared" si="7"/>
        <v>8.3333333333333339</v>
      </c>
      <c r="K45" s="8">
        <f t="shared" si="9"/>
        <v>0.56135623666778944</v>
      </c>
      <c r="L45">
        <f t="shared" si="5"/>
        <v>8.3333333333333339</v>
      </c>
      <c r="M45" s="78"/>
      <c r="N45" s="78"/>
      <c r="O45" s="78"/>
    </row>
    <row r="46" spans="2:15" x14ac:dyDescent="0.25">
      <c r="B46" s="2" t="s">
        <v>29</v>
      </c>
      <c r="C46" s="1">
        <v>1.88</v>
      </c>
      <c r="D46" s="1">
        <v>1.1299999999999999</v>
      </c>
      <c r="E46" s="1">
        <v>0.94</v>
      </c>
      <c r="F46" s="1">
        <v>1.3900000000000001</v>
      </c>
      <c r="G46">
        <f t="shared" si="6"/>
        <v>1.335</v>
      </c>
      <c r="H46">
        <f t="shared" si="8"/>
        <v>0.40747188042039545</v>
      </c>
      <c r="I46" s="1">
        <v>20</v>
      </c>
      <c r="J46">
        <f t="shared" si="7"/>
        <v>8.3333333333333339</v>
      </c>
      <c r="K46" s="2">
        <f t="shared" si="9"/>
        <v>6.2421972534332095</v>
      </c>
      <c r="L46">
        <f t="shared" si="5"/>
        <v>8.3333333333333339</v>
      </c>
      <c r="M46" s="78"/>
      <c r="N46" s="78"/>
      <c r="O46" s="78"/>
    </row>
    <row r="47" spans="2:15" x14ac:dyDescent="0.25">
      <c r="B47" s="2" t="s">
        <v>56</v>
      </c>
      <c r="C47" s="1">
        <v>1.21</v>
      </c>
      <c r="D47" s="1">
        <v>0.77</v>
      </c>
      <c r="E47" s="1">
        <v>0.69</v>
      </c>
      <c r="F47" s="1">
        <v>0.71</v>
      </c>
      <c r="G47">
        <f t="shared" si="6"/>
        <v>0.84499999999999997</v>
      </c>
      <c r="H47">
        <f t="shared" si="8"/>
        <v>0.2456962894849383</v>
      </c>
      <c r="I47">
        <v>20</v>
      </c>
      <c r="J47">
        <f t="shared" si="7"/>
        <v>8.3333333333333339</v>
      </c>
      <c r="K47" s="2">
        <f t="shared" si="9"/>
        <v>9.8619329388560164</v>
      </c>
      <c r="L47">
        <f t="shared" si="5"/>
        <v>8.3333333333333339</v>
      </c>
      <c r="M47" s="78"/>
      <c r="N47" s="78"/>
      <c r="O47" s="78"/>
    </row>
    <row r="48" spans="2:15" x14ac:dyDescent="0.25">
      <c r="B48" s="2" t="s">
        <v>19</v>
      </c>
      <c r="C48" s="1">
        <v>37.61999999999999</v>
      </c>
      <c r="D48" s="1">
        <v>39.81</v>
      </c>
      <c r="E48" s="1">
        <v>41.8</v>
      </c>
      <c r="F48" s="1">
        <v>41.39</v>
      </c>
      <c r="G48">
        <f t="shared" si="6"/>
        <v>40.155000000000001</v>
      </c>
      <c r="H48">
        <f t="shared" si="8"/>
        <v>1.8953012073722424</v>
      </c>
      <c r="I48" s="1">
        <v>20</v>
      </c>
      <c r="J48">
        <f t="shared" si="7"/>
        <v>8.3333333333333339</v>
      </c>
      <c r="K48" s="8">
        <f t="shared" si="9"/>
        <v>0.20752915784667747</v>
      </c>
      <c r="L48">
        <f t="shared" si="5"/>
        <v>8.3333333333333339</v>
      </c>
      <c r="M48" s="78"/>
      <c r="N48" s="78"/>
      <c r="O48" s="78"/>
    </row>
    <row r="49" spans="2:15" x14ac:dyDescent="0.25">
      <c r="B49" t="s">
        <v>421</v>
      </c>
      <c r="C49">
        <v>0</v>
      </c>
      <c r="D49">
        <v>0</v>
      </c>
      <c r="E49">
        <v>0.08</v>
      </c>
      <c r="F49">
        <v>0</v>
      </c>
      <c r="G49">
        <f t="shared" si="6"/>
        <v>0.02</v>
      </c>
      <c r="I49">
        <v>0</v>
      </c>
      <c r="J49">
        <f t="shared" si="7"/>
        <v>0</v>
      </c>
      <c r="K49" s="1">
        <f t="shared" si="9"/>
        <v>0</v>
      </c>
      <c r="L49">
        <f t="shared" si="5"/>
        <v>0</v>
      </c>
      <c r="M49" s="78"/>
      <c r="N49" s="78"/>
      <c r="O49" s="78"/>
    </row>
    <row r="50" spans="2:15" x14ac:dyDescent="0.25">
      <c r="C50">
        <f t="shared" ref="C50:G50" si="10">SUM(C38:C49)</f>
        <v>100.00999999999999</v>
      </c>
      <c r="D50">
        <f t="shared" si="10"/>
        <v>100.01000000000002</v>
      </c>
      <c r="E50">
        <f t="shared" si="10"/>
        <v>99.99</v>
      </c>
      <c r="F50">
        <f t="shared" si="10"/>
        <v>99.990000000000009</v>
      </c>
      <c r="G50">
        <f t="shared" si="10"/>
        <v>100</v>
      </c>
      <c r="I50">
        <f>SUM(I38:I49)</f>
        <v>240</v>
      </c>
      <c r="J50">
        <f>SUM(J38:J49)</f>
        <v>99.999999999999986</v>
      </c>
      <c r="K50">
        <f>SUM(K38:K49)</f>
        <v>74.114128918385077</v>
      </c>
      <c r="L50">
        <f>SUM(L38:L49)</f>
        <v>99.999999999999986</v>
      </c>
      <c r="M50" s="78"/>
      <c r="N50" s="78"/>
      <c r="O50" s="78"/>
    </row>
    <row r="51" spans="2:15" x14ac:dyDescent="0.25">
      <c r="B51" s="1" t="s">
        <v>860</v>
      </c>
      <c r="M51" s="78"/>
      <c r="N51" s="78"/>
      <c r="O51" s="78"/>
    </row>
    <row r="52" spans="2:15" x14ac:dyDescent="0.25">
      <c r="M52" s="78"/>
      <c r="N52" s="78"/>
      <c r="O52" s="78"/>
    </row>
    <row r="53" spans="2:15" x14ac:dyDescent="0.25">
      <c r="B53" s="36" t="s">
        <v>655</v>
      </c>
      <c r="M53" s="78"/>
      <c r="N53" s="78"/>
      <c r="O53" s="78"/>
    </row>
    <row r="54" spans="2:15" ht="45" x14ac:dyDescent="0.25">
      <c r="B54" s="41"/>
      <c r="C54" s="41" t="s">
        <v>417</v>
      </c>
      <c r="D54" s="41" t="s">
        <v>418</v>
      </c>
      <c r="E54" s="41" t="s">
        <v>419</v>
      </c>
      <c r="F54" s="41" t="s">
        <v>420</v>
      </c>
      <c r="G54" s="41" t="s">
        <v>661</v>
      </c>
      <c r="H54" s="41" t="s">
        <v>828</v>
      </c>
      <c r="I54" s="41" t="s">
        <v>821</v>
      </c>
      <c r="J54" s="41" t="s">
        <v>662</v>
      </c>
      <c r="K54" s="41" t="s">
        <v>665</v>
      </c>
      <c r="L54" s="41" t="s">
        <v>663</v>
      </c>
      <c r="M54" s="85"/>
      <c r="N54" s="85"/>
      <c r="O54" s="85"/>
    </row>
    <row r="55" spans="2:15" x14ac:dyDescent="0.25">
      <c r="B55" s="2" t="s">
        <v>40</v>
      </c>
      <c r="C55" s="45">
        <v>4.28</v>
      </c>
      <c r="D55" s="45">
        <v>3.69</v>
      </c>
      <c r="E55" s="45">
        <v>4.0966065423417914</v>
      </c>
      <c r="F55" s="45">
        <v>2.8592222915367018</v>
      </c>
      <c r="G55" s="45">
        <f>AVERAGE(C55:F55)</f>
        <v>3.7314572084696231</v>
      </c>
      <c r="H55">
        <f>STDEV(C55:F55)</f>
        <v>0.63159736135672007</v>
      </c>
      <c r="I55" s="1">
        <v>20</v>
      </c>
      <c r="J55" s="1">
        <f>(I55/2.4)</f>
        <v>8.3333333333333339</v>
      </c>
      <c r="K55" s="2">
        <f>(J55/G55)</f>
        <v>2.233265147572487</v>
      </c>
      <c r="L55" s="1">
        <f>(G55*K55)</f>
        <v>8.3333333333333339</v>
      </c>
      <c r="M55" s="78"/>
      <c r="N55" s="78"/>
      <c r="O55" s="78"/>
    </row>
    <row r="56" spans="2:15" x14ac:dyDescent="0.25">
      <c r="B56" s="2" t="s">
        <v>862</v>
      </c>
      <c r="C56" s="45">
        <v>6.8000000000000007</v>
      </c>
      <c r="D56" s="45">
        <v>6.4499999999999993</v>
      </c>
      <c r="E56" s="45">
        <v>6.1856720676653429</v>
      </c>
      <c r="F56" s="45">
        <v>5.9055936785194421</v>
      </c>
      <c r="G56" s="45">
        <f t="shared" ref="G56:G65" si="11">AVERAGE(C56:F56)</f>
        <v>6.3353164365461963</v>
      </c>
      <c r="H56">
        <f t="shared" ref="H56:H65" si="12">STDEV(C56:F56)</f>
        <v>0.38128651509263461</v>
      </c>
      <c r="I56" s="1">
        <v>40</v>
      </c>
      <c r="J56" s="1">
        <f t="shared" ref="J56:J66" si="13">(I56/2.4)</f>
        <v>16.666666666666668</v>
      </c>
      <c r="K56" s="2">
        <f>(J56/G56)</f>
        <v>2.63075520119604</v>
      </c>
      <c r="L56" s="1">
        <f>(G56*K56)</f>
        <v>16.666666666666668</v>
      </c>
      <c r="M56" s="78"/>
      <c r="N56" s="78"/>
      <c r="O56" s="78"/>
    </row>
    <row r="57" spans="2:15" x14ac:dyDescent="0.25">
      <c r="B57" s="2" t="s">
        <v>54</v>
      </c>
      <c r="C57" s="45">
        <v>15.12</v>
      </c>
      <c r="D57" s="45">
        <v>16.97</v>
      </c>
      <c r="E57" s="45">
        <v>12.503821461326812</v>
      </c>
      <c r="F57" s="45">
        <v>12.185485547930963</v>
      </c>
      <c r="G57" s="45">
        <f t="shared" si="11"/>
        <v>14.194826752314444</v>
      </c>
      <c r="H57">
        <f t="shared" si="12"/>
        <v>2.2696903652762819</v>
      </c>
      <c r="I57" s="1">
        <v>20</v>
      </c>
      <c r="J57" s="1">
        <f t="shared" si="13"/>
        <v>8.3333333333333339</v>
      </c>
      <c r="K57" s="8">
        <f>(J57/G57)</f>
        <v>0.58706833684846471</v>
      </c>
      <c r="L57" s="1">
        <f>(G57*K57)</f>
        <v>8.3333333333333339</v>
      </c>
      <c r="M57" s="78"/>
      <c r="N57" s="78"/>
      <c r="O57" s="78"/>
    </row>
    <row r="58" spans="2:15" x14ac:dyDescent="0.25">
      <c r="B58" s="24" t="s">
        <v>412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  <c r="H58" s="24">
        <f t="shared" si="12"/>
        <v>0</v>
      </c>
      <c r="I58" s="24">
        <v>20</v>
      </c>
      <c r="J58" s="24">
        <f t="shared" si="13"/>
        <v>8.3333333333333339</v>
      </c>
      <c r="K58" s="24" t="s">
        <v>658</v>
      </c>
      <c r="L58" s="24">
        <v>8.3333333333333339</v>
      </c>
      <c r="M58" s="78"/>
      <c r="N58" s="78"/>
      <c r="O58" s="78"/>
    </row>
    <row r="59" spans="2:15" x14ac:dyDescent="0.25">
      <c r="B59" s="2" t="s">
        <v>28</v>
      </c>
      <c r="C59" s="45">
        <v>1.51</v>
      </c>
      <c r="D59" s="45">
        <v>1.38</v>
      </c>
      <c r="E59" s="45">
        <v>1.4470600224192398</v>
      </c>
      <c r="F59" s="45">
        <v>1.2476606363069245</v>
      </c>
      <c r="G59" s="45">
        <f t="shared" si="11"/>
        <v>1.3961801646815408</v>
      </c>
      <c r="H59">
        <f t="shared" si="12"/>
        <v>0.11234405914135663</v>
      </c>
      <c r="I59" s="1">
        <v>20</v>
      </c>
      <c r="J59" s="1">
        <f t="shared" si="13"/>
        <v>8.3333333333333339</v>
      </c>
      <c r="K59" s="2">
        <f t="shared" ref="K59:K66" si="14">(J59/G59)</f>
        <v>5.9686661823004128</v>
      </c>
      <c r="L59" s="1">
        <f t="shared" ref="L59:L66" si="15">(G59*K59)</f>
        <v>8.3333333333333339</v>
      </c>
      <c r="M59" s="78"/>
      <c r="N59" s="78"/>
      <c r="O59" s="78"/>
    </row>
    <row r="60" spans="2:15" x14ac:dyDescent="0.25">
      <c r="B60" s="2" t="s">
        <v>15</v>
      </c>
      <c r="C60" s="45">
        <v>14.61</v>
      </c>
      <c r="D60" s="45">
        <v>12.66</v>
      </c>
      <c r="E60" s="45">
        <v>10.954855803525936</v>
      </c>
      <c r="F60" s="45">
        <v>9.596589727594095</v>
      </c>
      <c r="G60" s="45">
        <f t="shared" si="11"/>
        <v>11.955361382780007</v>
      </c>
      <c r="H60">
        <f t="shared" si="12"/>
        <v>2.1685968508339264</v>
      </c>
      <c r="I60" s="1">
        <v>20</v>
      </c>
      <c r="J60" s="1">
        <f t="shared" si="13"/>
        <v>8.3333333333333339</v>
      </c>
      <c r="K60" s="8">
        <f t="shared" si="14"/>
        <v>0.69703734303977727</v>
      </c>
      <c r="L60" s="1">
        <f t="shared" si="15"/>
        <v>8.3333333333333339</v>
      </c>
      <c r="M60" s="78"/>
      <c r="N60" s="78"/>
      <c r="O60" s="78"/>
    </row>
    <row r="61" spans="2:15" x14ac:dyDescent="0.25">
      <c r="B61" s="2" t="s">
        <v>27</v>
      </c>
      <c r="C61" s="45">
        <v>5.47</v>
      </c>
      <c r="D61" s="45">
        <v>5.84</v>
      </c>
      <c r="E61" s="45">
        <v>5.3908081116885773</v>
      </c>
      <c r="F61" s="45">
        <v>5.9055936785194421</v>
      </c>
      <c r="G61" s="45">
        <f t="shared" si="11"/>
        <v>5.6516004475520045</v>
      </c>
      <c r="H61">
        <f t="shared" si="12"/>
        <v>0.2588424989165381</v>
      </c>
      <c r="I61" s="1">
        <v>20</v>
      </c>
      <c r="J61" s="1">
        <f t="shared" si="13"/>
        <v>8.3333333333333339</v>
      </c>
      <c r="K61" s="2">
        <f t="shared" si="14"/>
        <v>1.4745085769364543</v>
      </c>
      <c r="L61" s="1">
        <f t="shared" si="15"/>
        <v>8.3333333333333339</v>
      </c>
      <c r="M61" s="78"/>
      <c r="N61" s="78"/>
      <c r="O61" s="78"/>
    </row>
    <row r="62" spans="2:15" x14ac:dyDescent="0.25">
      <c r="B62" s="2" t="s">
        <v>55</v>
      </c>
      <c r="C62" s="46">
        <v>0</v>
      </c>
      <c r="D62" s="45">
        <v>0.77</v>
      </c>
      <c r="E62" s="45">
        <v>0.92734128197289323</v>
      </c>
      <c r="F62" s="45">
        <v>0.50946142649199411</v>
      </c>
      <c r="G62" s="45">
        <f>AVERAGE(D62:F62)</f>
        <v>0.73560090282162915</v>
      </c>
      <c r="H62">
        <f t="shared" si="12"/>
        <v>0.40616837633851477</v>
      </c>
      <c r="I62" s="37">
        <v>20</v>
      </c>
      <c r="J62" s="1">
        <f t="shared" si="13"/>
        <v>8.3333333333333339</v>
      </c>
      <c r="K62" s="2">
        <f t="shared" si="14"/>
        <v>11.32860672324926</v>
      </c>
      <c r="L62" s="1">
        <f t="shared" si="15"/>
        <v>8.3333333333333339</v>
      </c>
      <c r="M62" s="78"/>
      <c r="N62" s="78"/>
      <c r="O62" s="78"/>
    </row>
    <row r="63" spans="2:15" x14ac:dyDescent="0.25">
      <c r="B63" s="2" t="s">
        <v>29</v>
      </c>
      <c r="C63" s="45">
        <v>1.1499999999999999</v>
      </c>
      <c r="D63" s="46">
        <v>0</v>
      </c>
      <c r="E63" s="45">
        <v>0.95791297258738417</v>
      </c>
      <c r="F63" s="45">
        <v>0.92534830526096901</v>
      </c>
      <c r="G63" s="45">
        <f>AVERAGE(C63,E63,F63)</f>
        <v>1.0110870926161177</v>
      </c>
      <c r="H63">
        <f t="shared" si="12"/>
        <v>0.51516931009037847</v>
      </c>
      <c r="I63" s="1">
        <v>20</v>
      </c>
      <c r="J63" s="1">
        <f t="shared" si="13"/>
        <v>8.3333333333333339</v>
      </c>
      <c r="K63" s="2">
        <f t="shared" si="14"/>
        <v>8.2419540257124755</v>
      </c>
      <c r="L63" s="1">
        <f t="shared" si="15"/>
        <v>8.3333333333333339</v>
      </c>
      <c r="M63" s="78"/>
      <c r="N63" s="78"/>
      <c r="O63" s="78"/>
    </row>
    <row r="64" spans="2:15" x14ac:dyDescent="0.25">
      <c r="B64" s="2" t="s">
        <v>56</v>
      </c>
      <c r="C64" s="45">
        <v>1.76</v>
      </c>
      <c r="D64" s="45">
        <v>1.64</v>
      </c>
      <c r="E64" s="45">
        <v>1.171914806888821</v>
      </c>
      <c r="F64" s="45">
        <v>1.2476606363069245</v>
      </c>
      <c r="G64" s="45">
        <f t="shared" si="11"/>
        <v>1.4548938607989363</v>
      </c>
      <c r="H64">
        <f t="shared" si="12"/>
        <v>0.28889259436298215</v>
      </c>
      <c r="I64" s="1">
        <v>20</v>
      </c>
      <c r="J64" s="1">
        <f t="shared" si="13"/>
        <v>8.3333333333333339</v>
      </c>
      <c r="K64" s="2">
        <f t="shared" si="14"/>
        <v>5.7277946920177332</v>
      </c>
      <c r="L64" s="1">
        <f t="shared" si="15"/>
        <v>8.3333333333333339</v>
      </c>
      <c r="M64" s="78"/>
      <c r="N64" s="78"/>
      <c r="O64" s="78"/>
    </row>
    <row r="65" spans="2:15" x14ac:dyDescent="0.25">
      <c r="B65" s="2" t="s">
        <v>19</v>
      </c>
      <c r="C65" s="45">
        <v>48.45</v>
      </c>
      <c r="D65" s="45">
        <v>50.59</v>
      </c>
      <c r="E65" s="45">
        <v>56.364006929583212</v>
      </c>
      <c r="F65" s="45">
        <v>59.617384071532534</v>
      </c>
      <c r="G65" s="45">
        <f t="shared" si="11"/>
        <v>53.755347750278936</v>
      </c>
      <c r="H65">
        <f t="shared" si="12"/>
        <v>5.1424609438494366</v>
      </c>
      <c r="I65">
        <v>20</v>
      </c>
      <c r="J65" s="1">
        <f t="shared" si="13"/>
        <v>8.3333333333333339</v>
      </c>
      <c r="K65" s="8">
        <f t="shared" si="14"/>
        <v>0.15502333594874926</v>
      </c>
      <c r="L65" s="1">
        <f t="shared" si="15"/>
        <v>8.3333333333333339</v>
      </c>
      <c r="M65" s="78"/>
      <c r="N65" s="78"/>
      <c r="O65" s="78"/>
    </row>
    <row r="66" spans="2:15" x14ac:dyDescent="0.25">
      <c r="B66" s="1" t="s">
        <v>421</v>
      </c>
      <c r="C66" s="45">
        <v>0.83</v>
      </c>
      <c r="D66" s="45">
        <v>0</v>
      </c>
      <c r="E66" s="45">
        <v>0</v>
      </c>
      <c r="F66" s="45">
        <v>0</v>
      </c>
      <c r="G66" s="45">
        <f>AVERAGE(C66:F66)</f>
        <v>0.20749999999999999</v>
      </c>
      <c r="I66" s="45">
        <v>0</v>
      </c>
      <c r="J66" s="1">
        <f t="shared" si="13"/>
        <v>0</v>
      </c>
      <c r="K66" s="1">
        <f t="shared" si="14"/>
        <v>0</v>
      </c>
      <c r="L66" s="1">
        <f t="shared" si="15"/>
        <v>0</v>
      </c>
      <c r="M66" s="78"/>
      <c r="N66" s="78"/>
      <c r="O66" s="78"/>
    </row>
    <row r="67" spans="2:15" x14ac:dyDescent="0.25">
      <c r="B67" s="1"/>
      <c r="C67" s="45">
        <f t="shared" ref="C67:G67" si="16">SUM(C55:C66)</f>
        <v>99.98</v>
      </c>
      <c r="D67" s="45">
        <f t="shared" si="16"/>
        <v>99.990000000000009</v>
      </c>
      <c r="E67" s="45">
        <f t="shared" si="16"/>
        <v>100.00000000000001</v>
      </c>
      <c r="F67" s="45">
        <f t="shared" si="16"/>
        <v>100</v>
      </c>
      <c r="G67" s="45">
        <f t="shared" si="16"/>
        <v>100.42917199885945</v>
      </c>
      <c r="I67" s="45">
        <f>SUM(I55:I66)</f>
        <v>240</v>
      </c>
      <c r="J67" s="45">
        <f>SUM(J55:J66)</f>
        <v>99.999999999999986</v>
      </c>
      <c r="K67" s="45">
        <f>SUM(K55:K66)</f>
        <v>39.044679564821848</v>
      </c>
      <c r="L67" s="45">
        <f>SUM(L55:L66)</f>
        <v>99.999999999999986</v>
      </c>
      <c r="M67" s="78"/>
      <c r="N67" s="78"/>
      <c r="O67" s="78"/>
    </row>
    <row r="68" spans="2:15" x14ac:dyDescent="0.25">
      <c r="B68" s="1" t="s">
        <v>860</v>
      </c>
      <c r="M68" s="78"/>
      <c r="N68" s="78"/>
      <c r="O68" s="78"/>
    </row>
    <row r="69" spans="2:15" x14ac:dyDescent="0.25">
      <c r="M69" s="78"/>
      <c r="N69" s="78"/>
      <c r="O69" s="78"/>
    </row>
    <row r="70" spans="2:15" x14ac:dyDescent="0.25">
      <c r="B70" s="36" t="s">
        <v>882</v>
      </c>
      <c r="M70" s="78"/>
      <c r="N70" s="78"/>
      <c r="O70" s="78"/>
    </row>
    <row r="71" spans="2:15" ht="45" x14ac:dyDescent="0.25">
      <c r="B71" s="41"/>
      <c r="C71" s="40" t="s">
        <v>413</v>
      </c>
      <c r="D71" s="40" t="s">
        <v>414</v>
      </c>
      <c r="E71" s="40" t="s">
        <v>415</v>
      </c>
      <c r="F71" s="40" t="s">
        <v>416</v>
      </c>
      <c r="G71" s="41" t="s">
        <v>661</v>
      </c>
      <c r="H71" s="41" t="s">
        <v>828</v>
      </c>
      <c r="I71" s="41" t="s">
        <v>821</v>
      </c>
      <c r="J71" s="41" t="s">
        <v>662</v>
      </c>
      <c r="K71" s="42" t="s">
        <v>665</v>
      </c>
      <c r="L71" s="41" t="s">
        <v>663</v>
      </c>
      <c r="M71" s="85"/>
      <c r="N71" s="85"/>
      <c r="O71" s="85"/>
    </row>
    <row r="72" spans="2:15" x14ac:dyDescent="0.25">
      <c r="B72" s="2" t="s">
        <v>40</v>
      </c>
      <c r="C72">
        <v>3.77</v>
      </c>
      <c r="D72">
        <v>4.34</v>
      </c>
      <c r="E72">
        <v>4.9700000000000006</v>
      </c>
      <c r="F72">
        <v>2.86</v>
      </c>
      <c r="G72">
        <f>AVERAGE(C72:F72)</f>
        <v>3.9849999999999999</v>
      </c>
      <c r="H72">
        <f>STDEV(C72:F72)</f>
        <v>0.89593526551866542</v>
      </c>
      <c r="I72" s="1">
        <v>20</v>
      </c>
      <c r="J72">
        <f>(I72/2.4)</f>
        <v>8.3333333333333339</v>
      </c>
      <c r="K72" s="2">
        <f>(J72/G72)</f>
        <v>2.0911752404851529</v>
      </c>
      <c r="L72">
        <f>(G72*K72)</f>
        <v>8.3333333333333339</v>
      </c>
      <c r="M72" s="78"/>
      <c r="N72" s="78"/>
      <c r="O72" s="78"/>
    </row>
    <row r="73" spans="2:15" x14ac:dyDescent="0.25">
      <c r="B73" s="2" t="s">
        <v>862</v>
      </c>
      <c r="C73">
        <v>5.98</v>
      </c>
      <c r="D73">
        <v>6.48</v>
      </c>
      <c r="E73">
        <v>6.5000000000000009</v>
      </c>
      <c r="F73">
        <v>4.96</v>
      </c>
      <c r="G73">
        <f t="shared" ref="G73:G82" si="17">AVERAGE(C73:F73)</f>
        <v>5.98</v>
      </c>
      <c r="H73">
        <f t="shared" ref="H73:H82" si="18">STDEV(C73:F73)</f>
        <v>0.72129513145914603</v>
      </c>
      <c r="I73" s="1">
        <v>40</v>
      </c>
      <c r="J73">
        <f t="shared" ref="J73:J82" si="19">(I73/2.4)</f>
        <v>16.666666666666668</v>
      </c>
      <c r="K73" s="2">
        <f>(J73/G73)</f>
        <v>2.787068004459309</v>
      </c>
      <c r="L73">
        <f>(G73*K73)</f>
        <v>16.666666666666668</v>
      </c>
      <c r="M73" s="78"/>
      <c r="N73" s="78"/>
      <c r="O73" s="78"/>
    </row>
    <row r="74" spans="2:15" x14ac:dyDescent="0.25">
      <c r="B74" s="2" t="s">
        <v>54</v>
      </c>
      <c r="C74">
        <v>12.29</v>
      </c>
      <c r="D74">
        <v>11.33</v>
      </c>
      <c r="E74">
        <v>11.98</v>
      </c>
      <c r="F74">
        <v>11.91</v>
      </c>
      <c r="G74">
        <f t="shared" si="17"/>
        <v>11.877499999999998</v>
      </c>
      <c r="H74">
        <f t="shared" si="18"/>
        <v>0.40061411191652552</v>
      </c>
      <c r="I74" s="1">
        <v>20</v>
      </c>
      <c r="J74">
        <f t="shared" si="19"/>
        <v>8.3333333333333339</v>
      </c>
      <c r="K74" s="8">
        <f>(J74/G74)</f>
        <v>0.70160667929558707</v>
      </c>
      <c r="L74">
        <f>(G74*K74)</f>
        <v>8.3333333333333339</v>
      </c>
      <c r="M74" s="78"/>
      <c r="N74" s="78"/>
      <c r="O74" s="78"/>
    </row>
    <row r="75" spans="2:15" x14ac:dyDescent="0.25">
      <c r="B75" s="24" t="s">
        <v>412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f t="shared" si="18"/>
        <v>0</v>
      </c>
      <c r="I75" s="24">
        <v>20</v>
      </c>
      <c r="J75" s="24">
        <f t="shared" si="19"/>
        <v>8.3333333333333339</v>
      </c>
      <c r="K75" s="24" t="s">
        <v>658</v>
      </c>
      <c r="L75" s="24">
        <v>8.3333333333333339</v>
      </c>
      <c r="M75" s="78"/>
      <c r="N75" s="78"/>
      <c r="O75" s="78"/>
    </row>
    <row r="76" spans="2:15" x14ac:dyDescent="0.25">
      <c r="B76" s="2" t="s">
        <v>28</v>
      </c>
      <c r="C76">
        <v>0.45</v>
      </c>
      <c r="D76">
        <v>0.7</v>
      </c>
      <c r="E76">
        <v>0.77</v>
      </c>
      <c r="F76">
        <v>0.2</v>
      </c>
      <c r="G76">
        <f t="shared" si="17"/>
        <v>0.53</v>
      </c>
      <c r="H76">
        <f t="shared" si="18"/>
        <v>0.25935818218569195</v>
      </c>
      <c r="I76" s="1">
        <v>20</v>
      </c>
      <c r="J76">
        <f t="shared" si="19"/>
        <v>8.3333333333333339</v>
      </c>
      <c r="K76" s="2">
        <f t="shared" ref="K76:K82" si="20">(J76/G76)</f>
        <v>15.723270440251573</v>
      </c>
      <c r="L76">
        <f t="shared" ref="L76:L82" si="21">(G76*K76)</f>
        <v>8.3333333333333339</v>
      </c>
      <c r="M76" s="78"/>
      <c r="N76" s="78"/>
      <c r="O76" s="78"/>
    </row>
    <row r="77" spans="2:15" x14ac:dyDescent="0.25">
      <c r="B77" s="2" t="s">
        <v>15</v>
      </c>
      <c r="C77">
        <v>13.24</v>
      </c>
      <c r="D77">
        <v>10.95</v>
      </c>
      <c r="E77">
        <v>9.34</v>
      </c>
      <c r="F77">
        <v>11.19</v>
      </c>
      <c r="G77">
        <f t="shared" si="17"/>
        <v>11.18</v>
      </c>
      <c r="H77">
        <f t="shared" si="18"/>
        <v>1.6002291502573438</v>
      </c>
      <c r="I77" s="1">
        <v>20</v>
      </c>
      <c r="J77">
        <f t="shared" si="19"/>
        <v>8.3333333333333339</v>
      </c>
      <c r="K77" s="8">
        <f t="shared" si="20"/>
        <v>0.74537865235539658</v>
      </c>
      <c r="L77">
        <f t="shared" si="21"/>
        <v>8.3333333333333339</v>
      </c>
      <c r="M77" s="78"/>
      <c r="N77" s="78"/>
      <c r="O77" s="78"/>
    </row>
    <row r="78" spans="2:15" x14ac:dyDescent="0.25">
      <c r="B78" s="2" t="s">
        <v>27</v>
      </c>
      <c r="C78">
        <v>5.38</v>
      </c>
      <c r="D78">
        <v>5.19</v>
      </c>
      <c r="E78">
        <v>4.13</v>
      </c>
      <c r="F78">
        <v>4.6500000000000004</v>
      </c>
      <c r="G78">
        <f t="shared" si="17"/>
        <v>4.8375000000000004</v>
      </c>
      <c r="H78">
        <f t="shared" si="18"/>
        <v>0.56399615837934614</v>
      </c>
      <c r="I78" s="1">
        <v>20</v>
      </c>
      <c r="J78">
        <f t="shared" si="19"/>
        <v>8.3333333333333339</v>
      </c>
      <c r="K78" s="2">
        <f t="shared" si="20"/>
        <v>1.7226528854435832</v>
      </c>
      <c r="L78">
        <f t="shared" si="21"/>
        <v>8.3333333333333339</v>
      </c>
      <c r="M78" s="78"/>
      <c r="N78" s="78"/>
      <c r="O78" s="78"/>
    </row>
    <row r="79" spans="2:15" x14ac:dyDescent="0.25">
      <c r="B79" s="2" t="s">
        <v>55</v>
      </c>
      <c r="C79">
        <v>0.48</v>
      </c>
      <c r="D79">
        <v>0.43</v>
      </c>
      <c r="E79">
        <v>0.28999999999999998</v>
      </c>
      <c r="F79">
        <v>0.49</v>
      </c>
      <c r="G79">
        <f t="shared" si="17"/>
        <v>0.42249999999999999</v>
      </c>
      <c r="H79">
        <f t="shared" si="18"/>
        <v>9.2150239645194143E-2</v>
      </c>
      <c r="I79" s="37">
        <v>20</v>
      </c>
      <c r="J79">
        <f t="shared" si="19"/>
        <v>8.3333333333333339</v>
      </c>
      <c r="K79" s="2">
        <f t="shared" si="20"/>
        <v>19.723865877712033</v>
      </c>
      <c r="L79">
        <f t="shared" si="21"/>
        <v>8.3333333333333339</v>
      </c>
      <c r="M79" s="78"/>
      <c r="N79" s="78"/>
      <c r="O79" s="78"/>
    </row>
    <row r="80" spans="2:15" x14ac:dyDescent="0.25">
      <c r="B80" s="2" t="s">
        <v>29</v>
      </c>
      <c r="C80">
        <v>0.64</v>
      </c>
      <c r="D80">
        <v>0.35</v>
      </c>
      <c r="E80">
        <v>0.38</v>
      </c>
      <c r="F80">
        <v>0.35</v>
      </c>
      <c r="G80">
        <f t="shared" si="17"/>
        <v>0.43000000000000005</v>
      </c>
      <c r="H80">
        <f t="shared" si="18"/>
        <v>0.14071247279470264</v>
      </c>
      <c r="I80" s="1">
        <v>20</v>
      </c>
      <c r="J80">
        <f t="shared" si="19"/>
        <v>8.3333333333333339</v>
      </c>
      <c r="K80" s="2">
        <f t="shared" si="20"/>
        <v>19.379844961240309</v>
      </c>
      <c r="L80">
        <f t="shared" si="21"/>
        <v>8.3333333333333339</v>
      </c>
      <c r="M80" s="78"/>
      <c r="N80" s="78"/>
      <c r="O80" s="78"/>
    </row>
    <row r="81" spans="2:18" x14ac:dyDescent="0.25">
      <c r="B81" s="2" t="s">
        <v>56</v>
      </c>
      <c r="C81">
        <v>1.1000000000000001</v>
      </c>
      <c r="D81">
        <v>0.67</v>
      </c>
      <c r="E81">
        <v>0.33</v>
      </c>
      <c r="F81">
        <v>0.55000000000000004</v>
      </c>
      <c r="G81">
        <f t="shared" si="17"/>
        <v>0.66250000000000009</v>
      </c>
      <c r="H81">
        <f t="shared" si="18"/>
        <v>0.32386982981850387</v>
      </c>
      <c r="I81">
        <v>20</v>
      </c>
      <c r="J81">
        <f t="shared" si="19"/>
        <v>8.3333333333333339</v>
      </c>
      <c r="K81" s="2">
        <f t="shared" si="20"/>
        <v>12.578616352201257</v>
      </c>
      <c r="L81">
        <f t="shared" si="21"/>
        <v>8.3333333333333339</v>
      </c>
      <c r="M81" s="78"/>
      <c r="N81" s="78"/>
      <c r="O81" s="78"/>
    </row>
    <row r="82" spans="2:18" x14ac:dyDescent="0.25">
      <c r="B82" s="2" t="s">
        <v>19</v>
      </c>
      <c r="C82">
        <v>56.650000000000006</v>
      </c>
      <c r="D82">
        <v>59.59</v>
      </c>
      <c r="E82">
        <v>61.32</v>
      </c>
      <c r="F82">
        <v>62.84</v>
      </c>
      <c r="G82">
        <f t="shared" si="17"/>
        <v>60.1</v>
      </c>
      <c r="H82">
        <f t="shared" si="18"/>
        <v>2.655723379169348</v>
      </c>
      <c r="I82" s="45">
        <v>20</v>
      </c>
      <c r="J82">
        <f t="shared" si="19"/>
        <v>8.3333333333333339</v>
      </c>
      <c r="K82" s="8">
        <f t="shared" si="20"/>
        <v>0.13865779256794233</v>
      </c>
      <c r="L82">
        <f t="shared" si="21"/>
        <v>8.3333333333333339</v>
      </c>
      <c r="M82" s="78"/>
      <c r="N82" s="78"/>
      <c r="O82" s="78"/>
    </row>
    <row r="83" spans="2:18" x14ac:dyDescent="0.25">
      <c r="B83" s="1"/>
      <c r="C83">
        <f t="shared" ref="C83:G83" si="22">SUM(C72:C82)</f>
        <v>99.98</v>
      </c>
      <c r="D83">
        <f t="shared" si="22"/>
        <v>100.03</v>
      </c>
      <c r="E83">
        <f t="shared" si="22"/>
        <v>100.01</v>
      </c>
      <c r="F83">
        <f t="shared" si="22"/>
        <v>100</v>
      </c>
      <c r="G83">
        <f t="shared" si="22"/>
        <v>100.005</v>
      </c>
      <c r="I83">
        <f>SUM(I72:I82)</f>
        <v>240</v>
      </c>
      <c r="J83">
        <f>SUM(J72:J82)</f>
        <v>99.999999999999986</v>
      </c>
      <c r="K83">
        <f>SUM(K72:K82)</f>
        <v>75.592136886012142</v>
      </c>
      <c r="L83">
        <f>SUM(L72:L82)</f>
        <v>99.999999999999986</v>
      </c>
    </row>
    <row r="84" spans="2:18" x14ac:dyDescent="0.25">
      <c r="B84" s="1" t="s">
        <v>860</v>
      </c>
    </row>
    <row r="85" spans="2:18" x14ac:dyDescent="0.25">
      <c r="B85" s="1"/>
    </row>
    <row r="86" spans="2:18" ht="15.75" thickBot="1" x14ac:dyDescent="0.3"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</row>
    <row r="87" spans="2:18" ht="17.25" customHeight="1" thickBot="1" x14ac:dyDescent="0.3">
      <c r="B87" s="84" t="s">
        <v>826</v>
      </c>
    </row>
    <row r="88" spans="2:18" x14ac:dyDescent="0.25">
      <c r="B88" s="36" t="s">
        <v>653</v>
      </c>
    </row>
    <row r="89" spans="2:18" ht="45" x14ac:dyDescent="0.25">
      <c r="C89" s="10" t="s">
        <v>434</v>
      </c>
      <c r="D89" s="10" t="s">
        <v>435</v>
      </c>
      <c r="E89" s="10" t="s">
        <v>436</v>
      </c>
      <c r="F89" s="10" t="s">
        <v>437</v>
      </c>
      <c r="G89" s="88" t="s">
        <v>661</v>
      </c>
      <c r="H89" s="88" t="s">
        <v>822</v>
      </c>
      <c r="I89" s="88" t="s">
        <v>810</v>
      </c>
      <c r="J89" s="89" t="s">
        <v>665</v>
      </c>
      <c r="K89" s="88" t="s">
        <v>811</v>
      </c>
      <c r="L89" s="99" t="s">
        <v>827</v>
      </c>
      <c r="M89" s="99"/>
      <c r="N89" s="99"/>
      <c r="O89" s="99"/>
    </row>
    <row r="90" spans="2:18" x14ac:dyDescent="0.25">
      <c r="B90" s="2" t="s">
        <v>40</v>
      </c>
      <c r="C90">
        <v>5.6</v>
      </c>
      <c r="D90">
        <v>4.09</v>
      </c>
      <c r="E90" s="26">
        <v>4.221068842427333</v>
      </c>
      <c r="F90" s="26">
        <v>4.5324716692189897</v>
      </c>
      <c r="G90">
        <f>AVERAGE(C90:F90)</f>
        <v>4.6108851279115806</v>
      </c>
      <c r="H90">
        <f>(G90*2.32)</f>
        <v>10.697253496754866</v>
      </c>
      <c r="I90">
        <v>15</v>
      </c>
      <c r="J90">
        <v>2.6110366563795009</v>
      </c>
      <c r="K90" s="102">
        <f>(H90*J90)</f>
        <v>27.930921002610752</v>
      </c>
      <c r="L90" s="104">
        <f>(K90/$K$102*$I$102)</f>
        <v>23.566113784774046</v>
      </c>
      <c r="M90" s="37"/>
      <c r="N90" s="78"/>
      <c r="O90" s="100"/>
    </row>
    <row r="91" spans="2:18" x14ac:dyDescent="0.25">
      <c r="B91" s="2" t="s">
        <v>861</v>
      </c>
      <c r="C91">
        <v>4.1500000000000004</v>
      </c>
      <c r="D91">
        <v>3.63</v>
      </c>
      <c r="E91" s="26">
        <v>3.4767740948495667</v>
      </c>
      <c r="F91" s="26">
        <v>3.327895865237366</v>
      </c>
      <c r="G91">
        <f t="shared" ref="G91:G101" si="23">AVERAGE(C91:F91)</f>
        <v>3.6461674900217331</v>
      </c>
      <c r="H91">
        <f t="shared" ref="H91:H101" si="24">(G91*2.32)</f>
        <v>8.4591085768504204</v>
      </c>
      <c r="I91">
        <v>15</v>
      </c>
      <c r="J91">
        <v>2.2276794262600199</v>
      </c>
      <c r="K91" s="101">
        <f t="shared" ref="K91:K101" si="25">(H91*J91)</f>
        <v>18.844182141149357</v>
      </c>
      <c r="L91" s="105">
        <f t="shared" ref="L91:L101" si="26">(K91/$K$102*$I$102)</f>
        <v>15.899373331721623</v>
      </c>
    </row>
    <row r="92" spans="2:18" x14ac:dyDescent="0.25">
      <c r="B92" s="2" t="s">
        <v>13</v>
      </c>
      <c r="C92">
        <v>7.05</v>
      </c>
      <c r="D92">
        <v>7.19</v>
      </c>
      <c r="E92" s="26">
        <v>5.0163426823049466</v>
      </c>
      <c r="F92" s="26">
        <v>4.7978866768759572</v>
      </c>
      <c r="G92">
        <f t="shared" si="23"/>
        <v>6.0135573397952262</v>
      </c>
      <c r="H92">
        <f t="shared" si="24"/>
        <v>13.951453028324924</v>
      </c>
      <c r="I92">
        <v>35</v>
      </c>
      <c r="J92">
        <v>2.5978531563579468</v>
      </c>
      <c r="K92" s="101">
        <f t="shared" si="25"/>
        <v>36.24382628541354</v>
      </c>
      <c r="L92" s="105">
        <f t="shared" si="26"/>
        <v>30.579948801466418</v>
      </c>
    </row>
    <row r="93" spans="2:18" x14ac:dyDescent="0.25">
      <c r="B93" s="2" t="s">
        <v>412</v>
      </c>
      <c r="C93">
        <v>0.32</v>
      </c>
      <c r="D93">
        <v>0</v>
      </c>
      <c r="E93" s="26">
        <v>0.15293727689954104</v>
      </c>
      <c r="F93" s="26">
        <v>5.1041347626339974E-2</v>
      </c>
      <c r="G93">
        <f t="shared" si="23"/>
        <v>0.13099465613147024</v>
      </c>
      <c r="H93">
        <f t="shared" si="24"/>
        <v>0.30390760222501095</v>
      </c>
      <c r="I93">
        <v>15</v>
      </c>
      <c r="J93">
        <v>63.420110583150766</v>
      </c>
      <c r="K93" s="101">
        <f t="shared" si="25"/>
        <v>19.273853740170392</v>
      </c>
      <c r="L93" s="105">
        <f t="shared" si="26"/>
        <v>16.261899500896963</v>
      </c>
    </row>
    <row r="94" spans="2:18" x14ac:dyDescent="0.25">
      <c r="B94" s="2" t="s">
        <v>28</v>
      </c>
      <c r="C94">
        <v>0</v>
      </c>
      <c r="D94">
        <v>0</v>
      </c>
      <c r="E94" s="26">
        <v>5.0979092299847019E-2</v>
      </c>
      <c r="F94" s="26">
        <v>0.14291577335375194</v>
      </c>
      <c r="G94">
        <f t="shared" si="23"/>
        <v>4.8473716413399738E-2</v>
      </c>
      <c r="H94">
        <f t="shared" si="24"/>
        <v>0.11245902207908738</v>
      </c>
      <c r="I94">
        <v>2</v>
      </c>
      <c r="J94">
        <v>10.737783608907359</v>
      </c>
      <c r="K94" s="101">
        <f t="shared" si="25"/>
        <v>1.2075606439545752</v>
      </c>
      <c r="L94" s="105">
        <f t="shared" si="26"/>
        <v>1.018853317969306</v>
      </c>
    </row>
    <row r="95" spans="2:18" x14ac:dyDescent="0.25">
      <c r="B95" s="2" t="s">
        <v>26</v>
      </c>
      <c r="C95">
        <v>30.04</v>
      </c>
      <c r="D95">
        <v>36.340000000000003</v>
      </c>
      <c r="E95" s="26">
        <v>30.903525752167262</v>
      </c>
      <c r="F95" s="26">
        <v>38.403509954058194</v>
      </c>
      <c r="G95">
        <f t="shared" si="23"/>
        <v>33.921758926556365</v>
      </c>
      <c r="H95">
        <f t="shared" si="24"/>
        <v>78.698480709610763</v>
      </c>
      <c r="I95">
        <v>30</v>
      </c>
      <c r="J95">
        <v>0.52329539621826382</v>
      </c>
      <c r="K95" s="101">
        <f t="shared" si="25"/>
        <v>41.182552644711159</v>
      </c>
      <c r="L95" s="105">
        <f t="shared" si="26"/>
        <v>34.746892932101844</v>
      </c>
    </row>
    <row r="96" spans="2:18" x14ac:dyDescent="0.25">
      <c r="B96" s="2" t="s">
        <v>27</v>
      </c>
      <c r="C96">
        <v>9.58</v>
      </c>
      <c r="D96">
        <v>9.34</v>
      </c>
      <c r="E96" s="26">
        <v>8.0139133095359512</v>
      </c>
      <c r="F96" s="26">
        <v>9.1057764165390509</v>
      </c>
      <c r="G96">
        <f t="shared" si="23"/>
        <v>9.0099224315187509</v>
      </c>
      <c r="H96">
        <f t="shared" si="24"/>
        <v>20.903020041123501</v>
      </c>
      <c r="I96">
        <v>30</v>
      </c>
      <c r="J96">
        <v>1.5706896832566104</v>
      </c>
      <c r="K96" s="101">
        <f t="shared" si="25"/>
        <v>32.832157927498848</v>
      </c>
      <c r="L96" s="105">
        <f t="shared" si="26"/>
        <v>27.701427011547079</v>
      </c>
    </row>
    <row r="97" spans="2:15" x14ac:dyDescent="0.25">
      <c r="B97" s="2" t="s">
        <v>6</v>
      </c>
      <c r="C97">
        <v>19.82</v>
      </c>
      <c r="D97">
        <v>22.22</v>
      </c>
      <c r="E97" s="26">
        <v>22.04335951045385</v>
      </c>
      <c r="F97" s="26">
        <v>22.029445635528329</v>
      </c>
      <c r="G97">
        <f t="shared" si="23"/>
        <v>21.528201286495545</v>
      </c>
      <c r="H97">
        <f t="shared" si="24"/>
        <v>49.945426984669659</v>
      </c>
      <c r="I97">
        <v>20</v>
      </c>
      <c r="J97">
        <v>0.38719109540655022</v>
      </c>
      <c r="K97" s="101">
        <f t="shared" si="25"/>
        <v>19.338424584742118</v>
      </c>
      <c r="L97" s="105">
        <f t="shared" si="26"/>
        <v>16.316379762046029</v>
      </c>
    </row>
    <row r="98" spans="2:15" x14ac:dyDescent="0.25">
      <c r="B98" s="2" t="s">
        <v>29</v>
      </c>
      <c r="C98">
        <v>2.96</v>
      </c>
      <c r="D98">
        <v>3.31</v>
      </c>
      <c r="E98" s="26">
        <v>3.4971657317695057</v>
      </c>
      <c r="F98" s="26">
        <v>2.8276906584992343</v>
      </c>
      <c r="G98">
        <f t="shared" si="23"/>
        <v>3.148714097567185</v>
      </c>
      <c r="H98">
        <f t="shared" si="24"/>
        <v>7.3050167063558691</v>
      </c>
      <c r="I98">
        <v>25</v>
      </c>
      <c r="J98">
        <v>3.7641969364675298</v>
      </c>
      <c r="K98" s="101">
        <f t="shared" si="25"/>
        <v>27.497521506908889</v>
      </c>
      <c r="L98" s="105">
        <f t="shared" si="26"/>
        <v>23.200442282963593</v>
      </c>
    </row>
    <row r="99" spans="2:15" x14ac:dyDescent="0.25">
      <c r="B99" s="2" t="s">
        <v>56</v>
      </c>
      <c r="C99">
        <v>2.62</v>
      </c>
      <c r="D99">
        <v>2.73</v>
      </c>
      <c r="E99" s="26">
        <v>2.7732626211116775</v>
      </c>
      <c r="F99" s="26">
        <v>2.7051914241960184</v>
      </c>
      <c r="G99">
        <f t="shared" si="23"/>
        <v>2.707113511326924</v>
      </c>
      <c r="H99">
        <f t="shared" si="24"/>
        <v>6.2805033462784632</v>
      </c>
      <c r="I99">
        <v>40</v>
      </c>
      <c r="J99">
        <v>6.8604785077691259</v>
      </c>
      <c r="K99" s="101">
        <f t="shared" si="25"/>
        <v>43.08725822511547</v>
      </c>
      <c r="L99" s="105">
        <f t="shared" si="26"/>
        <v>36.353947294187016</v>
      </c>
    </row>
    <row r="100" spans="2:15" x14ac:dyDescent="0.25">
      <c r="B100" s="2" t="s">
        <v>19</v>
      </c>
      <c r="C100">
        <v>17.84</v>
      </c>
      <c r="D100">
        <v>11.17</v>
      </c>
      <c r="E100" s="26">
        <v>19.769691993880674</v>
      </c>
      <c r="F100" s="26">
        <v>12.045758039816235</v>
      </c>
      <c r="G100">
        <f t="shared" si="23"/>
        <v>15.206362508424228</v>
      </c>
      <c r="H100">
        <f t="shared" si="24"/>
        <v>35.278761019544206</v>
      </c>
      <c r="I100">
        <v>5</v>
      </c>
      <c r="J100">
        <v>0.21349146464753002</v>
      </c>
      <c r="K100" s="101">
        <f t="shared" si="25"/>
        <v>7.531714361012682</v>
      </c>
      <c r="L100" s="105">
        <f t="shared" si="26"/>
        <v>6.3547219803260697</v>
      </c>
    </row>
    <row r="101" spans="2:15" x14ac:dyDescent="0.25">
      <c r="B101" t="s">
        <v>421</v>
      </c>
      <c r="C101">
        <v>0.02</v>
      </c>
      <c r="D101">
        <v>0</v>
      </c>
      <c r="E101" s="26">
        <v>5.0979092299847019E-2</v>
      </c>
      <c r="F101" s="26">
        <v>2.0416539050535989E-2</v>
      </c>
      <c r="G101">
        <f t="shared" si="23"/>
        <v>2.2848907837595751E-2</v>
      </c>
      <c r="H101">
        <f t="shared" si="24"/>
        <v>5.3009466183222137E-2</v>
      </c>
      <c r="I101">
        <v>0</v>
      </c>
      <c r="J101">
        <v>0</v>
      </c>
      <c r="K101">
        <f t="shared" si="25"/>
        <v>0</v>
      </c>
      <c r="L101" s="37">
        <f t="shared" si="26"/>
        <v>0</v>
      </c>
    </row>
    <row r="102" spans="2:15" x14ac:dyDescent="0.25">
      <c r="C102">
        <f t="shared" ref="C102:I102" si="27">SUM(C90:C101)</f>
        <v>100</v>
      </c>
      <c r="D102">
        <f t="shared" si="27"/>
        <v>100.02000000000001</v>
      </c>
      <c r="E102">
        <f t="shared" si="27"/>
        <v>99.97</v>
      </c>
      <c r="F102">
        <f t="shared" si="27"/>
        <v>99.99</v>
      </c>
      <c r="G102">
        <f t="shared" si="27"/>
        <v>99.99499999999999</v>
      </c>
      <c r="H102">
        <f t="shared" si="27"/>
        <v>231.98840000000004</v>
      </c>
      <c r="I102">
        <f t="shared" si="27"/>
        <v>232</v>
      </c>
      <c r="K102">
        <f>SUM(K90:K101)</f>
        <v>274.9699730632878</v>
      </c>
      <c r="L102">
        <f>SUM(L90:L101)</f>
        <v>231.99999999999997</v>
      </c>
    </row>
    <row r="103" spans="2:15" x14ac:dyDescent="0.25">
      <c r="B103" s="1" t="s">
        <v>860</v>
      </c>
    </row>
    <row r="105" spans="2:15" x14ac:dyDescent="0.25">
      <c r="B105" s="36" t="s">
        <v>881</v>
      </c>
    </row>
    <row r="106" spans="2:15" ht="45" x14ac:dyDescent="0.25">
      <c r="C106" s="47" t="s">
        <v>430</v>
      </c>
      <c r="D106" s="47" t="s">
        <v>431</v>
      </c>
      <c r="E106" s="47" t="s">
        <v>432</v>
      </c>
      <c r="F106" s="47" t="s">
        <v>433</v>
      </c>
      <c r="G106" s="88" t="s">
        <v>661</v>
      </c>
      <c r="H106" s="88" t="s">
        <v>822</v>
      </c>
      <c r="I106" s="88" t="s">
        <v>810</v>
      </c>
      <c r="J106" s="89" t="s">
        <v>665</v>
      </c>
      <c r="K106" s="88" t="s">
        <v>811</v>
      </c>
      <c r="L106" s="99" t="s">
        <v>827</v>
      </c>
      <c r="M106" s="99"/>
      <c r="N106" s="99"/>
      <c r="O106" s="99"/>
    </row>
    <row r="107" spans="2:15" x14ac:dyDescent="0.25">
      <c r="B107" s="2" t="s">
        <v>40</v>
      </c>
      <c r="C107" s="1">
        <v>3.91</v>
      </c>
      <c r="D107" s="1">
        <v>5.62</v>
      </c>
      <c r="E107" s="1">
        <v>5.63</v>
      </c>
      <c r="F107" s="1">
        <v>3.48</v>
      </c>
      <c r="G107">
        <f>AVERAGE(C107:F107)</f>
        <v>4.66</v>
      </c>
      <c r="H107">
        <f>(G107*2.32)</f>
        <v>10.811199999999999</v>
      </c>
      <c r="I107">
        <v>15</v>
      </c>
      <c r="J107">
        <v>2.2893772893772897</v>
      </c>
      <c r="K107" s="102">
        <f>(H107*J107)</f>
        <v>24.750915750915752</v>
      </c>
      <c r="L107" s="37">
        <f>(K107/$K$119*$I$119)</f>
        <v>20.153305263092673</v>
      </c>
    </row>
    <row r="108" spans="2:15" x14ac:dyDescent="0.25">
      <c r="B108" s="2" t="s">
        <v>861</v>
      </c>
      <c r="C108" s="1">
        <v>3.59</v>
      </c>
      <c r="D108" s="1">
        <v>3.57</v>
      </c>
      <c r="E108" s="1">
        <v>3.74</v>
      </c>
      <c r="F108" s="1">
        <v>3.59</v>
      </c>
      <c r="G108">
        <f t="shared" ref="G108:G118" si="28">AVERAGE(C108:F108)</f>
        <v>3.6225000000000001</v>
      </c>
      <c r="H108">
        <f t="shared" ref="H108:H118" si="29">(G108*2.32)</f>
        <v>8.4041999999999994</v>
      </c>
      <c r="I108">
        <v>15</v>
      </c>
      <c r="J108">
        <v>1.9470404984423679</v>
      </c>
      <c r="K108" s="101">
        <f t="shared" ref="K108:K118" si="30">(H108*J108)</f>
        <v>16.363317757009348</v>
      </c>
      <c r="L108" s="105">
        <f t="shared" ref="L108:L118" si="31">(K108/$K$119*$I$119)</f>
        <v>13.323746934971206</v>
      </c>
    </row>
    <row r="109" spans="2:15" x14ac:dyDescent="0.25">
      <c r="B109" s="2" t="s">
        <v>13</v>
      </c>
      <c r="C109" s="1">
        <v>14.5</v>
      </c>
      <c r="D109" s="1">
        <v>12.35</v>
      </c>
      <c r="E109" s="1">
        <v>12.74</v>
      </c>
      <c r="F109" s="1">
        <v>8.64</v>
      </c>
      <c r="G109">
        <f t="shared" si="28"/>
        <v>12.057500000000001</v>
      </c>
      <c r="H109">
        <f t="shared" si="29"/>
        <v>27.973400000000002</v>
      </c>
      <c r="I109">
        <v>35</v>
      </c>
      <c r="J109">
        <v>1.6307893020221786</v>
      </c>
      <c r="K109">
        <f t="shared" si="30"/>
        <v>45.618721461187214</v>
      </c>
      <c r="L109" s="105">
        <f t="shared" si="31"/>
        <v>37.144808239480497</v>
      </c>
    </row>
    <row r="110" spans="2:15" x14ac:dyDescent="0.25">
      <c r="B110" s="2" t="s">
        <v>412</v>
      </c>
      <c r="C110" s="1">
        <v>0.36</v>
      </c>
      <c r="D110" s="1">
        <v>0.08</v>
      </c>
      <c r="E110" s="1">
        <v>0.26</v>
      </c>
      <c r="F110" s="1">
        <v>0.17</v>
      </c>
      <c r="G110">
        <f t="shared" si="28"/>
        <v>0.2175</v>
      </c>
      <c r="H110">
        <f t="shared" si="29"/>
        <v>0.50459999999999994</v>
      </c>
      <c r="I110">
        <v>15</v>
      </c>
      <c r="J110">
        <v>42.194092827004219</v>
      </c>
      <c r="K110" s="101">
        <f t="shared" si="30"/>
        <v>21.291139240506325</v>
      </c>
      <c r="L110" s="105">
        <f t="shared" si="31"/>
        <v>17.336200116032451</v>
      </c>
    </row>
    <row r="111" spans="2:15" x14ac:dyDescent="0.25">
      <c r="B111" s="2" t="s">
        <v>28</v>
      </c>
      <c r="C111" s="1">
        <v>0</v>
      </c>
      <c r="D111" s="1">
        <v>0.05</v>
      </c>
      <c r="E111" s="1">
        <v>0</v>
      </c>
      <c r="F111" s="1">
        <v>0.1</v>
      </c>
      <c r="G111">
        <f t="shared" si="28"/>
        <v>3.7500000000000006E-2</v>
      </c>
      <c r="H111">
        <f t="shared" si="29"/>
        <v>8.7000000000000008E-2</v>
      </c>
      <c r="I111">
        <v>2</v>
      </c>
      <c r="J111">
        <v>7.2306579898770806</v>
      </c>
      <c r="K111" s="101">
        <f t="shared" si="30"/>
        <v>0.62906724511930612</v>
      </c>
      <c r="L111" s="105">
        <f t="shared" si="31"/>
        <v>0.51221475397059035</v>
      </c>
    </row>
    <row r="112" spans="2:15" x14ac:dyDescent="0.25">
      <c r="B112" s="2" t="s">
        <v>26</v>
      </c>
      <c r="C112" s="1">
        <v>33.909999999999997</v>
      </c>
      <c r="D112" s="1">
        <v>31.67</v>
      </c>
      <c r="E112" s="1">
        <v>35.35</v>
      </c>
      <c r="F112" s="1">
        <v>34.06</v>
      </c>
      <c r="G112">
        <f t="shared" si="28"/>
        <v>33.747500000000002</v>
      </c>
      <c r="H112">
        <f t="shared" si="29"/>
        <v>78.294200000000004</v>
      </c>
      <c r="I112">
        <v>30</v>
      </c>
      <c r="J112">
        <v>0.44832997085855197</v>
      </c>
      <c r="K112" s="101">
        <f t="shared" si="30"/>
        <v>35.101636404393645</v>
      </c>
      <c r="L112" s="105">
        <f t="shared" si="31"/>
        <v>28.58132607338613</v>
      </c>
    </row>
    <row r="113" spans="2:15" x14ac:dyDescent="0.25">
      <c r="B113" s="2" t="s">
        <v>27</v>
      </c>
      <c r="C113" s="1">
        <v>10.119999999999999</v>
      </c>
      <c r="D113" s="1">
        <v>10.64</v>
      </c>
      <c r="E113" s="1">
        <v>8.61</v>
      </c>
      <c r="F113" s="1">
        <v>7.82</v>
      </c>
      <c r="G113">
        <f t="shared" si="28"/>
        <v>9.2974999999999994</v>
      </c>
      <c r="H113">
        <f t="shared" si="29"/>
        <v>21.570199999999996</v>
      </c>
      <c r="I113">
        <v>30</v>
      </c>
      <c r="J113">
        <v>1.5008254539996999</v>
      </c>
      <c r="K113" s="101">
        <f t="shared" si="30"/>
        <v>32.37310520786432</v>
      </c>
      <c r="L113" s="105">
        <f t="shared" si="31"/>
        <v>26.359633644834574</v>
      </c>
    </row>
    <row r="114" spans="2:15" x14ac:dyDescent="0.25">
      <c r="B114" s="2" t="s">
        <v>6</v>
      </c>
      <c r="C114" s="1">
        <v>14.23</v>
      </c>
      <c r="D114" s="1">
        <v>16.55</v>
      </c>
      <c r="E114" s="1">
        <v>15.25</v>
      </c>
      <c r="F114" s="1">
        <v>15.63</v>
      </c>
      <c r="G114">
        <f t="shared" si="28"/>
        <v>15.415000000000001</v>
      </c>
      <c r="H114">
        <f t="shared" si="29"/>
        <v>35.762799999999999</v>
      </c>
      <c r="I114">
        <v>20</v>
      </c>
      <c r="J114">
        <v>0.56135623666778944</v>
      </c>
      <c r="K114" s="101">
        <f t="shared" si="30"/>
        <v>20.075670820702818</v>
      </c>
      <c r="L114" s="105">
        <f t="shared" si="31"/>
        <v>16.346511235489007</v>
      </c>
    </row>
    <row r="115" spans="2:15" x14ac:dyDescent="0.25">
      <c r="B115" s="2" t="s">
        <v>29</v>
      </c>
      <c r="C115" s="1">
        <v>3.59</v>
      </c>
      <c r="D115" s="1">
        <v>3.18</v>
      </c>
      <c r="E115" s="1">
        <v>1.41</v>
      </c>
      <c r="F115" s="1">
        <v>2.15</v>
      </c>
      <c r="G115">
        <f t="shared" si="28"/>
        <v>2.5825</v>
      </c>
      <c r="H115">
        <f t="shared" si="29"/>
        <v>5.9913999999999996</v>
      </c>
      <c r="I115">
        <v>25</v>
      </c>
      <c r="J115">
        <v>6.2421972534332095</v>
      </c>
      <c r="K115" s="101">
        <f t="shared" si="30"/>
        <v>37.399500624219726</v>
      </c>
      <c r="L115" s="105">
        <f t="shared" si="31"/>
        <v>30.452350141397833</v>
      </c>
    </row>
    <row r="116" spans="2:15" x14ac:dyDescent="0.25">
      <c r="B116" s="2" t="s">
        <v>56</v>
      </c>
      <c r="C116" s="1">
        <v>2.2199999999999998</v>
      </c>
      <c r="D116" s="1">
        <v>1.8900000000000001</v>
      </c>
      <c r="E116" s="1">
        <v>1.19</v>
      </c>
      <c r="F116" s="1">
        <v>2.29</v>
      </c>
      <c r="G116">
        <f t="shared" si="28"/>
        <v>1.8974999999999997</v>
      </c>
      <c r="H116">
        <f t="shared" si="29"/>
        <v>4.4021999999999988</v>
      </c>
      <c r="I116">
        <v>40</v>
      </c>
      <c r="J116">
        <v>9.8619329388560164</v>
      </c>
      <c r="K116" s="101">
        <f t="shared" si="30"/>
        <v>43.414201183431942</v>
      </c>
      <c r="L116" s="105">
        <f t="shared" si="31"/>
        <v>35.349788993995162</v>
      </c>
    </row>
    <row r="117" spans="2:15" x14ac:dyDescent="0.25">
      <c r="B117" s="2" t="s">
        <v>19</v>
      </c>
      <c r="C117" s="1">
        <v>13.57</v>
      </c>
      <c r="D117" s="1">
        <v>14.26</v>
      </c>
      <c r="E117" s="1">
        <v>15.82</v>
      </c>
      <c r="F117" s="1">
        <v>22.06</v>
      </c>
      <c r="G117">
        <f t="shared" si="28"/>
        <v>16.427499999999998</v>
      </c>
      <c r="H117">
        <f t="shared" si="29"/>
        <v>38.111799999999995</v>
      </c>
      <c r="I117">
        <v>5</v>
      </c>
      <c r="J117">
        <v>0.20752915784667747</v>
      </c>
      <c r="K117" s="101">
        <f t="shared" si="30"/>
        <v>7.909309758021001</v>
      </c>
      <c r="L117" s="105">
        <f t="shared" si="31"/>
        <v>6.4401146033498717</v>
      </c>
    </row>
    <row r="118" spans="2:15" x14ac:dyDescent="0.25">
      <c r="B118" t="s">
        <v>421</v>
      </c>
      <c r="C118">
        <v>0.01</v>
      </c>
      <c r="D118">
        <v>0.14000000000000001</v>
      </c>
      <c r="E118">
        <v>0</v>
      </c>
      <c r="F118">
        <v>0</v>
      </c>
      <c r="G118">
        <f t="shared" si="28"/>
        <v>3.7500000000000006E-2</v>
      </c>
      <c r="H118">
        <f t="shared" si="29"/>
        <v>8.7000000000000008E-2</v>
      </c>
      <c r="I118">
        <v>0</v>
      </c>
      <c r="J118">
        <v>0</v>
      </c>
      <c r="K118">
        <f t="shared" si="30"/>
        <v>0</v>
      </c>
      <c r="L118" s="37">
        <f t="shared" si="31"/>
        <v>0</v>
      </c>
    </row>
    <row r="119" spans="2:15" x14ac:dyDescent="0.25">
      <c r="C119">
        <f t="shared" ref="C119:I119" si="32">SUM(C107:C118)</f>
        <v>100.01</v>
      </c>
      <c r="D119">
        <f t="shared" si="32"/>
        <v>100.00000000000001</v>
      </c>
      <c r="E119">
        <f t="shared" si="32"/>
        <v>100</v>
      </c>
      <c r="F119">
        <f t="shared" si="32"/>
        <v>99.990000000000023</v>
      </c>
      <c r="G119">
        <f t="shared" si="32"/>
        <v>99.999999999999986</v>
      </c>
      <c r="H119">
        <f t="shared" si="32"/>
        <v>231.99999999999997</v>
      </c>
      <c r="I119">
        <f t="shared" si="32"/>
        <v>232</v>
      </c>
      <c r="J119">
        <f>SUM(J107:J118)</f>
        <v>74.114128918385077</v>
      </c>
      <c r="K119">
        <f>SUM(K107:K118)</f>
        <v>284.92658545337139</v>
      </c>
      <c r="L119">
        <f>SUM(L107:L118)</f>
        <v>232</v>
      </c>
    </row>
    <row r="120" spans="2:15" x14ac:dyDescent="0.25">
      <c r="B120" s="1" t="s">
        <v>860</v>
      </c>
    </row>
    <row r="122" spans="2:15" x14ac:dyDescent="0.25">
      <c r="B122" s="36" t="s">
        <v>655</v>
      </c>
    </row>
    <row r="123" spans="2:15" ht="45" x14ac:dyDescent="0.25">
      <c r="C123" t="s">
        <v>442</v>
      </c>
      <c r="D123" t="s">
        <v>443</v>
      </c>
      <c r="E123" t="s">
        <v>444</v>
      </c>
      <c r="F123" t="s">
        <v>445</v>
      </c>
      <c r="G123" s="88" t="s">
        <v>661</v>
      </c>
      <c r="H123" s="88" t="s">
        <v>822</v>
      </c>
      <c r="I123" s="88" t="s">
        <v>810</v>
      </c>
      <c r="J123" s="89" t="s">
        <v>665</v>
      </c>
      <c r="K123" s="88" t="s">
        <v>811</v>
      </c>
      <c r="L123" s="99" t="s">
        <v>827</v>
      </c>
      <c r="M123" s="99"/>
      <c r="N123" s="99"/>
      <c r="O123" s="99"/>
    </row>
    <row r="124" spans="2:15" x14ac:dyDescent="0.25">
      <c r="B124" s="2" t="s">
        <v>40</v>
      </c>
      <c r="C124">
        <v>4.7799999999999994</v>
      </c>
      <c r="D124">
        <v>5.0299999999999994</v>
      </c>
      <c r="E124" s="26">
        <v>4.6005216141287608</v>
      </c>
      <c r="F124" s="26">
        <v>3.7105556694689352</v>
      </c>
      <c r="G124">
        <f>AVERAGE(C124:F124)</f>
        <v>4.530269320899424</v>
      </c>
      <c r="H124">
        <f>(G124*2.32)</f>
        <v>10.510224824486663</v>
      </c>
      <c r="I124">
        <v>15</v>
      </c>
      <c r="J124">
        <v>2.233265147572487</v>
      </c>
      <c r="K124" s="102">
        <f>(H124*J124)</f>
        <v>23.472118793677222</v>
      </c>
      <c r="L124" s="112">
        <f>(K124/$K$136*$I$136)</f>
        <v>23.663787980275703</v>
      </c>
      <c r="M124" s="78"/>
      <c r="N124" s="78"/>
      <c r="O124" s="78"/>
    </row>
    <row r="125" spans="2:15" x14ac:dyDescent="0.25">
      <c r="B125" s="2" t="s">
        <v>862</v>
      </c>
      <c r="C125">
        <v>3.54</v>
      </c>
      <c r="D125">
        <v>3.05</v>
      </c>
      <c r="E125" s="26">
        <v>2.6904836225485163</v>
      </c>
      <c r="F125" s="26">
        <v>3.1057965962681973</v>
      </c>
      <c r="G125">
        <f t="shared" ref="G125:G135" si="33">AVERAGE(C125:F125)</f>
        <v>3.0965700547041783</v>
      </c>
      <c r="H125">
        <f t="shared" ref="H125:H135" si="34">(G125*2.32)</f>
        <v>7.1840425269136929</v>
      </c>
      <c r="I125">
        <v>15</v>
      </c>
      <c r="J125">
        <v>2.63075520119604</v>
      </c>
      <c r="K125" s="101">
        <f t="shared" ref="K125:K135" si="35">(H125*J125)</f>
        <v>18.899457243291739</v>
      </c>
      <c r="L125" s="110">
        <f t="shared" ref="L125:L136" si="36">(K125/$K$136*$I$136)</f>
        <v>19.053786881311051</v>
      </c>
      <c r="M125" s="78"/>
      <c r="N125" s="78"/>
      <c r="O125" s="37"/>
    </row>
    <row r="126" spans="2:15" x14ac:dyDescent="0.25">
      <c r="B126" s="2" t="s">
        <v>54</v>
      </c>
      <c r="C126">
        <v>23.16</v>
      </c>
      <c r="D126">
        <v>23.97</v>
      </c>
      <c r="E126" s="26">
        <v>20.774230413800183</v>
      </c>
      <c r="F126" s="26">
        <v>21.494572483083861</v>
      </c>
      <c r="G126">
        <f t="shared" si="33"/>
        <v>22.349700724221009</v>
      </c>
      <c r="H126">
        <f t="shared" si="34"/>
        <v>51.851305680192738</v>
      </c>
      <c r="I126">
        <v>35</v>
      </c>
      <c r="J126">
        <v>0.58706833684846471</v>
      </c>
      <c r="K126" s="101">
        <f t="shared" si="35"/>
        <v>30.440259789092103</v>
      </c>
      <c r="L126" s="110">
        <f t="shared" si="36"/>
        <v>30.688829587366701</v>
      </c>
      <c r="M126" s="78"/>
      <c r="N126" s="78"/>
      <c r="O126" s="37"/>
    </row>
    <row r="127" spans="2:15" x14ac:dyDescent="0.25">
      <c r="B127" s="24" t="s">
        <v>412</v>
      </c>
      <c r="C127" s="46">
        <v>0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24">
        <v>15</v>
      </c>
      <c r="J127" s="24" t="s">
        <v>658</v>
      </c>
      <c r="K127" s="46">
        <v>0</v>
      </c>
      <c r="L127" s="111">
        <f t="shared" si="36"/>
        <v>0</v>
      </c>
      <c r="M127" s="78"/>
      <c r="N127" s="78"/>
      <c r="O127" s="103"/>
    </row>
    <row r="128" spans="2:15" x14ac:dyDescent="0.25">
      <c r="B128" s="2" t="s">
        <v>28</v>
      </c>
      <c r="C128" s="26">
        <v>0</v>
      </c>
      <c r="D128" s="26">
        <v>0</v>
      </c>
      <c r="E128" s="26">
        <v>0</v>
      </c>
      <c r="F128" s="26">
        <v>0.37925568997334425</v>
      </c>
      <c r="G128">
        <f t="shared" si="33"/>
        <v>9.4813922493336061E-2</v>
      </c>
      <c r="H128">
        <f t="shared" si="34"/>
        <v>0.21996830018453964</v>
      </c>
      <c r="I128">
        <v>2</v>
      </c>
      <c r="J128">
        <v>5.9686661823004128</v>
      </c>
      <c r="K128" s="101">
        <f t="shared" si="35"/>
        <v>1.3129173544895674</v>
      </c>
      <c r="L128" s="110">
        <f t="shared" si="36"/>
        <v>1.3236384062880031</v>
      </c>
      <c r="M128" s="3"/>
      <c r="N128" s="5"/>
    </row>
    <row r="129" spans="2:15" x14ac:dyDescent="0.25">
      <c r="B129" s="2" t="s">
        <v>15</v>
      </c>
      <c r="C129">
        <v>21.92</v>
      </c>
      <c r="D129">
        <v>25.81</v>
      </c>
      <c r="E129" s="26">
        <v>17.37518431050416</v>
      </c>
      <c r="F129" s="26">
        <v>20.223553413984007</v>
      </c>
      <c r="G129">
        <f t="shared" si="33"/>
        <v>21.332184431122045</v>
      </c>
      <c r="H129">
        <f t="shared" si="34"/>
        <v>49.490667880203141</v>
      </c>
      <c r="I129">
        <v>30</v>
      </c>
      <c r="J129">
        <v>0.69703734303977727</v>
      </c>
      <c r="K129" s="101">
        <f t="shared" si="35"/>
        <v>34.49684364448084</v>
      </c>
      <c r="L129" s="110">
        <f t="shared" si="36"/>
        <v>34.778538791803193</v>
      </c>
      <c r="M129" s="3"/>
      <c r="N129" s="5"/>
    </row>
    <row r="130" spans="2:15" x14ac:dyDescent="0.25">
      <c r="B130" s="2" t="s">
        <v>27</v>
      </c>
      <c r="C130">
        <v>7.6</v>
      </c>
      <c r="D130">
        <v>8.59</v>
      </c>
      <c r="E130" s="26">
        <v>7.6401519663209774</v>
      </c>
      <c r="F130" s="26">
        <v>8.5793787164240296</v>
      </c>
      <c r="G130">
        <f t="shared" si="33"/>
        <v>8.1023826706862518</v>
      </c>
      <c r="H130">
        <f t="shared" si="34"/>
        <v>18.797527795992103</v>
      </c>
      <c r="I130">
        <v>30</v>
      </c>
      <c r="J130">
        <v>1.4745085769364543</v>
      </c>
      <c r="K130" s="101">
        <f t="shared" si="35"/>
        <v>27.717115960391759</v>
      </c>
      <c r="L130" s="110">
        <f t="shared" si="36"/>
        <v>27.943449045942398</v>
      </c>
      <c r="M130" s="3"/>
      <c r="N130" s="5"/>
    </row>
    <row r="131" spans="2:15" x14ac:dyDescent="0.25">
      <c r="B131" s="2" t="s">
        <v>55</v>
      </c>
      <c r="C131">
        <v>0.72</v>
      </c>
      <c r="D131">
        <v>0.82</v>
      </c>
      <c r="E131" s="26">
        <v>0.48264400862511547</v>
      </c>
      <c r="F131" s="26">
        <v>0.71751076481443499</v>
      </c>
      <c r="G131">
        <f t="shared" si="33"/>
        <v>0.68503869335988754</v>
      </c>
      <c r="H131">
        <f t="shared" si="34"/>
        <v>1.589289768594939</v>
      </c>
      <c r="I131">
        <v>20</v>
      </c>
      <c r="J131">
        <v>11.32860672324926</v>
      </c>
      <c r="K131" s="101">
        <f t="shared" si="35"/>
        <v>18.004438757695887</v>
      </c>
      <c r="L131" s="110">
        <f t="shared" si="36"/>
        <v>18.151459832452009</v>
      </c>
      <c r="M131" s="3"/>
      <c r="N131" s="5"/>
    </row>
    <row r="132" spans="2:15" x14ac:dyDescent="0.25">
      <c r="B132" s="2" t="s">
        <v>29</v>
      </c>
      <c r="C132">
        <v>1.29</v>
      </c>
      <c r="D132">
        <v>1.39</v>
      </c>
      <c r="E132" s="26">
        <v>1.4376630044152376</v>
      </c>
      <c r="F132" s="26">
        <v>1.4042710682796802</v>
      </c>
      <c r="G132">
        <f t="shared" si="33"/>
        <v>1.3804835181737294</v>
      </c>
      <c r="H132">
        <f t="shared" si="34"/>
        <v>3.2027217621630522</v>
      </c>
      <c r="I132">
        <v>25</v>
      </c>
      <c r="J132">
        <v>8.2419540257124755</v>
      </c>
      <c r="K132" s="101">
        <f t="shared" si="35"/>
        <v>26.396685520896721</v>
      </c>
      <c r="L132" s="110">
        <f t="shared" si="36"/>
        <v>26.612236204120475</v>
      </c>
      <c r="M132" s="3"/>
      <c r="N132" s="5"/>
    </row>
    <row r="133" spans="2:15" x14ac:dyDescent="0.25">
      <c r="B133" s="2" t="s">
        <v>56</v>
      </c>
      <c r="C133">
        <v>2.92</v>
      </c>
      <c r="D133">
        <v>2.77</v>
      </c>
      <c r="E133" s="26">
        <v>3.0396303521922166</v>
      </c>
      <c r="F133" s="26">
        <v>2.2857842936231285</v>
      </c>
      <c r="G133">
        <f t="shared" si="33"/>
        <v>2.7538536614538365</v>
      </c>
      <c r="H133">
        <f t="shared" si="34"/>
        <v>6.3889404945728998</v>
      </c>
      <c r="I133">
        <v>40</v>
      </c>
      <c r="J133">
        <v>5.7277946920177332</v>
      </c>
      <c r="K133" s="101">
        <f t="shared" si="35"/>
        <v>36.594539452431803</v>
      </c>
      <c r="L133" s="110">
        <f t="shared" si="36"/>
        <v>36.893364014136182</v>
      </c>
      <c r="M133" s="3"/>
      <c r="N133" s="5"/>
    </row>
    <row r="134" spans="2:15" x14ac:dyDescent="0.25">
      <c r="B134" s="2" t="s">
        <v>19</v>
      </c>
      <c r="C134">
        <v>34.06</v>
      </c>
      <c r="D134">
        <v>28.099999999999998</v>
      </c>
      <c r="E134" s="26">
        <v>41.969490707464836</v>
      </c>
      <c r="F134" s="26">
        <v>38.079321304080374</v>
      </c>
      <c r="G134">
        <f t="shared" si="33"/>
        <v>35.552203002886301</v>
      </c>
      <c r="H134">
        <f t="shared" si="34"/>
        <v>82.481110966696207</v>
      </c>
      <c r="I134">
        <v>5</v>
      </c>
      <c r="J134">
        <v>0.15502333594874926</v>
      </c>
      <c r="K134" s="101">
        <f t="shared" si="35"/>
        <v>12.786496974816213</v>
      </c>
      <c r="L134" s="110">
        <f t="shared" si="36"/>
        <v>12.89090925630429</v>
      </c>
      <c r="M134" s="3"/>
      <c r="N134" s="5"/>
    </row>
    <row r="135" spans="2:15" x14ac:dyDescent="0.25">
      <c r="B135" s="2" t="s">
        <v>421</v>
      </c>
      <c r="C135">
        <v>0</v>
      </c>
      <c r="D135">
        <v>0.47</v>
      </c>
      <c r="E135" s="26">
        <v>0</v>
      </c>
      <c r="F135" s="26">
        <v>0</v>
      </c>
      <c r="G135">
        <f t="shared" si="33"/>
        <v>0.11749999999999999</v>
      </c>
      <c r="H135">
        <f t="shared" si="34"/>
        <v>0.27259999999999995</v>
      </c>
      <c r="I135">
        <v>0</v>
      </c>
      <c r="J135">
        <v>0</v>
      </c>
      <c r="K135">
        <f t="shared" si="35"/>
        <v>0</v>
      </c>
      <c r="L135" s="106">
        <f t="shared" si="36"/>
        <v>0</v>
      </c>
      <c r="M135" s="3"/>
      <c r="N135" s="5"/>
    </row>
    <row r="136" spans="2:15" x14ac:dyDescent="0.25">
      <c r="C136">
        <f t="shared" ref="C136:I136" si="37">SUM(C124:C135)</f>
        <v>99.990000000000009</v>
      </c>
      <c r="D136">
        <f t="shared" si="37"/>
        <v>99.999999999999986</v>
      </c>
      <c r="E136">
        <f t="shared" si="37"/>
        <v>100.01</v>
      </c>
      <c r="F136">
        <f t="shared" si="37"/>
        <v>99.98</v>
      </c>
      <c r="G136">
        <f t="shared" si="37"/>
        <v>99.995000000000005</v>
      </c>
      <c r="H136">
        <f t="shared" si="37"/>
        <v>231.98839999999998</v>
      </c>
      <c r="I136">
        <f t="shared" si="37"/>
        <v>232</v>
      </c>
      <c r="J136">
        <f>SUM(J124:J135)</f>
        <v>39.044679564821848</v>
      </c>
      <c r="K136">
        <f>SUM(K124:K135)</f>
        <v>230.12087349126384</v>
      </c>
      <c r="L136" s="106">
        <f t="shared" si="36"/>
        <v>232</v>
      </c>
    </row>
    <row r="137" spans="2:15" x14ac:dyDescent="0.25">
      <c r="B137" s="1" t="s">
        <v>860</v>
      </c>
      <c r="L137" s="106"/>
    </row>
    <row r="138" spans="2:15" x14ac:dyDescent="0.25">
      <c r="L138" s="106"/>
    </row>
    <row r="139" spans="2:15" x14ac:dyDescent="0.25">
      <c r="B139" s="36" t="s">
        <v>882</v>
      </c>
    </row>
    <row r="140" spans="2:15" ht="45" x14ac:dyDescent="0.25">
      <c r="C140" t="s">
        <v>438</v>
      </c>
      <c r="D140" t="s">
        <v>439</v>
      </c>
      <c r="E140" t="s">
        <v>440</v>
      </c>
      <c r="F140" t="s">
        <v>441</v>
      </c>
      <c r="G140" s="88" t="s">
        <v>661</v>
      </c>
      <c r="H140" s="88" t="s">
        <v>822</v>
      </c>
      <c r="I140" s="88" t="s">
        <v>810</v>
      </c>
      <c r="J140" s="89" t="s">
        <v>665</v>
      </c>
      <c r="K140" s="88" t="s">
        <v>811</v>
      </c>
      <c r="L140" s="99" t="s">
        <v>827</v>
      </c>
      <c r="M140" s="99"/>
      <c r="N140" s="99"/>
      <c r="O140" s="99"/>
    </row>
    <row r="141" spans="2:15" x14ac:dyDescent="0.25">
      <c r="B141" s="2" t="s">
        <v>40</v>
      </c>
      <c r="C141">
        <v>4.2699999999999996</v>
      </c>
      <c r="D141">
        <v>6.25</v>
      </c>
      <c r="E141">
        <v>6.88</v>
      </c>
      <c r="F141">
        <v>3.5</v>
      </c>
      <c r="G141">
        <f>AVERAGE(C141:F141)</f>
        <v>5.2249999999999996</v>
      </c>
      <c r="H141">
        <f>(G141*2.32)</f>
        <v>12.121999999999998</v>
      </c>
      <c r="I141">
        <v>15</v>
      </c>
      <c r="J141">
        <v>2.0911752404851529</v>
      </c>
      <c r="K141" s="102">
        <f>(H141*J141)</f>
        <v>25.349226265161018</v>
      </c>
      <c r="L141" s="112">
        <f>(K141/$K$153*$I$153)</f>
        <v>21.621210840860613</v>
      </c>
      <c r="M141" s="38"/>
      <c r="N141" s="38"/>
      <c r="O141" s="38"/>
    </row>
    <row r="142" spans="2:15" x14ac:dyDescent="0.25">
      <c r="B142" s="2" t="s">
        <v>862</v>
      </c>
      <c r="C142">
        <v>3.11</v>
      </c>
      <c r="D142">
        <v>2.83</v>
      </c>
      <c r="E142">
        <v>2.52</v>
      </c>
      <c r="F142">
        <v>2.4700000000000002</v>
      </c>
      <c r="G142">
        <f t="shared" ref="G142:G152" si="38">AVERAGE(C142:F142)</f>
        <v>2.7324999999999999</v>
      </c>
      <c r="H142">
        <f t="shared" ref="H142:H152" si="39">(G142*2.32)</f>
        <v>6.3393999999999995</v>
      </c>
      <c r="I142">
        <v>15</v>
      </c>
      <c r="J142">
        <v>2.787068004459309</v>
      </c>
      <c r="K142" s="101">
        <f t="shared" ref="K142:K152" si="40">(H142*J142)</f>
        <v>17.668338907469341</v>
      </c>
      <c r="L142" s="110">
        <f t="shared" ref="L142:L153" si="41">(K142/$K$153*$I$153)</f>
        <v>15.069922715992172</v>
      </c>
      <c r="M142" s="38"/>
      <c r="N142" s="38"/>
      <c r="O142" s="38"/>
    </row>
    <row r="143" spans="2:15" x14ac:dyDescent="0.25">
      <c r="B143" s="2" t="s">
        <v>54</v>
      </c>
      <c r="C143">
        <v>25.73</v>
      </c>
      <c r="D143">
        <v>23.96</v>
      </c>
      <c r="E143">
        <v>22.92</v>
      </c>
      <c r="F143">
        <v>17.489999999999998</v>
      </c>
      <c r="G143">
        <f t="shared" si="38"/>
        <v>22.524999999999999</v>
      </c>
      <c r="H143">
        <f t="shared" si="39"/>
        <v>52.257999999999996</v>
      </c>
      <c r="I143">
        <v>35</v>
      </c>
      <c r="J143">
        <v>0.70160667929558707</v>
      </c>
      <c r="K143" s="101">
        <f t="shared" si="40"/>
        <v>36.664561846628786</v>
      </c>
      <c r="L143" s="110">
        <f t="shared" si="41"/>
        <v>31.272442550376176</v>
      </c>
      <c r="M143" s="38"/>
      <c r="N143" s="38"/>
      <c r="O143" s="38"/>
    </row>
    <row r="144" spans="2:15" x14ac:dyDescent="0.25">
      <c r="B144" s="24" t="s">
        <v>412</v>
      </c>
      <c r="C144" s="24">
        <v>0</v>
      </c>
      <c r="D144" s="24">
        <v>0</v>
      </c>
      <c r="E144" s="24">
        <v>0</v>
      </c>
      <c r="F144" s="24">
        <v>0</v>
      </c>
      <c r="G144" s="24">
        <f t="shared" si="38"/>
        <v>0</v>
      </c>
      <c r="H144" s="24">
        <f t="shared" si="39"/>
        <v>0</v>
      </c>
      <c r="I144" s="24">
        <v>15</v>
      </c>
      <c r="J144" s="24" t="s">
        <v>658</v>
      </c>
      <c r="K144" s="24">
        <v>0</v>
      </c>
      <c r="L144" s="111">
        <f t="shared" si="41"/>
        <v>0</v>
      </c>
      <c r="M144" s="38"/>
      <c r="N144" s="38"/>
      <c r="O144" s="38"/>
    </row>
    <row r="145" spans="2:15" x14ac:dyDescent="0.25">
      <c r="B145" s="24" t="s">
        <v>28</v>
      </c>
      <c r="C145" s="24">
        <v>0</v>
      </c>
      <c r="D145" s="24">
        <v>0</v>
      </c>
      <c r="E145" s="24">
        <v>0</v>
      </c>
      <c r="F145" s="24">
        <v>0</v>
      </c>
      <c r="G145" s="24">
        <f t="shared" si="38"/>
        <v>0</v>
      </c>
      <c r="H145" s="24">
        <f t="shared" si="39"/>
        <v>0</v>
      </c>
      <c r="I145" s="24">
        <v>2</v>
      </c>
      <c r="J145" s="24">
        <v>15.723270440251573</v>
      </c>
      <c r="K145" s="24">
        <f t="shared" si="40"/>
        <v>0</v>
      </c>
      <c r="L145" s="111">
        <f t="shared" si="41"/>
        <v>0</v>
      </c>
      <c r="M145" s="38"/>
      <c r="N145" s="38"/>
      <c r="O145" s="38"/>
    </row>
    <row r="146" spans="2:15" x14ac:dyDescent="0.25">
      <c r="B146" s="2" t="s">
        <v>15</v>
      </c>
      <c r="C146">
        <v>22.93</v>
      </c>
      <c r="D146">
        <v>20.010000000000002</v>
      </c>
      <c r="E146">
        <v>20.27</v>
      </c>
      <c r="F146">
        <v>21.99</v>
      </c>
      <c r="G146">
        <f t="shared" si="38"/>
        <v>21.299999999999997</v>
      </c>
      <c r="H146">
        <f t="shared" si="39"/>
        <v>49.41599999999999</v>
      </c>
      <c r="I146">
        <v>30</v>
      </c>
      <c r="J146">
        <v>0.74537865235539658</v>
      </c>
      <c r="K146" s="101">
        <f t="shared" si="40"/>
        <v>36.833631484794267</v>
      </c>
      <c r="L146" s="110">
        <f t="shared" si="41"/>
        <v>31.416647752354578</v>
      </c>
      <c r="M146" s="38"/>
      <c r="N146" s="38"/>
      <c r="O146" s="38"/>
    </row>
    <row r="147" spans="2:15" x14ac:dyDescent="0.25">
      <c r="B147" s="2" t="s">
        <v>27</v>
      </c>
      <c r="C147">
        <v>8.77</v>
      </c>
      <c r="D147">
        <v>8.9</v>
      </c>
      <c r="E147">
        <v>7.43</v>
      </c>
      <c r="F147">
        <v>7.13</v>
      </c>
      <c r="G147">
        <f t="shared" si="38"/>
        <v>8.057500000000001</v>
      </c>
      <c r="H147">
        <f t="shared" si="39"/>
        <v>18.6934</v>
      </c>
      <c r="I147">
        <v>30</v>
      </c>
      <c r="J147">
        <v>1.7226528854435832</v>
      </c>
      <c r="K147" s="101">
        <f t="shared" si="40"/>
        <v>32.202239448751079</v>
      </c>
      <c r="L147" s="110">
        <f t="shared" si="41"/>
        <v>27.466377134604173</v>
      </c>
      <c r="M147" s="38"/>
      <c r="N147" s="38"/>
      <c r="O147" s="38"/>
    </row>
    <row r="148" spans="2:15" x14ac:dyDescent="0.25">
      <c r="B148" s="2" t="s">
        <v>55</v>
      </c>
      <c r="C148">
        <v>0.48</v>
      </c>
      <c r="D148">
        <v>0.69</v>
      </c>
      <c r="E148">
        <v>0.6</v>
      </c>
      <c r="F148">
        <v>0.59</v>
      </c>
      <c r="G148">
        <f t="shared" si="38"/>
        <v>0.59</v>
      </c>
      <c r="H148">
        <f t="shared" si="39"/>
        <v>1.3687999999999998</v>
      </c>
      <c r="I148">
        <v>20</v>
      </c>
      <c r="J148">
        <v>19.723865877712033</v>
      </c>
      <c r="K148" s="101">
        <f t="shared" si="40"/>
        <v>26.998027613412226</v>
      </c>
      <c r="L148" s="110">
        <f t="shared" si="41"/>
        <v>23.027529172328951</v>
      </c>
      <c r="M148" s="38"/>
      <c r="N148" s="38"/>
      <c r="O148" s="38"/>
    </row>
    <row r="149" spans="2:15" x14ac:dyDescent="0.25">
      <c r="B149" s="2" t="s">
        <v>29</v>
      </c>
      <c r="C149">
        <v>0.9</v>
      </c>
      <c r="D149">
        <v>1.02</v>
      </c>
      <c r="E149">
        <v>0.74</v>
      </c>
      <c r="F149">
        <v>0.89</v>
      </c>
      <c r="G149">
        <f t="shared" si="38"/>
        <v>0.88750000000000007</v>
      </c>
      <c r="H149">
        <f t="shared" si="39"/>
        <v>2.0590000000000002</v>
      </c>
      <c r="I149">
        <v>25</v>
      </c>
      <c r="J149">
        <v>19.379844961240309</v>
      </c>
      <c r="K149" s="101">
        <f t="shared" si="40"/>
        <v>39.903100775193799</v>
      </c>
      <c r="L149" s="110">
        <f t="shared" si="41"/>
        <v>34.034701731717469</v>
      </c>
      <c r="M149" s="38"/>
      <c r="N149" s="38"/>
      <c r="O149" s="38"/>
    </row>
    <row r="150" spans="2:15" x14ac:dyDescent="0.25">
      <c r="B150" s="2" t="s">
        <v>56</v>
      </c>
      <c r="C150">
        <v>1.71</v>
      </c>
      <c r="D150">
        <v>1.36</v>
      </c>
      <c r="E150">
        <v>1.26</v>
      </c>
      <c r="F150">
        <v>1.76</v>
      </c>
      <c r="G150">
        <f t="shared" si="38"/>
        <v>1.5225</v>
      </c>
      <c r="H150">
        <f t="shared" si="39"/>
        <v>3.5321999999999996</v>
      </c>
      <c r="I150">
        <v>40</v>
      </c>
      <c r="J150">
        <v>12.578616352201257</v>
      </c>
      <c r="K150" s="101">
        <f t="shared" si="40"/>
        <v>44.430188679245276</v>
      </c>
      <c r="L150" s="110">
        <f t="shared" si="41"/>
        <v>37.896007834110456</v>
      </c>
      <c r="M150" s="38"/>
      <c r="N150" s="38"/>
      <c r="O150" s="38"/>
    </row>
    <row r="151" spans="2:15" x14ac:dyDescent="0.25">
      <c r="B151" s="2" t="s">
        <v>19</v>
      </c>
      <c r="C151">
        <v>32.1</v>
      </c>
      <c r="D151">
        <v>34.97</v>
      </c>
      <c r="E151">
        <v>37.39</v>
      </c>
      <c r="F151">
        <v>44.17</v>
      </c>
      <c r="G151">
        <f t="shared" si="38"/>
        <v>37.157499999999999</v>
      </c>
      <c r="H151">
        <f t="shared" si="39"/>
        <v>86.205399999999997</v>
      </c>
      <c r="I151">
        <v>5</v>
      </c>
      <c r="J151">
        <v>0.13865779256794233</v>
      </c>
      <c r="K151" s="101">
        <f t="shared" si="40"/>
        <v>11.953050471436496</v>
      </c>
      <c r="L151" s="110">
        <f t="shared" si="41"/>
        <v>10.195160267655421</v>
      </c>
      <c r="M151" s="38"/>
      <c r="N151" s="38"/>
      <c r="O151" s="38"/>
    </row>
    <row r="152" spans="2:15" x14ac:dyDescent="0.25">
      <c r="B152" t="s">
        <v>21</v>
      </c>
      <c r="C152">
        <v>0</v>
      </c>
      <c r="D152">
        <v>0</v>
      </c>
      <c r="E152">
        <v>0</v>
      </c>
      <c r="F152">
        <v>0</v>
      </c>
      <c r="G152">
        <f t="shared" si="38"/>
        <v>0</v>
      </c>
      <c r="H152">
        <f t="shared" si="39"/>
        <v>0</v>
      </c>
      <c r="I152">
        <v>0</v>
      </c>
      <c r="J152">
        <v>0</v>
      </c>
      <c r="K152">
        <f t="shared" si="40"/>
        <v>0</v>
      </c>
      <c r="L152" s="106">
        <f t="shared" si="41"/>
        <v>0</v>
      </c>
      <c r="M152" s="38"/>
      <c r="N152" s="38"/>
      <c r="O152" s="38"/>
    </row>
    <row r="153" spans="2:15" x14ac:dyDescent="0.25">
      <c r="C153" s="1">
        <f t="shared" ref="C153:K153" si="42">SUM(C141:C152)</f>
        <v>100</v>
      </c>
      <c r="D153" s="1">
        <f t="shared" si="42"/>
        <v>99.99</v>
      </c>
      <c r="E153" s="1">
        <f t="shared" si="42"/>
        <v>100.01</v>
      </c>
      <c r="F153" s="1">
        <f t="shared" si="42"/>
        <v>99.990000000000009</v>
      </c>
      <c r="G153" s="1">
        <f t="shared" si="42"/>
        <v>99.997500000000002</v>
      </c>
      <c r="H153" s="1">
        <f t="shared" si="42"/>
        <v>231.99419999999995</v>
      </c>
      <c r="I153" s="1">
        <f t="shared" si="42"/>
        <v>232</v>
      </c>
      <c r="J153" s="1">
        <f t="shared" si="42"/>
        <v>75.592136886012142</v>
      </c>
      <c r="K153" s="1">
        <f t="shared" si="42"/>
        <v>272.00236549209228</v>
      </c>
      <c r="L153" s="106">
        <f t="shared" si="41"/>
        <v>232</v>
      </c>
      <c r="M153" s="37"/>
      <c r="N153" s="37"/>
      <c r="O153" s="37"/>
    </row>
    <row r="154" spans="2:15" x14ac:dyDescent="0.25">
      <c r="B154" s="1" t="s">
        <v>860</v>
      </c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37"/>
      <c r="N154" s="37"/>
      <c r="O154" s="37"/>
    </row>
    <row r="155" spans="2:15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37"/>
      <c r="N155" s="37"/>
      <c r="O155" s="37"/>
    </row>
    <row r="156" spans="2:15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37"/>
      <c r="N156" s="37"/>
      <c r="O156" s="37"/>
    </row>
    <row r="157" spans="2:15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37"/>
      <c r="N157" s="37"/>
      <c r="O157" s="37"/>
    </row>
    <row r="158" spans="2:15" ht="45" x14ac:dyDescent="0.25">
      <c r="B158" t="s">
        <v>653</v>
      </c>
      <c r="C158" s="88" t="s">
        <v>822</v>
      </c>
      <c r="D158" s="88" t="s">
        <v>810</v>
      </c>
      <c r="E158" s="88" t="s">
        <v>811</v>
      </c>
      <c r="F158" s="1"/>
      <c r="G158" s="1"/>
      <c r="H158" s="1"/>
      <c r="I158" s="1"/>
      <c r="J158" s="1"/>
      <c r="K158" s="1"/>
      <c r="L158" s="1"/>
      <c r="M158" s="37"/>
      <c r="N158" s="37"/>
      <c r="O158" s="37"/>
    </row>
    <row r="159" spans="2:15" x14ac:dyDescent="0.25">
      <c r="B159" s="2" t="s">
        <v>40</v>
      </c>
      <c r="C159" s="1">
        <v>10.697253496754866</v>
      </c>
      <c r="D159" s="1">
        <v>15</v>
      </c>
      <c r="E159" s="1">
        <v>27.930921002610752</v>
      </c>
      <c r="F159" s="1"/>
      <c r="G159" s="1"/>
      <c r="H159" s="1"/>
      <c r="I159" s="1"/>
      <c r="J159" s="1"/>
      <c r="K159" s="1"/>
      <c r="L159" s="1"/>
      <c r="M159" s="37"/>
      <c r="N159" s="37"/>
      <c r="O159" s="37"/>
    </row>
    <row r="160" spans="2:15" x14ac:dyDescent="0.25">
      <c r="B160" s="2" t="s">
        <v>0</v>
      </c>
      <c r="C160" s="1">
        <v>8.4591085768504204</v>
      </c>
      <c r="D160" s="1">
        <v>15</v>
      </c>
      <c r="E160" s="1">
        <v>18.844182141149357</v>
      </c>
      <c r="F160" s="1"/>
      <c r="G160" s="1"/>
      <c r="H160" s="1"/>
      <c r="I160" s="1"/>
      <c r="J160" s="1"/>
      <c r="K160" s="1"/>
      <c r="L160" s="1"/>
      <c r="M160" s="37"/>
      <c r="N160" s="37"/>
      <c r="O160" s="37"/>
    </row>
    <row r="161" spans="2:15" x14ac:dyDescent="0.25">
      <c r="B161" s="2" t="s">
        <v>13</v>
      </c>
      <c r="C161" s="1">
        <v>13.951453028324924</v>
      </c>
      <c r="D161" s="1">
        <v>35</v>
      </c>
      <c r="E161" s="1">
        <v>36.24382628541354</v>
      </c>
      <c r="F161" s="1"/>
      <c r="G161" s="1"/>
      <c r="H161" s="1"/>
      <c r="I161" s="1"/>
      <c r="J161" s="1"/>
      <c r="K161" s="1"/>
      <c r="L161" s="1"/>
      <c r="M161" s="37"/>
      <c r="N161" s="37"/>
      <c r="O161" s="37"/>
    </row>
    <row r="162" spans="2:15" x14ac:dyDescent="0.25">
      <c r="B162" s="2" t="s">
        <v>412</v>
      </c>
      <c r="C162" s="1">
        <v>0.30390760222501095</v>
      </c>
      <c r="D162" s="1">
        <v>15</v>
      </c>
      <c r="E162" s="1">
        <v>19.273853740170392</v>
      </c>
      <c r="F162" s="1"/>
      <c r="G162" s="1"/>
      <c r="H162" s="1"/>
      <c r="I162" s="1"/>
      <c r="J162" s="1"/>
      <c r="K162" s="1"/>
      <c r="L162" s="1"/>
      <c r="M162" s="37"/>
      <c r="N162" s="37"/>
      <c r="O162" s="37"/>
    </row>
    <row r="163" spans="2:15" x14ac:dyDescent="0.25">
      <c r="B163" s="2" t="s">
        <v>28</v>
      </c>
      <c r="C163" s="1">
        <v>0.11245902207908738</v>
      </c>
      <c r="D163" s="1">
        <v>2</v>
      </c>
      <c r="E163" s="1">
        <v>1.2075606439545752</v>
      </c>
      <c r="F163" s="1"/>
      <c r="G163" s="1"/>
      <c r="H163" s="1"/>
      <c r="I163" s="1"/>
      <c r="J163" s="1"/>
      <c r="K163" s="1"/>
      <c r="L163" s="1"/>
      <c r="M163" s="37"/>
      <c r="N163" s="37"/>
      <c r="O163" s="37"/>
    </row>
    <row r="164" spans="2:15" x14ac:dyDescent="0.25">
      <c r="B164" s="2" t="s">
        <v>26</v>
      </c>
      <c r="C164" s="1">
        <v>78.698480709610763</v>
      </c>
      <c r="D164" s="1">
        <v>30</v>
      </c>
      <c r="E164" s="1">
        <v>41.182552644711159</v>
      </c>
      <c r="F164" s="1"/>
      <c r="G164" s="1"/>
      <c r="H164" s="1"/>
      <c r="I164" s="1"/>
      <c r="J164" s="1"/>
      <c r="K164" s="1"/>
      <c r="L164" s="1"/>
      <c r="M164" s="37"/>
      <c r="N164" s="37"/>
      <c r="O164" s="37"/>
    </row>
    <row r="165" spans="2:15" x14ac:dyDescent="0.25">
      <c r="B165" s="2" t="s">
        <v>27</v>
      </c>
      <c r="C165" s="1">
        <v>20.903020041123501</v>
      </c>
      <c r="D165" s="1">
        <v>30</v>
      </c>
      <c r="E165" s="1">
        <v>32.832157927498848</v>
      </c>
      <c r="F165" s="1"/>
      <c r="G165" s="1"/>
      <c r="H165" s="1"/>
      <c r="I165" s="1"/>
      <c r="J165" s="1"/>
      <c r="K165" s="1"/>
      <c r="L165" s="1"/>
      <c r="M165" s="37"/>
      <c r="N165" s="37"/>
      <c r="O165" s="37"/>
    </row>
    <row r="166" spans="2:15" x14ac:dyDescent="0.25">
      <c r="B166" s="2" t="s">
        <v>6</v>
      </c>
      <c r="C166" s="1">
        <v>49.945426984669659</v>
      </c>
      <c r="D166" s="1">
        <v>20</v>
      </c>
      <c r="E166" s="1">
        <v>19.338424584742118</v>
      </c>
      <c r="F166" s="1"/>
      <c r="G166" s="1"/>
      <c r="H166" s="1"/>
      <c r="I166" s="1"/>
      <c r="J166" s="1"/>
      <c r="K166" s="1"/>
      <c r="L166" s="1"/>
      <c r="M166" s="37"/>
      <c r="N166" s="37"/>
      <c r="O166" s="37"/>
    </row>
    <row r="167" spans="2:15" x14ac:dyDescent="0.25">
      <c r="B167" s="2" t="s">
        <v>29</v>
      </c>
      <c r="C167" s="1">
        <v>7.3050167063558691</v>
      </c>
      <c r="D167" s="1">
        <v>25</v>
      </c>
      <c r="E167" s="1">
        <v>27.497521506908889</v>
      </c>
      <c r="F167" s="1"/>
      <c r="G167" s="1"/>
      <c r="H167" s="1"/>
      <c r="I167" s="1"/>
      <c r="J167" s="1"/>
      <c r="K167" s="1"/>
      <c r="L167" s="1"/>
      <c r="M167" s="37"/>
      <c r="N167" s="37"/>
      <c r="O167" s="37"/>
    </row>
    <row r="168" spans="2:15" x14ac:dyDescent="0.25">
      <c r="B168" s="2" t="s">
        <v>56</v>
      </c>
      <c r="C168" s="1">
        <v>6.2805033462784632</v>
      </c>
      <c r="D168" s="1">
        <v>40</v>
      </c>
      <c r="E168" s="1">
        <v>43.08725822511547</v>
      </c>
      <c r="F168" s="1"/>
      <c r="G168" s="1"/>
      <c r="H168" s="1"/>
      <c r="I168" s="1"/>
      <c r="J168" s="1"/>
      <c r="K168" s="1"/>
      <c r="L168" s="1"/>
      <c r="M168" s="37"/>
      <c r="N168" s="37"/>
      <c r="O168" s="37"/>
    </row>
    <row r="169" spans="2:15" x14ac:dyDescent="0.25">
      <c r="B169" s="2" t="s">
        <v>19</v>
      </c>
      <c r="C169" s="1">
        <v>35.278761019544206</v>
      </c>
      <c r="D169" s="1">
        <v>5</v>
      </c>
      <c r="E169" s="1">
        <v>7.531714361012682</v>
      </c>
      <c r="F169" s="1"/>
      <c r="G169" s="1"/>
      <c r="H169" s="1"/>
      <c r="I169" s="1"/>
      <c r="J169" s="1"/>
      <c r="K169" s="1"/>
      <c r="L169" s="1"/>
      <c r="M169" s="37"/>
      <c r="N169" s="37"/>
      <c r="O169" s="37"/>
    </row>
    <row r="170" spans="2:15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37"/>
      <c r="N170" s="37"/>
      <c r="O170" s="37"/>
    </row>
    <row r="171" spans="2:15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37"/>
      <c r="N171" s="37"/>
      <c r="O171" s="37"/>
    </row>
    <row r="172" spans="2:15" x14ac:dyDescent="0.25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37"/>
      <c r="N172" s="37"/>
      <c r="O172" s="37"/>
    </row>
    <row r="173" spans="2:15" ht="45" x14ac:dyDescent="0.25">
      <c r="B173" t="s">
        <v>881</v>
      </c>
      <c r="C173" s="88" t="s">
        <v>822</v>
      </c>
      <c r="D173" s="88" t="s">
        <v>810</v>
      </c>
      <c r="E173" s="88" t="s">
        <v>811</v>
      </c>
      <c r="F173" s="1"/>
      <c r="G173" s="1"/>
      <c r="H173" s="1"/>
      <c r="I173" s="1"/>
      <c r="J173" s="1"/>
      <c r="K173" s="1"/>
      <c r="L173" s="1"/>
      <c r="M173" s="37"/>
      <c r="N173" s="37"/>
      <c r="O173" s="37"/>
    </row>
    <row r="174" spans="2:15" x14ac:dyDescent="0.25">
      <c r="B174" s="2" t="s">
        <v>40</v>
      </c>
      <c r="C174" s="1">
        <v>10.811199999999999</v>
      </c>
      <c r="D174" s="1">
        <v>15</v>
      </c>
      <c r="E174" s="1">
        <v>24.750915750915752</v>
      </c>
      <c r="F174" s="1"/>
      <c r="G174" s="1"/>
      <c r="H174" s="1"/>
      <c r="I174" s="1"/>
      <c r="J174" s="1"/>
      <c r="K174" s="1"/>
      <c r="L174" s="1"/>
      <c r="M174" s="37"/>
      <c r="N174" s="37"/>
      <c r="O174" s="37"/>
    </row>
    <row r="175" spans="2:15" x14ac:dyDescent="0.25">
      <c r="B175" s="2" t="s">
        <v>0</v>
      </c>
      <c r="C175" s="1">
        <v>8.4041999999999994</v>
      </c>
      <c r="D175" s="1">
        <v>15</v>
      </c>
      <c r="E175" s="1">
        <v>16.363317757009348</v>
      </c>
      <c r="F175" s="1"/>
      <c r="G175" s="1"/>
      <c r="H175" s="1"/>
      <c r="I175" s="1"/>
      <c r="J175" s="1"/>
      <c r="K175" s="1"/>
      <c r="L175" s="1"/>
      <c r="M175" s="37"/>
      <c r="N175" s="37"/>
      <c r="O175" s="37"/>
    </row>
    <row r="176" spans="2:15" x14ac:dyDescent="0.25">
      <c r="B176" s="2" t="s">
        <v>13</v>
      </c>
      <c r="C176" s="1">
        <v>27.973400000000002</v>
      </c>
      <c r="D176" s="1">
        <v>35</v>
      </c>
      <c r="E176" s="1">
        <v>45.618721461187214</v>
      </c>
      <c r="F176" s="1"/>
      <c r="G176" s="1"/>
      <c r="H176" s="1"/>
      <c r="I176" s="1"/>
      <c r="J176" s="1"/>
      <c r="K176" s="1"/>
      <c r="L176" s="1"/>
      <c r="M176" s="37"/>
      <c r="N176" s="37"/>
      <c r="O176" s="37"/>
    </row>
    <row r="177" spans="2:15" x14ac:dyDescent="0.25">
      <c r="B177" s="2" t="s">
        <v>412</v>
      </c>
      <c r="C177" s="1">
        <v>0.50459999999999994</v>
      </c>
      <c r="D177" s="1">
        <v>15</v>
      </c>
      <c r="E177" s="1">
        <v>21.291139240506325</v>
      </c>
      <c r="F177" s="1"/>
      <c r="G177" s="1"/>
      <c r="H177" s="1"/>
      <c r="I177" s="1"/>
      <c r="J177" s="1"/>
      <c r="K177" s="1"/>
      <c r="L177" s="1"/>
      <c r="M177" s="37"/>
      <c r="N177" s="37"/>
      <c r="O177" s="37"/>
    </row>
    <row r="178" spans="2:15" x14ac:dyDescent="0.25">
      <c r="B178" s="2" t="s">
        <v>28</v>
      </c>
      <c r="C178" s="1">
        <v>8.7000000000000008E-2</v>
      </c>
      <c r="D178" s="1">
        <v>2</v>
      </c>
      <c r="E178" s="1">
        <v>0.62906724511930612</v>
      </c>
      <c r="F178" s="1"/>
      <c r="G178" s="1"/>
      <c r="H178" s="1"/>
      <c r="I178" s="1"/>
      <c r="J178" s="1"/>
      <c r="K178" s="1"/>
      <c r="L178" s="1"/>
      <c r="M178" s="37"/>
      <c r="N178" s="37"/>
      <c r="O178" s="37"/>
    </row>
    <row r="179" spans="2:15" x14ac:dyDescent="0.25">
      <c r="B179" s="2" t="s">
        <v>26</v>
      </c>
      <c r="C179" s="1">
        <v>78.294200000000004</v>
      </c>
      <c r="D179" s="1">
        <v>30</v>
      </c>
      <c r="E179" s="1">
        <v>35.101636404393645</v>
      </c>
      <c r="F179" s="1"/>
      <c r="G179" s="1"/>
      <c r="H179" s="1"/>
      <c r="I179" s="1"/>
      <c r="J179" s="1"/>
      <c r="K179" s="1"/>
      <c r="L179" s="1"/>
      <c r="M179" s="37"/>
      <c r="N179" s="37"/>
      <c r="O179" s="37"/>
    </row>
    <row r="180" spans="2:15" x14ac:dyDescent="0.25">
      <c r="B180" s="2" t="s">
        <v>27</v>
      </c>
      <c r="C180" s="1">
        <v>21.570199999999996</v>
      </c>
      <c r="D180" s="1">
        <v>30</v>
      </c>
      <c r="E180" s="1">
        <v>32.37310520786432</v>
      </c>
      <c r="F180" s="1"/>
      <c r="G180" s="1"/>
      <c r="H180" s="1"/>
      <c r="I180" s="1"/>
      <c r="J180" s="1"/>
      <c r="K180" s="1"/>
      <c r="L180" s="1"/>
      <c r="M180" s="37"/>
      <c r="N180" s="37"/>
      <c r="O180" s="37"/>
    </row>
    <row r="181" spans="2:15" x14ac:dyDescent="0.25">
      <c r="B181" s="2" t="s">
        <v>6</v>
      </c>
      <c r="C181" s="1">
        <v>35.762799999999999</v>
      </c>
      <c r="D181" s="1">
        <v>20</v>
      </c>
      <c r="E181" s="1">
        <v>20.075670820702818</v>
      </c>
      <c r="F181" s="1"/>
      <c r="G181" s="1"/>
      <c r="H181" s="1"/>
      <c r="I181" s="1"/>
      <c r="J181" s="1"/>
      <c r="K181" s="1"/>
      <c r="L181" s="1"/>
      <c r="M181" s="37"/>
      <c r="N181" s="37"/>
      <c r="O181" s="37"/>
    </row>
    <row r="182" spans="2:15" x14ac:dyDescent="0.25">
      <c r="B182" s="2" t="s">
        <v>29</v>
      </c>
      <c r="C182" s="1">
        <v>5.9913999999999996</v>
      </c>
      <c r="D182" s="1">
        <v>25</v>
      </c>
      <c r="E182" s="1">
        <v>37.399500624219726</v>
      </c>
      <c r="F182" s="1"/>
      <c r="G182" s="1"/>
      <c r="H182" s="1"/>
      <c r="I182" s="1"/>
      <c r="J182" s="1"/>
      <c r="K182" s="1"/>
      <c r="L182" s="1"/>
      <c r="M182" s="37"/>
      <c r="N182" s="37"/>
      <c r="O182" s="37"/>
    </row>
    <row r="183" spans="2:15" x14ac:dyDescent="0.25">
      <c r="B183" s="2" t="s">
        <v>56</v>
      </c>
      <c r="C183" s="1">
        <v>4.4021999999999988</v>
      </c>
      <c r="D183" s="1">
        <v>40</v>
      </c>
      <c r="E183" s="1">
        <v>43.414201183431942</v>
      </c>
      <c r="F183" s="1"/>
      <c r="G183" s="1"/>
      <c r="H183" s="1"/>
      <c r="I183" s="1"/>
      <c r="J183" s="1"/>
      <c r="K183" s="1"/>
      <c r="L183" s="1"/>
      <c r="M183" s="37"/>
      <c r="N183" s="37"/>
      <c r="O183" s="37"/>
    </row>
    <row r="184" spans="2:15" x14ac:dyDescent="0.25">
      <c r="B184" s="2" t="s">
        <v>19</v>
      </c>
      <c r="C184" s="1">
        <v>38.111799999999995</v>
      </c>
      <c r="D184" s="1">
        <v>5</v>
      </c>
      <c r="E184" s="1">
        <v>7.909309758021001</v>
      </c>
      <c r="F184" s="1"/>
      <c r="G184" s="1"/>
      <c r="H184" s="1"/>
      <c r="I184" s="1"/>
      <c r="J184" s="1"/>
      <c r="K184" s="1"/>
      <c r="L184" s="1"/>
      <c r="M184" s="37"/>
      <c r="N184" s="37"/>
      <c r="O184" s="37"/>
    </row>
    <row r="185" spans="2:15" x14ac:dyDescent="0.25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37"/>
      <c r="N185" s="37"/>
      <c r="O185" s="37"/>
    </row>
    <row r="186" spans="2:15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37"/>
      <c r="N186" s="37"/>
      <c r="O186" s="37"/>
    </row>
    <row r="187" spans="2:15" x14ac:dyDescent="0.25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37"/>
      <c r="N187" s="37"/>
      <c r="O187" s="37"/>
    </row>
    <row r="188" spans="2:15" ht="45" x14ac:dyDescent="0.25">
      <c r="B188" t="s">
        <v>655</v>
      </c>
      <c r="C188" s="88" t="s">
        <v>822</v>
      </c>
      <c r="D188" s="88" t="s">
        <v>810</v>
      </c>
      <c r="E188" s="88" t="s">
        <v>811</v>
      </c>
      <c r="F188" s="1"/>
      <c r="G188" s="1"/>
      <c r="H188" s="1"/>
      <c r="I188" s="1"/>
      <c r="J188" s="1"/>
      <c r="K188" s="1"/>
      <c r="L188" s="1"/>
      <c r="M188" s="37"/>
      <c r="N188" s="37"/>
      <c r="O188" s="37"/>
    </row>
    <row r="189" spans="2:15" x14ac:dyDescent="0.25">
      <c r="B189" s="2" t="s">
        <v>40</v>
      </c>
      <c r="C189" s="1">
        <v>10.510224824486663</v>
      </c>
      <c r="D189" s="1">
        <v>15</v>
      </c>
      <c r="E189" s="1">
        <v>23.472118793677222</v>
      </c>
      <c r="F189" s="1"/>
      <c r="G189" s="1"/>
      <c r="H189" s="1"/>
      <c r="I189" s="1"/>
      <c r="J189" s="1"/>
      <c r="K189" s="1"/>
      <c r="L189" s="1"/>
      <c r="M189" s="37"/>
      <c r="N189" s="37"/>
      <c r="O189" s="37"/>
    </row>
    <row r="190" spans="2:15" x14ac:dyDescent="0.25">
      <c r="B190" s="2" t="s">
        <v>0</v>
      </c>
      <c r="C190" s="1">
        <v>7.1840425269136929</v>
      </c>
      <c r="D190" s="1">
        <v>15</v>
      </c>
      <c r="E190" s="1">
        <v>18.899457243291739</v>
      </c>
      <c r="F190" s="1"/>
      <c r="G190" s="1"/>
      <c r="H190" s="1"/>
      <c r="I190" s="1"/>
      <c r="J190" s="1"/>
      <c r="K190" s="1"/>
      <c r="L190" s="1"/>
      <c r="M190" s="37"/>
      <c r="N190" s="37"/>
      <c r="O190" s="37"/>
    </row>
    <row r="191" spans="2:15" x14ac:dyDescent="0.25">
      <c r="B191" s="2" t="s">
        <v>13</v>
      </c>
      <c r="C191" s="1">
        <v>51.851305680192738</v>
      </c>
      <c r="D191" s="1">
        <v>35</v>
      </c>
      <c r="E191" s="1">
        <v>30.440259789092103</v>
      </c>
      <c r="F191" s="1"/>
      <c r="G191" s="1"/>
      <c r="H191" s="1"/>
      <c r="I191" s="1"/>
      <c r="J191" s="1"/>
      <c r="K191" s="1"/>
      <c r="L191" s="1"/>
      <c r="M191" s="37"/>
      <c r="N191" s="37"/>
      <c r="O191" s="37"/>
    </row>
    <row r="192" spans="2:15" x14ac:dyDescent="0.25">
      <c r="B192" s="2" t="s">
        <v>412</v>
      </c>
      <c r="C192" s="1">
        <v>0</v>
      </c>
      <c r="D192" s="1">
        <v>15</v>
      </c>
      <c r="E192" s="1">
        <v>0</v>
      </c>
      <c r="F192" s="1"/>
      <c r="G192" s="1"/>
      <c r="H192" s="1"/>
      <c r="I192" s="1"/>
      <c r="J192" s="1"/>
      <c r="K192" s="1"/>
      <c r="L192" s="1"/>
      <c r="M192" s="37"/>
      <c r="N192" s="37"/>
      <c r="O192" s="37"/>
    </row>
    <row r="193" spans="2:15" x14ac:dyDescent="0.25">
      <c r="B193" s="2" t="s">
        <v>28</v>
      </c>
      <c r="C193" s="1">
        <v>0.21996830018453964</v>
      </c>
      <c r="D193" s="1">
        <v>2</v>
      </c>
      <c r="E193" s="1">
        <v>1.3129173544895674</v>
      </c>
      <c r="F193" s="1"/>
      <c r="G193" s="1"/>
      <c r="H193" s="1"/>
      <c r="I193" s="1"/>
      <c r="J193" s="1"/>
      <c r="K193" s="1"/>
      <c r="L193" s="1"/>
      <c r="M193" s="37"/>
      <c r="N193" s="37"/>
      <c r="O193" s="37"/>
    </row>
    <row r="194" spans="2:15" x14ac:dyDescent="0.25">
      <c r="B194" s="2" t="s">
        <v>26</v>
      </c>
      <c r="C194" s="1">
        <v>49.490667880203141</v>
      </c>
      <c r="D194" s="1">
        <v>30</v>
      </c>
      <c r="E194" s="1">
        <v>34.49684364448084</v>
      </c>
      <c r="F194" s="1"/>
      <c r="G194" s="1"/>
      <c r="H194" s="1"/>
      <c r="I194" s="1"/>
      <c r="J194" s="1"/>
      <c r="K194" s="1"/>
      <c r="L194" s="1"/>
      <c r="M194" s="37"/>
      <c r="N194" s="37"/>
      <c r="O194" s="37"/>
    </row>
    <row r="195" spans="2:15" x14ac:dyDescent="0.25">
      <c r="B195" s="2" t="s">
        <v>27</v>
      </c>
      <c r="C195" s="1">
        <v>18.797527795992103</v>
      </c>
      <c r="D195" s="1">
        <v>30</v>
      </c>
      <c r="E195" s="1">
        <v>27.717115960391759</v>
      </c>
      <c r="F195" s="1"/>
      <c r="G195" s="1"/>
      <c r="H195" s="1"/>
      <c r="I195" s="1"/>
      <c r="J195" s="1"/>
      <c r="K195" s="1"/>
      <c r="L195" s="1"/>
      <c r="M195" s="37"/>
      <c r="N195" s="37"/>
      <c r="O195" s="37"/>
    </row>
    <row r="196" spans="2:15" x14ac:dyDescent="0.25">
      <c r="B196" s="2" t="s">
        <v>6</v>
      </c>
      <c r="C196" s="1">
        <v>1.589289768594939</v>
      </c>
      <c r="D196" s="1">
        <v>20</v>
      </c>
      <c r="E196" s="1">
        <v>18.004438757695887</v>
      </c>
      <c r="F196" s="1"/>
      <c r="G196" s="1"/>
      <c r="H196" s="1"/>
      <c r="I196" s="1"/>
      <c r="J196" s="1"/>
      <c r="K196" s="1"/>
      <c r="L196" s="1"/>
      <c r="M196" s="37"/>
      <c r="N196" s="37"/>
      <c r="O196" s="37"/>
    </row>
    <row r="197" spans="2:15" x14ac:dyDescent="0.25">
      <c r="B197" s="2" t="s">
        <v>29</v>
      </c>
      <c r="C197" s="1">
        <v>3.2027217621630522</v>
      </c>
      <c r="D197" s="1">
        <v>25</v>
      </c>
      <c r="E197" s="1">
        <v>26.396685520896721</v>
      </c>
      <c r="F197" s="1"/>
      <c r="G197" s="1"/>
      <c r="H197" s="1"/>
      <c r="I197" s="1"/>
      <c r="J197" s="1"/>
      <c r="K197" s="1"/>
      <c r="L197" s="1"/>
      <c r="M197" s="37"/>
      <c r="N197" s="37"/>
      <c r="O197" s="37"/>
    </row>
    <row r="198" spans="2:15" x14ac:dyDescent="0.25">
      <c r="B198" s="2" t="s">
        <v>56</v>
      </c>
      <c r="C198" s="1">
        <v>6.3889404945728998</v>
      </c>
      <c r="D198" s="1">
        <v>40</v>
      </c>
      <c r="E198" s="1">
        <v>36.594539452431803</v>
      </c>
      <c r="F198" s="1"/>
      <c r="G198" s="1"/>
      <c r="H198" s="1"/>
      <c r="I198" s="1"/>
      <c r="J198" s="1"/>
      <c r="K198" s="1"/>
      <c r="L198" s="1"/>
      <c r="M198" s="37"/>
      <c r="N198" s="37"/>
      <c r="O198" s="37"/>
    </row>
    <row r="199" spans="2:15" x14ac:dyDescent="0.25">
      <c r="B199" s="2" t="s">
        <v>19</v>
      </c>
      <c r="C199" s="1">
        <v>82.481110966696207</v>
      </c>
      <c r="D199" s="1">
        <v>5</v>
      </c>
      <c r="E199" s="1">
        <v>12.786496974816213</v>
      </c>
      <c r="F199" s="1"/>
      <c r="G199" s="1"/>
      <c r="H199" s="1"/>
      <c r="I199" s="1"/>
      <c r="J199" s="1"/>
      <c r="K199" s="1"/>
      <c r="L199" s="1"/>
      <c r="M199" s="37"/>
      <c r="N199" s="37"/>
      <c r="O199" s="37"/>
    </row>
    <row r="200" spans="2:15" x14ac:dyDescent="0.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37"/>
      <c r="N200" s="37"/>
      <c r="O200" s="37"/>
    </row>
    <row r="201" spans="2:15" x14ac:dyDescent="0.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37"/>
      <c r="N201" s="37"/>
      <c r="O201" s="37"/>
    </row>
    <row r="202" spans="2:15" x14ac:dyDescent="0.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37"/>
      <c r="N202" s="37"/>
      <c r="O202" s="37"/>
    </row>
    <row r="203" spans="2:15" ht="45" x14ac:dyDescent="0.25">
      <c r="B203" t="s">
        <v>882</v>
      </c>
      <c r="C203" s="88" t="s">
        <v>822</v>
      </c>
      <c r="D203" s="88" t="s">
        <v>810</v>
      </c>
      <c r="E203" s="88" t="s">
        <v>811</v>
      </c>
      <c r="F203" s="1"/>
      <c r="G203" s="1"/>
      <c r="H203" s="1"/>
      <c r="I203" s="1"/>
      <c r="J203" s="1"/>
      <c r="K203" s="1"/>
      <c r="L203" s="1"/>
      <c r="M203" s="37"/>
      <c r="N203" s="37"/>
      <c r="O203" s="37"/>
    </row>
    <row r="204" spans="2:15" x14ac:dyDescent="0.25">
      <c r="B204" s="2" t="s">
        <v>40</v>
      </c>
      <c r="C204" s="1">
        <v>12.121999999999998</v>
      </c>
      <c r="D204" s="1">
        <v>15</v>
      </c>
      <c r="E204" s="1">
        <v>25.349226265161018</v>
      </c>
      <c r="F204" s="1"/>
      <c r="G204" s="1"/>
      <c r="H204" s="1"/>
      <c r="I204" s="1"/>
      <c r="J204" s="1"/>
      <c r="K204" s="1"/>
      <c r="L204" s="1"/>
      <c r="M204" s="37"/>
      <c r="N204" s="37"/>
      <c r="O204" s="37"/>
    </row>
    <row r="205" spans="2:15" x14ac:dyDescent="0.25">
      <c r="B205" s="2" t="s">
        <v>0</v>
      </c>
      <c r="C205" s="1">
        <v>6.3393999999999995</v>
      </c>
      <c r="D205" s="1">
        <v>15</v>
      </c>
      <c r="E205" s="1">
        <v>17.668338907469341</v>
      </c>
      <c r="F205" s="1"/>
      <c r="G205" s="1"/>
      <c r="H205" s="1"/>
      <c r="I205" s="1"/>
      <c r="J205" s="1"/>
      <c r="K205" s="1"/>
      <c r="L205" s="1"/>
      <c r="M205" s="37"/>
      <c r="N205" s="37"/>
      <c r="O205" s="37"/>
    </row>
    <row r="206" spans="2:15" x14ac:dyDescent="0.25">
      <c r="B206" s="2" t="s">
        <v>13</v>
      </c>
      <c r="C206" s="1">
        <v>52.257999999999996</v>
      </c>
      <c r="D206" s="1">
        <v>35</v>
      </c>
      <c r="E206" s="1">
        <v>36.664561846628786</v>
      </c>
      <c r="F206" s="1"/>
      <c r="G206" s="1"/>
      <c r="H206" s="1"/>
      <c r="I206" s="1"/>
      <c r="J206" s="1"/>
      <c r="K206" s="1"/>
      <c r="L206" s="1"/>
      <c r="M206" s="37"/>
      <c r="N206" s="37"/>
      <c r="O206" s="37"/>
    </row>
    <row r="207" spans="2:15" x14ac:dyDescent="0.25">
      <c r="B207" s="2" t="s">
        <v>412</v>
      </c>
      <c r="C207" s="1">
        <v>0</v>
      </c>
      <c r="D207" s="1">
        <v>15</v>
      </c>
      <c r="E207" s="1">
        <v>0</v>
      </c>
      <c r="F207" s="1"/>
      <c r="G207" s="1"/>
      <c r="H207" s="1"/>
      <c r="I207" s="1"/>
      <c r="J207" s="1"/>
      <c r="K207" s="1"/>
      <c r="L207" s="1"/>
      <c r="M207" s="37"/>
      <c r="N207" s="37"/>
      <c r="O207" s="37"/>
    </row>
    <row r="208" spans="2:15" x14ac:dyDescent="0.25">
      <c r="B208" s="2" t="s">
        <v>28</v>
      </c>
      <c r="C208" s="1">
        <v>0</v>
      </c>
      <c r="D208" s="1">
        <v>2</v>
      </c>
      <c r="E208" s="1">
        <v>0</v>
      </c>
      <c r="F208" s="1"/>
      <c r="G208" s="1"/>
      <c r="H208" s="1"/>
      <c r="I208" s="1"/>
      <c r="J208" s="1"/>
      <c r="K208" s="1"/>
      <c r="L208" s="1"/>
      <c r="M208" s="37"/>
      <c r="N208" s="37"/>
      <c r="O208" s="37"/>
    </row>
    <row r="209" spans="2:18" x14ac:dyDescent="0.25">
      <c r="B209" s="2" t="s">
        <v>26</v>
      </c>
      <c r="C209" s="1">
        <v>49.41599999999999</v>
      </c>
      <c r="D209" s="1">
        <v>30</v>
      </c>
      <c r="E209" s="1">
        <v>36.833631484794267</v>
      </c>
      <c r="F209" s="1"/>
      <c r="G209" s="1"/>
      <c r="H209" s="1"/>
      <c r="I209" s="1"/>
      <c r="J209" s="1"/>
      <c r="K209" s="1"/>
      <c r="L209" s="1"/>
      <c r="M209" s="37"/>
      <c r="N209" s="37"/>
      <c r="O209" s="37"/>
    </row>
    <row r="210" spans="2:18" x14ac:dyDescent="0.25">
      <c r="B210" s="2" t="s">
        <v>27</v>
      </c>
      <c r="C210" s="1">
        <v>18.6934</v>
      </c>
      <c r="D210" s="1">
        <v>30</v>
      </c>
      <c r="E210" s="1">
        <v>32.202239448751079</v>
      </c>
      <c r="F210" s="1"/>
      <c r="G210" s="1"/>
      <c r="H210" s="1"/>
      <c r="I210" s="1"/>
      <c r="J210" s="1"/>
      <c r="K210" s="1"/>
      <c r="L210" s="1"/>
      <c r="M210" s="37"/>
      <c r="N210" s="37"/>
      <c r="O210" s="37"/>
    </row>
    <row r="211" spans="2:18" x14ac:dyDescent="0.25">
      <c r="B211" s="2" t="s">
        <v>6</v>
      </c>
      <c r="C211" s="1">
        <v>1.3687999999999998</v>
      </c>
      <c r="D211" s="1">
        <v>20</v>
      </c>
      <c r="E211" s="1">
        <v>26.998027613412226</v>
      </c>
      <c r="F211" s="1"/>
      <c r="G211" s="1"/>
      <c r="H211" s="1"/>
      <c r="I211" s="1"/>
      <c r="J211" s="1"/>
      <c r="K211" s="1"/>
      <c r="L211" s="1"/>
      <c r="M211" s="37"/>
      <c r="N211" s="37"/>
      <c r="O211" s="37"/>
    </row>
    <row r="212" spans="2:18" x14ac:dyDescent="0.25">
      <c r="B212" s="2" t="s">
        <v>29</v>
      </c>
      <c r="C212" s="1">
        <v>2.0590000000000002</v>
      </c>
      <c r="D212" s="1">
        <v>25</v>
      </c>
      <c r="E212" s="1">
        <v>39.903100775193799</v>
      </c>
      <c r="F212" s="1"/>
      <c r="G212" s="1"/>
      <c r="H212" s="1"/>
      <c r="I212" s="1"/>
      <c r="J212" s="1"/>
      <c r="K212" s="1"/>
      <c r="L212" s="1"/>
      <c r="M212" s="37"/>
      <c r="N212" s="37"/>
      <c r="O212" s="37"/>
    </row>
    <row r="213" spans="2:18" x14ac:dyDescent="0.25">
      <c r="B213" s="2" t="s">
        <v>56</v>
      </c>
      <c r="C213" s="1">
        <v>3.5321999999999996</v>
      </c>
      <c r="D213" s="1">
        <v>40</v>
      </c>
      <c r="E213" s="1">
        <v>44.430188679245276</v>
      </c>
      <c r="F213" s="1"/>
      <c r="G213" s="1"/>
      <c r="H213" s="1"/>
      <c r="I213" s="1"/>
      <c r="J213" s="1"/>
      <c r="K213" s="1"/>
      <c r="L213" s="1"/>
      <c r="M213" s="37"/>
      <c r="N213" s="37"/>
      <c r="O213" s="37"/>
    </row>
    <row r="214" spans="2:18" x14ac:dyDescent="0.25">
      <c r="B214" s="2" t="s">
        <v>19</v>
      </c>
      <c r="C214" s="1">
        <v>86.205399999999997</v>
      </c>
      <c r="D214" s="1">
        <v>5</v>
      </c>
      <c r="E214" s="1">
        <v>11.953050471436496</v>
      </c>
      <c r="F214" s="1"/>
      <c r="G214" s="1"/>
      <c r="H214" s="1"/>
      <c r="I214" s="1"/>
      <c r="J214" s="1"/>
      <c r="K214" s="1"/>
      <c r="L214" s="1"/>
      <c r="M214" s="37"/>
      <c r="N214" s="37"/>
      <c r="O214" s="37"/>
    </row>
    <row r="215" spans="2:18" x14ac:dyDescent="0.25"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37"/>
      <c r="N215" s="37"/>
      <c r="O215" s="37"/>
    </row>
    <row r="216" spans="2:18" x14ac:dyDescent="0.25"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37"/>
      <c r="N216" s="37"/>
      <c r="O216" s="37"/>
    </row>
    <row r="218" spans="2:18" ht="15.75" thickBot="1" x14ac:dyDescent="0.3">
      <c r="B218" s="82"/>
      <c r="C218" s="82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  <c r="R218" s="82"/>
    </row>
    <row r="219" spans="2:18" ht="31.5" customHeight="1" thickBot="1" x14ac:dyDescent="0.3">
      <c r="B219" s="84" t="s">
        <v>809</v>
      </c>
    </row>
    <row r="220" spans="2:18" x14ac:dyDescent="0.25">
      <c r="B220" s="90" t="s">
        <v>812</v>
      </c>
    </row>
    <row r="221" spans="2:18" x14ac:dyDescent="0.25">
      <c r="B221" s="90" t="s">
        <v>813</v>
      </c>
    </row>
    <row r="223" spans="2:18" ht="75" x14ac:dyDescent="0.25">
      <c r="B223" s="1"/>
      <c r="C223" s="85" t="s">
        <v>701</v>
      </c>
      <c r="D223" s="85" t="s">
        <v>702</v>
      </c>
      <c r="E223" s="85" t="s">
        <v>703</v>
      </c>
      <c r="F223" s="85" t="s">
        <v>704</v>
      </c>
      <c r="G223" s="88" t="s">
        <v>661</v>
      </c>
      <c r="H223" s="88" t="s">
        <v>828</v>
      </c>
      <c r="I223" s="88" t="s">
        <v>822</v>
      </c>
      <c r="J223" s="88" t="s">
        <v>810</v>
      </c>
      <c r="K223" s="89" t="s">
        <v>665</v>
      </c>
      <c r="L223" s="88" t="s">
        <v>811</v>
      </c>
    </row>
    <row r="224" spans="2:18" x14ac:dyDescent="0.25">
      <c r="B224" s="1" t="s">
        <v>6</v>
      </c>
      <c r="C224" s="38">
        <v>7.68</v>
      </c>
      <c r="D224" s="38">
        <v>3.8</v>
      </c>
      <c r="E224" s="38">
        <v>30.95</v>
      </c>
      <c r="F224" s="38">
        <v>20.56</v>
      </c>
      <c r="G224">
        <f>AVERAGE(C224:F224)</f>
        <v>15.747499999999999</v>
      </c>
      <c r="H224">
        <f>STDEV(C224:F224)</f>
        <v>12.411063277039021</v>
      </c>
      <c r="I224">
        <f>(G224*4.2866)</f>
        <v>67.503233499999993</v>
      </c>
      <c r="J224">
        <v>40</v>
      </c>
      <c r="K224" s="5">
        <v>0.56135623666778944</v>
      </c>
      <c r="L224" s="101">
        <f>(I224*K224)</f>
        <v>37.893361120467048</v>
      </c>
    </row>
    <row r="225" spans="2:12" x14ac:dyDescent="0.25">
      <c r="B225" s="1"/>
      <c r="C225" s="38"/>
      <c r="D225" s="38"/>
      <c r="E225" s="38"/>
      <c r="F225" s="38"/>
    </row>
    <row r="226" spans="2:12" ht="75" x14ac:dyDescent="0.25">
      <c r="B226" s="1"/>
      <c r="C226" s="85" t="s">
        <v>773</v>
      </c>
      <c r="D226" s="85" t="s">
        <v>774</v>
      </c>
      <c r="E226" s="85" t="s">
        <v>775</v>
      </c>
      <c r="F226" s="85" t="s">
        <v>776</v>
      </c>
      <c r="G226" s="88" t="s">
        <v>661</v>
      </c>
      <c r="H226" s="88" t="s">
        <v>828</v>
      </c>
      <c r="I226" s="88" t="s">
        <v>822</v>
      </c>
      <c r="J226" s="88" t="s">
        <v>810</v>
      </c>
      <c r="K226" s="89" t="s">
        <v>665</v>
      </c>
      <c r="L226" s="88" t="s">
        <v>811</v>
      </c>
    </row>
    <row r="227" spans="2:12" x14ac:dyDescent="0.25">
      <c r="B227" s="1" t="s">
        <v>6</v>
      </c>
      <c r="C227" s="38">
        <v>2.25</v>
      </c>
      <c r="D227" s="38">
        <v>0.03</v>
      </c>
      <c r="E227" s="38">
        <v>1.61</v>
      </c>
      <c r="F227" s="38">
        <v>0</v>
      </c>
      <c r="G227">
        <f>AVERAGE(C227:F227)</f>
        <v>0.97249999999999992</v>
      </c>
      <c r="H227">
        <f>STDEV(C227:F227)</f>
        <v>1.1361447971099459</v>
      </c>
      <c r="I227">
        <f>(G227*4.2466)</f>
        <v>4.1298184999999998</v>
      </c>
      <c r="J227">
        <v>1</v>
      </c>
      <c r="K227" s="5">
        <v>0.56135623666778944</v>
      </c>
      <c r="L227" s="101">
        <f>(I227*K227)</f>
        <v>2.3182993712810149</v>
      </c>
    </row>
    <row r="228" spans="2:12" x14ac:dyDescent="0.25">
      <c r="B228" s="1"/>
      <c r="C228" s="38"/>
      <c r="D228" s="38"/>
      <c r="E228" s="38"/>
      <c r="F228" s="38"/>
    </row>
    <row r="229" spans="2:12" ht="75" x14ac:dyDescent="0.25">
      <c r="B229" s="1"/>
      <c r="C229" s="87" t="s">
        <v>705</v>
      </c>
      <c r="D229" s="87" t="s">
        <v>706</v>
      </c>
      <c r="E229" s="87" t="s">
        <v>707</v>
      </c>
      <c r="F229" s="87" t="s">
        <v>708</v>
      </c>
      <c r="G229" s="88" t="s">
        <v>661</v>
      </c>
      <c r="H229" s="88" t="s">
        <v>828</v>
      </c>
      <c r="I229" s="88" t="s">
        <v>822</v>
      </c>
      <c r="J229" s="88" t="s">
        <v>810</v>
      </c>
      <c r="K229" s="89" t="s">
        <v>665</v>
      </c>
      <c r="L229" s="88" t="s">
        <v>811</v>
      </c>
    </row>
    <row r="230" spans="2:12" x14ac:dyDescent="0.25">
      <c r="B230" s="1" t="s">
        <v>6</v>
      </c>
      <c r="C230">
        <v>34.229999999999997</v>
      </c>
      <c r="D230">
        <v>38.18</v>
      </c>
      <c r="E230" s="26">
        <v>40.826840914802716</v>
      </c>
      <c r="F230" s="26">
        <v>45.412509126308123</v>
      </c>
      <c r="G230">
        <f>AVERAGE(C230:F230)</f>
        <v>39.662337510277709</v>
      </c>
      <c r="H230">
        <f>STDEV(C230:F230)</f>
        <v>4.6949674160352597</v>
      </c>
      <c r="I230">
        <f>(G230*4.2866)</f>
        <v>170.01657597155642</v>
      </c>
      <c r="J230">
        <v>40</v>
      </c>
      <c r="K230" s="5">
        <v>0.38719109540655022</v>
      </c>
      <c r="L230" s="101">
        <f>(I230*K230)</f>
        <v>65.828904287697895</v>
      </c>
    </row>
    <row r="231" spans="2:12" x14ac:dyDescent="0.25">
      <c r="B231" s="1"/>
      <c r="C231" s="38"/>
      <c r="D231" s="38"/>
      <c r="E231" s="38"/>
      <c r="F231" s="38"/>
    </row>
    <row r="232" spans="2:12" ht="75" x14ac:dyDescent="0.25">
      <c r="B232" s="1"/>
      <c r="C232" s="87" t="s">
        <v>777</v>
      </c>
      <c r="D232" s="87" t="s">
        <v>778</v>
      </c>
      <c r="E232" s="87" t="s">
        <v>779</v>
      </c>
      <c r="F232" s="87" t="s">
        <v>780</v>
      </c>
      <c r="G232" s="88" t="s">
        <v>661</v>
      </c>
      <c r="H232" s="88" t="s">
        <v>828</v>
      </c>
      <c r="I232" s="88" t="s">
        <v>822</v>
      </c>
      <c r="J232" s="88" t="s">
        <v>810</v>
      </c>
      <c r="K232" s="89" t="s">
        <v>665</v>
      </c>
      <c r="L232" s="88" t="s">
        <v>811</v>
      </c>
    </row>
    <row r="233" spans="2:12" x14ac:dyDescent="0.25">
      <c r="B233" s="1" t="s">
        <v>6</v>
      </c>
      <c r="C233">
        <v>1.35</v>
      </c>
      <c r="D233">
        <v>1.45</v>
      </c>
      <c r="E233" s="26">
        <v>1.3391517857142856</v>
      </c>
      <c r="F233" s="26">
        <v>1.7715061162079511</v>
      </c>
      <c r="G233">
        <f>AVERAGE(C233:F233)</f>
        <v>1.4776644754805592</v>
      </c>
      <c r="H233">
        <f>STDEV(C233:F233)</f>
        <v>0.20214863884032919</v>
      </c>
      <c r="I233">
        <f>(G233*4.2466)</f>
        <v>6.2750499615757427</v>
      </c>
      <c r="J233">
        <v>1</v>
      </c>
      <c r="K233" s="5">
        <v>0.38719109540655022</v>
      </c>
      <c r="L233" s="101">
        <f>(I233*K233)</f>
        <v>2.4296434683533428</v>
      </c>
    </row>
    <row r="234" spans="2:12" x14ac:dyDescent="0.25">
      <c r="B234" s="1"/>
      <c r="C234" s="38"/>
      <c r="D234" s="38"/>
      <c r="E234" s="38"/>
      <c r="F234" s="38"/>
    </row>
    <row r="235" spans="2:12" ht="75" x14ac:dyDescent="0.25">
      <c r="B235" s="1"/>
      <c r="C235" s="85" t="s">
        <v>752</v>
      </c>
      <c r="D235" s="85" t="s">
        <v>753</v>
      </c>
      <c r="E235" s="85" t="s">
        <v>754</v>
      </c>
      <c r="F235" s="85" t="s">
        <v>755</v>
      </c>
      <c r="G235" s="88" t="s">
        <v>661</v>
      </c>
      <c r="H235" s="88" t="s">
        <v>828</v>
      </c>
      <c r="I235" s="88" t="s">
        <v>822</v>
      </c>
      <c r="J235" s="88" t="s">
        <v>810</v>
      </c>
      <c r="K235" s="89" t="s">
        <v>665</v>
      </c>
      <c r="L235" s="88" t="s">
        <v>811</v>
      </c>
    </row>
    <row r="236" spans="2:12" x14ac:dyDescent="0.25">
      <c r="B236" s="1" t="s">
        <v>6</v>
      </c>
      <c r="C236" s="38">
        <v>0.79</v>
      </c>
      <c r="D236" s="38">
        <v>0</v>
      </c>
      <c r="E236" s="38">
        <v>0.85</v>
      </c>
      <c r="F236" s="38">
        <v>0.78</v>
      </c>
      <c r="G236">
        <f>AVERAGE(C236:F236)</f>
        <v>0.60499999999999998</v>
      </c>
      <c r="H236">
        <f>STDEV(C236:F236)</f>
        <v>0.40451617190581318</v>
      </c>
      <c r="I236">
        <f>(G236*4.2866)</f>
        <v>2.5933929999999998</v>
      </c>
      <c r="J236">
        <v>40</v>
      </c>
      <c r="K236" s="5">
        <v>19.723865877712033</v>
      </c>
      <c r="L236" s="101">
        <f>(I236*K236)</f>
        <v>51.151735700197236</v>
      </c>
    </row>
    <row r="237" spans="2:12" x14ac:dyDescent="0.25">
      <c r="B237" s="1"/>
      <c r="C237" s="38"/>
      <c r="D237" s="38"/>
      <c r="E237" s="38"/>
      <c r="F237" s="38"/>
    </row>
    <row r="238" spans="2:12" ht="75" x14ac:dyDescent="0.25">
      <c r="B238" s="1"/>
      <c r="C238" s="86" t="s">
        <v>781</v>
      </c>
      <c r="D238" s="86" t="s">
        <v>782</v>
      </c>
      <c r="E238" s="86" t="s">
        <v>783</v>
      </c>
      <c r="F238" s="86" t="s">
        <v>784</v>
      </c>
      <c r="G238" s="88" t="s">
        <v>661</v>
      </c>
      <c r="H238" s="88" t="s">
        <v>828</v>
      </c>
      <c r="I238" s="88" t="s">
        <v>822</v>
      </c>
      <c r="J238" s="88" t="s">
        <v>810</v>
      </c>
      <c r="K238" s="89" t="s">
        <v>665</v>
      </c>
      <c r="L238" s="88" t="s">
        <v>811</v>
      </c>
    </row>
    <row r="239" spans="2:12" x14ac:dyDescent="0.25">
      <c r="B239" s="1" t="s">
        <v>6</v>
      </c>
      <c r="C239" s="38">
        <v>0.24</v>
      </c>
      <c r="D239" s="38">
        <v>0</v>
      </c>
      <c r="E239" s="38">
        <v>0.05</v>
      </c>
      <c r="F239" s="38">
        <v>0</v>
      </c>
      <c r="G239">
        <f>AVERAGE(C239:F239)</f>
        <v>7.2499999999999995E-2</v>
      </c>
      <c r="H239">
        <f>STDEV(C239:F239)</f>
        <v>0.11412712210513327</v>
      </c>
      <c r="I239">
        <f>(G239*4.2466)</f>
        <v>0.3078785</v>
      </c>
      <c r="J239">
        <v>1</v>
      </c>
      <c r="K239" s="5">
        <v>19.723865877712033</v>
      </c>
      <c r="L239" s="102">
        <f>(I239*K239)</f>
        <v>6.0725542406311641</v>
      </c>
    </row>
    <row r="240" spans="2:12" x14ac:dyDescent="0.25">
      <c r="B240" s="1"/>
      <c r="C240" s="38"/>
      <c r="D240" s="38"/>
      <c r="E240" s="38"/>
      <c r="F240" s="38"/>
    </row>
    <row r="241" spans="2:12" ht="75" x14ac:dyDescent="0.25">
      <c r="B241" s="1"/>
      <c r="C241" s="87" t="s">
        <v>756</v>
      </c>
      <c r="D241" s="87" t="s">
        <v>757</v>
      </c>
      <c r="E241" s="87" t="s">
        <v>758</v>
      </c>
      <c r="F241" s="87" t="s">
        <v>759</v>
      </c>
      <c r="G241" s="88" t="s">
        <v>661</v>
      </c>
      <c r="H241" s="88" t="s">
        <v>828</v>
      </c>
      <c r="I241" s="88" t="s">
        <v>822</v>
      </c>
      <c r="J241" s="88" t="s">
        <v>810</v>
      </c>
      <c r="K241" s="89" t="s">
        <v>665</v>
      </c>
      <c r="L241" s="88" t="s">
        <v>811</v>
      </c>
    </row>
    <row r="242" spans="2:12" x14ac:dyDescent="0.25">
      <c r="B242" s="1" t="s">
        <v>6</v>
      </c>
      <c r="C242">
        <v>1.01</v>
      </c>
      <c r="D242">
        <v>1.7</v>
      </c>
      <c r="E242" s="26">
        <v>2.1461491037789702</v>
      </c>
      <c r="F242" s="26">
        <v>3.4851074870274275</v>
      </c>
      <c r="G242">
        <f>AVERAGE(C242:F242)</f>
        <v>2.0853141477015993</v>
      </c>
      <c r="H242">
        <f>STDEV(C242:F242)</f>
        <v>1.0436937279630323</v>
      </c>
      <c r="I242">
        <f>(G242*4.2866)</f>
        <v>8.9389076255376754</v>
      </c>
      <c r="J242">
        <v>40</v>
      </c>
      <c r="K242" s="5">
        <v>11.32860672324926</v>
      </c>
      <c r="L242" s="102">
        <f>(I242*K242)</f>
        <v>101.26536902517019</v>
      </c>
    </row>
    <row r="243" spans="2:12" x14ac:dyDescent="0.25">
      <c r="B243" s="1"/>
      <c r="C243" s="38"/>
      <c r="D243" s="38"/>
      <c r="E243" s="38"/>
      <c r="F243" s="38"/>
    </row>
    <row r="244" spans="2:12" ht="75" x14ac:dyDescent="0.25">
      <c r="B244" s="91"/>
      <c r="C244" s="92" t="s">
        <v>785</v>
      </c>
      <c r="D244" s="92" t="s">
        <v>786</v>
      </c>
      <c r="E244" s="92" t="s">
        <v>787</v>
      </c>
      <c r="F244" s="92" t="s">
        <v>788</v>
      </c>
      <c r="G244" s="93" t="s">
        <v>661</v>
      </c>
      <c r="H244" s="93" t="s">
        <v>828</v>
      </c>
      <c r="I244" s="93" t="s">
        <v>822</v>
      </c>
      <c r="J244" s="93" t="s">
        <v>810</v>
      </c>
      <c r="K244" s="94" t="s">
        <v>665</v>
      </c>
      <c r="L244" s="93" t="s">
        <v>811</v>
      </c>
    </row>
    <row r="245" spans="2:12" x14ac:dyDescent="0.25">
      <c r="B245" s="91" t="s">
        <v>6</v>
      </c>
      <c r="C245" s="95">
        <v>0</v>
      </c>
      <c r="D245" s="95">
        <v>0</v>
      </c>
      <c r="E245" s="95">
        <v>0</v>
      </c>
      <c r="F245" s="95">
        <v>0</v>
      </c>
      <c r="G245" s="95">
        <f>AVERAGE(C245:F245)</f>
        <v>0</v>
      </c>
      <c r="H245" s="95">
        <f>AVERAGE(D245:G245)</f>
        <v>0</v>
      </c>
      <c r="I245" s="95">
        <f>(G245*4.2466)</f>
        <v>0</v>
      </c>
      <c r="J245" s="95">
        <v>1</v>
      </c>
      <c r="K245" s="96">
        <v>11.32860672324926</v>
      </c>
      <c r="L245" s="97" t="s">
        <v>666</v>
      </c>
    </row>
    <row r="246" spans="2:12" x14ac:dyDescent="0.25">
      <c r="B246" s="1"/>
      <c r="C246" s="38"/>
      <c r="D246" s="38"/>
      <c r="E246" s="38"/>
      <c r="F246" s="38"/>
    </row>
    <row r="248" spans="2:12" ht="45" x14ac:dyDescent="0.25">
      <c r="C248" s="88" t="s">
        <v>822</v>
      </c>
      <c r="D248" s="88" t="s">
        <v>810</v>
      </c>
      <c r="E248" s="88" t="s">
        <v>811</v>
      </c>
    </row>
    <row r="249" spans="2:12" x14ac:dyDescent="0.25">
      <c r="B249" s="1" t="s">
        <v>814</v>
      </c>
      <c r="C249">
        <v>67.503233499999993</v>
      </c>
      <c r="D249">
        <v>40</v>
      </c>
      <c r="E249">
        <v>37.893361120467048</v>
      </c>
    </row>
    <row r="250" spans="2:12" x14ac:dyDescent="0.25">
      <c r="B250" t="s">
        <v>816</v>
      </c>
      <c r="C250">
        <v>170.01657597155642</v>
      </c>
      <c r="D250">
        <v>40</v>
      </c>
      <c r="E250">
        <v>65.828904287697895</v>
      </c>
    </row>
    <row r="251" spans="2:12" x14ac:dyDescent="0.25">
      <c r="B251" t="s">
        <v>818</v>
      </c>
      <c r="C251">
        <v>2.5933929999999998</v>
      </c>
      <c r="D251">
        <v>40</v>
      </c>
      <c r="E251">
        <v>51.151735700197236</v>
      </c>
    </row>
    <row r="252" spans="2:12" x14ac:dyDescent="0.25">
      <c r="B252" t="s">
        <v>820</v>
      </c>
      <c r="C252">
        <v>8.9389076255376754</v>
      </c>
      <c r="D252">
        <v>40</v>
      </c>
      <c r="E252">
        <v>101.26536902517019</v>
      </c>
    </row>
    <row r="254" spans="2:12" ht="45" x14ac:dyDescent="0.25">
      <c r="C254" s="88" t="s">
        <v>822</v>
      </c>
      <c r="D254" s="88" t="s">
        <v>810</v>
      </c>
      <c r="E254" s="88" t="s">
        <v>811</v>
      </c>
    </row>
    <row r="255" spans="2:12" x14ac:dyDescent="0.25">
      <c r="B255" t="s">
        <v>815</v>
      </c>
      <c r="C255">
        <v>4.1298184999999998</v>
      </c>
      <c r="D255">
        <v>1</v>
      </c>
      <c r="E255">
        <v>2.3182993712810149</v>
      </c>
    </row>
    <row r="256" spans="2:12" x14ac:dyDescent="0.25">
      <c r="B256" t="s">
        <v>817</v>
      </c>
      <c r="C256">
        <v>6.2750499615757427</v>
      </c>
      <c r="D256">
        <v>1</v>
      </c>
      <c r="E256">
        <v>2.4296434683533428</v>
      </c>
    </row>
    <row r="257" spans="2:18" x14ac:dyDescent="0.25">
      <c r="B257" t="s">
        <v>819</v>
      </c>
      <c r="C257">
        <v>0.3078785</v>
      </c>
      <c r="D257">
        <v>1</v>
      </c>
      <c r="E257">
        <v>6.0725542406311641</v>
      </c>
    </row>
    <row r="259" spans="2:18" ht="66" customHeight="1" x14ac:dyDescent="0.25">
      <c r="G259" s="161" t="s">
        <v>858</v>
      </c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</row>
    <row r="260" spans="2:18" x14ac:dyDescent="0.25">
      <c r="G260" s="124"/>
    </row>
  </sheetData>
  <mergeCells count="1">
    <mergeCell ref="G259:R25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52"/>
  <sheetViews>
    <sheetView topLeftCell="A25" zoomScale="85" zoomScaleNormal="85" workbookViewId="0">
      <selection activeCell="L48" sqref="L48"/>
    </sheetView>
  </sheetViews>
  <sheetFormatPr defaultRowHeight="15" x14ac:dyDescent="0.25"/>
  <cols>
    <col min="1" max="1" width="22.5703125" bestFit="1" customWidth="1"/>
    <col min="2" max="2" width="14" bestFit="1" customWidth="1"/>
    <col min="3" max="11" width="12.5703125" bestFit="1" customWidth="1"/>
  </cols>
  <sheetData>
    <row r="1" spans="1:17" x14ac:dyDescent="0.25">
      <c r="A1" s="120" t="s">
        <v>854</v>
      </c>
    </row>
    <row r="2" spans="1:17" x14ac:dyDescent="0.25">
      <c r="A2" s="119" t="s">
        <v>847</v>
      </c>
      <c r="N2" s="76" t="s">
        <v>875</v>
      </c>
      <c r="O2" s="77"/>
      <c r="P2" s="77"/>
      <c r="Q2" s="79"/>
    </row>
    <row r="3" spans="1:17" x14ac:dyDescent="0.25">
      <c r="A3" s="47" t="s">
        <v>697</v>
      </c>
      <c r="B3" t="s">
        <v>255</v>
      </c>
      <c r="C3" t="s">
        <v>691</v>
      </c>
      <c r="D3" t="s">
        <v>667</v>
      </c>
      <c r="E3" t="s">
        <v>669</v>
      </c>
      <c r="F3" t="s">
        <v>671</v>
      </c>
      <c r="G3" t="s">
        <v>239</v>
      </c>
      <c r="H3" t="s">
        <v>237</v>
      </c>
      <c r="I3" t="s">
        <v>668</v>
      </c>
      <c r="J3" t="s">
        <v>670</v>
      </c>
      <c r="K3" t="s">
        <v>672</v>
      </c>
      <c r="N3" s="49" t="s">
        <v>876</v>
      </c>
      <c r="O3" s="38"/>
      <c r="P3" s="38"/>
      <c r="Q3" s="50"/>
    </row>
    <row r="4" spans="1:17" x14ac:dyDescent="0.25">
      <c r="A4" t="s">
        <v>653</v>
      </c>
      <c r="B4" s="53">
        <v>0.53523628359753628</v>
      </c>
      <c r="C4" s="53">
        <v>0.50935669094550451</v>
      </c>
      <c r="D4" s="53">
        <v>0.48755810717874631</v>
      </c>
      <c r="E4" s="53">
        <v>0.99828434350377437</v>
      </c>
      <c r="F4" s="53">
        <v>0.18843405363297208</v>
      </c>
      <c r="G4" s="53">
        <v>0.40104043619426349</v>
      </c>
      <c r="H4" s="53">
        <v>0.14585061983878075</v>
      </c>
      <c r="I4" s="53">
        <v>0.68486741460580769</v>
      </c>
      <c r="J4" s="53">
        <v>0.96618046925798118</v>
      </c>
      <c r="K4" s="53">
        <v>8.3965470478278612E-2</v>
      </c>
      <c r="N4" s="49"/>
      <c r="O4" s="38"/>
      <c r="P4" s="38"/>
      <c r="Q4" s="50"/>
    </row>
    <row r="5" spans="1:17" x14ac:dyDescent="0.25">
      <c r="A5" t="s">
        <v>653</v>
      </c>
      <c r="B5" s="53">
        <v>0.53033827513466214</v>
      </c>
      <c r="C5" s="53">
        <v>0.4798826482786514</v>
      </c>
      <c r="D5" s="53">
        <v>0.54798795511359555</v>
      </c>
      <c r="E5" s="53">
        <v>1.0403080029412322</v>
      </c>
      <c r="F5" s="53">
        <v>0.17455595046550074</v>
      </c>
      <c r="G5" s="53">
        <v>0.4498211054445671</v>
      </c>
      <c r="H5" s="53">
        <v>0.14015603329842194</v>
      </c>
      <c r="I5" s="53">
        <v>0.6600074872233801</v>
      </c>
      <c r="J5" s="53">
        <v>0.85988049324777249</v>
      </c>
      <c r="K5" s="53">
        <v>8.8101960809142177E-2</v>
      </c>
      <c r="N5" s="125" t="s">
        <v>877</v>
      </c>
      <c r="O5" s="38"/>
      <c r="P5" s="38"/>
      <c r="Q5" s="50"/>
    </row>
    <row r="6" spans="1:17" x14ac:dyDescent="0.25">
      <c r="A6" t="s">
        <v>653</v>
      </c>
      <c r="B6" s="53">
        <v>0.6163011847241503</v>
      </c>
      <c r="C6" s="53">
        <v>0.54157488766314721</v>
      </c>
      <c r="D6" s="53">
        <v>0.66320398378429934</v>
      </c>
      <c r="E6" s="53">
        <v>1.1989910669688399</v>
      </c>
      <c r="F6" s="53">
        <v>0.1859837052431989</v>
      </c>
      <c r="G6" s="53">
        <v>0.38502324653090891</v>
      </c>
      <c r="H6" s="53">
        <v>0.14054408502995611</v>
      </c>
      <c r="I6" s="53">
        <v>0.69001306747288693</v>
      </c>
      <c r="J6" s="53">
        <v>0.87009433729523922</v>
      </c>
      <c r="K6" s="53">
        <v>8.0396325672031935E-2</v>
      </c>
      <c r="N6" s="125" t="s">
        <v>878</v>
      </c>
      <c r="O6" s="38"/>
      <c r="P6" s="38"/>
      <c r="Q6" s="50"/>
    </row>
    <row r="7" spans="1:17" x14ac:dyDescent="0.25">
      <c r="A7" t="s">
        <v>653</v>
      </c>
      <c r="B7" s="53">
        <v>0.56245011917261167</v>
      </c>
      <c r="C7" s="53">
        <v>0.51100264162697684</v>
      </c>
      <c r="D7" s="53">
        <v>0.57246228460850423</v>
      </c>
      <c r="E7" s="53">
        <v>1.088080419812026</v>
      </c>
      <c r="F7" s="53">
        <v>0.18303322569445776</v>
      </c>
      <c r="G7" s="53">
        <v>0.41284530937116071</v>
      </c>
      <c r="H7" s="53">
        <v>0.14219135984237694</v>
      </c>
      <c r="I7" s="53">
        <v>0.67849234000531888</v>
      </c>
      <c r="J7" s="53">
        <v>0.901420255008894</v>
      </c>
      <c r="K7" s="53">
        <v>8.4166001991996878E-2</v>
      </c>
      <c r="N7" s="65" t="s">
        <v>879</v>
      </c>
      <c r="O7" s="39"/>
      <c r="P7" s="39"/>
      <c r="Q7" s="64"/>
    </row>
    <row r="8" spans="1:17" x14ac:dyDescent="0.25">
      <c r="A8" t="s">
        <v>881</v>
      </c>
      <c r="B8" s="53">
        <v>0.55099072287909223</v>
      </c>
      <c r="C8" s="53">
        <v>0.48003599372687977</v>
      </c>
      <c r="D8" s="53">
        <v>0.41746954748486892</v>
      </c>
      <c r="E8" s="53">
        <v>0.96236624021076111</v>
      </c>
      <c r="F8" s="53">
        <v>0.1537346003039573</v>
      </c>
      <c r="G8" s="53">
        <v>0.38418678636455061</v>
      </c>
      <c r="H8" s="53">
        <v>0.18311000826621809</v>
      </c>
      <c r="I8" s="53">
        <v>0.73500965697722409</v>
      </c>
      <c r="J8" s="53">
        <v>0.89691472298548613</v>
      </c>
      <c r="K8" s="53">
        <v>8.6898228224145474E-2</v>
      </c>
    </row>
    <row r="9" spans="1:17" x14ac:dyDescent="0.25">
      <c r="A9" t="s">
        <v>881</v>
      </c>
      <c r="B9" s="53">
        <v>0.48755810717874631</v>
      </c>
      <c r="C9" s="53">
        <v>0.45575459058382989</v>
      </c>
      <c r="D9" s="53">
        <v>0.44236768605212151</v>
      </c>
      <c r="E9" s="53">
        <v>0.87566403167986062</v>
      </c>
      <c r="F9" s="53">
        <v>0.1629002139485182</v>
      </c>
      <c r="G9" s="53">
        <v>0.38505915401919721</v>
      </c>
      <c r="H9" s="53">
        <v>0.19147281644647149</v>
      </c>
      <c r="I9" s="53">
        <v>0.9229656943227752</v>
      </c>
      <c r="J9" s="53">
        <v>1.072709720247589</v>
      </c>
      <c r="K9" s="53">
        <v>8.2543978943943969E-2</v>
      </c>
    </row>
    <row r="10" spans="1:17" x14ac:dyDescent="0.25">
      <c r="A10" t="s">
        <v>881</v>
      </c>
      <c r="B10" s="53">
        <v>0.44295764474048693</v>
      </c>
      <c r="C10" s="53">
        <v>0.4320320866308679</v>
      </c>
      <c r="D10" s="53">
        <v>0.3894850818540016</v>
      </c>
      <c r="E10" s="53">
        <v>0.81660950220281936</v>
      </c>
      <c r="F10" s="53">
        <v>0.17826053738705569</v>
      </c>
      <c r="G10" s="53">
        <v>0.42167300504428928</v>
      </c>
      <c r="H10" s="53">
        <v>0.21524594492487231</v>
      </c>
      <c r="I10" s="53">
        <v>0.99410801733666654</v>
      </c>
      <c r="J10" s="53">
        <v>1.1165179103135887</v>
      </c>
      <c r="K10" s="53">
        <v>7.8950299760925852E-2</v>
      </c>
    </row>
    <row r="11" spans="1:17" x14ac:dyDescent="0.25">
      <c r="A11" t="s">
        <v>881</v>
      </c>
      <c r="B11" s="53">
        <v>0.6263377143930301</v>
      </c>
      <c r="C11" s="53">
        <v>0.51919902837184284</v>
      </c>
      <c r="D11" s="53">
        <v>0.43541874826536964</v>
      </c>
      <c r="E11" s="53">
        <v>1.0526195340062172</v>
      </c>
      <c r="F11" s="53">
        <v>0.15126767533064914</v>
      </c>
      <c r="G11" s="53">
        <v>0.40392379856619276</v>
      </c>
      <c r="H11" s="53">
        <v>0.18724579931767307</v>
      </c>
      <c r="I11" s="53">
        <v>0.84480037414797515</v>
      </c>
      <c r="J11" s="53">
        <v>1.1050701903228584</v>
      </c>
      <c r="K11" s="53">
        <v>7.9664808608036444E-2</v>
      </c>
    </row>
    <row r="12" spans="1:17" x14ac:dyDescent="0.25">
      <c r="A12" t="s">
        <v>655</v>
      </c>
      <c r="B12" s="53">
        <v>0.46938610399692071</v>
      </c>
      <c r="C12" s="53">
        <v>0.53794249171621344</v>
      </c>
      <c r="D12" s="53">
        <v>0.19065278490057352</v>
      </c>
      <c r="E12" s="53">
        <v>0.81416524495224663</v>
      </c>
      <c r="F12" s="53">
        <v>0.19600629889977408</v>
      </c>
      <c r="G12" s="53">
        <v>0.40199664944928487</v>
      </c>
      <c r="H12" s="53">
        <v>1.1157870491196207</v>
      </c>
      <c r="I12" s="53">
        <v>0.9162631756578159</v>
      </c>
      <c r="J12" s="53">
        <v>0.75852194829422293</v>
      </c>
      <c r="K12" s="53">
        <v>6.8927101797449625E-2</v>
      </c>
    </row>
    <row r="13" spans="1:17" x14ac:dyDescent="0.25">
      <c r="A13" t="s">
        <v>655</v>
      </c>
      <c r="B13" s="53">
        <v>0.51299852143964031</v>
      </c>
      <c r="C13" s="53">
        <v>0.55436549605437346</v>
      </c>
      <c r="D13" s="53">
        <v>0.17349589438841437</v>
      </c>
      <c r="E13" s="53">
        <v>0.84748920631307245</v>
      </c>
      <c r="F13" s="53">
        <v>0.2196476958995264</v>
      </c>
      <c r="G13" s="53">
        <v>0.38505915401919721</v>
      </c>
      <c r="H13" s="53">
        <v>1.072709720247589</v>
      </c>
      <c r="I13" s="53">
        <v>0.96928328743408065</v>
      </c>
      <c r="J13" s="53">
        <v>0.78399648642506348</v>
      </c>
      <c r="K13" s="53">
        <v>6.6222627793339761E-2</v>
      </c>
    </row>
    <row r="14" spans="1:17" x14ac:dyDescent="0.25">
      <c r="A14" t="s">
        <v>655</v>
      </c>
      <c r="B14" s="53">
        <v>0.48204477369983384</v>
      </c>
      <c r="C14" s="53">
        <v>0.56754376064087209</v>
      </c>
      <c r="D14" s="53">
        <v>0.22179565413589372</v>
      </c>
      <c r="E14" s="53">
        <v>0.82986977640638615</v>
      </c>
      <c r="F14" s="53">
        <v>0.24568479060465964</v>
      </c>
      <c r="G14" s="53">
        <v>0.40583131218280677</v>
      </c>
      <c r="H14" s="53">
        <v>0.99940303154600063</v>
      </c>
      <c r="I14" s="53">
        <v>0.98674791838612019</v>
      </c>
      <c r="J14" s="53">
        <v>0.90906741735925511</v>
      </c>
      <c r="K14" s="53">
        <v>5.9884567367488484E-2</v>
      </c>
    </row>
    <row r="15" spans="1:17" x14ac:dyDescent="0.25">
      <c r="A15" t="s">
        <v>655</v>
      </c>
      <c r="B15" s="53">
        <v>0.59268134032924336</v>
      </c>
      <c r="C15" s="53">
        <v>0.58231148774340125</v>
      </c>
      <c r="D15" s="53">
        <v>0.22630951904946231</v>
      </c>
      <c r="E15" s="53">
        <v>0.88531409350746781</v>
      </c>
      <c r="F15" s="53">
        <v>0.27146149767749744</v>
      </c>
      <c r="G15" s="53">
        <v>0.38221370087896139</v>
      </c>
      <c r="H15" s="53">
        <v>1.2394782379200742</v>
      </c>
      <c r="I15" s="53">
        <v>1.0002439171543496</v>
      </c>
      <c r="J15" s="53">
        <v>0.88531409350746781</v>
      </c>
      <c r="K15" s="53">
        <v>5.6821130380969483E-2</v>
      </c>
    </row>
    <row r="16" spans="1:17" x14ac:dyDescent="0.25">
      <c r="A16" t="s">
        <v>881</v>
      </c>
      <c r="B16" s="53">
        <v>0.50656364398743703</v>
      </c>
      <c r="C16" s="53">
        <v>0.57830310382593586</v>
      </c>
      <c r="D16" s="53">
        <v>0.22480697841388436</v>
      </c>
      <c r="E16" s="53">
        <v>1.2904468510535594</v>
      </c>
      <c r="F16" s="53">
        <v>0.21202926878087236</v>
      </c>
      <c r="G16" s="53">
        <v>0.40636075697265361</v>
      </c>
      <c r="H16" s="53">
        <v>1.2638989587183531</v>
      </c>
      <c r="I16" s="53">
        <v>1.1467738268483896</v>
      </c>
      <c r="J16" s="53">
        <v>0.93327249564640269</v>
      </c>
      <c r="K16" s="53">
        <v>5.9602070604926061E-2</v>
      </c>
    </row>
    <row r="17" spans="1:33" x14ac:dyDescent="0.25">
      <c r="A17" t="s">
        <v>881</v>
      </c>
      <c r="B17" s="53">
        <v>0.46540112829725122</v>
      </c>
      <c r="C17" s="53">
        <v>0.55291345157817973</v>
      </c>
      <c r="D17" s="53">
        <v>0.239427231586088</v>
      </c>
      <c r="E17" s="53">
        <v>1.1107499961404865</v>
      </c>
      <c r="F17" s="53">
        <v>0.24576798939196881</v>
      </c>
      <c r="G17" s="53">
        <v>0.41591639513620587</v>
      </c>
      <c r="H17" s="53">
        <v>1.3092008758071139</v>
      </c>
      <c r="I17" s="53">
        <v>1.3946184285656054</v>
      </c>
      <c r="J17" s="53">
        <v>1.128328526766962</v>
      </c>
      <c r="K17" s="53">
        <v>5.6845605308618423E-2</v>
      </c>
    </row>
    <row r="18" spans="1:33" x14ac:dyDescent="0.25">
      <c r="A18" t="s">
        <v>881</v>
      </c>
      <c r="B18" s="53">
        <v>0.42760408433102864</v>
      </c>
      <c r="C18" s="53">
        <v>0.55195019322759586</v>
      </c>
      <c r="D18" s="53">
        <v>0.2293243771136998</v>
      </c>
      <c r="E18" s="53">
        <v>1.072709720247589</v>
      </c>
      <c r="F18" s="53">
        <v>0.27697159244731878</v>
      </c>
      <c r="G18" s="53">
        <v>0.47968415877815618</v>
      </c>
      <c r="H18" s="53">
        <v>1.4732771760979249</v>
      </c>
      <c r="I18" s="53">
        <v>1.3604007319080529</v>
      </c>
      <c r="J18" s="53">
        <v>1.4191710849034627</v>
      </c>
      <c r="K18" s="53">
        <v>5.5339758692979878E-2</v>
      </c>
    </row>
    <row r="19" spans="1:33" x14ac:dyDescent="0.25">
      <c r="A19" t="s">
        <v>881</v>
      </c>
      <c r="B19" s="53">
        <v>0.59259340395332449</v>
      </c>
      <c r="C19" s="53">
        <v>0.6395079099932397</v>
      </c>
      <c r="D19" s="53">
        <v>0.2303702649201235</v>
      </c>
      <c r="E19" s="53">
        <v>1.630088714928206</v>
      </c>
      <c r="F19" s="53">
        <v>0.24172388277994755</v>
      </c>
      <c r="G19" s="53">
        <v>0.44593325439896692</v>
      </c>
      <c r="H19" s="53">
        <v>1.2554366065531721</v>
      </c>
      <c r="I19" s="53">
        <v>1.3946184285656054</v>
      </c>
      <c r="J19" s="53">
        <v>1.2082132691486847</v>
      </c>
      <c r="K19" s="53">
        <v>5.4081129691853101E-2</v>
      </c>
    </row>
    <row r="21" spans="1:33" x14ac:dyDescent="0.25">
      <c r="A21" s="52"/>
      <c r="B21" s="52"/>
      <c r="C21" s="52"/>
      <c r="D21" s="162" t="s">
        <v>255</v>
      </c>
      <c r="E21" s="163"/>
      <c r="F21" s="164"/>
      <c r="G21" s="162" t="s">
        <v>691</v>
      </c>
      <c r="H21" s="163"/>
      <c r="I21" s="164"/>
      <c r="J21" s="162" t="s">
        <v>667</v>
      </c>
      <c r="K21" s="163"/>
      <c r="L21" s="164"/>
      <c r="M21" s="162" t="s">
        <v>669</v>
      </c>
      <c r="N21" s="163"/>
      <c r="O21" s="164"/>
      <c r="P21" s="162" t="s">
        <v>671</v>
      </c>
      <c r="Q21" s="163"/>
      <c r="R21" s="164"/>
      <c r="S21" s="162" t="s">
        <v>239</v>
      </c>
      <c r="T21" s="163"/>
      <c r="U21" s="164"/>
      <c r="V21" s="162" t="s">
        <v>237</v>
      </c>
      <c r="W21" s="163"/>
      <c r="X21" s="164"/>
      <c r="Y21" s="162" t="s">
        <v>668</v>
      </c>
      <c r="Z21" s="163"/>
      <c r="AA21" s="164"/>
      <c r="AB21" s="162" t="s">
        <v>670</v>
      </c>
      <c r="AC21" s="163"/>
      <c r="AD21" s="164"/>
      <c r="AE21" s="162" t="s">
        <v>672</v>
      </c>
      <c r="AF21" s="163"/>
      <c r="AG21" s="164"/>
    </row>
    <row r="22" spans="1:33" x14ac:dyDescent="0.25">
      <c r="A22" s="63" t="s">
        <v>696</v>
      </c>
      <c r="B22" s="63" t="s">
        <v>699</v>
      </c>
      <c r="C22" s="63" t="s">
        <v>698</v>
      </c>
      <c r="D22" s="39" t="s">
        <v>693</v>
      </c>
      <c r="E22" s="39" t="s">
        <v>694</v>
      </c>
      <c r="F22" s="64" t="s">
        <v>695</v>
      </c>
      <c r="G22" s="39" t="s">
        <v>693</v>
      </c>
      <c r="H22" s="39" t="s">
        <v>694</v>
      </c>
      <c r="I22" s="64" t="s">
        <v>695</v>
      </c>
      <c r="J22" s="39" t="s">
        <v>693</v>
      </c>
      <c r="K22" s="39" t="s">
        <v>694</v>
      </c>
      <c r="L22" s="64" t="s">
        <v>695</v>
      </c>
      <c r="M22" s="39" t="s">
        <v>693</v>
      </c>
      <c r="N22" s="39" t="s">
        <v>694</v>
      </c>
      <c r="O22" s="64" t="s">
        <v>695</v>
      </c>
      <c r="P22" s="39" t="s">
        <v>693</v>
      </c>
      <c r="Q22" s="39" t="s">
        <v>694</v>
      </c>
      <c r="R22" s="64" t="s">
        <v>695</v>
      </c>
      <c r="S22" s="39" t="s">
        <v>693</v>
      </c>
      <c r="T22" s="39" t="s">
        <v>694</v>
      </c>
      <c r="U22" s="64" t="s">
        <v>695</v>
      </c>
      <c r="V22" s="39" t="s">
        <v>693</v>
      </c>
      <c r="W22" s="39" t="s">
        <v>694</v>
      </c>
      <c r="X22" s="64" t="s">
        <v>695</v>
      </c>
      <c r="Y22" s="39" t="s">
        <v>693</v>
      </c>
      <c r="Z22" s="39" t="s">
        <v>694</v>
      </c>
      <c r="AA22" s="64" t="s">
        <v>695</v>
      </c>
      <c r="AB22" s="39" t="s">
        <v>693</v>
      </c>
      <c r="AC22" s="39" t="s">
        <v>694</v>
      </c>
      <c r="AD22" s="64" t="s">
        <v>695</v>
      </c>
      <c r="AE22" s="39" t="s">
        <v>693</v>
      </c>
      <c r="AF22" s="39" t="s">
        <v>694</v>
      </c>
      <c r="AG22" s="64" t="s">
        <v>695</v>
      </c>
    </row>
    <row r="23" spans="1:33" ht="15.75" thickBot="1" x14ac:dyDescent="0.3">
      <c r="A23" s="51" t="s">
        <v>692</v>
      </c>
      <c r="B23" s="60"/>
      <c r="C23" s="62">
        <v>16</v>
      </c>
      <c r="D23" s="54">
        <v>0.52509019074093732</v>
      </c>
      <c r="E23" s="54">
        <v>6.1405142732513365E-2</v>
      </c>
      <c r="F23" s="55">
        <v>1.5351285683128341E-2</v>
      </c>
      <c r="G23" s="54">
        <v>0.5308547789129695</v>
      </c>
      <c r="H23" s="54">
        <v>5.2458894353669898E-2</v>
      </c>
      <c r="I23" s="55">
        <v>1.3114723588417474E-2</v>
      </c>
      <c r="J23" s="54">
        <v>0.3557585061781029</v>
      </c>
      <c r="K23" s="54">
        <v>0.15751632652802286</v>
      </c>
      <c r="L23" s="55">
        <v>3.9379081632005715E-2</v>
      </c>
      <c r="M23" s="54">
        <v>1.0321097965546591</v>
      </c>
      <c r="N23" s="54">
        <v>0.21363176380209273</v>
      </c>
      <c r="O23" s="55">
        <v>5.3407940950523182E-2</v>
      </c>
      <c r="P23" s="54">
        <v>0.2054664361554922</v>
      </c>
      <c r="Q23" s="54">
        <v>4.0540071463320573E-2</v>
      </c>
      <c r="R23" s="55">
        <v>1.0135017865830143E-2</v>
      </c>
      <c r="S23" s="54">
        <v>0.41041051395946021</v>
      </c>
      <c r="T23" s="54">
        <v>2.7601525699554635E-2</v>
      </c>
      <c r="U23" s="55">
        <v>6.9003814248886587E-3</v>
      </c>
      <c r="V23" s="54">
        <v>0.69218802018591374</v>
      </c>
      <c r="W23" s="54">
        <v>0.5510835267679739</v>
      </c>
      <c r="X23" s="55">
        <v>0.13777088169199347</v>
      </c>
      <c r="Y23" s="54">
        <v>0.96120086041325337</v>
      </c>
      <c r="Z23" s="54">
        <v>0.25318794917629656</v>
      </c>
      <c r="AA23" s="55">
        <v>6.3296987294074139E-2</v>
      </c>
      <c r="AB23" s="54">
        <v>0.98841708879568324</v>
      </c>
      <c r="AC23" s="54">
        <v>0.17361301842010579</v>
      </c>
      <c r="AD23" s="55">
        <v>4.3403254605026448E-2</v>
      </c>
      <c r="AE23" s="54">
        <v>7.1400691632882887E-2</v>
      </c>
      <c r="AF23" s="54">
        <v>1.2799515224191873E-2</v>
      </c>
      <c r="AG23" s="55">
        <v>3.1998788060479681E-3</v>
      </c>
    </row>
    <row r="24" spans="1:33" ht="15.75" thickTop="1" x14ac:dyDescent="0.25">
      <c r="A24" s="58" t="s">
        <v>697</v>
      </c>
      <c r="B24" s="60" t="s">
        <v>653</v>
      </c>
      <c r="C24" s="60">
        <v>4</v>
      </c>
      <c r="D24" s="54">
        <v>0.56108146565724015</v>
      </c>
      <c r="E24" s="54">
        <v>3.9430139848768732E-2</v>
      </c>
      <c r="F24" s="55">
        <v>1.9715069924384366E-2</v>
      </c>
      <c r="G24" s="54">
        <v>0.51045421712856998</v>
      </c>
      <c r="H24" s="54">
        <v>2.5196708049663827E-2</v>
      </c>
      <c r="I24" s="55">
        <v>1.2598354024831913E-2</v>
      </c>
      <c r="J24" s="54">
        <v>0.56780308267128632</v>
      </c>
      <c r="K24" s="54">
        <v>7.2926756561618206E-2</v>
      </c>
      <c r="L24" s="55">
        <v>3.6463378280809103E-2</v>
      </c>
      <c r="M24" s="54">
        <v>1.0814159583064682</v>
      </c>
      <c r="N24" s="54">
        <v>8.6542957730330453E-2</v>
      </c>
      <c r="O24" s="55">
        <v>4.3271478865165226E-2</v>
      </c>
      <c r="P24" s="54">
        <v>0.18300173375903236</v>
      </c>
      <c r="Q24" s="54">
        <v>6.0479886554258028E-3</v>
      </c>
      <c r="R24" s="55">
        <v>3.0239943277129014E-3</v>
      </c>
      <c r="S24" s="54">
        <v>0.41218252438522507</v>
      </c>
      <c r="T24" s="54">
        <v>2.756129273045416E-2</v>
      </c>
      <c r="U24" s="55">
        <v>1.378064636522708E-2</v>
      </c>
      <c r="V24" s="54">
        <v>0.14218552450238392</v>
      </c>
      <c r="W24" s="54">
        <v>2.5978270384222919E-3</v>
      </c>
      <c r="X24" s="55">
        <v>1.2989135192111459E-3</v>
      </c>
      <c r="Y24" s="54">
        <v>0.67834507732684834</v>
      </c>
      <c r="Z24" s="54">
        <v>1.3101803625555325E-2</v>
      </c>
      <c r="AA24" s="55">
        <v>6.5509018127776625E-3</v>
      </c>
      <c r="AB24" s="54">
        <v>0.89939388870247172</v>
      </c>
      <c r="AC24" s="54">
        <v>4.7903812081189913E-2</v>
      </c>
      <c r="AD24" s="55">
        <v>2.3951906040594956E-2</v>
      </c>
      <c r="AE24" s="54">
        <v>8.4157439737862411E-2</v>
      </c>
      <c r="AF24" s="54">
        <v>3.1486584977721845E-3</v>
      </c>
      <c r="AG24" s="55">
        <v>1.5743292488860923E-3</v>
      </c>
    </row>
    <row r="25" spans="1:33" x14ac:dyDescent="0.25">
      <c r="A25" s="58" t="s">
        <v>697</v>
      </c>
      <c r="B25" s="126" t="s">
        <v>881</v>
      </c>
      <c r="C25" s="60">
        <v>4</v>
      </c>
      <c r="D25" s="54">
        <v>0.52696104729783888</v>
      </c>
      <c r="E25" s="54">
        <v>7.971263095798152E-2</v>
      </c>
      <c r="F25" s="55">
        <v>3.985631547899076E-2</v>
      </c>
      <c r="G25" s="54">
        <v>0.47175542482835509</v>
      </c>
      <c r="H25" s="54">
        <v>3.7208572634755264E-2</v>
      </c>
      <c r="I25" s="55">
        <v>1.8604286317377632E-2</v>
      </c>
      <c r="J25" s="54">
        <v>0.42118526591409045</v>
      </c>
      <c r="K25" s="54">
        <v>2.3593750412888349E-2</v>
      </c>
      <c r="L25" s="55">
        <v>1.1796875206444174E-2</v>
      </c>
      <c r="M25" s="54">
        <v>0.92681482702491458</v>
      </c>
      <c r="N25" s="54">
        <v>0.10304100278002169</v>
      </c>
      <c r="O25" s="55">
        <v>5.1520501390010846E-2</v>
      </c>
      <c r="P25" s="54">
        <v>0.16154075674254509</v>
      </c>
      <c r="Q25" s="54">
        <v>1.2218448738616137E-2</v>
      </c>
      <c r="R25" s="55">
        <v>6.1092243693080684E-3</v>
      </c>
      <c r="S25" s="54">
        <v>0.39871068599855747</v>
      </c>
      <c r="T25" s="54">
        <v>1.7811537689215336E-2</v>
      </c>
      <c r="U25" s="55">
        <v>8.9057688446076682E-3</v>
      </c>
      <c r="V25" s="54">
        <v>0.19426864223880874</v>
      </c>
      <c r="W25" s="54">
        <v>1.4395593129762877E-2</v>
      </c>
      <c r="X25" s="55">
        <v>7.1977965648814387E-3</v>
      </c>
      <c r="Y25" s="54">
        <v>0.87422093569616022</v>
      </c>
      <c r="Z25" s="54">
        <v>0.11104700716695948</v>
      </c>
      <c r="AA25" s="55">
        <v>5.5523503583479739E-2</v>
      </c>
      <c r="AB25" s="54">
        <v>1.0478031359673805</v>
      </c>
      <c r="AC25" s="54">
        <v>0.10228862243786031</v>
      </c>
      <c r="AD25" s="55">
        <v>5.1144311218930157E-2</v>
      </c>
      <c r="AE25" s="54">
        <v>8.2014328884262938E-2</v>
      </c>
      <c r="AF25" s="54">
        <v>3.6074701174499233E-3</v>
      </c>
      <c r="AG25" s="55">
        <v>1.8037350587249616E-3</v>
      </c>
    </row>
    <row r="26" spans="1:33" x14ac:dyDescent="0.25">
      <c r="A26" s="58" t="s">
        <v>697</v>
      </c>
      <c r="B26" s="60" t="s">
        <v>655</v>
      </c>
      <c r="C26" s="60">
        <v>4</v>
      </c>
      <c r="D26" s="54">
        <v>0.51427768486640957</v>
      </c>
      <c r="E26" s="54">
        <v>5.5386472609116832E-2</v>
      </c>
      <c r="F26" s="55">
        <v>2.7693236304558416E-2</v>
      </c>
      <c r="G26" s="54">
        <v>0.56054080903871506</v>
      </c>
      <c r="H26" s="54">
        <v>1.8901694973977715E-2</v>
      </c>
      <c r="I26" s="55">
        <v>9.4508474869888573E-3</v>
      </c>
      <c r="J26" s="54">
        <v>0.20306346311858597</v>
      </c>
      <c r="K26" s="54">
        <v>2.5295191579262695E-2</v>
      </c>
      <c r="L26" s="55">
        <v>1.2647595789631347E-2</v>
      </c>
      <c r="M26" s="54">
        <v>0.84420958029479332</v>
      </c>
      <c r="N26" s="54">
        <v>3.0597543556109642E-2</v>
      </c>
      <c r="O26" s="55">
        <v>1.5298771778054821E-2</v>
      </c>
      <c r="P26" s="54">
        <v>0.23320007077036439</v>
      </c>
      <c r="Q26" s="54">
        <v>3.2592680921294616E-2</v>
      </c>
      <c r="R26" s="55">
        <v>1.6296340460647308E-2</v>
      </c>
      <c r="S26" s="54">
        <v>0.39377520413256251</v>
      </c>
      <c r="T26" s="54">
        <v>1.1868442631291097E-2</v>
      </c>
      <c r="U26" s="55">
        <v>5.9342213156455487E-3</v>
      </c>
      <c r="V26" s="54">
        <v>1.106844509708321</v>
      </c>
      <c r="W26" s="54">
        <v>0.10063221808762296</v>
      </c>
      <c r="X26" s="55">
        <v>5.031610904381148E-2</v>
      </c>
      <c r="Y26" s="54">
        <v>0.96813457465809161</v>
      </c>
      <c r="Z26" s="54">
        <v>3.6830367975206106E-2</v>
      </c>
      <c r="AA26" s="55">
        <v>1.8415183987603053E-2</v>
      </c>
      <c r="AB26" s="54">
        <v>0.83422498639650233</v>
      </c>
      <c r="AC26" s="54">
        <v>7.4084048047034903E-2</v>
      </c>
      <c r="AD26" s="55">
        <v>3.7042024023517452E-2</v>
      </c>
      <c r="AE26" s="54">
        <v>6.2963856834811829E-2</v>
      </c>
      <c r="AF26" s="54">
        <v>5.5795755679344467E-3</v>
      </c>
      <c r="AG26" s="55">
        <v>2.7897877839672233E-3</v>
      </c>
    </row>
    <row r="27" spans="1:33" x14ac:dyDescent="0.25">
      <c r="A27" s="59" t="s">
        <v>697</v>
      </c>
      <c r="B27" s="127" t="s">
        <v>882</v>
      </c>
      <c r="C27" s="61">
        <v>4</v>
      </c>
      <c r="D27" s="56">
        <v>0.49804056514226036</v>
      </c>
      <c r="E27" s="56">
        <v>7.0803749587298279E-2</v>
      </c>
      <c r="F27" s="57">
        <v>3.5401874793649139E-2</v>
      </c>
      <c r="G27" s="56">
        <v>0.58066866465623779</v>
      </c>
      <c r="H27" s="56">
        <v>4.1080226890301247E-2</v>
      </c>
      <c r="I27" s="57">
        <v>2.0540113445150623E-2</v>
      </c>
      <c r="J27" s="56">
        <v>0.2309822130084489</v>
      </c>
      <c r="K27" s="56">
        <v>6.1257587663706339E-3</v>
      </c>
      <c r="L27" s="57">
        <v>3.0628793831853169E-3</v>
      </c>
      <c r="M27" s="56">
        <v>1.2759988205924602</v>
      </c>
      <c r="N27" s="56">
        <v>0.25444189327276723</v>
      </c>
      <c r="O27" s="57">
        <v>0.12722094663638361</v>
      </c>
      <c r="P27" s="56">
        <v>0.24412318335002686</v>
      </c>
      <c r="Q27" s="56">
        <v>2.6567520036919957E-2</v>
      </c>
      <c r="R27" s="57">
        <v>1.3283760018459979E-2</v>
      </c>
      <c r="S27" s="56">
        <v>0.43697364132149563</v>
      </c>
      <c r="T27" s="56">
        <v>3.3090881286628286E-2</v>
      </c>
      <c r="U27" s="57">
        <v>1.6545440643314143E-2</v>
      </c>
      <c r="V27" s="56">
        <v>1.3254534042941408</v>
      </c>
      <c r="W27" s="56">
        <v>0.10133659083891525</v>
      </c>
      <c r="X27" s="57">
        <v>5.0668295419457623E-2</v>
      </c>
      <c r="Y27" s="56">
        <v>1.3241028539719133</v>
      </c>
      <c r="Z27" s="56">
        <v>0.11931472712089292</v>
      </c>
      <c r="AA27" s="57">
        <v>5.9657363560446458E-2</v>
      </c>
      <c r="AB27" s="56">
        <v>1.1722463441163782</v>
      </c>
      <c r="AC27" s="56">
        <v>0.20108267142507646</v>
      </c>
      <c r="AD27" s="57">
        <v>0.10054133571253823</v>
      </c>
      <c r="AE27" s="56">
        <v>5.6467141074594371E-2</v>
      </c>
      <c r="AF27" s="56">
        <v>2.3759250612148805E-3</v>
      </c>
      <c r="AG27" s="57">
        <v>1.1879625306074402E-3</v>
      </c>
    </row>
    <row r="30" spans="1:33" x14ac:dyDescent="0.25">
      <c r="A30" s="66"/>
      <c r="B30" s="67"/>
      <c r="C30" s="71" t="s">
        <v>255</v>
      </c>
      <c r="D30" s="72" t="s">
        <v>691</v>
      </c>
      <c r="E30" s="67" t="s">
        <v>667</v>
      </c>
      <c r="F30" s="73" t="s">
        <v>669</v>
      </c>
      <c r="G30" s="67" t="s">
        <v>671</v>
      </c>
      <c r="H30" s="67" t="s">
        <v>239</v>
      </c>
      <c r="I30" s="74" t="s">
        <v>237</v>
      </c>
      <c r="J30" s="74" t="s">
        <v>668</v>
      </c>
      <c r="K30" s="67" t="s">
        <v>670</v>
      </c>
      <c r="L30" s="67" t="s">
        <v>672</v>
      </c>
    </row>
    <row r="31" spans="1:33" x14ac:dyDescent="0.25">
      <c r="A31" s="49" t="s">
        <v>693</v>
      </c>
      <c r="B31" s="60" t="s">
        <v>653</v>
      </c>
      <c r="C31" s="113">
        <v>0.56108146565724015</v>
      </c>
      <c r="D31" s="114">
        <v>1.9715069924384366E-2</v>
      </c>
      <c r="E31" s="113">
        <v>0.56780308267128632</v>
      </c>
      <c r="F31" s="115">
        <v>1.0814159583064682</v>
      </c>
      <c r="G31" s="115">
        <v>0.18300173375903236</v>
      </c>
      <c r="H31" s="115">
        <v>0.41218252438522507</v>
      </c>
      <c r="I31" s="115">
        <v>0.14218552450238392</v>
      </c>
      <c r="J31" s="115">
        <v>0.67834507732684834</v>
      </c>
      <c r="K31" s="115">
        <v>0.89939388870247172</v>
      </c>
      <c r="L31" s="113">
        <v>8.4157439737862411E-2</v>
      </c>
    </row>
    <row r="32" spans="1:33" x14ac:dyDescent="0.25">
      <c r="A32" s="49"/>
      <c r="B32" s="60" t="s">
        <v>654</v>
      </c>
      <c r="C32" s="116">
        <v>0.52696104729783888</v>
      </c>
      <c r="D32" s="114">
        <v>3.985631547899076E-2</v>
      </c>
      <c r="E32" s="116">
        <v>0.42118526591409045</v>
      </c>
      <c r="F32" s="114">
        <v>0.92681482702491458</v>
      </c>
      <c r="G32" s="114">
        <v>0.16154075674254509</v>
      </c>
      <c r="H32" s="114">
        <v>0.39871068599855747</v>
      </c>
      <c r="I32" s="114">
        <v>0.19426864223880874</v>
      </c>
      <c r="J32" s="114">
        <v>0.87422093569616022</v>
      </c>
      <c r="K32" s="114">
        <v>1.0478031359673805</v>
      </c>
      <c r="L32" s="116">
        <v>8.2014328884262938E-2</v>
      </c>
    </row>
    <row r="33" spans="1:12" x14ac:dyDescent="0.25">
      <c r="A33" s="49"/>
      <c r="B33" s="60" t="s">
        <v>655</v>
      </c>
      <c r="C33" s="116">
        <v>0.51427768486640957</v>
      </c>
      <c r="D33" s="114">
        <v>2.7693236304558416E-2</v>
      </c>
      <c r="E33" s="116">
        <v>0.20306346311858597</v>
      </c>
      <c r="F33" s="114">
        <v>0.84420958029479332</v>
      </c>
      <c r="G33" s="114">
        <v>0.23320007077036439</v>
      </c>
      <c r="H33" s="114">
        <v>0.39377520413256251</v>
      </c>
      <c r="I33" s="114">
        <v>1.106844509708321</v>
      </c>
      <c r="J33" s="114">
        <v>0.96813457465809161</v>
      </c>
      <c r="K33" s="114">
        <v>0.83422498639650233</v>
      </c>
      <c r="L33" s="116">
        <v>6.2963856834811829E-2</v>
      </c>
    </row>
    <row r="34" spans="1:12" x14ac:dyDescent="0.25">
      <c r="A34" s="63"/>
      <c r="B34" s="61" t="s">
        <v>656</v>
      </c>
      <c r="C34" s="117">
        <v>0.49804056514226036</v>
      </c>
      <c r="D34" s="118" t="s">
        <v>846</v>
      </c>
      <c r="E34" s="117">
        <v>0.2309822130084489</v>
      </c>
      <c r="F34" s="118">
        <v>1.2759988205924602</v>
      </c>
      <c r="G34" s="118">
        <v>0.24412318335002686</v>
      </c>
      <c r="H34" s="118">
        <v>0.43697364132149563</v>
      </c>
      <c r="I34" s="118">
        <v>1.3254534042941408</v>
      </c>
      <c r="J34" s="118">
        <v>1.3241028539719133</v>
      </c>
      <c r="K34" s="118">
        <v>1.1722463441163782</v>
      </c>
      <c r="L34" s="117">
        <v>5.6467141074594371E-2</v>
      </c>
    </row>
    <row r="35" spans="1:12" x14ac:dyDescent="0.25">
      <c r="A35" s="49" t="s">
        <v>694</v>
      </c>
      <c r="B35" s="60" t="s">
        <v>653</v>
      </c>
      <c r="C35" s="68">
        <v>3.9430139848768732E-2</v>
      </c>
      <c r="D35" s="68">
        <v>2.5196708049663827E-2</v>
      </c>
      <c r="E35" s="68">
        <v>7.2926756561618206E-2</v>
      </c>
      <c r="F35" s="68">
        <v>8.6542957730330453E-2</v>
      </c>
      <c r="G35" s="68">
        <v>6.0479886554258028E-3</v>
      </c>
      <c r="H35" s="68">
        <v>2.756129273045416E-2</v>
      </c>
      <c r="I35" s="68">
        <v>2.5978270384222919E-3</v>
      </c>
      <c r="J35" s="68">
        <v>1.3101803625555325E-2</v>
      </c>
      <c r="K35" s="55">
        <v>4.7903812081189913E-2</v>
      </c>
      <c r="L35" s="69">
        <v>3.1486584977721845E-3</v>
      </c>
    </row>
    <row r="36" spans="1:12" x14ac:dyDescent="0.25">
      <c r="A36" s="49"/>
      <c r="B36" s="60" t="s">
        <v>654</v>
      </c>
      <c r="C36" s="69">
        <v>7.971263095798152E-2</v>
      </c>
      <c r="D36" s="69">
        <v>3.7208572634755264E-2</v>
      </c>
      <c r="E36" s="69">
        <v>2.3593750412888349E-2</v>
      </c>
      <c r="F36" s="69">
        <v>0.10304100278002169</v>
      </c>
      <c r="G36" s="69">
        <v>1.2218448738616137E-2</v>
      </c>
      <c r="H36" s="69">
        <v>1.7811537689215336E-2</v>
      </c>
      <c r="I36" s="69">
        <v>1.4395593129762877E-2</v>
      </c>
      <c r="J36" s="69">
        <v>0.11104700716695948</v>
      </c>
      <c r="K36" s="55">
        <v>0.10228862243786031</v>
      </c>
      <c r="L36" s="69">
        <v>3.6074701174499233E-3</v>
      </c>
    </row>
    <row r="37" spans="1:12" x14ac:dyDescent="0.25">
      <c r="A37" s="49"/>
      <c r="B37" s="60" t="s">
        <v>655</v>
      </c>
      <c r="C37" s="69">
        <v>5.5386472609116832E-2</v>
      </c>
      <c r="D37" s="69">
        <v>1.8901694973977715E-2</v>
      </c>
      <c r="E37" s="69">
        <v>2.5295191579262695E-2</v>
      </c>
      <c r="F37" s="69">
        <v>3.0597543556109642E-2</v>
      </c>
      <c r="G37" s="69">
        <v>3.2592680921294616E-2</v>
      </c>
      <c r="H37" s="69">
        <v>1.1868442631291097E-2</v>
      </c>
      <c r="I37" s="69">
        <v>0.10063221808762296</v>
      </c>
      <c r="J37" s="69">
        <v>3.6830367975206106E-2</v>
      </c>
      <c r="K37" s="55">
        <v>7.4084048047034903E-2</v>
      </c>
      <c r="L37" s="69">
        <v>5.5795755679344467E-3</v>
      </c>
    </row>
    <row r="38" spans="1:12" x14ac:dyDescent="0.25">
      <c r="A38" s="63"/>
      <c r="B38" s="61" t="s">
        <v>656</v>
      </c>
      <c r="C38" s="70">
        <v>7.0803749587298279E-2</v>
      </c>
      <c r="D38" s="70">
        <v>4.1080226890301247E-2</v>
      </c>
      <c r="E38" s="70">
        <v>6.1257587663706339E-3</v>
      </c>
      <c r="F38" s="70">
        <v>0.25444189327276723</v>
      </c>
      <c r="G38" s="70">
        <v>2.6567520036919957E-2</v>
      </c>
      <c r="H38" s="70">
        <v>3.3090881286628286E-2</v>
      </c>
      <c r="I38" s="70">
        <v>0.10133659083891525</v>
      </c>
      <c r="J38" s="70">
        <v>0.11931472712089292</v>
      </c>
      <c r="K38" s="57">
        <v>0.20108267142507646</v>
      </c>
      <c r="L38" s="70">
        <v>2.3759250612148805E-3</v>
      </c>
    </row>
    <row r="39" spans="1:12" x14ac:dyDescent="0.25">
      <c r="A39" s="49" t="s">
        <v>695</v>
      </c>
      <c r="B39" s="60" t="s">
        <v>653</v>
      </c>
      <c r="C39" s="55">
        <v>1.9715069924384366E-2</v>
      </c>
      <c r="D39" s="55">
        <v>1.2598354024831913E-2</v>
      </c>
      <c r="E39" s="55">
        <v>3.6463378280809103E-2</v>
      </c>
      <c r="F39" s="55">
        <v>4.3271478865165226E-2</v>
      </c>
      <c r="G39" s="55">
        <v>3.0239943277129014E-3</v>
      </c>
      <c r="H39" s="55">
        <v>1.378064636522708E-2</v>
      </c>
      <c r="I39" s="55">
        <v>1.2989135192111459E-3</v>
      </c>
      <c r="J39" s="55">
        <v>6.5509018127776625E-3</v>
      </c>
      <c r="K39" s="55">
        <v>2.3951906040594956E-2</v>
      </c>
      <c r="L39" s="55">
        <v>1.5743292488860923E-3</v>
      </c>
    </row>
    <row r="40" spans="1:12" x14ac:dyDescent="0.25">
      <c r="A40" s="49"/>
      <c r="B40" s="60" t="s">
        <v>654</v>
      </c>
      <c r="C40" s="55">
        <v>3.985631547899076E-2</v>
      </c>
      <c r="D40" s="55">
        <v>1.8604286317377632E-2</v>
      </c>
      <c r="E40" s="55">
        <v>1.1796875206444174E-2</v>
      </c>
      <c r="F40" s="55">
        <v>5.1520501390010846E-2</v>
      </c>
      <c r="G40" s="55">
        <v>6.1092243693080684E-3</v>
      </c>
      <c r="H40" s="55">
        <v>8.9057688446076682E-3</v>
      </c>
      <c r="I40" s="55">
        <v>7.1977965648814387E-3</v>
      </c>
      <c r="J40" s="55">
        <v>5.5523503583479739E-2</v>
      </c>
      <c r="K40" s="55">
        <v>5.1144311218930157E-2</v>
      </c>
      <c r="L40" s="55">
        <v>1.8037350587249616E-3</v>
      </c>
    </row>
    <row r="41" spans="1:12" x14ac:dyDescent="0.25">
      <c r="A41" s="49"/>
      <c r="B41" s="60" t="s">
        <v>655</v>
      </c>
      <c r="C41" s="55">
        <v>2.7693236304558416E-2</v>
      </c>
      <c r="D41" s="55">
        <v>9.4508474869888573E-3</v>
      </c>
      <c r="E41" s="55">
        <v>1.2647595789631347E-2</v>
      </c>
      <c r="F41" s="55">
        <v>1.5298771778054821E-2</v>
      </c>
      <c r="G41" s="55">
        <v>1.6296340460647308E-2</v>
      </c>
      <c r="H41" s="55">
        <v>5.9342213156455487E-3</v>
      </c>
      <c r="I41" s="55">
        <v>5.031610904381148E-2</v>
      </c>
      <c r="J41" s="55">
        <v>1.8415183987603053E-2</v>
      </c>
      <c r="K41" s="55">
        <v>3.7042024023517452E-2</v>
      </c>
      <c r="L41" s="55">
        <v>2.7897877839672233E-3</v>
      </c>
    </row>
    <row r="42" spans="1:12" x14ac:dyDescent="0.25">
      <c r="A42" s="65"/>
      <c r="B42" s="61" t="s">
        <v>656</v>
      </c>
      <c r="C42" s="57">
        <v>3.5401874793649139E-2</v>
      </c>
      <c r="D42" s="57">
        <v>2.0540113445150623E-2</v>
      </c>
      <c r="E42" s="57">
        <v>3.0628793831853169E-3</v>
      </c>
      <c r="F42" s="57">
        <v>0.12722094663638361</v>
      </c>
      <c r="G42" s="57">
        <v>1.3283760018459979E-2</v>
      </c>
      <c r="H42" s="57">
        <v>1.6545440643314143E-2</v>
      </c>
      <c r="I42" s="57">
        <v>5.0668295419457623E-2</v>
      </c>
      <c r="J42" s="57">
        <v>5.9657363560446458E-2</v>
      </c>
      <c r="K42" s="57">
        <v>0.10054133571253823</v>
      </c>
      <c r="L42" s="57">
        <v>1.1879625306074402E-3</v>
      </c>
    </row>
    <row r="43" spans="1:12" x14ac:dyDescent="0.25">
      <c r="B43" s="48"/>
    </row>
    <row r="44" spans="1:12" x14ac:dyDescent="0.25">
      <c r="B44" s="48"/>
    </row>
    <row r="45" spans="1:12" x14ac:dyDescent="0.25">
      <c r="B45" s="48"/>
    </row>
    <row r="46" spans="1:12" x14ac:dyDescent="0.25">
      <c r="B46" s="48"/>
    </row>
    <row r="47" spans="1:12" x14ac:dyDescent="0.25">
      <c r="B47" s="48"/>
    </row>
    <row r="48" spans="1:12" x14ac:dyDescent="0.25">
      <c r="B48" s="48"/>
    </row>
    <row r="49" spans="2:2" x14ac:dyDescent="0.25">
      <c r="B49" s="48"/>
    </row>
    <row r="50" spans="2:2" x14ac:dyDescent="0.25">
      <c r="B50" s="48"/>
    </row>
    <row r="51" spans="2:2" x14ac:dyDescent="0.25">
      <c r="B51" s="48"/>
    </row>
    <row r="52" spans="2:2" x14ac:dyDescent="0.25">
      <c r="B52" s="48"/>
    </row>
  </sheetData>
  <mergeCells count="10">
    <mergeCell ref="V21:X21"/>
    <mergeCell ref="Y21:AA21"/>
    <mergeCell ref="AB21:AD21"/>
    <mergeCell ref="AE21:AG21"/>
    <mergeCell ref="D21:F21"/>
    <mergeCell ref="G21:I21"/>
    <mergeCell ref="J21:L21"/>
    <mergeCell ref="M21:O21"/>
    <mergeCell ref="P21:R21"/>
    <mergeCell ref="S21:U21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STATISTICA.Spreadsheet" shapeId="9217" r:id="rId4">
          <objectPr defaultSize="0" autoPict="0" r:id="rId5">
            <anchor moveWithCells="1">
              <from>
                <xdr:col>0</xdr:col>
                <xdr:colOff>0</xdr:colOff>
                <xdr:row>44</xdr:row>
                <xdr:rowOff>0</xdr:rowOff>
              </from>
              <to>
                <xdr:col>4</xdr:col>
                <xdr:colOff>628650</xdr:colOff>
                <xdr:row>57</xdr:row>
                <xdr:rowOff>38100</xdr:rowOff>
              </to>
            </anchor>
          </objectPr>
        </oleObject>
      </mc:Choice>
      <mc:Fallback>
        <oleObject progId="STATISTICA.Spreadsheet" shapeId="9217" r:id="rId4"/>
      </mc:Fallback>
    </mc:AlternateContent>
    <mc:AlternateContent xmlns:mc="http://schemas.openxmlformats.org/markup-compatibility/2006">
      <mc:Choice Requires="x14">
        <oleObject progId="STATISTICA.Graph" shapeId="9218" r:id="rId6">
          <objectPr defaultSize="0" autoPict="0" r:id="rId7">
            <anchor moveWithCells="1">
              <from>
                <xdr:col>0</xdr:col>
                <xdr:colOff>0</xdr:colOff>
                <xdr:row>57</xdr:row>
                <xdr:rowOff>190500</xdr:rowOff>
              </from>
              <to>
                <xdr:col>4</xdr:col>
                <xdr:colOff>0</xdr:colOff>
                <xdr:row>74</xdr:row>
                <xdr:rowOff>28575</xdr:rowOff>
              </to>
            </anchor>
          </objectPr>
        </oleObject>
      </mc:Choice>
      <mc:Fallback>
        <oleObject progId="STATISTICA.Graph" shapeId="9218" r:id="rId6"/>
      </mc:Fallback>
    </mc:AlternateContent>
    <mc:AlternateContent xmlns:mc="http://schemas.openxmlformats.org/markup-compatibility/2006">
      <mc:Choice Requires="x14">
        <oleObject progId="STATISTICA.Graph" shapeId="9219" r:id="rId8">
          <objectPr defaultSize="0" r:id="rId9">
            <anchor moveWithCells="1">
              <from>
                <xdr:col>4</xdr:col>
                <xdr:colOff>47625</xdr:colOff>
                <xdr:row>58</xdr:row>
                <xdr:rowOff>0</xdr:rowOff>
              </from>
              <to>
                <xdr:col>8</xdr:col>
                <xdr:colOff>828675</xdr:colOff>
                <xdr:row>74</xdr:row>
                <xdr:rowOff>38100</xdr:rowOff>
              </to>
            </anchor>
          </objectPr>
        </oleObject>
      </mc:Choice>
      <mc:Fallback>
        <oleObject progId="STATISTICA.Graph" shapeId="9219" r:id="rId8"/>
      </mc:Fallback>
    </mc:AlternateContent>
    <mc:AlternateContent xmlns:mc="http://schemas.openxmlformats.org/markup-compatibility/2006">
      <mc:Choice Requires="x14">
        <oleObject progId="STATISTICA.Graph" shapeId="9220" r:id="rId10">
          <objectPr defaultSize="0" autoPict="0" r:id="rId11">
            <anchor moveWithCells="1">
              <from>
                <xdr:col>9</xdr:col>
                <xdr:colOff>38100</xdr:colOff>
                <xdr:row>58</xdr:row>
                <xdr:rowOff>9525</xdr:rowOff>
              </from>
              <to>
                <xdr:col>15</xdr:col>
                <xdr:colOff>76200</xdr:colOff>
                <xdr:row>74</xdr:row>
                <xdr:rowOff>38100</xdr:rowOff>
              </to>
            </anchor>
          </objectPr>
        </oleObject>
      </mc:Choice>
      <mc:Fallback>
        <oleObject progId="STATISTICA.Graph" shapeId="9220" r:id="rId10"/>
      </mc:Fallback>
    </mc:AlternateContent>
    <mc:AlternateContent xmlns:mc="http://schemas.openxmlformats.org/markup-compatibility/2006">
      <mc:Choice Requires="x14">
        <oleObject progId="STATISTICA.Graph" shapeId="9221" r:id="rId12">
          <objectPr defaultSize="0" autoPict="0" r:id="rId13">
            <anchor moveWithCells="1">
              <from>
                <xdr:col>15</xdr:col>
                <xdr:colOff>133350</xdr:colOff>
                <xdr:row>58</xdr:row>
                <xdr:rowOff>0</xdr:rowOff>
              </from>
              <to>
                <xdr:col>22</xdr:col>
                <xdr:colOff>47625</xdr:colOff>
                <xdr:row>74</xdr:row>
                <xdr:rowOff>38100</xdr:rowOff>
              </to>
            </anchor>
          </objectPr>
        </oleObject>
      </mc:Choice>
      <mc:Fallback>
        <oleObject progId="STATISTICA.Graph" shapeId="9221" r:id="rId12"/>
      </mc:Fallback>
    </mc:AlternateContent>
    <mc:AlternateContent xmlns:mc="http://schemas.openxmlformats.org/markup-compatibility/2006">
      <mc:Choice Requires="x14">
        <oleObject progId="STATISTICA.Graph" shapeId="9223" r:id="rId14">
          <objectPr defaultSize="0" r:id="rId15">
            <anchor moveWithCells="1">
              <from>
                <xdr:col>0</xdr:col>
                <xdr:colOff>0</xdr:colOff>
                <xdr:row>74</xdr:row>
                <xdr:rowOff>133350</xdr:rowOff>
              </from>
              <to>
                <xdr:col>4</xdr:col>
                <xdr:colOff>38100</xdr:colOff>
                <xdr:row>91</xdr:row>
                <xdr:rowOff>0</xdr:rowOff>
              </to>
            </anchor>
          </objectPr>
        </oleObject>
      </mc:Choice>
      <mc:Fallback>
        <oleObject progId="STATISTICA.Graph" shapeId="9223" r:id="rId14"/>
      </mc:Fallback>
    </mc:AlternateContent>
    <mc:AlternateContent xmlns:mc="http://schemas.openxmlformats.org/markup-compatibility/2006">
      <mc:Choice Requires="x14">
        <oleObject progId="STATISTICA.Graph" shapeId="9224" r:id="rId16">
          <objectPr defaultSize="0" autoPict="0" r:id="rId17">
            <anchor moveWithCells="1">
              <from>
                <xdr:col>4</xdr:col>
                <xdr:colOff>85725</xdr:colOff>
                <xdr:row>74</xdr:row>
                <xdr:rowOff>133350</xdr:rowOff>
              </from>
              <to>
                <xdr:col>9</xdr:col>
                <xdr:colOff>0</xdr:colOff>
                <xdr:row>91</xdr:row>
                <xdr:rowOff>9525</xdr:rowOff>
              </to>
            </anchor>
          </objectPr>
        </oleObject>
      </mc:Choice>
      <mc:Fallback>
        <oleObject progId="STATISTICA.Graph" shapeId="9224" r:id="rId16"/>
      </mc:Fallback>
    </mc:AlternateContent>
    <mc:AlternateContent xmlns:mc="http://schemas.openxmlformats.org/markup-compatibility/2006">
      <mc:Choice Requires="x14">
        <oleObject progId="STATISTICA.Graph" shapeId="9225" r:id="rId18">
          <objectPr defaultSize="0" autoPict="0" r:id="rId19">
            <anchor moveWithCells="1">
              <from>
                <xdr:col>9</xdr:col>
                <xdr:colOff>57150</xdr:colOff>
                <xdr:row>74</xdr:row>
                <xdr:rowOff>133350</xdr:rowOff>
              </from>
              <to>
                <xdr:col>15</xdr:col>
                <xdr:colOff>95250</xdr:colOff>
                <xdr:row>91</xdr:row>
                <xdr:rowOff>19050</xdr:rowOff>
              </to>
            </anchor>
          </objectPr>
        </oleObject>
      </mc:Choice>
      <mc:Fallback>
        <oleObject progId="STATISTICA.Graph" shapeId="9225" r:id="rId18"/>
      </mc:Fallback>
    </mc:AlternateContent>
    <mc:AlternateContent xmlns:mc="http://schemas.openxmlformats.org/markup-compatibility/2006">
      <mc:Choice Requires="x14">
        <oleObject progId="STATISTICA.Graph" shapeId="9226" r:id="rId20">
          <objectPr defaultSize="0" autoPict="0" r:id="rId21">
            <anchor moveWithCells="1">
              <from>
                <xdr:col>22</xdr:col>
                <xdr:colOff>104775</xdr:colOff>
                <xdr:row>58</xdr:row>
                <xdr:rowOff>19050</xdr:rowOff>
              </from>
              <to>
                <xdr:col>29</xdr:col>
                <xdr:colOff>66675</xdr:colOff>
                <xdr:row>74</xdr:row>
                <xdr:rowOff>38100</xdr:rowOff>
              </to>
            </anchor>
          </objectPr>
        </oleObject>
      </mc:Choice>
      <mc:Fallback>
        <oleObject progId="STATISTICA.Graph" shapeId="9226" r:id="rId20"/>
      </mc:Fallback>
    </mc:AlternateContent>
    <mc:AlternateContent xmlns:mc="http://schemas.openxmlformats.org/markup-compatibility/2006">
      <mc:Choice Requires="x14">
        <oleObject progId="STATISTICA.Graph" shapeId="9227" r:id="rId22">
          <objectPr defaultSize="0" autoPict="0" r:id="rId23">
            <anchor moveWithCells="1">
              <from>
                <xdr:col>15</xdr:col>
                <xdr:colOff>152400</xdr:colOff>
                <xdr:row>74</xdr:row>
                <xdr:rowOff>133350</xdr:rowOff>
              </from>
              <to>
                <xdr:col>22</xdr:col>
                <xdr:colOff>76200</xdr:colOff>
                <xdr:row>91</xdr:row>
                <xdr:rowOff>28575</xdr:rowOff>
              </to>
            </anchor>
          </objectPr>
        </oleObject>
      </mc:Choice>
      <mc:Fallback>
        <oleObject progId="STATISTICA.Graph" shapeId="9227" r:id="rId22"/>
      </mc:Fallback>
    </mc:AlternateContent>
    <mc:AlternateContent xmlns:mc="http://schemas.openxmlformats.org/markup-compatibility/2006">
      <mc:Choice Requires="x14">
        <oleObject progId="STATISTICA.Graph" shapeId="9228" r:id="rId24">
          <objectPr defaultSize="0" autoPict="0" r:id="rId25">
            <anchor moveWithCells="1">
              <from>
                <xdr:col>22</xdr:col>
                <xdr:colOff>133350</xdr:colOff>
                <xdr:row>74</xdr:row>
                <xdr:rowOff>133350</xdr:rowOff>
              </from>
              <to>
                <xdr:col>29</xdr:col>
                <xdr:colOff>95250</xdr:colOff>
                <xdr:row>91</xdr:row>
                <xdr:rowOff>57150</xdr:rowOff>
              </to>
            </anchor>
          </objectPr>
        </oleObject>
      </mc:Choice>
      <mc:Fallback>
        <oleObject progId="STATISTICA.Graph" shapeId="9228" r:id="rId24"/>
      </mc:Fallback>
    </mc:AlternateContent>
    <mc:AlternateContent xmlns:mc="http://schemas.openxmlformats.org/markup-compatibility/2006">
      <mc:Choice Requires="x14">
        <oleObject progId="STATISTICA.Spreadsheet" shapeId="9229" r:id="rId26">
          <objectPr defaultSize="0" autoPict="0" r:id="rId27">
            <anchor moveWithCells="1">
              <from>
                <xdr:col>0</xdr:col>
                <xdr:colOff>0</xdr:colOff>
                <xdr:row>92</xdr:row>
                <xdr:rowOff>0</xdr:rowOff>
              </from>
              <to>
                <xdr:col>43</xdr:col>
                <xdr:colOff>152400</xdr:colOff>
                <xdr:row>100</xdr:row>
                <xdr:rowOff>19050</xdr:rowOff>
              </to>
            </anchor>
          </objectPr>
        </oleObject>
      </mc:Choice>
      <mc:Fallback>
        <oleObject progId="STATISTICA.Spreadsheet" shapeId="9229" r:id="rId26"/>
      </mc:Fallback>
    </mc:AlternateContent>
    <mc:AlternateContent xmlns:mc="http://schemas.openxmlformats.org/markup-compatibility/2006">
      <mc:Choice Requires="x14">
        <oleObject progId="STATISTICA.Graph" shapeId="9230" r:id="rId28">
          <objectPr defaultSize="0" autoPict="0" r:id="rId29">
            <anchor moveWithCells="1">
              <from>
                <xdr:col>0</xdr:col>
                <xdr:colOff>0</xdr:colOff>
                <xdr:row>101</xdr:row>
                <xdr:rowOff>0</xdr:rowOff>
              </from>
              <to>
                <xdr:col>7</xdr:col>
                <xdr:colOff>476250</xdr:colOff>
                <xdr:row>132</xdr:row>
                <xdr:rowOff>76200</xdr:rowOff>
              </to>
            </anchor>
          </objectPr>
        </oleObject>
      </mc:Choice>
      <mc:Fallback>
        <oleObject progId="STATISTICA.Graph" shapeId="9230" r:id="rId28"/>
      </mc:Fallback>
    </mc:AlternateContent>
    <mc:AlternateContent xmlns:mc="http://schemas.openxmlformats.org/markup-compatibility/2006">
      <mc:Choice Requires="x14">
        <oleObject progId="STATISTICA.Spreadsheet" shapeId="9236" r:id="rId30">
          <objectPr defaultSize="0" autoPict="0" r:id="rId31">
            <anchor moveWithCells="1" sizeWithCells="1">
              <from>
                <xdr:col>9</xdr:col>
                <xdr:colOff>85725</xdr:colOff>
                <xdr:row>101</xdr:row>
                <xdr:rowOff>9525</xdr:rowOff>
              </from>
              <to>
                <xdr:col>14</xdr:col>
                <xdr:colOff>457200</xdr:colOff>
                <xdr:row>109</xdr:row>
                <xdr:rowOff>66675</xdr:rowOff>
              </to>
            </anchor>
          </objectPr>
        </oleObject>
      </mc:Choice>
      <mc:Fallback>
        <oleObject progId="STATISTICA.Spreadsheet" shapeId="9236" r:id="rId30"/>
      </mc:Fallback>
    </mc:AlternateContent>
    <mc:AlternateContent xmlns:mc="http://schemas.openxmlformats.org/markup-compatibility/2006">
      <mc:Choice Requires="x14">
        <oleObject progId="STATISTICA.Spreadsheet" shapeId="9235" r:id="rId32">
          <objectPr defaultSize="0" r:id="rId33">
            <anchor moveWithCells="1" sizeWithCells="1">
              <from>
                <xdr:col>14</xdr:col>
                <xdr:colOff>504825</xdr:colOff>
                <xdr:row>101</xdr:row>
                <xdr:rowOff>9525</xdr:rowOff>
              </from>
              <to>
                <xdr:col>21</xdr:col>
                <xdr:colOff>228600</xdr:colOff>
                <xdr:row>109</xdr:row>
                <xdr:rowOff>66675</xdr:rowOff>
              </to>
            </anchor>
          </objectPr>
        </oleObject>
      </mc:Choice>
      <mc:Fallback>
        <oleObject progId="STATISTICA.Spreadsheet" shapeId="9235" r:id="rId32"/>
      </mc:Fallback>
    </mc:AlternateContent>
    <mc:AlternateContent xmlns:mc="http://schemas.openxmlformats.org/markup-compatibility/2006">
      <mc:Choice Requires="x14">
        <oleObject progId="STATISTICA.Spreadsheet" shapeId="9234" r:id="rId34">
          <objectPr defaultSize="0" autoPict="0" r:id="rId35">
            <anchor moveWithCells="1" sizeWithCells="1">
              <from>
                <xdr:col>21</xdr:col>
                <xdr:colOff>257175</xdr:colOff>
                <xdr:row>101</xdr:row>
                <xdr:rowOff>0</xdr:rowOff>
              </from>
              <to>
                <xdr:col>27</xdr:col>
                <xdr:colOff>419100</xdr:colOff>
                <xdr:row>109</xdr:row>
                <xdr:rowOff>57150</xdr:rowOff>
              </to>
            </anchor>
          </objectPr>
        </oleObject>
      </mc:Choice>
      <mc:Fallback>
        <oleObject progId="STATISTICA.Spreadsheet" shapeId="9234" r:id="rId34"/>
      </mc:Fallback>
    </mc:AlternateContent>
    <mc:AlternateContent xmlns:mc="http://schemas.openxmlformats.org/markup-compatibility/2006">
      <mc:Choice Requires="x14">
        <oleObject progId="STATISTICA.Spreadsheet" shapeId="9233" r:id="rId36">
          <objectPr defaultSize="0" r:id="rId37">
            <anchor moveWithCells="1" sizeWithCells="1">
              <from>
                <xdr:col>27</xdr:col>
                <xdr:colOff>504825</xdr:colOff>
                <xdr:row>101</xdr:row>
                <xdr:rowOff>9525</xdr:rowOff>
              </from>
              <to>
                <xdr:col>34</xdr:col>
                <xdr:colOff>66675</xdr:colOff>
                <xdr:row>109</xdr:row>
                <xdr:rowOff>66675</xdr:rowOff>
              </to>
            </anchor>
          </objectPr>
        </oleObject>
      </mc:Choice>
      <mc:Fallback>
        <oleObject progId="STATISTICA.Spreadsheet" shapeId="9233" r:id="rId36"/>
      </mc:Fallback>
    </mc:AlternateContent>
    <mc:AlternateContent xmlns:mc="http://schemas.openxmlformats.org/markup-compatibility/2006">
      <mc:Choice Requires="x14">
        <oleObject progId="STATISTICA.Spreadsheet" shapeId="9243" r:id="rId38">
          <objectPr defaultSize="0" autoPict="0" r:id="rId39">
            <anchor moveWithCells="1" sizeWithCells="1">
              <from>
                <xdr:col>34</xdr:col>
                <xdr:colOff>95250</xdr:colOff>
                <xdr:row>101</xdr:row>
                <xdr:rowOff>9525</xdr:rowOff>
              </from>
              <to>
                <xdr:col>40</xdr:col>
                <xdr:colOff>257175</xdr:colOff>
                <xdr:row>109</xdr:row>
                <xdr:rowOff>66675</xdr:rowOff>
              </to>
            </anchor>
          </objectPr>
        </oleObject>
      </mc:Choice>
      <mc:Fallback>
        <oleObject progId="STATISTICA.Spreadsheet" shapeId="9243" r:id="rId38"/>
      </mc:Fallback>
    </mc:AlternateContent>
    <mc:AlternateContent xmlns:mc="http://schemas.openxmlformats.org/markup-compatibility/2006">
      <mc:Choice Requires="x14">
        <oleObject progId="STATISTICA.Spreadsheet" shapeId="9242" r:id="rId40">
          <objectPr defaultSize="0" autoPict="0" r:id="rId41">
            <anchor moveWithCells="1" sizeWithCells="1">
              <from>
                <xdr:col>9</xdr:col>
                <xdr:colOff>85725</xdr:colOff>
                <xdr:row>109</xdr:row>
                <xdr:rowOff>19050</xdr:rowOff>
              </from>
              <to>
                <xdr:col>14</xdr:col>
                <xdr:colOff>438150</xdr:colOff>
                <xdr:row>117</xdr:row>
                <xdr:rowOff>76200</xdr:rowOff>
              </to>
            </anchor>
          </objectPr>
        </oleObject>
      </mc:Choice>
      <mc:Fallback>
        <oleObject progId="STATISTICA.Spreadsheet" shapeId="9242" r:id="rId40"/>
      </mc:Fallback>
    </mc:AlternateContent>
    <mc:AlternateContent xmlns:mc="http://schemas.openxmlformats.org/markup-compatibility/2006">
      <mc:Choice Requires="x14">
        <oleObject progId="STATISTICA.Spreadsheet" shapeId="9241" r:id="rId42">
          <objectPr defaultSize="0" autoPict="0" r:id="rId43">
            <anchor moveWithCells="1" sizeWithCells="1">
              <from>
                <xdr:col>14</xdr:col>
                <xdr:colOff>504825</xdr:colOff>
                <xdr:row>109</xdr:row>
                <xdr:rowOff>28575</xdr:rowOff>
              </from>
              <to>
                <xdr:col>21</xdr:col>
                <xdr:colOff>190500</xdr:colOff>
                <xdr:row>117</xdr:row>
                <xdr:rowOff>85725</xdr:rowOff>
              </to>
            </anchor>
          </objectPr>
        </oleObject>
      </mc:Choice>
      <mc:Fallback>
        <oleObject progId="STATISTICA.Spreadsheet" shapeId="9241" r:id="rId42"/>
      </mc:Fallback>
    </mc:AlternateContent>
    <mc:AlternateContent xmlns:mc="http://schemas.openxmlformats.org/markup-compatibility/2006">
      <mc:Choice Requires="x14">
        <oleObject progId="STATISTICA.Spreadsheet" shapeId="9240" r:id="rId44">
          <objectPr defaultSize="0" autoPict="0" r:id="rId45">
            <anchor moveWithCells="1" sizeWithCells="1">
              <from>
                <xdr:col>21</xdr:col>
                <xdr:colOff>257175</xdr:colOff>
                <xdr:row>109</xdr:row>
                <xdr:rowOff>38100</xdr:rowOff>
              </from>
              <to>
                <xdr:col>27</xdr:col>
                <xdr:colOff>390525</xdr:colOff>
                <xdr:row>117</xdr:row>
                <xdr:rowOff>95250</xdr:rowOff>
              </to>
            </anchor>
          </objectPr>
        </oleObject>
      </mc:Choice>
      <mc:Fallback>
        <oleObject progId="STATISTICA.Spreadsheet" shapeId="9240" r:id="rId44"/>
      </mc:Fallback>
    </mc:AlternateContent>
    <mc:AlternateContent xmlns:mc="http://schemas.openxmlformats.org/markup-compatibility/2006">
      <mc:Choice Requires="x14">
        <oleObject progId="STATISTICA.Spreadsheet" shapeId="9239" r:id="rId46">
          <objectPr defaultSize="0" autoPict="0" r:id="rId47">
            <anchor moveWithCells="1" sizeWithCells="1">
              <from>
                <xdr:col>27</xdr:col>
                <xdr:colOff>514350</xdr:colOff>
                <xdr:row>109</xdr:row>
                <xdr:rowOff>0</xdr:rowOff>
              </from>
              <to>
                <xdr:col>33</xdr:col>
                <xdr:colOff>590550</xdr:colOff>
                <xdr:row>117</xdr:row>
                <xdr:rowOff>57150</xdr:rowOff>
              </to>
            </anchor>
          </objectPr>
        </oleObject>
      </mc:Choice>
      <mc:Fallback>
        <oleObject progId="STATISTICA.Spreadsheet" shapeId="9239" r:id="rId46"/>
      </mc:Fallback>
    </mc:AlternateContent>
    <mc:AlternateContent xmlns:mc="http://schemas.openxmlformats.org/markup-compatibility/2006">
      <mc:Choice Requires="x14">
        <oleObject progId="STATISTICA.Spreadsheet" shapeId="9238" r:id="rId48">
          <objectPr defaultSize="0" autoPict="0" r:id="rId49">
            <anchor moveWithCells="1" sizeWithCells="1">
              <from>
                <xdr:col>34</xdr:col>
                <xdr:colOff>85725</xdr:colOff>
                <xdr:row>109</xdr:row>
                <xdr:rowOff>0</xdr:rowOff>
              </from>
              <to>
                <xdr:col>40</xdr:col>
                <xdr:colOff>190500</xdr:colOff>
                <xdr:row>117</xdr:row>
                <xdr:rowOff>57150</xdr:rowOff>
              </to>
            </anchor>
          </objectPr>
        </oleObject>
      </mc:Choice>
      <mc:Fallback>
        <oleObject progId="STATISTICA.Spreadsheet" shapeId="9238" r:id="rId4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zoomScale="70" zoomScaleNormal="70" workbookViewId="0">
      <selection activeCell="J31" sqref="J31"/>
    </sheetView>
  </sheetViews>
  <sheetFormatPr defaultRowHeight="15" x14ac:dyDescent="0.25"/>
  <cols>
    <col min="1" max="1" width="14.28515625" bestFit="1" customWidth="1"/>
    <col min="2" max="2" width="28.28515625" customWidth="1"/>
    <col min="3" max="3" width="44.5703125" bestFit="1" customWidth="1"/>
    <col min="4" max="5" width="11.7109375" customWidth="1"/>
    <col min="6" max="6" width="12.7109375" customWidth="1"/>
    <col min="7" max="7" width="13.140625" customWidth="1"/>
    <col min="8" max="9" width="11.7109375" customWidth="1"/>
    <col min="10" max="10" width="13.140625" customWidth="1"/>
    <col min="11" max="11" width="13.5703125" customWidth="1"/>
    <col min="12" max="35" width="11.7109375" customWidth="1"/>
  </cols>
  <sheetData>
    <row r="1" spans="1:36" s="80" customFormat="1" x14ac:dyDescent="0.25">
      <c r="A1" s="7" t="s">
        <v>800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36" ht="15.75" x14ac:dyDescent="0.25">
      <c r="B2" s="128"/>
      <c r="C2" s="129" t="s">
        <v>803</v>
      </c>
      <c r="D2" s="130">
        <v>30</v>
      </c>
      <c r="E2" s="130">
        <v>24</v>
      </c>
      <c r="F2" s="130">
        <v>28</v>
      </c>
      <c r="G2" s="130">
        <v>29</v>
      </c>
      <c r="H2" s="130">
        <v>26</v>
      </c>
      <c r="I2" s="130">
        <v>29</v>
      </c>
      <c r="J2" s="130">
        <v>29</v>
      </c>
      <c r="K2" s="131">
        <v>27</v>
      </c>
      <c r="L2" s="130">
        <v>16</v>
      </c>
      <c r="M2" s="130">
        <v>22</v>
      </c>
      <c r="N2" s="130">
        <v>22</v>
      </c>
      <c r="O2" s="130">
        <v>24</v>
      </c>
      <c r="P2" s="130">
        <v>21</v>
      </c>
      <c r="Q2" s="130">
        <v>21</v>
      </c>
      <c r="R2" s="130">
        <v>20</v>
      </c>
      <c r="S2" s="131">
        <v>22</v>
      </c>
      <c r="T2" s="130">
        <v>14</v>
      </c>
      <c r="U2" s="132">
        <v>12</v>
      </c>
      <c r="V2" s="132">
        <v>21</v>
      </c>
      <c r="W2" s="132">
        <v>22</v>
      </c>
      <c r="X2" s="132">
        <v>15</v>
      </c>
      <c r="Y2" s="132">
        <v>12</v>
      </c>
      <c r="Z2" s="132">
        <v>23</v>
      </c>
      <c r="AA2" s="133">
        <v>18</v>
      </c>
      <c r="AB2" s="132">
        <v>30</v>
      </c>
      <c r="AC2" s="132">
        <v>30</v>
      </c>
      <c r="AD2" s="132">
        <v>20</v>
      </c>
      <c r="AE2" s="132">
        <v>22</v>
      </c>
      <c r="AF2" s="132">
        <v>25</v>
      </c>
      <c r="AG2" s="132">
        <v>20</v>
      </c>
      <c r="AH2" s="132">
        <v>15</v>
      </c>
      <c r="AI2" s="133">
        <v>18</v>
      </c>
    </row>
    <row r="3" spans="1:36" ht="15.75" x14ac:dyDescent="0.25">
      <c r="B3" s="128"/>
      <c r="C3" s="134" t="s">
        <v>806</v>
      </c>
      <c r="D3" s="135">
        <v>8</v>
      </c>
      <c r="E3" s="136">
        <v>7</v>
      </c>
      <c r="F3" s="136">
        <v>7</v>
      </c>
      <c r="G3" s="136">
        <v>6</v>
      </c>
      <c r="H3" s="136">
        <v>7</v>
      </c>
      <c r="I3" s="136">
        <v>7</v>
      </c>
      <c r="J3" s="136">
        <v>9</v>
      </c>
      <c r="K3" s="137">
        <v>7</v>
      </c>
      <c r="L3" s="136">
        <v>3</v>
      </c>
      <c r="M3" s="136">
        <v>6</v>
      </c>
      <c r="N3" s="136">
        <v>5</v>
      </c>
      <c r="O3" s="136">
        <v>6</v>
      </c>
      <c r="P3" s="136">
        <v>5</v>
      </c>
      <c r="Q3" s="136">
        <v>6</v>
      </c>
      <c r="R3" s="136">
        <v>5</v>
      </c>
      <c r="S3" s="137">
        <v>6</v>
      </c>
      <c r="T3" s="136">
        <v>7</v>
      </c>
      <c r="U3" s="138">
        <v>6</v>
      </c>
      <c r="V3" s="138">
        <v>5</v>
      </c>
      <c r="W3" s="138">
        <v>5</v>
      </c>
      <c r="X3" s="138">
        <v>7</v>
      </c>
      <c r="Y3" s="138">
        <v>4</v>
      </c>
      <c r="Z3" s="139">
        <v>8</v>
      </c>
      <c r="AA3" s="140">
        <v>6</v>
      </c>
      <c r="AB3" s="139">
        <v>6</v>
      </c>
      <c r="AC3" s="139">
        <v>9</v>
      </c>
      <c r="AD3" s="139">
        <v>2</v>
      </c>
      <c r="AE3" s="139">
        <v>3</v>
      </c>
      <c r="AF3" s="139">
        <v>6</v>
      </c>
      <c r="AG3" s="139">
        <v>5</v>
      </c>
      <c r="AH3" s="139">
        <v>2</v>
      </c>
      <c r="AI3" s="141">
        <v>7</v>
      </c>
    </row>
    <row r="4" spans="1:36" ht="15.75" x14ac:dyDescent="0.25">
      <c r="B4" s="128"/>
      <c r="C4" s="129" t="s">
        <v>804</v>
      </c>
      <c r="D4" s="142">
        <f>SUM(D2:D3)</f>
        <v>38</v>
      </c>
      <c r="E4" s="142">
        <f t="shared" ref="E4:AI4" si="0">SUM(E2:E3)</f>
        <v>31</v>
      </c>
      <c r="F4" s="142">
        <f t="shared" si="0"/>
        <v>35</v>
      </c>
      <c r="G4" s="142">
        <f t="shared" si="0"/>
        <v>35</v>
      </c>
      <c r="H4" s="142">
        <f t="shared" si="0"/>
        <v>33</v>
      </c>
      <c r="I4" s="142">
        <f t="shared" si="0"/>
        <v>36</v>
      </c>
      <c r="J4" s="142">
        <f t="shared" si="0"/>
        <v>38</v>
      </c>
      <c r="K4" s="142">
        <f t="shared" si="0"/>
        <v>34</v>
      </c>
      <c r="L4" s="143">
        <f t="shared" si="0"/>
        <v>19</v>
      </c>
      <c r="M4" s="142">
        <f t="shared" si="0"/>
        <v>28</v>
      </c>
      <c r="N4" s="142">
        <f t="shared" si="0"/>
        <v>27</v>
      </c>
      <c r="O4" s="142">
        <f t="shared" si="0"/>
        <v>30</v>
      </c>
      <c r="P4" s="142">
        <f t="shared" si="0"/>
        <v>26</v>
      </c>
      <c r="Q4" s="142">
        <f t="shared" si="0"/>
        <v>27</v>
      </c>
      <c r="R4" s="142">
        <f t="shared" si="0"/>
        <v>25</v>
      </c>
      <c r="S4" s="142">
        <f t="shared" si="0"/>
        <v>28</v>
      </c>
      <c r="T4" s="143">
        <f t="shared" si="0"/>
        <v>21</v>
      </c>
      <c r="U4" s="142">
        <f t="shared" si="0"/>
        <v>18</v>
      </c>
      <c r="V4" s="142">
        <f t="shared" si="0"/>
        <v>26</v>
      </c>
      <c r="W4" s="142">
        <f t="shared" si="0"/>
        <v>27</v>
      </c>
      <c r="X4" s="142">
        <f t="shared" si="0"/>
        <v>22</v>
      </c>
      <c r="Y4" s="142">
        <f t="shared" si="0"/>
        <v>16</v>
      </c>
      <c r="Z4" s="142">
        <f t="shared" si="0"/>
        <v>31</v>
      </c>
      <c r="AA4" s="142">
        <f t="shared" si="0"/>
        <v>24</v>
      </c>
      <c r="AB4" s="143">
        <f t="shared" si="0"/>
        <v>36</v>
      </c>
      <c r="AC4" s="142">
        <f t="shared" si="0"/>
        <v>39</v>
      </c>
      <c r="AD4" s="142">
        <f t="shared" si="0"/>
        <v>22</v>
      </c>
      <c r="AE4" s="142">
        <f t="shared" si="0"/>
        <v>25</v>
      </c>
      <c r="AF4" s="142">
        <f t="shared" si="0"/>
        <v>31</v>
      </c>
      <c r="AG4" s="142">
        <f t="shared" si="0"/>
        <v>25</v>
      </c>
      <c r="AH4" s="142">
        <f t="shared" si="0"/>
        <v>17</v>
      </c>
      <c r="AI4" s="142">
        <f t="shared" si="0"/>
        <v>25</v>
      </c>
      <c r="AJ4" s="49"/>
    </row>
    <row r="5" spans="1:36" ht="15.75" x14ac:dyDescent="0.25">
      <c r="B5" s="144"/>
      <c r="C5" s="129" t="s">
        <v>805</v>
      </c>
      <c r="D5" s="145">
        <f>AVERAGE(D2:K2)</f>
        <v>27.75</v>
      </c>
      <c r="E5" s="130"/>
      <c r="F5" s="146">
        <f>(D5/$D$7*100)</f>
        <v>79.285714285714278</v>
      </c>
      <c r="G5" s="130" t="s">
        <v>121</v>
      </c>
      <c r="H5" s="130"/>
      <c r="I5" s="130"/>
      <c r="J5" s="130"/>
      <c r="K5" s="131"/>
      <c r="L5" s="147">
        <f>AVERAGE(L2:S2)</f>
        <v>21</v>
      </c>
      <c r="M5" s="130" t="s">
        <v>835</v>
      </c>
      <c r="N5" s="146">
        <f>(L5/$L$7*100)</f>
        <v>80</v>
      </c>
      <c r="O5" s="146" t="s">
        <v>121</v>
      </c>
      <c r="P5" s="130"/>
      <c r="Q5" s="130"/>
      <c r="R5" s="130"/>
      <c r="S5" s="131"/>
      <c r="T5" s="147">
        <f>AVERAGE(T2:AA2)</f>
        <v>17.125</v>
      </c>
      <c r="U5" s="146" t="s">
        <v>836</v>
      </c>
      <c r="V5" s="146">
        <f>(T5/$T$7*100)</f>
        <v>74.054054054054049</v>
      </c>
      <c r="W5" s="146" t="s">
        <v>121</v>
      </c>
      <c r="X5" s="146"/>
      <c r="Y5" s="146"/>
      <c r="Z5" s="146"/>
      <c r="AA5" s="148"/>
      <c r="AB5" s="147">
        <f>AVERAGE(AB2:AI2)</f>
        <v>22.5</v>
      </c>
      <c r="AC5" s="146" t="s">
        <v>837</v>
      </c>
      <c r="AD5" s="146">
        <f>(AB5/$AB$7*100)</f>
        <v>81.818181818181827</v>
      </c>
      <c r="AE5" s="146" t="s">
        <v>121</v>
      </c>
      <c r="AF5" s="146"/>
      <c r="AG5" s="146"/>
      <c r="AH5" s="146"/>
      <c r="AI5" s="148"/>
    </row>
    <row r="6" spans="1:36" ht="15.75" x14ac:dyDescent="0.25">
      <c r="B6" s="144"/>
      <c r="C6" s="149" t="s">
        <v>801</v>
      </c>
      <c r="D6" s="147">
        <f>STDEV(D2:K2)</f>
        <v>1.9820624179302297</v>
      </c>
      <c r="E6" s="147"/>
      <c r="F6" s="147"/>
      <c r="G6" s="147"/>
      <c r="H6" s="147"/>
      <c r="I6" s="147"/>
      <c r="J6" s="147"/>
      <c r="K6" s="150"/>
      <c r="L6" s="147">
        <f>STDEV(L2:S2)</f>
        <v>2.3299294900428702</v>
      </c>
      <c r="M6" s="147"/>
      <c r="N6" s="147"/>
      <c r="O6" s="147"/>
      <c r="P6" s="147"/>
      <c r="Q6" s="147"/>
      <c r="R6" s="147"/>
      <c r="S6" s="150"/>
      <c r="T6" s="147">
        <f>STDEV(T2:AA2)</f>
        <v>4.4860896112315904</v>
      </c>
      <c r="U6" s="144"/>
      <c r="V6" s="144"/>
      <c r="W6" s="144"/>
      <c r="X6" s="144"/>
      <c r="Y6" s="144"/>
      <c r="Z6" s="144"/>
      <c r="AA6" s="151"/>
      <c r="AB6" s="147">
        <f>STDEV(AB2:AI2)</f>
        <v>5.4510811509539749</v>
      </c>
      <c r="AC6" s="144"/>
      <c r="AD6" s="144"/>
      <c r="AE6" s="144"/>
      <c r="AF6" s="144"/>
      <c r="AG6" s="144"/>
      <c r="AH6" s="144"/>
      <c r="AI6" s="151"/>
    </row>
    <row r="7" spans="1:36" ht="15.75" x14ac:dyDescent="0.25">
      <c r="B7" s="144"/>
      <c r="C7" s="149" t="s">
        <v>802</v>
      </c>
      <c r="D7" s="147">
        <f>AVERAGE(D4:K4)</f>
        <v>35</v>
      </c>
      <c r="E7" s="147"/>
      <c r="F7" s="147">
        <v>100</v>
      </c>
      <c r="G7" s="147" t="s">
        <v>121</v>
      </c>
      <c r="H7" s="147"/>
      <c r="I7" s="147"/>
      <c r="J7" s="147"/>
      <c r="K7" s="150"/>
      <c r="L7" s="147">
        <f>AVERAGE(L4:S4)</f>
        <v>26.25</v>
      </c>
      <c r="M7" s="147"/>
      <c r="N7" s="147">
        <v>100</v>
      </c>
      <c r="O7" s="147" t="s">
        <v>121</v>
      </c>
      <c r="P7" s="147"/>
      <c r="Q7" s="147"/>
      <c r="R7" s="147"/>
      <c r="S7" s="150"/>
      <c r="T7" s="147">
        <f>AVERAGE(T4:AA4)</f>
        <v>23.125</v>
      </c>
      <c r="U7" s="144"/>
      <c r="V7" s="144">
        <v>100</v>
      </c>
      <c r="W7" s="144" t="s">
        <v>121</v>
      </c>
      <c r="X7" s="144"/>
      <c r="Y7" s="144"/>
      <c r="Z7" s="144"/>
      <c r="AA7" s="151"/>
      <c r="AB7" s="147">
        <f>AVERAGE(AB4:AI4)</f>
        <v>27.5</v>
      </c>
      <c r="AC7" s="144"/>
      <c r="AD7" s="144">
        <v>100</v>
      </c>
      <c r="AE7" s="144" t="s">
        <v>121</v>
      </c>
      <c r="AF7" s="144"/>
      <c r="AG7" s="144"/>
      <c r="AH7" s="144"/>
      <c r="AI7" s="151"/>
    </row>
    <row r="8" spans="1:36" ht="15.75" x14ac:dyDescent="0.25">
      <c r="B8" s="144"/>
      <c r="C8" s="152" t="s">
        <v>801</v>
      </c>
      <c r="D8" s="136">
        <f>STDEV(D4:K4)</f>
        <v>2.3904572186687871</v>
      </c>
      <c r="E8" s="136"/>
      <c r="F8" s="136"/>
      <c r="G8" s="136"/>
      <c r="H8" s="136"/>
      <c r="I8" s="136"/>
      <c r="J8" s="136"/>
      <c r="K8" s="137"/>
      <c r="L8" s="136">
        <f>STDEV(L4:S4)</f>
        <v>3.2841611235921855</v>
      </c>
      <c r="M8" s="136"/>
      <c r="N8" s="136"/>
      <c r="O8" s="136"/>
      <c r="P8" s="136"/>
      <c r="Q8" s="136"/>
      <c r="R8" s="136"/>
      <c r="S8" s="137"/>
      <c r="T8" s="136">
        <f>STDEV(T4:AA4)</f>
        <v>4.9117206760971248</v>
      </c>
      <c r="U8" s="153"/>
      <c r="V8" s="153"/>
      <c r="W8" s="153"/>
      <c r="X8" s="153"/>
      <c r="Y8" s="153"/>
      <c r="Z8" s="153"/>
      <c r="AA8" s="154"/>
      <c r="AB8" s="136">
        <f>STDEV(AB4:AI4)</f>
        <v>7.3290030505032346</v>
      </c>
      <c r="AC8" s="153"/>
      <c r="AD8" s="153"/>
      <c r="AE8" s="153"/>
      <c r="AF8" s="153"/>
      <c r="AG8" s="153"/>
      <c r="AH8" s="153"/>
      <c r="AI8" s="154"/>
    </row>
    <row r="9" spans="1:36" ht="15.75" x14ac:dyDescent="0.25">
      <c r="B9" s="144"/>
      <c r="C9" s="155"/>
      <c r="D9" s="165" t="s">
        <v>866</v>
      </c>
      <c r="E9" s="166"/>
      <c r="F9" s="166"/>
      <c r="G9" s="166"/>
      <c r="H9" s="166"/>
      <c r="I9" s="166"/>
      <c r="J9" s="166"/>
      <c r="K9" s="167"/>
      <c r="L9" s="165" t="s">
        <v>864</v>
      </c>
      <c r="M9" s="166"/>
      <c r="N9" s="166"/>
      <c r="O9" s="166"/>
      <c r="P9" s="166"/>
      <c r="Q9" s="166"/>
      <c r="R9" s="166"/>
      <c r="S9" s="167"/>
      <c r="T9" s="168" t="s">
        <v>867</v>
      </c>
      <c r="U9" s="169"/>
      <c r="V9" s="169"/>
      <c r="W9" s="169"/>
      <c r="X9" s="169"/>
      <c r="Y9" s="169"/>
      <c r="Z9" s="169"/>
      <c r="AA9" s="170"/>
      <c r="AB9" s="168" t="s">
        <v>865</v>
      </c>
      <c r="AC9" s="169"/>
      <c r="AD9" s="169"/>
      <c r="AE9" s="169"/>
      <c r="AF9" s="169"/>
      <c r="AG9" s="169"/>
      <c r="AH9" s="169"/>
      <c r="AI9" s="170"/>
    </row>
    <row r="10" spans="1:36" ht="15.75" x14ac:dyDescent="0.25">
      <c r="B10" s="144"/>
      <c r="C10" s="147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</row>
    <row r="11" spans="1:36" ht="15.75" x14ac:dyDescent="0.25">
      <c r="A11" s="38"/>
      <c r="B11" s="144"/>
      <c r="C11" s="147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38"/>
    </row>
    <row r="12" spans="1:36" ht="15.75" x14ac:dyDescent="0.25">
      <c r="B12" s="158" t="s">
        <v>807</v>
      </c>
      <c r="C12" s="131" t="s">
        <v>805</v>
      </c>
      <c r="D12" s="146">
        <f>AVERAGE(D2:S2)</f>
        <v>24.375</v>
      </c>
      <c r="E12" s="130"/>
      <c r="F12" s="130">
        <f>(D12/$D$14*100)</f>
        <v>79.591836734693871</v>
      </c>
      <c r="G12" s="130" t="s">
        <v>121</v>
      </c>
      <c r="H12" s="130" t="s">
        <v>868</v>
      </c>
      <c r="I12" s="130"/>
      <c r="J12" s="130"/>
      <c r="K12" s="131"/>
      <c r="L12" s="146">
        <f>AVERAGE(T2:AI2)</f>
        <v>19.8125</v>
      </c>
      <c r="M12" s="130"/>
      <c r="N12" s="130">
        <f>(L12/$L$14*100)</f>
        <v>78.271604938271594</v>
      </c>
      <c r="O12" s="130" t="s">
        <v>121</v>
      </c>
      <c r="P12" s="130" t="s">
        <v>869</v>
      </c>
      <c r="Q12" s="130"/>
      <c r="R12" s="130"/>
      <c r="S12" s="131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38"/>
    </row>
    <row r="13" spans="1:36" ht="15.75" x14ac:dyDescent="0.25">
      <c r="B13" s="159"/>
      <c r="C13" s="150" t="s">
        <v>801</v>
      </c>
      <c r="D13" s="147">
        <f>STDEV(D2:S2)</f>
        <v>4.0640702093672871</v>
      </c>
      <c r="E13" s="147"/>
      <c r="F13" s="147"/>
      <c r="G13" s="147"/>
      <c r="H13" s="147"/>
      <c r="I13" s="147"/>
      <c r="J13" s="147"/>
      <c r="K13" s="150"/>
      <c r="L13" s="147">
        <f>STDEV(T2:AI2)</f>
        <v>5.5643957443733276</v>
      </c>
      <c r="M13" s="147"/>
      <c r="N13" s="147"/>
      <c r="O13" s="147"/>
      <c r="P13" s="147"/>
      <c r="Q13" s="147"/>
      <c r="R13" s="147"/>
      <c r="S13" s="150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38"/>
    </row>
    <row r="14" spans="1:36" ht="15.75" x14ac:dyDescent="0.25">
      <c r="B14" s="159"/>
      <c r="C14" s="150" t="s">
        <v>802</v>
      </c>
      <c r="D14" s="144">
        <f>AVERAGE(D4:S4)</f>
        <v>30.625</v>
      </c>
      <c r="E14" s="144"/>
      <c r="F14" s="144">
        <v>100</v>
      </c>
      <c r="G14" s="144" t="s">
        <v>121</v>
      </c>
      <c r="H14" s="144"/>
      <c r="I14" s="144"/>
      <c r="J14" s="144"/>
      <c r="K14" s="151"/>
      <c r="L14" s="144">
        <f>AVERAGE(T4:AI4)</f>
        <v>25.3125</v>
      </c>
      <c r="M14" s="144"/>
      <c r="N14" s="144">
        <v>100</v>
      </c>
      <c r="O14" s="144" t="s">
        <v>121</v>
      </c>
      <c r="P14" s="144"/>
      <c r="Q14" s="144"/>
      <c r="R14" s="144"/>
      <c r="S14" s="151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38"/>
    </row>
    <row r="15" spans="1:36" ht="15.75" x14ac:dyDescent="0.25">
      <c r="B15" s="135"/>
      <c r="C15" s="137" t="s">
        <v>801</v>
      </c>
      <c r="D15" s="153">
        <f>STDEV(D4:S4)</f>
        <v>5.3025151264910759</v>
      </c>
      <c r="E15" s="153"/>
      <c r="F15" s="153"/>
      <c r="G15" s="153"/>
      <c r="H15" s="153"/>
      <c r="I15" s="153"/>
      <c r="J15" s="153"/>
      <c r="K15" s="154"/>
      <c r="L15" s="153">
        <f>STDEV(T4:AI4)</f>
        <v>6.436549282547805</v>
      </c>
      <c r="M15" s="153"/>
      <c r="N15" s="153"/>
      <c r="O15" s="153"/>
      <c r="P15" s="153"/>
      <c r="Q15" s="153"/>
      <c r="R15" s="153"/>
      <c r="S15" s="15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38"/>
    </row>
    <row r="16" spans="1:36" ht="15.75" x14ac:dyDescent="0.25">
      <c r="B16" s="159" t="s">
        <v>808</v>
      </c>
      <c r="C16" s="150" t="s">
        <v>805</v>
      </c>
      <c r="D16" s="144">
        <f>AVERAGE(D2:K2,T2:AA2)</f>
        <v>22.4375</v>
      </c>
      <c r="E16" s="144"/>
      <c r="F16" s="144">
        <f>(D16/$D$18*100)</f>
        <v>77.204301075268816</v>
      </c>
      <c r="G16" s="160" t="s">
        <v>121</v>
      </c>
      <c r="H16" s="160" t="s">
        <v>870</v>
      </c>
      <c r="I16" s="144"/>
      <c r="J16" s="144"/>
      <c r="K16" s="151"/>
      <c r="L16" s="144">
        <f>AVERAGE(L2:S2,AB2:AI2)</f>
        <v>21.75</v>
      </c>
      <c r="M16" s="144"/>
      <c r="N16" s="144">
        <f>(L16/$L$18*100)</f>
        <v>80.930232558139537</v>
      </c>
      <c r="O16" s="144" t="s">
        <v>121</v>
      </c>
      <c r="P16" s="144" t="s">
        <v>871</v>
      </c>
      <c r="Q16" s="144"/>
      <c r="R16" s="144"/>
      <c r="S16" s="151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38"/>
    </row>
    <row r="17" spans="2:36" ht="15.75" x14ac:dyDescent="0.25">
      <c r="B17" s="159"/>
      <c r="C17" s="150" t="s">
        <v>801</v>
      </c>
      <c r="D17" s="144">
        <f>STDEV(D2:K2,T2:AA2)</f>
        <v>6.4287764517571047</v>
      </c>
      <c r="E17" s="144"/>
      <c r="F17" s="144"/>
      <c r="G17" s="144"/>
      <c r="H17" s="144"/>
      <c r="I17" s="144"/>
      <c r="J17" s="144"/>
      <c r="K17" s="151"/>
      <c r="L17" s="144">
        <f>STDEV(L2:S2,AB2:AI2)</f>
        <v>4.1231056256176606</v>
      </c>
      <c r="M17" s="144"/>
      <c r="N17" s="144"/>
      <c r="O17" s="144"/>
      <c r="P17" s="144"/>
      <c r="Q17" s="144"/>
      <c r="R17" s="144"/>
      <c r="S17" s="151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38"/>
    </row>
    <row r="18" spans="2:36" ht="15.75" x14ac:dyDescent="0.25">
      <c r="B18" s="159"/>
      <c r="C18" s="150" t="s">
        <v>802</v>
      </c>
      <c r="D18" s="144">
        <f>AVERAGE(D4:K4,T4:AA4)</f>
        <v>29.0625</v>
      </c>
      <c r="E18" s="144"/>
      <c r="F18" s="144">
        <v>100</v>
      </c>
      <c r="G18" s="144" t="s">
        <v>121</v>
      </c>
      <c r="H18" s="144"/>
      <c r="I18" s="144"/>
      <c r="J18" s="144"/>
      <c r="K18" s="151"/>
      <c r="L18" s="144">
        <f>AVERAGE(L4:S4,AB4:AI4)</f>
        <v>26.875</v>
      </c>
      <c r="M18" s="144"/>
      <c r="N18" s="144">
        <v>100</v>
      </c>
      <c r="O18" s="144" t="s">
        <v>121</v>
      </c>
      <c r="P18" s="144"/>
      <c r="Q18" s="144"/>
      <c r="R18" s="144"/>
      <c r="S18" s="151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38"/>
    </row>
    <row r="19" spans="2:36" ht="15.75" x14ac:dyDescent="0.25">
      <c r="B19" s="135"/>
      <c r="C19" s="137" t="s">
        <v>801</v>
      </c>
      <c r="D19" s="153">
        <f>STDEV(D4:K4,T4:AA4)</f>
        <v>7.1783818975216604</v>
      </c>
      <c r="E19" s="153"/>
      <c r="F19" s="153"/>
      <c r="G19" s="153"/>
      <c r="H19" s="153"/>
      <c r="I19" s="153"/>
      <c r="J19" s="153"/>
      <c r="K19" s="154"/>
      <c r="L19" s="153">
        <f>STDEV(L4:S4,AB4:AI4)</f>
        <v>5.5241892316127865</v>
      </c>
      <c r="M19" s="153"/>
      <c r="N19" s="153"/>
      <c r="O19" s="153"/>
      <c r="P19" s="153"/>
      <c r="Q19" s="153"/>
      <c r="R19" s="153"/>
      <c r="S19" s="15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38"/>
    </row>
    <row r="20" spans="2:36" x14ac:dyDescent="0.25">
      <c r="B20" s="38"/>
      <c r="C20" s="7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</row>
    <row r="21" spans="2:36" x14ac:dyDescent="0.25"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</row>
  </sheetData>
  <mergeCells count="4">
    <mergeCell ref="D9:K9"/>
    <mergeCell ref="L9:S9"/>
    <mergeCell ref="T9:AA9"/>
    <mergeCell ref="AB9:AI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Tab1-Length distribution</vt:lpstr>
      <vt:lpstr>Tab2-Number of reads par sample</vt:lpstr>
      <vt:lpstr>Tab3-Analysed samples - Reads</vt:lpstr>
      <vt:lpstr>Tab4-Analysed samples - %</vt:lpstr>
      <vt:lpstr>Tab5-Overview CF</vt:lpstr>
      <vt:lpstr>Tab6-CF1-log</vt:lpstr>
      <vt:lpstr>Tab7-T1T2</vt:lpstr>
    </vt:vector>
  </TitlesOfParts>
  <Company>ILVO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Lieven Waeyenberge</dc:creator>
  <cp:lastModifiedBy>Lieven Waeyenberge</cp:lastModifiedBy>
  <dcterms:created xsi:type="dcterms:W3CDTF">2018-04-03T11:56:18Z</dcterms:created>
  <dcterms:modified xsi:type="dcterms:W3CDTF">2019-04-01T13:55:40Z</dcterms:modified>
</cp:coreProperties>
</file>