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GIULIA\DOTTORATO BIOLOGIA AMBIENTALE\ARTICOLI PLASTICHE\DIVERSITY\PREPROOF\"/>
    </mc:Choice>
  </mc:AlternateContent>
  <xr:revisionPtr revIDLastSave="0" documentId="13_ncr:1_{EF9D6DDD-E694-4A48-8B4E-05A6E6044636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Table S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5" i="1" l="1"/>
  <c r="G105" i="1"/>
  <c r="G102" i="1"/>
  <c r="G101" i="1"/>
  <c r="G93" i="1"/>
  <c r="G66" i="1"/>
  <c r="G32" i="1"/>
  <c r="G29" i="1"/>
  <c r="G26" i="1"/>
</calcChain>
</file>

<file path=xl/sharedStrings.xml><?xml version="1.0" encoding="utf-8"?>
<sst xmlns="http://schemas.openxmlformats.org/spreadsheetml/2006/main" count="799" uniqueCount="261">
  <si>
    <t>Reference</t>
  </si>
  <si>
    <t>Freshwater type</t>
  </si>
  <si>
    <t>Continent</t>
  </si>
  <si>
    <t>Country</t>
  </si>
  <si>
    <t>Site</t>
  </si>
  <si>
    <t>Biota</t>
  </si>
  <si>
    <t>Value</t>
  </si>
  <si>
    <t>Unit of measurement</t>
  </si>
  <si>
    <t>Iannilli et al., 2020</t>
  </si>
  <si>
    <t>Lentic</t>
  </si>
  <si>
    <t>Europe</t>
  </si>
  <si>
    <t>Italy</t>
  </si>
  <si>
    <t>Lake Albano</t>
  </si>
  <si>
    <t>MACROINVERTEBRATE</t>
  </si>
  <si>
    <t>items/individual</t>
  </si>
  <si>
    <t>Lake Bracciano</t>
  </si>
  <si>
    <t>Hurt et al., 2020</t>
  </si>
  <si>
    <t>America</t>
  </si>
  <si>
    <t>USA (Illinois)</t>
  </si>
  <si>
    <t>Lake Evergreen and Lake Bloomington</t>
  </si>
  <si>
    <t>FISH</t>
  </si>
  <si>
    <t>frequency of occurrence (%) in 41 specimens</t>
  </si>
  <si>
    <t>Schessl et al., 2019</t>
  </si>
  <si>
    <t>Lotic</t>
  </si>
  <si>
    <t xml:space="preserve"> USA (New York)</t>
  </si>
  <si>
    <t>St. Lawrence River</t>
  </si>
  <si>
    <t>AMPHIBIA</t>
  </si>
  <si>
    <t>occurrence in 31 specimen</t>
  </si>
  <si>
    <t>Faure et al., 2012</t>
  </si>
  <si>
    <t xml:space="preserve"> Switzerland &amp; France</t>
  </si>
  <si>
    <t>Lake Geneva</t>
  </si>
  <si>
    <t>BIRDS</t>
  </si>
  <si>
    <t>occurrence in 1 specimen</t>
  </si>
  <si>
    <t>Faure et al., 2015</t>
  </si>
  <si>
    <t>occurrence in 9 specimen</t>
  </si>
  <si>
    <t>Holland et al., 2016</t>
  </si>
  <si>
    <t>na</t>
  </si>
  <si>
    <t>Canada</t>
  </si>
  <si>
    <t>Northern Territory</t>
  </si>
  <si>
    <t>frequency of occurrence (%)</t>
  </si>
  <si>
    <t>Brookson et al., 2019</t>
  </si>
  <si>
    <t>Laurentian Great Lakes</t>
  </si>
  <si>
    <t>frequency of occurrence(%) of antropogenic debrees (microplasics inclusive) 30 specimen</t>
  </si>
  <si>
    <t>Blettler et al., 2019</t>
  </si>
  <si>
    <t>Argentina</t>
  </si>
  <si>
    <t>Paraná River</t>
  </si>
  <si>
    <t>occurence (average) in 21 specimen</t>
  </si>
  <si>
    <t>Park et al., 2020</t>
  </si>
  <si>
    <t>Asia</t>
  </si>
  <si>
    <t>South Korea</t>
  </si>
  <si>
    <t xml:space="preserve">Han River </t>
  </si>
  <si>
    <t>particles/fish</t>
  </si>
  <si>
    <t>Slootmaekers et al., 2019</t>
  </si>
  <si>
    <t xml:space="preserve"> Belgium</t>
  </si>
  <si>
    <t>Balengracht River</t>
  </si>
  <si>
    <t>Bosbeek River</t>
  </si>
  <si>
    <t>Bovenschelde River</t>
  </si>
  <si>
    <t>Desselse Neet River</t>
  </si>
  <si>
    <t>Dijle River</t>
  </si>
  <si>
    <t>Gaverbeek River</t>
  </si>
  <si>
    <t>Ijse River</t>
  </si>
  <si>
    <t>Kleine Herk River</t>
  </si>
  <si>
    <t>Kleine Nete River</t>
  </si>
  <si>
    <t>Merkske River</t>
  </si>
  <si>
    <t>RodeLoop River</t>
  </si>
  <si>
    <t>Velpe River</t>
  </si>
  <si>
    <t>Wimp River</t>
  </si>
  <si>
    <t>Winge River</t>
  </si>
  <si>
    <t>Zwarte Neet River</t>
  </si>
  <si>
    <t>Andrade et al., 2019</t>
  </si>
  <si>
    <t xml:space="preserve"> Brazil</t>
  </si>
  <si>
    <t>Xingu River</t>
  </si>
  <si>
    <t>frequency of occurrence (%) in 172 specimens</t>
  </si>
  <si>
    <t>Silva-Cavalcanti et al., 2017</t>
  </si>
  <si>
    <t xml:space="preserve"> Brazil </t>
  </si>
  <si>
    <t>Pajeú River</t>
  </si>
  <si>
    <t>frequency of occurrence (%) in 48 specimens</t>
  </si>
  <si>
    <t>Zhang et al., 2017</t>
  </si>
  <si>
    <t xml:space="preserve"> China</t>
  </si>
  <si>
    <t>Xiangxi River</t>
  </si>
  <si>
    <t>Yuan et al., 2019</t>
  </si>
  <si>
    <t xml:space="preserve"> China (Jangxi)</t>
  </si>
  <si>
    <t>Lake Poyang</t>
  </si>
  <si>
    <t>Jabeen et al., 2017</t>
  </si>
  <si>
    <t xml:space="preserve"> China (Jiangsu)</t>
  </si>
  <si>
    <t>Lake Taihu</t>
  </si>
  <si>
    <t>frequency of occurrence (%) in 120-240 specimen</t>
  </si>
  <si>
    <t>Su et al., 2016</t>
  </si>
  <si>
    <t xml:space="preserve"> items/g</t>
  </si>
  <si>
    <t>Xiong et al., 2018</t>
  </si>
  <si>
    <t xml:space="preserve"> China (Qinqhai)</t>
  </si>
  <si>
    <t>Lake Qinghai</t>
  </si>
  <si>
    <t>Collard et., 2018</t>
  </si>
  <si>
    <t xml:space="preserve"> France</t>
  </si>
  <si>
    <t>Marne River</t>
  </si>
  <si>
    <t>Seine River</t>
  </si>
  <si>
    <t>Sanchez et al., 2014</t>
  </si>
  <si>
    <t>Bramerit River</t>
  </si>
  <si>
    <t>frequency of occurrence (%) in 8 specimens</t>
  </si>
  <si>
    <t>Auvézère River</t>
  </si>
  <si>
    <t>frequency of occurrence (%) in 19 specimens</t>
  </si>
  <si>
    <t>Yerres River</t>
  </si>
  <si>
    <t>frequency of occurrence (%) in 20 specimens</t>
  </si>
  <si>
    <t>Jouanne River</t>
  </si>
  <si>
    <t>Dore River</t>
  </si>
  <si>
    <t>Risle River</t>
  </si>
  <si>
    <t>frequency of occurrence (%) in 7 specimens</t>
  </si>
  <si>
    <t>Bedat River</t>
  </si>
  <si>
    <t>Loire River</t>
  </si>
  <si>
    <t>Chée River</t>
  </si>
  <si>
    <t>Hers-mort River</t>
  </si>
  <si>
    <t>frequency of occurrence (%) in 14specimens</t>
  </si>
  <si>
    <t>Simmerman and Coleman Wasik, 2020</t>
  </si>
  <si>
    <t>Kinnickinnic River</t>
  </si>
  <si>
    <t>Roch et al., 2019</t>
  </si>
  <si>
    <t xml:space="preserve"> Germany</t>
  </si>
  <si>
    <t>Lake Constance</t>
  </si>
  <si>
    <t>frequency of occurrence (%) in 331 specimen</t>
  </si>
  <si>
    <t>Lake Federsee</t>
  </si>
  <si>
    <t>frequency of occurrence (%) in 40 specimen</t>
  </si>
  <si>
    <t>Lake Ilmensee</t>
  </si>
  <si>
    <t>frequency of occurrence (%) in 35 specimen</t>
  </si>
  <si>
    <t>Lake Mindelsee</t>
  </si>
  <si>
    <t>frequency of occurrence (%) in 38 specimen</t>
  </si>
  <si>
    <t>Lake Rohrsee</t>
  </si>
  <si>
    <t>frequency of occurrence (%) in 51 specimen</t>
  </si>
  <si>
    <t xml:space="preserve"> Germany </t>
  </si>
  <si>
    <t>Alb River</t>
  </si>
  <si>
    <t>frequency of occurrence (%) in 39 specimens</t>
  </si>
  <si>
    <t>Brettach River</t>
  </si>
  <si>
    <t>Dreisam River</t>
  </si>
  <si>
    <t>frequency of occurrence (%) in 40 specimens</t>
  </si>
  <si>
    <t>Jagst River</t>
  </si>
  <si>
    <t>Kinzig River</t>
  </si>
  <si>
    <t>frequency of occurrence (%) in 49 specimens</t>
  </si>
  <si>
    <t>Koersch River</t>
  </si>
  <si>
    <t>Murr River</t>
  </si>
  <si>
    <t>Rhein River</t>
  </si>
  <si>
    <t>Wiese River</t>
  </si>
  <si>
    <t>frequency of occurrence (%) in 38 specimens</t>
  </si>
  <si>
    <t>Danube River</t>
  </si>
  <si>
    <t>Neckar River</t>
  </si>
  <si>
    <t>Lake Titisee</t>
  </si>
  <si>
    <t>frequency of occurrence (%) in 26 specimen</t>
  </si>
  <si>
    <t>occurrence in 41 specimen</t>
  </si>
  <si>
    <t>occurrence in 40 specimen</t>
  </si>
  <si>
    <t>Biginagwa et al., 2015</t>
  </si>
  <si>
    <t>Africa</t>
  </si>
  <si>
    <t xml:space="preserve"> Tanzania</t>
  </si>
  <si>
    <t>Lake Victoria</t>
  </si>
  <si>
    <t>frequency of occurrence (%) in 20 specimen</t>
  </si>
  <si>
    <t>Horton et al., 2018</t>
  </si>
  <si>
    <t xml:space="preserve"> UK</t>
  </si>
  <si>
    <t>Thames River</t>
  </si>
  <si>
    <t>particles/fish(tot. 64 fish)</t>
  </si>
  <si>
    <t>McGoran et al., 2017</t>
  </si>
  <si>
    <t>frequency of occurrence (%) in 76 specimen</t>
  </si>
  <si>
    <t>Campbell et al., 2017</t>
  </si>
  <si>
    <t xml:space="preserve"> Canada</t>
  </si>
  <si>
    <t>Wascana Creek</t>
  </si>
  <si>
    <t>particles/fish in 181 specimens</t>
  </si>
  <si>
    <t>McNeish et al., 2018</t>
  </si>
  <si>
    <t xml:space="preserve"> USA</t>
  </si>
  <si>
    <t>Muskegon River</t>
  </si>
  <si>
    <t>St. Joseph River</t>
  </si>
  <si>
    <t>Ryan et al., 2019</t>
  </si>
  <si>
    <t>Hudson River</t>
  </si>
  <si>
    <t>particles/fish in 44 specimen</t>
  </si>
  <si>
    <t>Peters &amp; Bratton, 2016</t>
  </si>
  <si>
    <t xml:space="preserve"> USA (Texas)</t>
  </si>
  <si>
    <t>Brazos River</t>
  </si>
  <si>
    <t>Bosque Rivers</t>
  </si>
  <si>
    <t>Milwaukee River</t>
  </si>
  <si>
    <t xml:space="preserve">FISH </t>
  </si>
  <si>
    <t xml:space="preserve">Simmerman and Coleman Wasik, 2020
</t>
  </si>
  <si>
    <t>items/g</t>
  </si>
  <si>
    <t>Su et al., 2018</t>
  </si>
  <si>
    <t>Lake Gaoyou</t>
  </si>
  <si>
    <t>Lake Chao</t>
  </si>
  <si>
    <t>Lake Dianshan</t>
  </si>
  <si>
    <t>Gaoyouhu Lake Tributary</t>
  </si>
  <si>
    <t>Chaohu (near lake)</t>
  </si>
  <si>
    <t>Dianshanhu Rivers (near lake)</t>
  </si>
  <si>
    <t>South Branch of the Yangtze Estuary</t>
  </si>
  <si>
    <t>Akindele et al., 2019</t>
  </si>
  <si>
    <t>Rhine River</t>
  </si>
  <si>
    <t>Domogalla-Urbansky et al., 2019</t>
  </si>
  <si>
    <t>The river upstream the discharge of STP effluents</t>
  </si>
  <si>
    <t>number of particels in 107.6 g wet soft tissue weight</t>
  </si>
  <si>
    <t>STP effluent</t>
  </si>
  <si>
    <t>number of particels in 92.1 g wet soft tissue weight</t>
  </si>
  <si>
    <t>Downstream the discharge of STP effluents</t>
  </si>
  <si>
    <t>number of particels in 109.7 g wet soft tissue weight</t>
  </si>
  <si>
    <t>Control pond</t>
  </si>
  <si>
    <t>number of particels in 104 g wet soft tissue weight</t>
  </si>
  <si>
    <t xml:space="preserve"> Nigeria</t>
  </si>
  <si>
    <t>Osun River</t>
  </si>
  <si>
    <t>Nan et al., 2020</t>
  </si>
  <si>
    <t>Oceania</t>
  </si>
  <si>
    <t>Goulburn River and 2  tributaries, 5 sites Melbourne area</t>
  </si>
  <si>
    <t>Nel et al., 2018</t>
  </si>
  <si>
    <t xml:space="preserve"> South Africa</t>
  </si>
  <si>
    <t>Bloukrans River</t>
  </si>
  <si>
    <t xml:space="preserve"> items/mg</t>
  </si>
  <si>
    <t>Berglund et al., 2019</t>
  </si>
  <si>
    <t xml:space="preserve"> Sweden</t>
  </si>
  <si>
    <t>Höje River</t>
  </si>
  <si>
    <t>number of particles in 64 mussels</t>
  </si>
  <si>
    <t>Hurley et al., 2017</t>
  </si>
  <si>
    <t>Irwell River</t>
  </si>
  <si>
    <t>particles/g of tissue</t>
  </si>
  <si>
    <t>Tibbetts et al., 2018</t>
  </si>
  <si>
    <t>Tame River</t>
  </si>
  <si>
    <t>N.A.</t>
  </si>
  <si>
    <t>% of observed cases having microplastics incorporated into the matrix (n = 30) (caddisfly)</t>
  </si>
  <si>
    <t>Ford Brook River</t>
  </si>
  <si>
    <t>Plants Brook</t>
  </si>
  <si>
    <t>Bourne River</t>
  </si>
  <si>
    <t>Blythe River</t>
  </si>
  <si>
    <t>Windsor et al., 2019</t>
  </si>
  <si>
    <t>Taff river catchment</t>
  </si>
  <si>
    <t>Usk river catchment</t>
  </si>
  <si>
    <t>Wye river catchment</t>
  </si>
  <si>
    <t>items</t>
  </si>
  <si>
    <t>Kettner, 2019</t>
  </si>
  <si>
    <t>Warnow River</t>
  </si>
  <si>
    <t>MICROORGANISM</t>
  </si>
  <si>
    <t xml:space="preserve">total reads of eukaryotic taxa </t>
  </si>
  <si>
    <t>Hollein et al., 2017</t>
  </si>
  <si>
    <t>North Shore Channel</t>
  </si>
  <si>
    <t>operational taxonomic unit (OTU) richness on MPs</t>
  </si>
  <si>
    <t>McCormick et al., 2014</t>
  </si>
  <si>
    <t xml:space="preserve"> USA (Illinois)</t>
  </si>
  <si>
    <t>OTUs</t>
  </si>
  <si>
    <t>McCormick et al., 2016</t>
  </si>
  <si>
    <t xml:space="preserve"> USA (Indiana/Illinois)</t>
  </si>
  <si>
    <t>1748*</t>
  </si>
  <si>
    <t>Higgen’s Creek</t>
  </si>
  <si>
    <t>Springbrook Creek</t>
  </si>
  <si>
    <t>L Kickapoo Creek</t>
  </si>
  <si>
    <t>Schererville  Ditch</t>
  </si>
  <si>
    <t>Goose Creek</t>
  </si>
  <si>
    <t>DuPage River</t>
  </si>
  <si>
    <t>W Br DuPage River</t>
  </si>
  <si>
    <t>Salt Creek</t>
  </si>
  <si>
    <t>E Br DuPage River</t>
  </si>
  <si>
    <t>Arias-Andres et al., 2018</t>
  </si>
  <si>
    <t>Lake Dagow</t>
  </si>
  <si>
    <t>n/d</t>
  </si>
  <si>
    <t>Lake Grosse Fuchskuhle</t>
  </si>
  <si>
    <t>Lake Stechlin</t>
  </si>
  <si>
    <t>MICROORGANISM (Fungi)</t>
  </si>
  <si>
    <t>* The value is referred to 10 study streams.</t>
  </si>
  <si>
    <t xml:space="preserve"> USA (Wisconsin)</t>
  </si>
  <si>
    <t xml:space="preserve"> Germany Austria &amp; Switzerland</t>
  </si>
  <si>
    <t xml:space="preserve"> Australia</t>
  </si>
  <si>
    <r>
      <t>Density (g/cm</t>
    </r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</rPr>
      <t>) 10 specimens</t>
    </r>
  </si>
  <si>
    <r>
      <t>Density (g/cm</t>
    </r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</rPr>
      <t>) 6 specimens</t>
    </r>
  </si>
  <si>
    <r>
      <t>Density (g/cm</t>
    </r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</rPr>
      <t>) 2 specimens</t>
    </r>
  </si>
  <si>
    <t>items/mg</t>
  </si>
  <si>
    <t>Kettner et al.,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</si>
</sst>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2" fontId="2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1" fontId="2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top" wrapText="1"/>
    </xf>
    <xf numFmtId="2" fontId="1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7"/>
  <sheetViews>
    <sheetView tabSelected="1" topLeftCell="D1" workbookViewId="0">
      <selection activeCell="F16" sqref="F16"/>
    </sheetView>
  </sheetViews>
  <sheetFormatPr defaultColWidth="12.59765625" defaultRowHeight="15" customHeight="1" x14ac:dyDescent="0.3"/>
  <cols>
    <col min="1" max="1" width="29.5" style="2" customWidth="1"/>
    <col min="2" max="3" width="16" style="2" customWidth="1"/>
    <col min="4" max="4" width="23.796875" style="2" customWidth="1"/>
    <col min="5" max="5" width="42.69921875" style="2" bestFit="1" customWidth="1"/>
    <col min="6" max="6" width="23" style="2" customWidth="1"/>
    <col min="7" max="7" width="15.59765625" style="2" customWidth="1"/>
    <col min="8" max="8" width="69.19921875" style="2" customWidth="1"/>
    <col min="9" max="26" width="8" style="2" customWidth="1"/>
    <col min="27" max="16384" width="12.59765625" style="2"/>
  </cols>
  <sheetData>
    <row r="1" spans="1:26" ht="14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">
      <c r="A2" s="4" t="s">
        <v>22</v>
      </c>
      <c r="B2" s="4" t="s">
        <v>23</v>
      </c>
      <c r="C2" s="4" t="s">
        <v>17</v>
      </c>
      <c r="D2" s="4" t="s">
        <v>24</v>
      </c>
      <c r="E2" s="4" t="s">
        <v>25</v>
      </c>
      <c r="F2" s="4" t="s">
        <v>26</v>
      </c>
      <c r="G2" s="4">
        <v>0</v>
      </c>
      <c r="H2" s="4" t="s">
        <v>27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6.5" customHeight="1" x14ac:dyDescent="0.3">
      <c r="A3" s="6" t="s">
        <v>28</v>
      </c>
      <c r="B3" s="4" t="s">
        <v>9</v>
      </c>
      <c r="C3" s="4" t="s">
        <v>10</v>
      </c>
      <c r="D3" s="6" t="s">
        <v>29</v>
      </c>
      <c r="E3" s="4" t="s">
        <v>30</v>
      </c>
      <c r="F3" s="4" t="s">
        <v>31</v>
      </c>
      <c r="G3" s="4">
        <v>0</v>
      </c>
      <c r="H3" s="4" t="s">
        <v>32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6.5" customHeight="1" x14ac:dyDescent="0.3">
      <c r="A4" s="6" t="s">
        <v>33</v>
      </c>
      <c r="B4" s="4" t="s">
        <v>9</v>
      </c>
      <c r="C4" s="4" t="s">
        <v>10</v>
      </c>
      <c r="D4" s="6" t="s">
        <v>29</v>
      </c>
      <c r="E4" s="4" t="s">
        <v>30</v>
      </c>
      <c r="F4" s="4" t="s">
        <v>31</v>
      </c>
      <c r="G4" s="4">
        <v>8</v>
      </c>
      <c r="H4" s="4" t="s">
        <v>34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6.5" customHeight="1" x14ac:dyDescent="0.3">
      <c r="A5" s="6" t="s">
        <v>35</v>
      </c>
      <c r="B5" s="4" t="s">
        <v>36</v>
      </c>
      <c r="C5" s="4" t="s">
        <v>17</v>
      </c>
      <c r="D5" s="6" t="s">
        <v>37</v>
      </c>
      <c r="E5" s="4" t="s">
        <v>38</v>
      </c>
      <c r="F5" s="4" t="s">
        <v>31</v>
      </c>
      <c r="G5" s="4">
        <v>11</v>
      </c>
      <c r="H5" s="4" t="s">
        <v>39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6.5" customHeight="1" x14ac:dyDescent="0.3">
      <c r="A6" s="6" t="s">
        <v>40</v>
      </c>
      <c r="B6" s="4" t="s">
        <v>9</v>
      </c>
      <c r="C6" s="4" t="s">
        <v>17</v>
      </c>
      <c r="D6" s="6" t="s">
        <v>37</v>
      </c>
      <c r="E6" s="4" t="s">
        <v>41</v>
      </c>
      <c r="F6" s="4" t="s">
        <v>31</v>
      </c>
      <c r="G6" s="4">
        <v>86.7</v>
      </c>
      <c r="H6" s="4" t="s">
        <v>42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6.5" customHeight="1" x14ac:dyDescent="0.3">
      <c r="A7" s="3" t="s">
        <v>43</v>
      </c>
      <c r="B7" s="3" t="s">
        <v>23</v>
      </c>
      <c r="C7" s="3" t="s">
        <v>17</v>
      </c>
      <c r="D7" s="3" t="s">
        <v>44</v>
      </c>
      <c r="E7" s="3" t="s">
        <v>45</v>
      </c>
      <c r="F7" s="3" t="s">
        <v>20</v>
      </c>
      <c r="G7" s="5">
        <v>9.9</v>
      </c>
      <c r="H7" s="3" t="s">
        <v>46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6.5" customHeight="1" x14ac:dyDescent="0.3">
      <c r="A8" s="3" t="s">
        <v>47</v>
      </c>
      <c r="B8" s="3" t="s">
        <v>23</v>
      </c>
      <c r="C8" s="3" t="s">
        <v>48</v>
      </c>
      <c r="D8" s="3" t="s">
        <v>49</v>
      </c>
      <c r="E8" s="3" t="s">
        <v>50</v>
      </c>
      <c r="F8" s="3" t="s">
        <v>20</v>
      </c>
      <c r="G8" s="3">
        <v>22</v>
      </c>
      <c r="H8" s="3" t="s">
        <v>51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6.5" customHeight="1" x14ac:dyDescent="0.3">
      <c r="A9" s="4" t="s">
        <v>52</v>
      </c>
      <c r="B9" s="4" t="s">
        <v>23</v>
      </c>
      <c r="C9" s="4" t="s">
        <v>10</v>
      </c>
      <c r="D9" s="4" t="s">
        <v>53</v>
      </c>
      <c r="E9" s="4" t="s">
        <v>54</v>
      </c>
      <c r="F9" s="4" t="s">
        <v>20</v>
      </c>
      <c r="G9" s="4">
        <v>0</v>
      </c>
      <c r="H9" s="4" t="s">
        <v>258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6.5" customHeight="1" x14ac:dyDescent="0.3">
      <c r="A10" s="4" t="s">
        <v>52</v>
      </c>
      <c r="B10" s="4" t="s">
        <v>23</v>
      </c>
      <c r="C10" s="4" t="s">
        <v>10</v>
      </c>
      <c r="D10" s="4" t="s">
        <v>53</v>
      </c>
      <c r="E10" s="4" t="s">
        <v>55</v>
      </c>
      <c r="F10" s="4" t="s">
        <v>20</v>
      </c>
      <c r="G10" s="4">
        <v>0</v>
      </c>
      <c r="H10" s="4" t="s">
        <v>258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3">
      <c r="A11" s="3" t="s">
        <v>52</v>
      </c>
      <c r="B11" s="4" t="s">
        <v>23</v>
      </c>
      <c r="C11" s="4" t="s">
        <v>10</v>
      </c>
      <c r="D11" s="4" t="s">
        <v>53</v>
      </c>
      <c r="E11" s="4" t="s">
        <v>56</v>
      </c>
      <c r="F11" s="4" t="s">
        <v>20</v>
      </c>
      <c r="G11" s="3">
        <v>0</v>
      </c>
      <c r="H11" s="4" t="s">
        <v>258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6.5" customHeight="1" x14ac:dyDescent="0.3">
      <c r="A12" s="4" t="s">
        <v>52</v>
      </c>
      <c r="B12" s="4" t="s">
        <v>23</v>
      </c>
      <c r="C12" s="4" t="s">
        <v>10</v>
      </c>
      <c r="D12" s="4" t="s">
        <v>53</v>
      </c>
      <c r="E12" s="4" t="s">
        <v>57</v>
      </c>
      <c r="F12" s="4" t="s">
        <v>20</v>
      </c>
      <c r="G12" s="4">
        <v>0</v>
      </c>
      <c r="H12" s="4" t="s">
        <v>258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6.5" customHeight="1" x14ac:dyDescent="0.3">
      <c r="A13" s="4" t="s">
        <v>52</v>
      </c>
      <c r="B13" s="4" t="s">
        <v>23</v>
      </c>
      <c r="C13" s="4" t="s">
        <v>10</v>
      </c>
      <c r="D13" s="4" t="s">
        <v>53</v>
      </c>
      <c r="E13" s="4" t="s">
        <v>58</v>
      </c>
      <c r="F13" s="4" t="s">
        <v>20</v>
      </c>
      <c r="G13" s="4">
        <v>0.94</v>
      </c>
      <c r="H13" s="4" t="s">
        <v>256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6.5" customHeight="1" x14ac:dyDescent="0.3">
      <c r="A14" s="4" t="s">
        <v>52</v>
      </c>
      <c r="B14" s="4" t="s">
        <v>23</v>
      </c>
      <c r="C14" s="4" t="s">
        <v>10</v>
      </c>
      <c r="D14" s="4" t="s">
        <v>53</v>
      </c>
      <c r="E14" s="4" t="s">
        <v>59</v>
      </c>
      <c r="F14" s="4" t="s">
        <v>20</v>
      </c>
      <c r="G14" s="4">
        <v>0</v>
      </c>
      <c r="H14" s="4" t="s">
        <v>256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6.5" customHeight="1" x14ac:dyDescent="0.3">
      <c r="A15" s="4" t="s">
        <v>52</v>
      </c>
      <c r="B15" s="4" t="s">
        <v>23</v>
      </c>
      <c r="C15" s="4" t="s">
        <v>10</v>
      </c>
      <c r="D15" s="4" t="s">
        <v>53</v>
      </c>
      <c r="E15" s="4" t="s">
        <v>60</v>
      </c>
      <c r="F15" s="3" t="s">
        <v>20</v>
      </c>
      <c r="G15" s="4">
        <v>5.2</v>
      </c>
      <c r="H15" s="4" t="s">
        <v>257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6.5" customHeight="1" x14ac:dyDescent="0.3">
      <c r="A16" s="4" t="s">
        <v>52</v>
      </c>
      <c r="B16" s="4" t="s">
        <v>23</v>
      </c>
      <c r="C16" s="4" t="s">
        <v>10</v>
      </c>
      <c r="D16" s="4" t="s">
        <v>53</v>
      </c>
      <c r="E16" s="4" t="s">
        <v>61</v>
      </c>
      <c r="F16" s="4" t="s">
        <v>20</v>
      </c>
      <c r="G16" s="4">
        <v>0</v>
      </c>
      <c r="H16" s="4" t="s">
        <v>258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6.5" customHeight="1" x14ac:dyDescent="0.3">
      <c r="A17" s="4" t="s">
        <v>52</v>
      </c>
      <c r="B17" s="4" t="s">
        <v>23</v>
      </c>
      <c r="C17" s="4" t="s">
        <v>10</v>
      </c>
      <c r="D17" s="4" t="s">
        <v>53</v>
      </c>
      <c r="E17" s="4" t="s">
        <v>62</v>
      </c>
      <c r="F17" s="4" t="s">
        <v>20</v>
      </c>
      <c r="G17" s="4">
        <v>0</v>
      </c>
      <c r="H17" s="4" t="s">
        <v>258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6.5" customHeight="1" x14ac:dyDescent="0.3">
      <c r="A18" s="4" t="s">
        <v>52</v>
      </c>
      <c r="B18" s="4" t="s">
        <v>23</v>
      </c>
      <c r="C18" s="4" t="s">
        <v>10</v>
      </c>
      <c r="D18" s="4" t="s">
        <v>53</v>
      </c>
      <c r="E18" s="4" t="s">
        <v>63</v>
      </c>
      <c r="F18" s="4" t="s">
        <v>20</v>
      </c>
      <c r="G18" s="4">
        <v>0</v>
      </c>
      <c r="H18" s="4" t="s">
        <v>258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6.5" customHeight="1" x14ac:dyDescent="0.3">
      <c r="A19" s="4" t="s">
        <v>52</v>
      </c>
      <c r="B19" s="4" t="s">
        <v>23</v>
      </c>
      <c r="C19" s="4" t="s">
        <v>10</v>
      </c>
      <c r="D19" s="4" t="s">
        <v>53</v>
      </c>
      <c r="E19" s="4" t="s">
        <v>64</v>
      </c>
      <c r="F19" s="4" t="s">
        <v>20</v>
      </c>
      <c r="G19" s="4">
        <v>0</v>
      </c>
      <c r="H19" s="4" t="s">
        <v>258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6.5" customHeight="1" x14ac:dyDescent="0.3">
      <c r="A20" s="4" t="s">
        <v>52</v>
      </c>
      <c r="B20" s="4" t="s">
        <v>23</v>
      </c>
      <c r="C20" s="4" t="s">
        <v>10</v>
      </c>
      <c r="D20" s="4" t="s">
        <v>53</v>
      </c>
      <c r="E20" s="4" t="s">
        <v>65</v>
      </c>
      <c r="F20" s="4" t="s">
        <v>20</v>
      </c>
      <c r="G20" s="4">
        <v>1.19</v>
      </c>
      <c r="H20" s="4" t="s">
        <v>256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6.5" customHeight="1" x14ac:dyDescent="0.3">
      <c r="A21" s="4" t="s">
        <v>52</v>
      </c>
      <c r="B21" s="4" t="s">
        <v>23</v>
      </c>
      <c r="C21" s="4" t="s">
        <v>10</v>
      </c>
      <c r="D21" s="4" t="s">
        <v>53</v>
      </c>
      <c r="E21" s="4" t="s">
        <v>66</v>
      </c>
      <c r="F21" s="4" t="s">
        <v>20</v>
      </c>
      <c r="G21" s="4">
        <v>2.44</v>
      </c>
      <c r="H21" s="4" t="s">
        <v>256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6.5" customHeight="1" x14ac:dyDescent="0.3">
      <c r="A22" s="4" t="s">
        <v>52</v>
      </c>
      <c r="B22" s="4" t="s">
        <v>23</v>
      </c>
      <c r="C22" s="4" t="s">
        <v>10</v>
      </c>
      <c r="D22" s="4" t="s">
        <v>53</v>
      </c>
      <c r="E22" s="4" t="s">
        <v>67</v>
      </c>
      <c r="F22" s="4" t="s">
        <v>20</v>
      </c>
      <c r="G22" s="4">
        <v>0</v>
      </c>
      <c r="H22" s="4" t="s">
        <v>257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6.5" customHeight="1" x14ac:dyDescent="0.3">
      <c r="A23" s="4" t="s">
        <v>52</v>
      </c>
      <c r="B23" s="4" t="s">
        <v>23</v>
      </c>
      <c r="C23" s="4" t="s">
        <v>10</v>
      </c>
      <c r="D23" s="4" t="s">
        <v>53</v>
      </c>
      <c r="E23" s="4" t="s">
        <v>68</v>
      </c>
      <c r="F23" s="4" t="s">
        <v>20</v>
      </c>
      <c r="G23" s="4">
        <v>0</v>
      </c>
      <c r="H23" s="4" t="s">
        <v>258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4.25" customHeight="1" x14ac:dyDescent="0.3">
      <c r="A24" s="4" t="s">
        <v>69</v>
      </c>
      <c r="B24" s="4" t="s">
        <v>23</v>
      </c>
      <c r="C24" s="4" t="s">
        <v>17</v>
      </c>
      <c r="D24" s="4" t="s">
        <v>70</v>
      </c>
      <c r="E24" s="4" t="s">
        <v>71</v>
      </c>
      <c r="F24" s="4" t="s">
        <v>20</v>
      </c>
      <c r="G24" s="4">
        <v>30.1</v>
      </c>
      <c r="H24" s="4" t="s">
        <v>72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4.25" customHeight="1" x14ac:dyDescent="0.3">
      <c r="A25" s="4" t="s">
        <v>73</v>
      </c>
      <c r="B25" s="4" t="s">
        <v>23</v>
      </c>
      <c r="C25" s="4" t="s">
        <v>17</v>
      </c>
      <c r="D25" s="4" t="s">
        <v>74</v>
      </c>
      <c r="E25" s="4" t="s">
        <v>75</v>
      </c>
      <c r="F25" s="4" t="s">
        <v>20</v>
      </c>
      <c r="G25" s="4">
        <v>83</v>
      </c>
      <c r="H25" s="4" t="s">
        <v>76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4.25" customHeight="1" x14ac:dyDescent="0.3">
      <c r="A26" s="4" t="s">
        <v>77</v>
      </c>
      <c r="B26" s="4" t="s">
        <v>23</v>
      </c>
      <c r="C26" s="4" t="s">
        <v>48</v>
      </c>
      <c r="D26" s="4" t="s">
        <v>78</v>
      </c>
      <c r="E26" s="4" t="s">
        <v>79</v>
      </c>
      <c r="F26" s="4" t="s">
        <v>20</v>
      </c>
      <c r="G26" s="4">
        <f>(1.5+0.5+0.33+1+1)/5</f>
        <v>0.86599999999999999</v>
      </c>
      <c r="H26" s="4" t="s">
        <v>51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4.25" customHeight="1" x14ac:dyDescent="0.3">
      <c r="A27" s="6" t="s">
        <v>80</v>
      </c>
      <c r="B27" s="4" t="s">
        <v>9</v>
      </c>
      <c r="C27" s="4" t="s">
        <v>48</v>
      </c>
      <c r="D27" s="6" t="s">
        <v>81</v>
      </c>
      <c r="E27" s="4" t="s">
        <v>82</v>
      </c>
      <c r="F27" s="4" t="s">
        <v>20</v>
      </c>
      <c r="G27" s="4">
        <v>9</v>
      </c>
      <c r="H27" s="4" t="s">
        <v>51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4.25" customHeight="1" x14ac:dyDescent="0.3">
      <c r="A28" s="6" t="s">
        <v>83</v>
      </c>
      <c r="B28" s="4" t="s">
        <v>9</v>
      </c>
      <c r="C28" s="4" t="s">
        <v>48</v>
      </c>
      <c r="D28" s="6" t="s">
        <v>84</v>
      </c>
      <c r="E28" s="4" t="s">
        <v>85</v>
      </c>
      <c r="F28" s="4" t="s">
        <v>20</v>
      </c>
      <c r="G28" s="4">
        <v>95.7</v>
      </c>
      <c r="H28" s="4" t="s">
        <v>86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4.25" customHeight="1" x14ac:dyDescent="0.3">
      <c r="A29" s="6" t="s">
        <v>87</v>
      </c>
      <c r="B29" s="4" t="s">
        <v>9</v>
      </c>
      <c r="C29" s="4" t="s">
        <v>48</v>
      </c>
      <c r="D29" s="6" t="s">
        <v>84</v>
      </c>
      <c r="E29" s="4" t="s">
        <v>85</v>
      </c>
      <c r="F29" s="4" t="s">
        <v>20</v>
      </c>
      <c r="G29" s="4">
        <f>(0.2+12.5)/2</f>
        <v>6.35</v>
      </c>
      <c r="H29" s="4" t="s">
        <v>88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4.25" customHeight="1" x14ac:dyDescent="0.3">
      <c r="A30" s="6" t="s">
        <v>89</v>
      </c>
      <c r="B30" s="4" t="s">
        <v>9</v>
      </c>
      <c r="C30" s="4" t="s">
        <v>48</v>
      </c>
      <c r="D30" s="6" t="s">
        <v>90</v>
      </c>
      <c r="E30" s="4" t="s">
        <v>91</v>
      </c>
      <c r="F30" s="4" t="s">
        <v>20</v>
      </c>
      <c r="G30" s="4">
        <v>5.4</v>
      </c>
      <c r="H30" s="4" t="s">
        <v>51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4.25" customHeight="1" x14ac:dyDescent="0.3">
      <c r="A31" s="3" t="s">
        <v>92</v>
      </c>
      <c r="B31" s="4" t="s">
        <v>23</v>
      </c>
      <c r="C31" s="4" t="s">
        <v>10</v>
      </c>
      <c r="D31" s="4" t="s">
        <v>93</v>
      </c>
      <c r="E31" s="4" t="s">
        <v>94</v>
      </c>
      <c r="F31" s="4" t="s">
        <v>20</v>
      </c>
      <c r="G31" s="4">
        <v>4.18</v>
      </c>
      <c r="H31" s="4" t="s">
        <v>88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4.25" customHeight="1" x14ac:dyDescent="0.3">
      <c r="A32" s="4" t="s">
        <v>92</v>
      </c>
      <c r="B32" s="4" t="s">
        <v>23</v>
      </c>
      <c r="C32" s="4" t="s">
        <v>10</v>
      </c>
      <c r="D32" s="4" t="s">
        <v>93</v>
      </c>
      <c r="E32" s="4" t="s">
        <v>95</v>
      </c>
      <c r="F32" s="4" t="s">
        <v>20</v>
      </c>
      <c r="G32" s="7">
        <f>(0.38+0.71+2.5+0.38+0.67+0.36+0.67+1)/8</f>
        <v>0.83374999999999999</v>
      </c>
      <c r="H32" s="4" t="s">
        <v>88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4.25" customHeight="1" x14ac:dyDescent="0.3">
      <c r="A33" s="3" t="s">
        <v>16</v>
      </c>
      <c r="B33" s="3" t="s">
        <v>9</v>
      </c>
      <c r="C33" s="3" t="s">
        <v>17</v>
      </c>
      <c r="D33" s="3" t="s">
        <v>18</v>
      </c>
      <c r="E33" s="3" t="s">
        <v>19</v>
      </c>
      <c r="F33" s="3" t="s">
        <v>20</v>
      </c>
      <c r="G33" s="3">
        <v>100</v>
      </c>
      <c r="H33" s="4" t="s">
        <v>21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4.25" customHeight="1" x14ac:dyDescent="0.3">
      <c r="A34" s="4" t="s">
        <v>96</v>
      </c>
      <c r="B34" s="4" t="s">
        <v>23</v>
      </c>
      <c r="C34" s="4" t="s">
        <v>10</v>
      </c>
      <c r="D34" s="4" t="s">
        <v>93</v>
      </c>
      <c r="E34" s="4" t="s">
        <v>97</v>
      </c>
      <c r="F34" s="4" t="s">
        <v>20</v>
      </c>
      <c r="G34" s="4">
        <v>0</v>
      </c>
      <c r="H34" s="4" t="s">
        <v>98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4.25" customHeight="1" x14ac:dyDescent="0.3">
      <c r="A35" s="4" t="s">
        <v>96</v>
      </c>
      <c r="B35" s="4" t="s">
        <v>23</v>
      </c>
      <c r="C35" s="4" t="s">
        <v>10</v>
      </c>
      <c r="D35" s="4" t="s">
        <v>93</v>
      </c>
      <c r="E35" s="4" t="s">
        <v>99</v>
      </c>
      <c r="F35" s="4" t="s">
        <v>20</v>
      </c>
      <c r="G35" s="4">
        <v>0</v>
      </c>
      <c r="H35" s="4" t="s">
        <v>100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4.25" customHeight="1" x14ac:dyDescent="0.3">
      <c r="A36" s="4" t="s">
        <v>96</v>
      </c>
      <c r="B36" s="4" t="s">
        <v>23</v>
      </c>
      <c r="C36" s="4" t="s">
        <v>10</v>
      </c>
      <c r="D36" s="4" t="s">
        <v>93</v>
      </c>
      <c r="E36" s="4" t="s">
        <v>101</v>
      </c>
      <c r="F36" s="4" t="s">
        <v>20</v>
      </c>
      <c r="G36" s="4">
        <v>0</v>
      </c>
      <c r="H36" s="4" t="s">
        <v>102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4.25" customHeight="1" x14ac:dyDescent="0.3">
      <c r="A37" s="4" t="s">
        <v>96</v>
      </c>
      <c r="B37" s="4" t="s">
        <v>23</v>
      </c>
      <c r="C37" s="4" t="s">
        <v>10</v>
      </c>
      <c r="D37" s="4" t="s">
        <v>93</v>
      </c>
      <c r="E37" s="4" t="s">
        <v>103</v>
      </c>
      <c r="F37" s="4" t="s">
        <v>20</v>
      </c>
      <c r="G37" s="4">
        <v>12</v>
      </c>
      <c r="H37" s="4" t="s">
        <v>100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4.25" customHeight="1" x14ac:dyDescent="0.3">
      <c r="A38" s="4" t="s">
        <v>96</v>
      </c>
      <c r="B38" s="4" t="s">
        <v>23</v>
      </c>
      <c r="C38" s="4" t="s">
        <v>10</v>
      </c>
      <c r="D38" s="4" t="s">
        <v>93</v>
      </c>
      <c r="E38" s="4" t="s">
        <v>104</v>
      </c>
      <c r="F38" s="4" t="s">
        <v>20</v>
      </c>
      <c r="G38" s="4">
        <v>0</v>
      </c>
      <c r="H38" s="4" t="s">
        <v>102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4.25" customHeight="1" x14ac:dyDescent="0.3">
      <c r="A39" s="4" t="s">
        <v>96</v>
      </c>
      <c r="B39" s="4" t="s">
        <v>23</v>
      </c>
      <c r="C39" s="4" t="s">
        <v>10</v>
      </c>
      <c r="D39" s="4" t="s">
        <v>93</v>
      </c>
      <c r="E39" s="4" t="s">
        <v>105</v>
      </c>
      <c r="F39" s="4" t="s">
        <v>20</v>
      </c>
      <c r="G39" s="4">
        <v>15</v>
      </c>
      <c r="H39" s="4" t="s">
        <v>106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4.25" customHeight="1" x14ac:dyDescent="0.3">
      <c r="A40" s="4" t="s">
        <v>96</v>
      </c>
      <c r="B40" s="4" t="s">
        <v>23</v>
      </c>
      <c r="C40" s="4" t="s">
        <v>10</v>
      </c>
      <c r="D40" s="4" t="s">
        <v>93</v>
      </c>
      <c r="E40" s="4" t="s">
        <v>107</v>
      </c>
      <c r="F40" s="4" t="s">
        <v>20</v>
      </c>
      <c r="G40" s="4">
        <v>16</v>
      </c>
      <c r="H40" s="4" t="s">
        <v>102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4.25" customHeight="1" x14ac:dyDescent="0.3">
      <c r="A41" s="4" t="s">
        <v>96</v>
      </c>
      <c r="B41" s="4" t="s">
        <v>23</v>
      </c>
      <c r="C41" s="4" t="s">
        <v>10</v>
      </c>
      <c r="D41" s="4" t="s">
        <v>93</v>
      </c>
      <c r="E41" s="4" t="s">
        <v>108</v>
      </c>
      <c r="F41" s="4" t="s">
        <v>20</v>
      </c>
      <c r="G41" s="4">
        <v>22</v>
      </c>
      <c r="H41" s="4" t="s">
        <v>102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4.25" customHeight="1" x14ac:dyDescent="0.3">
      <c r="A42" s="4" t="s">
        <v>96</v>
      </c>
      <c r="B42" s="4" t="s">
        <v>23</v>
      </c>
      <c r="C42" s="4" t="s">
        <v>10</v>
      </c>
      <c r="D42" s="4" t="s">
        <v>93</v>
      </c>
      <c r="E42" s="4" t="s">
        <v>109</v>
      </c>
      <c r="F42" s="4" t="s">
        <v>20</v>
      </c>
      <c r="G42" s="4">
        <v>16</v>
      </c>
      <c r="H42" s="4" t="s">
        <v>102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4.25" customHeight="1" x14ac:dyDescent="0.3">
      <c r="A43" s="4" t="s">
        <v>96</v>
      </c>
      <c r="B43" s="4" t="s">
        <v>23</v>
      </c>
      <c r="C43" s="4" t="s">
        <v>10</v>
      </c>
      <c r="D43" s="4" t="s">
        <v>93</v>
      </c>
      <c r="E43" s="4" t="s">
        <v>110</v>
      </c>
      <c r="F43" s="4" t="s">
        <v>20</v>
      </c>
      <c r="G43" s="4">
        <v>23</v>
      </c>
      <c r="H43" s="4" t="s">
        <v>111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4.25" customHeight="1" x14ac:dyDescent="0.3">
      <c r="A44" s="8" t="s">
        <v>112</v>
      </c>
      <c r="B44" s="3" t="s">
        <v>23</v>
      </c>
      <c r="C44" s="3" t="s">
        <v>17</v>
      </c>
      <c r="D44" s="8" t="s">
        <v>253</v>
      </c>
      <c r="E44" s="3" t="s">
        <v>113</v>
      </c>
      <c r="F44" s="3" t="s">
        <v>20</v>
      </c>
      <c r="G44" s="3">
        <v>621</v>
      </c>
      <c r="H44" s="3" t="s">
        <v>51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4.25" customHeight="1" x14ac:dyDescent="0.3">
      <c r="A45" s="6" t="s">
        <v>114</v>
      </c>
      <c r="B45" s="4" t="s">
        <v>9</v>
      </c>
      <c r="C45" s="4" t="s">
        <v>10</v>
      </c>
      <c r="D45" s="6" t="s">
        <v>115</v>
      </c>
      <c r="E45" s="4" t="s">
        <v>116</v>
      </c>
      <c r="F45" s="4" t="s">
        <v>20</v>
      </c>
      <c r="G45" s="4">
        <v>18.8</v>
      </c>
      <c r="H45" s="4" t="s">
        <v>117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4.25" customHeight="1" x14ac:dyDescent="0.3">
      <c r="A46" s="6" t="s">
        <v>114</v>
      </c>
      <c r="B46" s="4" t="s">
        <v>9</v>
      </c>
      <c r="C46" s="4" t="s">
        <v>10</v>
      </c>
      <c r="D46" s="6" t="s">
        <v>115</v>
      </c>
      <c r="E46" s="4" t="s">
        <v>118</v>
      </c>
      <c r="F46" s="4" t="s">
        <v>20</v>
      </c>
      <c r="G46" s="4">
        <v>12.5</v>
      </c>
      <c r="H46" s="4" t="s">
        <v>119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4.25" customHeight="1" x14ac:dyDescent="0.3">
      <c r="A47" s="6" t="s">
        <v>114</v>
      </c>
      <c r="B47" s="4" t="s">
        <v>9</v>
      </c>
      <c r="C47" s="4" t="s">
        <v>10</v>
      </c>
      <c r="D47" s="6" t="s">
        <v>115</v>
      </c>
      <c r="E47" s="4" t="s">
        <v>120</v>
      </c>
      <c r="F47" s="4" t="s">
        <v>20</v>
      </c>
      <c r="G47" s="4">
        <v>20</v>
      </c>
      <c r="H47" s="4" t="s">
        <v>121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4.25" customHeight="1" x14ac:dyDescent="0.3">
      <c r="A48" s="6" t="s">
        <v>114</v>
      </c>
      <c r="B48" s="4" t="s">
        <v>9</v>
      </c>
      <c r="C48" s="4" t="s">
        <v>10</v>
      </c>
      <c r="D48" s="6" t="s">
        <v>115</v>
      </c>
      <c r="E48" s="4" t="s">
        <v>122</v>
      </c>
      <c r="F48" s="4" t="s">
        <v>20</v>
      </c>
      <c r="G48" s="4">
        <v>15.8</v>
      </c>
      <c r="H48" s="4" t="s">
        <v>123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4.25" customHeight="1" x14ac:dyDescent="0.3">
      <c r="A49" s="6" t="s">
        <v>114</v>
      </c>
      <c r="B49" s="4" t="s">
        <v>9</v>
      </c>
      <c r="C49" s="4" t="s">
        <v>10</v>
      </c>
      <c r="D49" s="6" t="s">
        <v>115</v>
      </c>
      <c r="E49" s="4" t="s">
        <v>124</v>
      </c>
      <c r="F49" s="4" t="s">
        <v>20</v>
      </c>
      <c r="G49" s="4">
        <v>13.7</v>
      </c>
      <c r="H49" s="4" t="s">
        <v>125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4.25" customHeight="1" x14ac:dyDescent="0.3">
      <c r="A50" s="4" t="s">
        <v>114</v>
      </c>
      <c r="B50" s="4" t="s">
        <v>23</v>
      </c>
      <c r="C50" s="4" t="s">
        <v>10</v>
      </c>
      <c r="D50" s="4" t="s">
        <v>126</v>
      </c>
      <c r="E50" s="4" t="s">
        <v>127</v>
      </c>
      <c r="F50" s="4" t="s">
        <v>20</v>
      </c>
      <c r="G50" s="12">
        <v>25.6</v>
      </c>
      <c r="H50" s="4" t="s">
        <v>128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4.25" customHeight="1" x14ac:dyDescent="0.3">
      <c r="A51" s="4" t="s">
        <v>114</v>
      </c>
      <c r="B51" s="4" t="s">
        <v>23</v>
      </c>
      <c r="C51" s="4" t="s">
        <v>10</v>
      </c>
      <c r="D51" s="4" t="s">
        <v>126</v>
      </c>
      <c r="E51" s="4" t="s">
        <v>129</v>
      </c>
      <c r="F51" s="4" t="s">
        <v>20</v>
      </c>
      <c r="G51" s="4">
        <v>32.1</v>
      </c>
      <c r="H51" s="4" t="s">
        <v>128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4.25" customHeight="1" x14ac:dyDescent="0.3">
      <c r="A52" s="4" t="s">
        <v>114</v>
      </c>
      <c r="B52" s="4" t="s">
        <v>23</v>
      </c>
      <c r="C52" s="4" t="s">
        <v>10</v>
      </c>
      <c r="D52" s="4" t="s">
        <v>126</v>
      </c>
      <c r="E52" s="4" t="s">
        <v>130</v>
      </c>
      <c r="F52" s="4" t="s">
        <v>20</v>
      </c>
      <c r="G52" s="4">
        <v>10</v>
      </c>
      <c r="H52" s="4" t="s">
        <v>131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4.25" customHeight="1" x14ac:dyDescent="0.3">
      <c r="A53" s="4" t="s">
        <v>114</v>
      </c>
      <c r="B53" s="4" t="s">
        <v>23</v>
      </c>
      <c r="C53" s="4" t="s">
        <v>10</v>
      </c>
      <c r="D53" s="4" t="s">
        <v>126</v>
      </c>
      <c r="E53" s="4" t="s">
        <v>132</v>
      </c>
      <c r="F53" s="4" t="s">
        <v>20</v>
      </c>
      <c r="G53" s="4">
        <v>31.1</v>
      </c>
      <c r="H53" s="4" t="s">
        <v>21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4.25" customHeight="1" x14ac:dyDescent="0.3">
      <c r="A54" s="4" t="s">
        <v>114</v>
      </c>
      <c r="B54" s="4" t="s">
        <v>23</v>
      </c>
      <c r="C54" s="4" t="s">
        <v>10</v>
      </c>
      <c r="D54" s="4" t="s">
        <v>126</v>
      </c>
      <c r="E54" s="4" t="s">
        <v>133</v>
      </c>
      <c r="F54" s="4" t="s">
        <v>20</v>
      </c>
      <c r="G54" s="4">
        <v>22.5</v>
      </c>
      <c r="H54" s="4" t="s">
        <v>134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4.25" customHeight="1" x14ac:dyDescent="0.3">
      <c r="A55" s="4" t="s">
        <v>114</v>
      </c>
      <c r="B55" s="4" t="s">
        <v>23</v>
      </c>
      <c r="C55" s="4" t="s">
        <v>10</v>
      </c>
      <c r="D55" s="4" t="s">
        <v>126</v>
      </c>
      <c r="E55" s="4" t="s">
        <v>135</v>
      </c>
      <c r="F55" s="4" t="s">
        <v>20</v>
      </c>
      <c r="G55" s="4">
        <v>32.5</v>
      </c>
      <c r="H55" s="4" t="s">
        <v>131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4.25" customHeight="1" x14ac:dyDescent="0.3">
      <c r="A56" s="4" t="s">
        <v>114</v>
      </c>
      <c r="B56" s="4" t="s">
        <v>23</v>
      </c>
      <c r="C56" s="4" t="s">
        <v>10</v>
      </c>
      <c r="D56" s="4" t="s">
        <v>126</v>
      </c>
      <c r="E56" s="4" t="s">
        <v>136</v>
      </c>
      <c r="F56" s="4" t="s">
        <v>20</v>
      </c>
      <c r="G56" s="4">
        <v>7.7</v>
      </c>
      <c r="H56" s="4" t="s">
        <v>131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4.25" customHeight="1" x14ac:dyDescent="0.3">
      <c r="A57" s="4" t="s">
        <v>114</v>
      </c>
      <c r="B57" s="4" t="s">
        <v>23</v>
      </c>
      <c r="C57" s="4" t="s">
        <v>10</v>
      </c>
      <c r="D57" s="4" t="s">
        <v>126</v>
      </c>
      <c r="E57" s="4" t="s">
        <v>137</v>
      </c>
      <c r="F57" s="4" t="s">
        <v>20</v>
      </c>
      <c r="G57" s="4">
        <v>18.7</v>
      </c>
      <c r="H57" s="4" t="s">
        <v>131</v>
      </c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4.25" customHeight="1" x14ac:dyDescent="0.3">
      <c r="A58" s="4" t="s">
        <v>114</v>
      </c>
      <c r="B58" s="4" t="s">
        <v>23</v>
      </c>
      <c r="C58" s="4" t="s">
        <v>10</v>
      </c>
      <c r="D58" s="4" t="s">
        <v>126</v>
      </c>
      <c r="E58" s="4" t="s">
        <v>138</v>
      </c>
      <c r="F58" s="4" t="s">
        <v>20</v>
      </c>
      <c r="G58" s="4">
        <v>7.5</v>
      </c>
      <c r="H58" s="4" t="s">
        <v>139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4.25" customHeight="1" x14ac:dyDescent="0.3">
      <c r="A59" s="4" t="s">
        <v>114</v>
      </c>
      <c r="B59" s="4" t="s">
        <v>23</v>
      </c>
      <c r="C59" s="4" t="s">
        <v>10</v>
      </c>
      <c r="D59" s="4" t="s">
        <v>126</v>
      </c>
      <c r="E59" s="4" t="s">
        <v>140</v>
      </c>
      <c r="F59" s="4" t="s">
        <v>20</v>
      </c>
      <c r="G59" s="12">
        <v>18.8</v>
      </c>
      <c r="H59" s="4" t="s">
        <v>131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4.25" customHeight="1" x14ac:dyDescent="0.3">
      <c r="A60" s="4" t="s">
        <v>114</v>
      </c>
      <c r="B60" s="4" t="s">
        <v>23</v>
      </c>
      <c r="C60" s="4" t="s">
        <v>10</v>
      </c>
      <c r="D60" s="4" t="s">
        <v>126</v>
      </c>
      <c r="E60" s="4" t="s">
        <v>141</v>
      </c>
      <c r="F60" s="4" t="s">
        <v>20</v>
      </c>
      <c r="G60" s="12">
        <v>7.5</v>
      </c>
      <c r="H60" s="4" t="s">
        <v>131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" customHeight="1" x14ac:dyDescent="0.3">
      <c r="A61" s="6" t="s">
        <v>114</v>
      </c>
      <c r="B61" s="4" t="s">
        <v>9</v>
      </c>
      <c r="C61" s="4" t="s">
        <v>10</v>
      </c>
      <c r="D61" s="6" t="s">
        <v>254</v>
      </c>
      <c r="E61" s="4" t="s">
        <v>142</v>
      </c>
      <c r="F61" s="4" t="s">
        <v>20</v>
      </c>
      <c r="G61" s="4">
        <v>19.2</v>
      </c>
      <c r="H61" s="4" t="s">
        <v>143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4.25" customHeight="1" x14ac:dyDescent="0.3">
      <c r="A62" s="6" t="s">
        <v>28</v>
      </c>
      <c r="B62" s="4" t="s">
        <v>9</v>
      </c>
      <c r="C62" s="4" t="s">
        <v>10</v>
      </c>
      <c r="D62" s="6" t="s">
        <v>29</v>
      </c>
      <c r="E62" s="4" t="s">
        <v>30</v>
      </c>
      <c r="F62" s="4" t="s">
        <v>20</v>
      </c>
      <c r="G62" s="4">
        <v>0</v>
      </c>
      <c r="H62" s="4" t="s">
        <v>144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4.25" customHeight="1" x14ac:dyDescent="0.3">
      <c r="A63" s="6" t="s">
        <v>33</v>
      </c>
      <c r="B63" s="4" t="s">
        <v>9</v>
      </c>
      <c r="C63" s="4" t="s">
        <v>10</v>
      </c>
      <c r="D63" s="6" t="s">
        <v>29</v>
      </c>
      <c r="E63" s="4" t="s">
        <v>30</v>
      </c>
      <c r="F63" s="4" t="s">
        <v>20</v>
      </c>
      <c r="G63" s="4">
        <v>3</v>
      </c>
      <c r="H63" s="4" t="s">
        <v>145</v>
      </c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4.25" customHeight="1" x14ac:dyDescent="0.3">
      <c r="A64" s="6" t="s">
        <v>146</v>
      </c>
      <c r="B64" s="4" t="s">
        <v>9</v>
      </c>
      <c r="C64" s="4" t="s">
        <v>147</v>
      </c>
      <c r="D64" s="6" t="s">
        <v>148</v>
      </c>
      <c r="E64" s="4" t="s">
        <v>149</v>
      </c>
      <c r="F64" s="4" t="s">
        <v>20</v>
      </c>
      <c r="G64" s="4">
        <v>20</v>
      </c>
      <c r="H64" s="4" t="s">
        <v>150</v>
      </c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4.25" customHeight="1" x14ac:dyDescent="0.3">
      <c r="A65" s="4" t="s">
        <v>151</v>
      </c>
      <c r="B65" s="4" t="s">
        <v>23</v>
      </c>
      <c r="C65" s="4" t="s">
        <v>10</v>
      </c>
      <c r="D65" s="4" t="s">
        <v>152</v>
      </c>
      <c r="E65" s="4" t="s">
        <v>153</v>
      </c>
      <c r="F65" s="4" t="s">
        <v>20</v>
      </c>
      <c r="G65" s="12">
        <v>0.69</v>
      </c>
      <c r="H65" s="4" t="s">
        <v>154</v>
      </c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4.25" customHeight="1" x14ac:dyDescent="0.3">
      <c r="A66" s="4" t="s">
        <v>155</v>
      </c>
      <c r="B66" s="4" t="s">
        <v>23</v>
      </c>
      <c r="C66" s="4" t="s">
        <v>10</v>
      </c>
      <c r="D66" s="4" t="s">
        <v>152</v>
      </c>
      <c r="E66" s="4" t="s">
        <v>153</v>
      </c>
      <c r="F66" s="4" t="s">
        <v>20</v>
      </c>
      <c r="G66" s="4">
        <f>(38.8+51.6+46.8+8)/4</f>
        <v>36.299999999999997</v>
      </c>
      <c r="H66" s="4" t="s">
        <v>156</v>
      </c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4.25" customHeight="1" x14ac:dyDescent="0.3">
      <c r="A67" s="4" t="s">
        <v>157</v>
      </c>
      <c r="B67" s="4" t="s">
        <v>23</v>
      </c>
      <c r="C67" s="4" t="s">
        <v>17</v>
      </c>
      <c r="D67" s="4" t="s">
        <v>158</v>
      </c>
      <c r="E67" s="4" t="s">
        <v>159</v>
      </c>
      <c r="F67" s="4" t="s">
        <v>20</v>
      </c>
      <c r="G67" s="12">
        <v>15.4</v>
      </c>
      <c r="H67" s="4" t="s">
        <v>160</v>
      </c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4.25" customHeight="1" x14ac:dyDescent="0.3">
      <c r="A68" s="4" t="s">
        <v>161</v>
      </c>
      <c r="B68" s="4" t="s">
        <v>23</v>
      </c>
      <c r="C68" s="4" t="s">
        <v>17</v>
      </c>
      <c r="D68" s="4" t="s">
        <v>162</v>
      </c>
      <c r="E68" s="4" t="s">
        <v>163</v>
      </c>
      <c r="F68" s="4" t="s">
        <v>20</v>
      </c>
      <c r="G68" s="4">
        <v>13</v>
      </c>
      <c r="H68" s="4" t="s">
        <v>51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4.25" customHeight="1" x14ac:dyDescent="0.3">
      <c r="A69" s="4" t="s">
        <v>161</v>
      </c>
      <c r="B69" s="4" t="s">
        <v>23</v>
      </c>
      <c r="C69" s="4" t="s">
        <v>17</v>
      </c>
      <c r="D69" s="4" t="s">
        <v>162</v>
      </c>
      <c r="E69" s="4" t="s">
        <v>164</v>
      </c>
      <c r="F69" s="4" t="s">
        <v>20</v>
      </c>
      <c r="G69" s="4">
        <v>11</v>
      </c>
      <c r="H69" s="4" t="s">
        <v>51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4.25" customHeight="1" x14ac:dyDescent="0.3">
      <c r="A70" s="4" t="s">
        <v>165</v>
      </c>
      <c r="B70" s="4" t="s">
        <v>23</v>
      </c>
      <c r="C70" s="4" t="s">
        <v>17</v>
      </c>
      <c r="D70" s="4" t="s">
        <v>24</v>
      </c>
      <c r="E70" s="4" t="s">
        <v>166</v>
      </c>
      <c r="F70" s="4" t="s">
        <v>20</v>
      </c>
      <c r="G70" s="12">
        <v>9</v>
      </c>
      <c r="H70" s="4" t="s">
        <v>167</v>
      </c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4.25" customHeight="1" x14ac:dyDescent="0.3">
      <c r="A71" s="4" t="s">
        <v>168</v>
      </c>
      <c r="B71" s="4" t="s">
        <v>23</v>
      </c>
      <c r="C71" s="4" t="s">
        <v>17</v>
      </c>
      <c r="D71" s="4" t="s">
        <v>169</v>
      </c>
      <c r="E71" s="4" t="s">
        <v>170</v>
      </c>
      <c r="F71" s="4" t="s">
        <v>20</v>
      </c>
      <c r="G71" s="9">
        <v>55</v>
      </c>
      <c r="H71" s="4" t="s">
        <v>39</v>
      </c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4.25" customHeight="1" x14ac:dyDescent="0.3">
      <c r="A72" s="4" t="s">
        <v>168</v>
      </c>
      <c r="B72" s="4" t="s">
        <v>23</v>
      </c>
      <c r="C72" s="4" t="s">
        <v>17</v>
      </c>
      <c r="D72" s="4" t="s">
        <v>169</v>
      </c>
      <c r="E72" s="4" t="s">
        <v>171</v>
      </c>
      <c r="F72" s="4" t="s">
        <v>20</v>
      </c>
      <c r="G72" s="9">
        <v>37</v>
      </c>
      <c r="H72" s="4" t="s">
        <v>39</v>
      </c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4.25" customHeight="1" x14ac:dyDescent="0.3">
      <c r="A73" s="4" t="s">
        <v>161</v>
      </c>
      <c r="B73" s="4" t="s">
        <v>23</v>
      </c>
      <c r="C73" s="4" t="s">
        <v>17</v>
      </c>
      <c r="D73" s="4" t="s">
        <v>162</v>
      </c>
      <c r="E73" s="4" t="s">
        <v>172</v>
      </c>
      <c r="F73" s="4" t="s">
        <v>173</v>
      </c>
      <c r="G73" s="4">
        <v>10</v>
      </c>
      <c r="H73" s="4" t="s">
        <v>51</v>
      </c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4.25" customHeight="1" x14ac:dyDescent="0.3">
      <c r="A74" s="10" t="s">
        <v>174</v>
      </c>
      <c r="B74" s="3" t="s">
        <v>23</v>
      </c>
      <c r="C74" s="3" t="s">
        <v>17</v>
      </c>
      <c r="D74" s="8" t="s">
        <v>253</v>
      </c>
      <c r="E74" s="3" t="s">
        <v>113</v>
      </c>
      <c r="F74" s="3" t="s">
        <v>13</v>
      </c>
      <c r="G74" s="3">
        <v>17.2</v>
      </c>
      <c r="H74" s="3" t="s">
        <v>175</v>
      </c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4.25" customHeight="1" x14ac:dyDescent="0.3">
      <c r="A75" s="6" t="s">
        <v>176</v>
      </c>
      <c r="B75" s="4" t="s">
        <v>9</v>
      </c>
      <c r="C75" s="4" t="s">
        <v>48</v>
      </c>
      <c r="D75" s="6" t="s">
        <v>84</v>
      </c>
      <c r="E75" s="4" t="s">
        <v>177</v>
      </c>
      <c r="F75" s="4" t="s">
        <v>13</v>
      </c>
      <c r="G75" s="4">
        <v>2</v>
      </c>
      <c r="H75" s="4" t="s">
        <v>88</v>
      </c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4.25" customHeight="1" x14ac:dyDescent="0.3">
      <c r="A76" s="6" t="s">
        <v>176</v>
      </c>
      <c r="B76" s="4" t="s">
        <v>9</v>
      </c>
      <c r="C76" s="4" t="s">
        <v>48</v>
      </c>
      <c r="D76" s="6" t="s">
        <v>84</v>
      </c>
      <c r="E76" s="4" t="s">
        <v>85</v>
      </c>
      <c r="F76" s="4" t="s">
        <v>13</v>
      </c>
      <c r="G76" s="4">
        <v>2</v>
      </c>
      <c r="H76" s="4" t="s">
        <v>88</v>
      </c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4.25" customHeight="1" x14ac:dyDescent="0.3">
      <c r="A77" s="6" t="s">
        <v>176</v>
      </c>
      <c r="B77" s="4" t="s">
        <v>9</v>
      </c>
      <c r="C77" s="4" t="s">
        <v>48</v>
      </c>
      <c r="D77" s="6" t="s">
        <v>81</v>
      </c>
      <c r="E77" s="4" t="s">
        <v>82</v>
      </c>
      <c r="F77" s="4" t="s">
        <v>13</v>
      </c>
      <c r="G77" s="4">
        <v>0.5</v>
      </c>
      <c r="H77" s="4" t="s">
        <v>88</v>
      </c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4.25" customHeight="1" x14ac:dyDescent="0.3">
      <c r="A78" s="6" t="s">
        <v>176</v>
      </c>
      <c r="B78" s="4" t="s">
        <v>9</v>
      </c>
      <c r="C78" s="4" t="s">
        <v>48</v>
      </c>
      <c r="D78" s="6" t="s">
        <v>78</v>
      </c>
      <c r="E78" s="4" t="s">
        <v>178</v>
      </c>
      <c r="F78" s="4" t="s">
        <v>13</v>
      </c>
      <c r="G78" s="4">
        <v>0.67</v>
      </c>
      <c r="H78" s="4" t="s">
        <v>88</v>
      </c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4.25" customHeight="1" x14ac:dyDescent="0.3">
      <c r="A79" s="6" t="s">
        <v>176</v>
      </c>
      <c r="B79" s="4" t="s">
        <v>9</v>
      </c>
      <c r="C79" s="4" t="s">
        <v>48</v>
      </c>
      <c r="D79" s="6" t="s">
        <v>78</v>
      </c>
      <c r="E79" s="4" t="s">
        <v>179</v>
      </c>
      <c r="F79" s="4" t="s">
        <v>13</v>
      </c>
      <c r="G79" s="4">
        <v>1</v>
      </c>
      <c r="H79" s="4" t="s">
        <v>88</v>
      </c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4.25" customHeight="1" x14ac:dyDescent="0.3">
      <c r="A80" s="4" t="s">
        <v>176</v>
      </c>
      <c r="B80" s="4" t="s">
        <v>23</v>
      </c>
      <c r="C80" s="4" t="s">
        <v>48</v>
      </c>
      <c r="D80" s="4" t="s">
        <v>78</v>
      </c>
      <c r="E80" s="4" t="s">
        <v>180</v>
      </c>
      <c r="F80" s="4" t="s">
        <v>13</v>
      </c>
      <c r="G80" s="4">
        <v>2.75</v>
      </c>
      <c r="H80" s="4" t="s">
        <v>88</v>
      </c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4.25" customHeight="1" x14ac:dyDescent="0.3">
      <c r="A81" s="4" t="s">
        <v>176</v>
      </c>
      <c r="B81" s="4" t="s">
        <v>23</v>
      </c>
      <c r="C81" s="4" t="s">
        <v>48</v>
      </c>
      <c r="D81" s="4" t="s">
        <v>78</v>
      </c>
      <c r="E81" s="4" t="s">
        <v>181</v>
      </c>
      <c r="F81" s="4" t="s">
        <v>13</v>
      </c>
      <c r="G81" s="12">
        <v>0.7</v>
      </c>
      <c r="H81" s="4" t="s">
        <v>88</v>
      </c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4.25" customHeight="1" x14ac:dyDescent="0.3">
      <c r="A82" s="4" t="s">
        <v>176</v>
      </c>
      <c r="B82" s="4" t="s">
        <v>23</v>
      </c>
      <c r="C82" s="4" t="s">
        <v>48</v>
      </c>
      <c r="D82" s="4" t="s">
        <v>78</v>
      </c>
      <c r="E82" s="4" t="s">
        <v>182</v>
      </c>
      <c r="F82" s="4" t="s">
        <v>13</v>
      </c>
      <c r="G82" s="12">
        <v>1.3</v>
      </c>
      <c r="H82" s="4" t="s">
        <v>88</v>
      </c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4.25" customHeight="1" x14ac:dyDescent="0.3">
      <c r="A83" s="4" t="s">
        <v>176</v>
      </c>
      <c r="B83" s="4" t="s">
        <v>23</v>
      </c>
      <c r="C83" s="4" t="s">
        <v>48</v>
      </c>
      <c r="D83" s="4" t="s">
        <v>78</v>
      </c>
      <c r="E83" s="4" t="s">
        <v>183</v>
      </c>
      <c r="F83" s="4" t="s">
        <v>13</v>
      </c>
      <c r="G83" s="4">
        <v>1.4</v>
      </c>
      <c r="H83" s="4" t="s">
        <v>88</v>
      </c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4.25" customHeight="1" x14ac:dyDescent="0.3">
      <c r="A84" s="4" t="s">
        <v>184</v>
      </c>
      <c r="B84" s="4" t="s">
        <v>23</v>
      </c>
      <c r="C84" s="4" t="s">
        <v>10</v>
      </c>
      <c r="D84" s="4" t="s">
        <v>115</v>
      </c>
      <c r="E84" s="4" t="s">
        <v>185</v>
      </c>
      <c r="F84" s="4" t="s">
        <v>13</v>
      </c>
      <c r="G84" s="12">
        <v>6.1</v>
      </c>
      <c r="H84" s="4" t="s">
        <v>88</v>
      </c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4.25" customHeight="1" x14ac:dyDescent="0.3">
      <c r="A85" s="4" t="s">
        <v>184</v>
      </c>
      <c r="B85" s="4" t="s">
        <v>23</v>
      </c>
      <c r="C85" s="4" t="s">
        <v>147</v>
      </c>
      <c r="D85" s="4" t="s">
        <v>195</v>
      </c>
      <c r="E85" s="4" t="s">
        <v>196</v>
      </c>
      <c r="F85" s="4" t="s">
        <v>13</v>
      </c>
      <c r="G85" s="4">
        <f>(1.71+4.57)/2</f>
        <v>3.14</v>
      </c>
      <c r="H85" s="3" t="s">
        <v>175</v>
      </c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4.25" customHeight="1" x14ac:dyDescent="0.3">
      <c r="A86" s="4" t="s">
        <v>186</v>
      </c>
      <c r="B86" s="4" t="s">
        <v>23</v>
      </c>
      <c r="C86" s="4" t="s">
        <v>10</v>
      </c>
      <c r="D86" s="4" t="s">
        <v>115</v>
      </c>
      <c r="E86" s="4" t="s">
        <v>187</v>
      </c>
      <c r="F86" s="4" t="s">
        <v>13</v>
      </c>
      <c r="G86" s="4">
        <v>496</v>
      </c>
      <c r="H86" s="4" t="s">
        <v>188</v>
      </c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4.25" customHeight="1" x14ac:dyDescent="0.3">
      <c r="A87" s="4" t="s">
        <v>186</v>
      </c>
      <c r="B87" s="4" t="s">
        <v>23</v>
      </c>
      <c r="C87" s="4" t="s">
        <v>10</v>
      </c>
      <c r="D87" s="4" t="s">
        <v>115</v>
      </c>
      <c r="E87" s="4" t="s">
        <v>189</v>
      </c>
      <c r="F87" s="4" t="s">
        <v>13</v>
      </c>
      <c r="G87" s="4">
        <v>928</v>
      </c>
      <c r="H87" s="4" t="s">
        <v>190</v>
      </c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4.25" customHeight="1" x14ac:dyDescent="0.3">
      <c r="A88" s="4" t="s">
        <v>186</v>
      </c>
      <c r="B88" s="4" t="s">
        <v>23</v>
      </c>
      <c r="C88" s="4" t="s">
        <v>10</v>
      </c>
      <c r="D88" s="4" t="s">
        <v>115</v>
      </c>
      <c r="E88" s="4" t="s">
        <v>191</v>
      </c>
      <c r="F88" s="4" t="s">
        <v>13</v>
      </c>
      <c r="G88" s="4">
        <v>734</v>
      </c>
      <c r="H88" s="4" t="s">
        <v>192</v>
      </c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4.25" customHeight="1" x14ac:dyDescent="0.3">
      <c r="A89" s="4" t="s">
        <v>186</v>
      </c>
      <c r="B89" s="4" t="s">
        <v>23</v>
      </c>
      <c r="C89" s="4" t="s">
        <v>10</v>
      </c>
      <c r="D89" s="4" t="s">
        <v>115</v>
      </c>
      <c r="E89" s="4" t="s">
        <v>193</v>
      </c>
      <c r="F89" s="4" t="s">
        <v>13</v>
      </c>
      <c r="G89" s="4">
        <v>893</v>
      </c>
      <c r="H89" s="4" t="s">
        <v>194</v>
      </c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4.25" customHeight="1" x14ac:dyDescent="0.3">
      <c r="A90" s="3" t="s">
        <v>8</v>
      </c>
      <c r="B90" s="3" t="s">
        <v>9</v>
      </c>
      <c r="C90" s="3" t="s">
        <v>10</v>
      </c>
      <c r="D90" s="3" t="s">
        <v>11</v>
      </c>
      <c r="E90" s="3" t="s">
        <v>12</v>
      </c>
      <c r="F90" s="3" t="s">
        <v>13</v>
      </c>
      <c r="G90" s="3">
        <v>2</v>
      </c>
      <c r="H90" s="3" t="s">
        <v>14</v>
      </c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4.25" customHeight="1" x14ac:dyDescent="0.3">
      <c r="A91" s="3" t="s">
        <v>8</v>
      </c>
      <c r="B91" s="3" t="s">
        <v>9</v>
      </c>
      <c r="C91" s="3" t="s">
        <v>10</v>
      </c>
      <c r="D91" s="3" t="s">
        <v>11</v>
      </c>
      <c r="E91" s="3" t="s">
        <v>15</v>
      </c>
      <c r="F91" s="3" t="s">
        <v>13</v>
      </c>
      <c r="G91" s="5">
        <v>4.8</v>
      </c>
      <c r="H91" s="3" t="s">
        <v>14</v>
      </c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4.25" customHeight="1" x14ac:dyDescent="0.3">
      <c r="A92" s="3" t="s">
        <v>197</v>
      </c>
      <c r="B92" s="3" t="s">
        <v>23</v>
      </c>
      <c r="C92" s="3" t="s">
        <v>198</v>
      </c>
      <c r="D92" s="3" t="s">
        <v>255</v>
      </c>
      <c r="E92" s="3" t="s">
        <v>199</v>
      </c>
      <c r="F92" s="3" t="s">
        <v>13</v>
      </c>
      <c r="G92" s="11">
        <v>24</v>
      </c>
      <c r="H92" s="3" t="s">
        <v>175</v>
      </c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4.25" customHeight="1" x14ac:dyDescent="0.3">
      <c r="A93" s="4" t="s">
        <v>200</v>
      </c>
      <c r="B93" s="4" t="s">
        <v>23</v>
      </c>
      <c r="C93" s="4" t="s">
        <v>147</v>
      </c>
      <c r="D93" s="4" t="s">
        <v>201</v>
      </c>
      <c r="E93" s="4" t="s">
        <v>202</v>
      </c>
      <c r="F93" s="4" t="s">
        <v>13</v>
      </c>
      <c r="G93" s="7">
        <f>(0.37+1.2)/2</f>
        <v>0.78499999999999992</v>
      </c>
      <c r="H93" s="4" t="s">
        <v>259</v>
      </c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4.25" customHeight="1" x14ac:dyDescent="0.3">
      <c r="A94" s="3" t="s">
        <v>204</v>
      </c>
      <c r="B94" s="4" t="s">
        <v>23</v>
      </c>
      <c r="C94" s="4" t="s">
        <v>10</v>
      </c>
      <c r="D94" s="4" t="s">
        <v>205</v>
      </c>
      <c r="E94" s="4" t="s">
        <v>206</v>
      </c>
      <c r="F94" s="4" t="s">
        <v>13</v>
      </c>
      <c r="G94" s="4">
        <v>1620</v>
      </c>
      <c r="H94" s="4" t="s">
        <v>207</v>
      </c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8" customHeight="1" x14ac:dyDescent="0.3">
      <c r="A95" s="4" t="s">
        <v>208</v>
      </c>
      <c r="B95" s="4" t="s">
        <v>23</v>
      </c>
      <c r="C95" s="4" t="s">
        <v>10</v>
      </c>
      <c r="D95" s="4" t="s">
        <v>152</v>
      </c>
      <c r="E95" s="4" t="s">
        <v>209</v>
      </c>
      <c r="F95" s="4" t="s">
        <v>13</v>
      </c>
      <c r="G95" s="4">
        <v>129</v>
      </c>
      <c r="H95" s="4" t="s">
        <v>210</v>
      </c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4.25" customHeight="1" x14ac:dyDescent="0.3">
      <c r="A96" s="4" t="s">
        <v>211</v>
      </c>
      <c r="B96" s="4" t="s">
        <v>23</v>
      </c>
      <c r="C96" s="4" t="s">
        <v>10</v>
      </c>
      <c r="D96" s="4" t="s">
        <v>152</v>
      </c>
      <c r="E96" s="4" t="s">
        <v>212</v>
      </c>
      <c r="F96" s="4" t="s">
        <v>13</v>
      </c>
      <c r="G96" s="4" t="s">
        <v>213</v>
      </c>
      <c r="H96" s="4" t="s">
        <v>214</v>
      </c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4.25" customHeight="1" x14ac:dyDescent="0.3">
      <c r="A97" s="4" t="s">
        <v>211</v>
      </c>
      <c r="B97" s="4" t="s">
        <v>23</v>
      </c>
      <c r="C97" s="4" t="s">
        <v>10</v>
      </c>
      <c r="D97" s="4" t="s">
        <v>152</v>
      </c>
      <c r="E97" s="4" t="s">
        <v>215</v>
      </c>
      <c r="F97" s="4" t="s">
        <v>13</v>
      </c>
      <c r="G97" s="4" t="s">
        <v>213</v>
      </c>
      <c r="H97" s="4" t="s">
        <v>214</v>
      </c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4.25" customHeight="1" x14ac:dyDescent="0.3">
      <c r="A98" s="4" t="s">
        <v>211</v>
      </c>
      <c r="B98" s="4" t="s">
        <v>23</v>
      </c>
      <c r="C98" s="4" t="s">
        <v>10</v>
      </c>
      <c r="D98" s="4" t="s">
        <v>152</v>
      </c>
      <c r="E98" s="4" t="s">
        <v>216</v>
      </c>
      <c r="F98" s="4" t="s">
        <v>13</v>
      </c>
      <c r="G98" s="4">
        <v>7</v>
      </c>
      <c r="H98" s="4" t="s">
        <v>214</v>
      </c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4.25" customHeight="1" x14ac:dyDescent="0.3">
      <c r="A99" s="4" t="s">
        <v>211</v>
      </c>
      <c r="B99" s="4" t="s">
        <v>23</v>
      </c>
      <c r="C99" s="4" t="s">
        <v>10</v>
      </c>
      <c r="D99" s="4" t="s">
        <v>152</v>
      </c>
      <c r="E99" s="4" t="s">
        <v>217</v>
      </c>
      <c r="F99" s="4" t="s">
        <v>13</v>
      </c>
      <c r="G99" s="4">
        <v>0</v>
      </c>
      <c r="H99" s="4" t="s">
        <v>214</v>
      </c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4.25" customHeight="1" x14ac:dyDescent="0.3">
      <c r="A100" s="4" t="s">
        <v>211</v>
      </c>
      <c r="B100" s="4" t="s">
        <v>23</v>
      </c>
      <c r="C100" s="4" t="s">
        <v>10</v>
      </c>
      <c r="D100" s="4" t="s">
        <v>152</v>
      </c>
      <c r="E100" s="4" t="s">
        <v>218</v>
      </c>
      <c r="F100" s="4" t="s">
        <v>13</v>
      </c>
      <c r="G100" s="4" t="s">
        <v>213</v>
      </c>
      <c r="H100" s="4" t="s">
        <v>214</v>
      </c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4.25" customHeight="1" x14ac:dyDescent="0.3">
      <c r="A101" s="4" t="s">
        <v>219</v>
      </c>
      <c r="B101" s="4" t="s">
        <v>23</v>
      </c>
      <c r="C101" s="4" t="s">
        <v>10</v>
      </c>
      <c r="D101" s="4" t="s">
        <v>152</v>
      </c>
      <c r="E101" s="4" t="s">
        <v>220</v>
      </c>
      <c r="F101" s="4" t="s">
        <v>13</v>
      </c>
      <c r="G101" s="4">
        <f>(0.015+0.04+0.025+0.029+0.29+0.039)/6</f>
        <v>7.2999999999999995E-2</v>
      </c>
      <c r="H101" s="4" t="s">
        <v>203</v>
      </c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4.25" customHeight="1" x14ac:dyDescent="0.3">
      <c r="A102" s="4" t="s">
        <v>219</v>
      </c>
      <c r="B102" s="4" t="s">
        <v>23</v>
      </c>
      <c r="C102" s="4" t="s">
        <v>10</v>
      </c>
      <c r="D102" s="4" t="s">
        <v>152</v>
      </c>
      <c r="E102" s="4" t="s">
        <v>221</v>
      </c>
      <c r="F102" s="4" t="s">
        <v>13</v>
      </c>
      <c r="G102" s="4">
        <f>(0.01+0.035+0.04+0.03+0.03)/5</f>
        <v>2.9000000000000005E-2</v>
      </c>
      <c r="H102" s="4" t="s">
        <v>203</v>
      </c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4.25" customHeight="1" x14ac:dyDescent="0.3">
      <c r="A103" s="4" t="s">
        <v>219</v>
      </c>
      <c r="B103" s="4" t="s">
        <v>23</v>
      </c>
      <c r="C103" s="4" t="s">
        <v>10</v>
      </c>
      <c r="D103" s="4" t="s">
        <v>152</v>
      </c>
      <c r="E103" s="4" t="s">
        <v>222</v>
      </c>
      <c r="F103" s="4" t="s">
        <v>13</v>
      </c>
      <c r="G103" s="4">
        <v>1.4999999999999999E-2</v>
      </c>
      <c r="H103" s="4" t="s">
        <v>203</v>
      </c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4.25" customHeight="1" x14ac:dyDescent="0.3">
      <c r="A104" s="4" t="s">
        <v>22</v>
      </c>
      <c r="B104" s="4" t="s">
        <v>23</v>
      </c>
      <c r="C104" s="4" t="s">
        <v>17</v>
      </c>
      <c r="D104" s="4" t="s">
        <v>24</v>
      </c>
      <c r="E104" s="4" t="s">
        <v>25</v>
      </c>
      <c r="F104" s="4" t="s">
        <v>13</v>
      </c>
      <c r="G104" s="4">
        <v>0</v>
      </c>
      <c r="H104" s="4" t="s">
        <v>223</v>
      </c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4.25" customHeight="1" x14ac:dyDescent="0.3">
      <c r="A105" s="4" t="s">
        <v>224</v>
      </c>
      <c r="B105" s="4" t="s">
        <v>23</v>
      </c>
      <c r="C105" s="4" t="s">
        <v>10</v>
      </c>
      <c r="D105" s="4" t="s">
        <v>115</v>
      </c>
      <c r="E105" s="4" t="s">
        <v>225</v>
      </c>
      <c r="F105" s="4" t="s">
        <v>226</v>
      </c>
      <c r="G105" s="4">
        <f>(810599+829213)</f>
        <v>1639812</v>
      </c>
      <c r="H105" s="4" t="s">
        <v>227</v>
      </c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4.25" customHeight="1" x14ac:dyDescent="0.3">
      <c r="A106" s="4" t="s">
        <v>228</v>
      </c>
      <c r="B106" s="4" t="s">
        <v>23</v>
      </c>
      <c r="C106" s="4" t="s">
        <v>17</v>
      </c>
      <c r="D106" s="4" t="s">
        <v>232</v>
      </c>
      <c r="E106" s="4" t="s">
        <v>229</v>
      </c>
      <c r="F106" s="4" t="s">
        <v>226</v>
      </c>
      <c r="G106" s="4">
        <v>1950</v>
      </c>
      <c r="H106" s="4" t="s">
        <v>230</v>
      </c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4.25" customHeight="1" x14ac:dyDescent="0.3">
      <c r="A107" s="4" t="s">
        <v>231</v>
      </c>
      <c r="B107" s="4" t="s">
        <v>23</v>
      </c>
      <c r="C107" s="4" t="s">
        <v>17</v>
      </c>
      <c r="D107" s="4" t="s">
        <v>232</v>
      </c>
      <c r="E107" s="4" t="s">
        <v>229</v>
      </c>
      <c r="F107" s="4" t="s">
        <v>226</v>
      </c>
      <c r="G107" s="4">
        <v>3000</v>
      </c>
      <c r="H107" s="4" t="s">
        <v>233</v>
      </c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4.25" customHeight="1" x14ac:dyDescent="0.3">
      <c r="A108" s="13" t="s">
        <v>234</v>
      </c>
      <c r="B108" s="13" t="s">
        <v>23</v>
      </c>
      <c r="C108" s="13" t="s">
        <v>17</v>
      </c>
      <c r="D108" s="13" t="s">
        <v>235</v>
      </c>
      <c r="E108" s="4" t="s">
        <v>229</v>
      </c>
      <c r="F108" s="13" t="s">
        <v>226</v>
      </c>
      <c r="G108" s="13" t="s">
        <v>236</v>
      </c>
      <c r="H108" s="13" t="s">
        <v>233</v>
      </c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4.25" customHeight="1" x14ac:dyDescent="0.3">
      <c r="A109" s="14"/>
      <c r="B109" s="14"/>
      <c r="C109" s="14"/>
      <c r="D109" s="14"/>
      <c r="E109" s="4" t="s">
        <v>237</v>
      </c>
      <c r="F109" s="14"/>
      <c r="G109" s="14"/>
      <c r="H109" s="1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4.25" customHeight="1" x14ac:dyDescent="0.3">
      <c r="A110" s="14"/>
      <c r="B110" s="14"/>
      <c r="C110" s="14"/>
      <c r="D110" s="14"/>
      <c r="E110" s="4" t="s">
        <v>238</v>
      </c>
      <c r="F110" s="14"/>
      <c r="G110" s="14"/>
      <c r="H110" s="1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4.25" customHeight="1" x14ac:dyDescent="0.3">
      <c r="A111" s="14"/>
      <c r="B111" s="14"/>
      <c r="C111" s="14"/>
      <c r="D111" s="14"/>
      <c r="E111" s="4" t="s">
        <v>239</v>
      </c>
      <c r="F111" s="14"/>
      <c r="G111" s="14"/>
      <c r="H111" s="1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4.25" customHeight="1" x14ac:dyDescent="0.3">
      <c r="A112" s="14"/>
      <c r="B112" s="14"/>
      <c r="C112" s="14"/>
      <c r="D112" s="14"/>
      <c r="E112" s="4" t="s">
        <v>240</v>
      </c>
      <c r="F112" s="14"/>
      <c r="G112" s="14"/>
      <c r="H112" s="1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4.25" customHeight="1" x14ac:dyDescent="0.3">
      <c r="A113" s="14"/>
      <c r="B113" s="14"/>
      <c r="C113" s="14"/>
      <c r="D113" s="14"/>
      <c r="E113" s="4" t="s">
        <v>241</v>
      </c>
      <c r="F113" s="14"/>
      <c r="G113" s="14"/>
      <c r="H113" s="1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4.25" customHeight="1" x14ac:dyDescent="0.3">
      <c r="A114" s="14"/>
      <c r="B114" s="14"/>
      <c r="C114" s="14"/>
      <c r="D114" s="14"/>
      <c r="E114" s="4" t="s">
        <v>242</v>
      </c>
      <c r="F114" s="14"/>
      <c r="G114" s="14"/>
      <c r="H114" s="1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4.25" customHeight="1" x14ac:dyDescent="0.3">
      <c r="A115" s="14"/>
      <c r="B115" s="14"/>
      <c r="C115" s="14"/>
      <c r="D115" s="14"/>
      <c r="E115" s="4" t="s">
        <v>243</v>
      </c>
      <c r="F115" s="14"/>
      <c r="G115" s="14"/>
      <c r="H115" s="1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4.25" customHeight="1" x14ac:dyDescent="0.3">
      <c r="A116" s="14"/>
      <c r="B116" s="14"/>
      <c r="C116" s="14"/>
      <c r="D116" s="14"/>
      <c r="E116" s="4" t="s">
        <v>244</v>
      </c>
      <c r="F116" s="14"/>
      <c r="G116" s="14"/>
      <c r="H116" s="1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4.25" customHeight="1" x14ac:dyDescent="0.3">
      <c r="A117" s="14"/>
      <c r="B117" s="14"/>
      <c r="C117" s="14"/>
      <c r="D117" s="14"/>
      <c r="E117" s="4" t="s">
        <v>245</v>
      </c>
      <c r="F117" s="14"/>
      <c r="G117" s="14"/>
      <c r="H117" s="1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4.25" customHeight="1" x14ac:dyDescent="0.3">
      <c r="A118" s="6" t="s">
        <v>246</v>
      </c>
      <c r="B118" s="4" t="s">
        <v>9</v>
      </c>
      <c r="C118" s="4" t="s">
        <v>10</v>
      </c>
      <c r="D118" s="6" t="s">
        <v>115</v>
      </c>
      <c r="E118" s="4" t="s">
        <v>247</v>
      </c>
      <c r="F118" s="4" t="s">
        <v>226</v>
      </c>
      <c r="G118" s="4" t="s">
        <v>248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4.25" customHeight="1" x14ac:dyDescent="0.3">
      <c r="A119" s="6" t="s">
        <v>246</v>
      </c>
      <c r="B119" s="4" t="s">
        <v>9</v>
      </c>
      <c r="C119" s="4" t="s">
        <v>10</v>
      </c>
      <c r="D119" s="6" t="s">
        <v>115</v>
      </c>
      <c r="E119" s="4" t="s">
        <v>249</v>
      </c>
      <c r="F119" s="4" t="s">
        <v>226</v>
      </c>
      <c r="G119" s="4" t="s">
        <v>248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4.25" customHeight="1" x14ac:dyDescent="0.3">
      <c r="A120" s="6" t="s">
        <v>246</v>
      </c>
      <c r="B120" s="4" t="s">
        <v>9</v>
      </c>
      <c r="C120" s="4" t="s">
        <v>10</v>
      </c>
      <c r="D120" s="6" t="s">
        <v>115</v>
      </c>
      <c r="E120" s="4" t="s">
        <v>250</v>
      </c>
      <c r="F120" s="4" t="s">
        <v>226</v>
      </c>
      <c r="G120" s="4" t="s">
        <v>248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4.25" customHeight="1" x14ac:dyDescent="0.3">
      <c r="A121" s="4" t="s">
        <v>260</v>
      </c>
      <c r="B121" s="4" t="s">
        <v>23</v>
      </c>
      <c r="C121" s="4" t="s">
        <v>10</v>
      </c>
      <c r="D121" s="4" t="s">
        <v>115</v>
      </c>
      <c r="E121" s="4" t="s">
        <v>225</v>
      </c>
      <c r="F121" s="4" t="s">
        <v>251</v>
      </c>
      <c r="G121" s="4">
        <v>16390</v>
      </c>
      <c r="H121" s="4" t="s">
        <v>233</v>
      </c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3">
      <c r="A123" s="4"/>
      <c r="B123" s="4"/>
      <c r="C123" s="4"/>
      <c r="D123" s="4"/>
      <c r="E123" s="4"/>
      <c r="F123" s="4"/>
      <c r="G123" s="4"/>
      <c r="H123" s="4" t="s">
        <v>252</v>
      </c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3"/>
    <row r="325" spans="1:26" ht="15.75" customHeight="1" x14ac:dyDescent="0.3"/>
    <row r="326" spans="1:26" ht="15.75" customHeight="1" x14ac:dyDescent="0.3"/>
    <row r="327" spans="1:26" ht="15.75" customHeight="1" x14ac:dyDescent="0.3"/>
    <row r="328" spans="1:26" ht="15.75" customHeight="1" x14ac:dyDescent="0.3"/>
    <row r="329" spans="1:26" ht="15.75" customHeight="1" x14ac:dyDescent="0.3"/>
    <row r="330" spans="1:26" ht="15.75" customHeight="1" x14ac:dyDescent="0.3"/>
    <row r="331" spans="1:26" ht="15.75" customHeight="1" x14ac:dyDescent="0.3"/>
    <row r="332" spans="1:26" ht="15.75" customHeight="1" x14ac:dyDescent="0.3"/>
    <row r="333" spans="1:26" ht="15.75" customHeight="1" x14ac:dyDescent="0.3"/>
    <row r="334" spans="1:26" ht="15.75" customHeight="1" x14ac:dyDescent="0.3"/>
    <row r="335" spans="1:26" ht="15.75" customHeight="1" x14ac:dyDescent="0.3"/>
    <row r="336" spans="1:2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</sheetData>
  <mergeCells count="7">
    <mergeCell ref="G108:G117"/>
    <mergeCell ref="H108:H117"/>
    <mergeCell ref="A108:A117"/>
    <mergeCell ref="B108:B117"/>
    <mergeCell ref="C108:C117"/>
    <mergeCell ref="D108:D117"/>
    <mergeCell ref="F108:F117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Giulia Cesarini</cp:lastModifiedBy>
  <dcterms:modified xsi:type="dcterms:W3CDTF">2020-07-07T18:21:24Z</dcterms:modified>
</cp:coreProperties>
</file>