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ематологические дела\Нематол рукописи\MS Tchesunov et al., Cuba sponge Acanthopharynx\MS Cuba Acanthopharynx SUPPLEMENTS\"/>
    </mc:Choice>
  </mc:AlternateContent>
  <xr:revisionPtr revIDLastSave="0" documentId="13_ncr:1_{2D5FF5CD-DEE9-4FEC-AA06-14CFBE69B4C5}" xr6:coauthVersionLast="47" xr6:coauthVersionMax="47" xr10:uidLastSave="{00000000-0000-0000-0000-000000000000}"/>
  <bookViews>
    <workbookView xWindow="1200" yWindow="180" windowWidth="10590" windowHeight="15600" xr2:uid="{00000000-000D-0000-FFFF-FFFF00000000}"/>
  </bookViews>
  <sheets>
    <sheet name="males" sheetId="1" r:id="rId1"/>
    <sheet name="females" sheetId="2" r:id="rId2"/>
    <sheet name="Лист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30" i="1" l="1"/>
  <c r="AE30" i="1"/>
  <c r="AF30" i="1"/>
  <c r="AG30" i="1"/>
  <c r="AH30" i="1"/>
  <c r="AD31" i="1"/>
  <c r="AE31" i="1"/>
  <c r="AF31" i="1"/>
  <c r="AG31" i="1"/>
  <c r="AH31" i="1"/>
  <c r="AD32" i="1"/>
  <c r="AE32" i="1"/>
  <c r="AF32" i="1"/>
  <c r="AG32" i="1"/>
  <c r="AH32" i="1"/>
  <c r="AD33" i="1"/>
  <c r="AE33" i="1"/>
  <c r="AF33" i="1"/>
  <c r="AG33" i="1"/>
  <c r="AH33" i="1"/>
  <c r="AD37" i="1"/>
  <c r="AE37" i="1"/>
  <c r="AF37" i="1"/>
  <c r="AG37" i="1"/>
  <c r="AH37" i="1"/>
  <c r="AD34" i="1"/>
  <c r="AE34" i="1"/>
  <c r="AF34" i="1"/>
  <c r="AG34" i="1"/>
  <c r="AH34" i="1"/>
  <c r="AD35" i="1"/>
  <c r="AE35" i="1"/>
  <c r="AF35" i="1"/>
  <c r="AG35" i="1"/>
  <c r="AH35" i="1"/>
  <c r="AD36" i="1"/>
  <c r="AE36" i="1"/>
  <c r="AF36" i="1"/>
  <c r="AG36" i="1"/>
  <c r="AH36" i="1"/>
  <c r="AD26" i="1"/>
  <c r="AE26" i="1"/>
  <c r="AF26" i="1"/>
  <c r="AG26" i="1"/>
  <c r="AH26" i="1"/>
  <c r="AD27" i="1"/>
  <c r="AE27" i="1"/>
  <c r="AF27" i="1"/>
  <c r="AG27" i="1"/>
  <c r="AH27" i="1"/>
  <c r="AD28" i="1"/>
  <c r="AE28" i="1"/>
  <c r="AF28" i="1"/>
  <c r="AG28" i="1"/>
  <c r="AH28" i="1"/>
  <c r="AD29" i="1"/>
  <c r="AE29" i="1"/>
  <c r="AF29" i="1"/>
  <c r="AG29" i="1"/>
  <c r="AH29" i="1"/>
  <c r="AD24" i="1"/>
  <c r="AE24" i="1"/>
  <c r="AF24" i="1"/>
  <c r="AG24" i="1"/>
  <c r="AH24" i="1"/>
  <c r="AD25" i="1"/>
  <c r="AE25" i="1"/>
  <c r="AF25" i="1"/>
  <c r="AG25" i="1"/>
  <c r="AH25" i="1"/>
  <c r="AD21" i="1"/>
  <c r="AE21" i="1"/>
  <c r="AF21" i="1"/>
  <c r="AG21" i="1"/>
  <c r="AH21" i="1"/>
  <c r="AD22" i="1"/>
  <c r="AE22" i="1"/>
  <c r="AF22" i="1"/>
  <c r="AG22" i="1"/>
  <c r="AH22" i="1"/>
  <c r="AD23" i="1"/>
  <c r="AE23" i="1"/>
  <c r="AF23" i="1"/>
  <c r="AG23" i="1"/>
  <c r="AH23" i="1"/>
  <c r="AD18" i="1"/>
  <c r="AE18" i="1"/>
  <c r="AF18" i="1"/>
  <c r="AG18" i="1"/>
  <c r="AH18" i="1"/>
  <c r="AD19" i="1"/>
  <c r="AE19" i="1"/>
  <c r="AF19" i="1"/>
  <c r="AG19" i="1"/>
  <c r="AH19" i="1"/>
  <c r="AD20" i="1"/>
  <c r="AE20" i="1"/>
  <c r="AF20" i="1"/>
  <c r="AG20" i="1"/>
  <c r="AH20" i="1"/>
  <c r="AD17" i="1"/>
  <c r="AE17" i="1"/>
  <c r="AF17" i="1"/>
  <c r="AG17" i="1"/>
  <c r="AH17" i="1"/>
  <c r="AD5" i="1"/>
  <c r="AE5" i="1"/>
  <c r="AF5" i="1"/>
  <c r="AG5" i="1"/>
  <c r="AH5" i="1"/>
  <c r="AD6" i="1"/>
  <c r="AE6" i="1"/>
  <c r="AF6" i="1"/>
  <c r="AG6" i="1"/>
  <c r="AH6" i="1"/>
  <c r="AD7" i="1"/>
  <c r="AE7" i="1"/>
  <c r="AF7" i="1"/>
  <c r="AG7" i="1"/>
  <c r="AH7" i="1"/>
  <c r="AD8" i="1"/>
  <c r="AE8" i="1"/>
  <c r="AF8" i="1"/>
  <c r="AG8" i="1"/>
  <c r="AH8" i="1"/>
  <c r="AD9" i="1"/>
  <c r="AE9" i="1"/>
  <c r="AF9" i="1"/>
  <c r="AG9" i="1"/>
  <c r="AH9" i="1"/>
  <c r="AD10" i="1"/>
  <c r="AE10" i="1"/>
  <c r="AF10" i="1"/>
  <c r="AG10" i="1"/>
  <c r="AH10" i="1"/>
  <c r="AD11" i="1"/>
  <c r="AE11" i="1"/>
  <c r="AF11" i="1"/>
  <c r="AG11" i="1"/>
  <c r="AH11" i="1"/>
  <c r="AD12" i="1"/>
  <c r="AE12" i="1"/>
  <c r="AF12" i="1"/>
  <c r="AG12" i="1"/>
  <c r="AH12" i="1"/>
  <c r="AD13" i="1"/>
  <c r="AE13" i="1"/>
  <c r="AF13" i="1"/>
  <c r="AG13" i="1"/>
  <c r="AH13" i="1"/>
  <c r="AD14" i="1"/>
  <c r="AE14" i="1"/>
  <c r="AF14" i="1"/>
  <c r="AG14" i="1"/>
  <c r="AH14" i="1"/>
  <c r="AD15" i="1"/>
  <c r="AE15" i="1"/>
  <c r="AF15" i="1"/>
  <c r="AG15" i="1"/>
  <c r="AH15" i="1"/>
  <c r="AD16" i="1"/>
  <c r="AE16" i="1"/>
  <c r="AF16" i="1"/>
  <c r="AG16" i="1"/>
  <c r="AH16" i="1"/>
  <c r="AH4" i="1"/>
  <c r="AG4" i="1"/>
  <c r="AF4" i="1"/>
  <c r="AE4" i="1"/>
  <c r="AD4" i="1"/>
  <c r="X8" i="2"/>
  <c r="Y8" i="2"/>
  <c r="Z8" i="2"/>
  <c r="AA8" i="2"/>
  <c r="AB8" i="2"/>
  <c r="X9" i="2"/>
  <c r="Y9" i="2"/>
  <c r="Z9" i="2"/>
  <c r="AA9" i="2"/>
  <c r="AB9" i="2"/>
  <c r="X10" i="2"/>
  <c r="Y10" i="2"/>
  <c r="Z10" i="2"/>
  <c r="AA10" i="2"/>
  <c r="AB10" i="2"/>
  <c r="X11" i="2"/>
  <c r="Y11" i="2"/>
  <c r="Z11" i="2"/>
  <c r="AA11" i="2"/>
  <c r="AB11" i="2"/>
  <c r="X12" i="2"/>
  <c r="Y12" i="2"/>
  <c r="Z12" i="2"/>
  <c r="AA12" i="2"/>
  <c r="AB12" i="2"/>
  <c r="X13" i="2"/>
  <c r="Y13" i="2"/>
  <c r="Z13" i="2"/>
  <c r="AA13" i="2"/>
  <c r="AB13" i="2"/>
  <c r="X14" i="2"/>
  <c r="Y14" i="2"/>
  <c r="Z14" i="2"/>
  <c r="AA14" i="2"/>
  <c r="AB14" i="2"/>
  <c r="X15" i="2"/>
  <c r="Y15" i="2"/>
  <c r="Z15" i="2"/>
  <c r="AA15" i="2"/>
  <c r="AB15" i="2"/>
  <c r="X16" i="2"/>
  <c r="Y16" i="2"/>
  <c r="Z16" i="2"/>
  <c r="AA16" i="2"/>
  <c r="AB16" i="2"/>
  <c r="X17" i="2"/>
  <c r="Y17" i="2"/>
  <c r="Z17" i="2"/>
  <c r="AA17" i="2"/>
  <c r="AB17" i="2"/>
  <c r="X18" i="2"/>
  <c r="Y18" i="2"/>
  <c r="Z18" i="2"/>
  <c r="AA18" i="2"/>
  <c r="AB18" i="2"/>
  <c r="X19" i="2"/>
  <c r="Y19" i="2"/>
  <c r="Z19" i="2"/>
  <c r="AA19" i="2"/>
  <c r="AB19" i="2"/>
  <c r="X20" i="2"/>
  <c r="Y20" i="2"/>
  <c r="Z20" i="2"/>
  <c r="AA20" i="2"/>
  <c r="AB20" i="2"/>
  <c r="X21" i="2"/>
  <c r="Y21" i="2"/>
  <c r="Z21" i="2"/>
  <c r="AA21" i="2"/>
  <c r="AB21" i="2"/>
  <c r="X22" i="2"/>
  <c r="Y22" i="2"/>
  <c r="Z22" i="2"/>
  <c r="AA22" i="2"/>
  <c r="AB22" i="2"/>
  <c r="X23" i="2"/>
  <c r="Y23" i="2"/>
  <c r="Z23" i="2"/>
  <c r="AA23" i="2"/>
  <c r="AB23" i="2"/>
  <c r="X24" i="2"/>
  <c r="Y24" i="2"/>
  <c r="Z24" i="2"/>
  <c r="AA24" i="2"/>
  <c r="AB24" i="2"/>
  <c r="X25" i="2"/>
  <c r="Y25" i="2"/>
  <c r="Z25" i="2"/>
  <c r="AA25" i="2"/>
  <c r="AB25" i="2"/>
  <c r="X26" i="2"/>
  <c r="Y26" i="2"/>
  <c r="Z26" i="2"/>
  <c r="AA26" i="2"/>
  <c r="AB26" i="2"/>
  <c r="X27" i="2"/>
  <c r="Y27" i="2"/>
  <c r="Z27" i="2"/>
  <c r="AA27" i="2"/>
  <c r="AB27" i="2"/>
  <c r="X28" i="2"/>
  <c r="Y28" i="2"/>
  <c r="Z28" i="2"/>
  <c r="AA28" i="2"/>
  <c r="AB28" i="2"/>
  <c r="X29" i="2"/>
  <c r="Y29" i="2"/>
  <c r="Z29" i="2"/>
  <c r="AA29" i="2"/>
  <c r="AB29" i="2"/>
  <c r="X30" i="2"/>
  <c r="Y30" i="2"/>
  <c r="Z30" i="2"/>
  <c r="AA30" i="2"/>
  <c r="AB30" i="2"/>
  <c r="X31" i="2"/>
  <c r="Y31" i="2"/>
  <c r="Z31" i="2"/>
  <c r="AA31" i="2"/>
  <c r="AB31" i="2"/>
  <c r="X32" i="2"/>
  <c r="Y32" i="2"/>
  <c r="Z32" i="2"/>
  <c r="AA32" i="2"/>
  <c r="AB32" i="2"/>
  <c r="X33" i="2"/>
  <c r="Y33" i="2"/>
  <c r="Z33" i="2"/>
  <c r="AA33" i="2"/>
  <c r="AB33" i="2"/>
  <c r="X34" i="2"/>
  <c r="Y34" i="2"/>
  <c r="Z34" i="2"/>
  <c r="AA34" i="2"/>
  <c r="AB34" i="2"/>
  <c r="X35" i="2"/>
  <c r="Y35" i="2"/>
  <c r="Z35" i="2"/>
  <c r="AA35" i="2"/>
  <c r="AB35" i="2"/>
  <c r="X5" i="2"/>
  <c r="Y5" i="2"/>
  <c r="Z5" i="2"/>
  <c r="AA5" i="2"/>
  <c r="AB5" i="2"/>
  <c r="X6" i="2"/>
  <c r="Y6" i="2"/>
  <c r="Z6" i="2"/>
  <c r="AA6" i="2"/>
  <c r="AB6" i="2"/>
  <c r="X7" i="2"/>
  <c r="Y7" i="2"/>
  <c r="Z7" i="2"/>
  <c r="AA7" i="2"/>
  <c r="AB7" i="2"/>
  <c r="AB4" i="2"/>
  <c r="AA4" i="2"/>
  <c r="Z4" i="2"/>
  <c r="Y4" i="2"/>
  <c r="X4" i="2"/>
</calcChain>
</file>

<file path=xl/sharedStrings.xml><?xml version="1.0" encoding="utf-8"?>
<sst xmlns="http://schemas.openxmlformats.org/spreadsheetml/2006/main" count="182" uniqueCount="110">
  <si>
    <t>n</t>
  </si>
  <si>
    <t>min</t>
  </si>
  <si>
    <t>max</t>
  </si>
  <si>
    <t>a</t>
  </si>
  <si>
    <t>b</t>
  </si>
  <si>
    <t>c</t>
  </si>
  <si>
    <t>c'</t>
  </si>
  <si>
    <t>?</t>
  </si>
  <si>
    <t>SD</t>
  </si>
  <si>
    <t>mean</t>
  </si>
  <si>
    <t>CV</t>
  </si>
  <si>
    <t>PA-13 sl3 n8</t>
  </si>
  <si>
    <t>PA-13 sl3 n9</t>
  </si>
  <si>
    <t>PA-13 sl3 n10</t>
  </si>
  <si>
    <t>head</t>
  </si>
  <si>
    <t>testis under gut</t>
  </si>
  <si>
    <t>PA-13 sl4 n1</t>
  </si>
  <si>
    <t>PA-13 sl4 n2</t>
  </si>
  <si>
    <t>PA-13 sl4 n3</t>
  </si>
  <si>
    <t>PA-13 sl4 n4</t>
  </si>
  <si>
    <t>PA-13 sl4 n6</t>
  </si>
  <si>
    <t>head x40</t>
  </si>
  <si>
    <t>compressed</t>
  </si>
  <si>
    <t>PA-13 sl5 n4</t>
  </si>
  <si>
    <t>head, entire</t>
  </si>
  <si>
    <t>PA-13 sl6 n4</t>
  </si>
  <si>
    <t>PA-13 sl6 n6</t>
  </si>
  <si>
    <t>PA-13 sl6 n8</t>
  </si>
  <si>
    <t>PA-13 sl6 n9</t>
  </si>
  <si>
    <t>PA-13 sl6 n7</t>
  </si>
  <si>
    <t>PA-13 sl7 n1</t>
  </si>
  <si>
    <t>PA-13 sl7 n2</t>
  </si>
  <si>
    <t>PA-13 sl7 n9</t>
  </si>
  <si>
    <t>PA-13 sl7 n10</t>
  </si>
  <si>
    <t>PA-13 sl7 n11</t>
  </si>
  <si>
    <t>gonads, entire</t>
  </si>
  <si>
    <t>PA-13 sl8 n9</t>
  </si>
  <si>
    <t>PA-13 sl8 n10</t>
  </si>
  <si>
    <t>PA-13 sl8 n11</t>
  </si>
  <si>
    <t>head with minute odontia</t>
  </si>
  <si>
    <t>PA-13 sl9 n3</t>
  </si>
  <si>
    <t>PA-13 sl9 n8</t>
  </si>
  <si>
    <t>PA-13 sl10 n6</t>
  </si>
  <si>
    <t>PA-13 sl10 n10</t>
  </si>
  <si>
    <t>PA-13 sl11 n2</t>
  </si>
  <si>
    <t>PA-13 sl11 n4</t>
  </si>
  <si>
    <t>PA-13 sl11 n5</t>
  </si>
  <si>
    <t>PA-13 sl11 n7</t>
  </si>
  <si>
    <t>PA-13 sl11 n9</t>
  </si>
  <si>
    <t>PA-13 sl11 n10</t>
  </si>
  <si>
    <t>PA-13 sl11 n1</t>
  </si>
  <si>
    <t>hardly discernible</t>
  </si>
  <si>
    <t>all details present</t>
  </si>
  <si>
    <t>PA-13 sl12 n6</t>
  </si>
  <si>
    <t>PA-13 sl12 n7</t>
  </si>
  <si>
    <t>PA-13 sl12 n9</t>
  </si>
  <si>
    <t>PA-13 sl15 n5</t>
  </si>
  <si>
    <t>PA-13 sl16 n3</t>
  </si>
  <si>
    <t>PA-13 sl16 n5</t>
  </si>
  <si>
    <t>PA-13 sl17 n6</t>
  </si>
  <si>
    <t>PA-13 sl18 n5</t>
  </si>
  <si>
    <t>PA-13 sl18 n8</t>
  </si>
  <si>
    <t>head medially</t>
  </si>
  <si>
    <t>submedian setae paired</t>
  </si>
  <si>
    <t>Character</t>
  </si>
  <si>
    <t>Body length</t>
  </si>
  <si>
    <t>Pharynx length</t>
  </si>
  <si>
    <t>Tail length</t>
  </si>
  <si>
    <t>Body diameter at level of cephalic setae</t>
  </si>
  <si>
    <t>Body diameter at level of amphid</t>
  </si>
  <si>
    <t>Body diameter at level of nerve ring</t>
  </si>
  <si>
    <t>Body diameter at level of cardia</t>
  </si>
  <si>
    <t>Body diameter at level of midbody</t>
  </si>
  <si>
    <t>Body diameter at level of cloaca</t>
  </si>
  <si>
    <t>Body diameter at amphid / Body diameter at cardia, %%</t>
  </si>
  <si>
    <t>Cephalic capsule length</t>
  </si>
  <si>
    <t>Cephalic capsule basal diameter</t>
  </si>
  <si>
    <t>Cephalic capsule length / Cephalic capsule basal diameter</t>
  </si>
  <si>
    <t>Cephalic setae</t>
  </si>
  <si>
    <t>Amphid width</t>
  </si>
  <si>
    <r>
      <t xml:space="preserve">Distance head apex </t>
    </r>
    <r>
      <rPr>
        <b/>
        <sz val="11"/>
        <color theme="1"/>
        <rFont val="Calibri"/>
        <family val="2"/>
        <charset val="204"/>
      </rPr>
      <t>–</t>
    </r>
    <r>
      <rPr>
        <b/>
        <sz val="11"/>
        <color theme="1"/>
        <rFont val="Calibri"/>
        <family val="2"/>
        <charset val="204"/>
        <scheme val="minor"/>
      </rPr>
      <t xml:space="preserve"> amphid</t>
    </r>
  </si>
  <si>
    <t>Stoma maximal width</t>
  </si>
  <si>
    <t>Stoma length</t>
  </si>
  <si>
    <t>Posterior pharynx widening length</t>
  </si>
  <si>
    <t>Pharynx diameter at nerve ring</t>
  </si>
  <si>
    <t>Pharynx diameter at posterior widening end</t>
  </si>
  <si>
    <t>Tail terminal cone length</t>
  </si>
  <si>
    <t>Tail terminal cone basal diameter</t>
  </si>
  <si>
    <t>Tail terminal cone length in %% entire tail length</t>
  </si>
  <si>
    <t>Spicule arc</t>
  </si>
  <si>
    <t>Spicule chord</t>
  </si>
  <si>
    <t>Gubernaculum length</t>
  </si>
  <si>
    <r>
      <t xml:space="preserve">Distance cloaca </t>
    </r>
    <r>
      <rPr>
        <b/>
        <sz val="11"/>
        <color theme="1"/>
        <rFont val="Calibri"/>
        <family val="2"/>
        <charset val="204"/>
      </rPr>
      <t xml:space="preserve">– </t>
    </r>
    <r>
      <rPr>
        <b/>
        <sz val="11"/>
        <color theme="1"/>
        <rFont val="Calibri"/>
        <family val="2"/>
        <charset val="204"/>
        <scheme val="minor"/>
      </rPr>
      <t>posteriormost supplementary papilla</t>
    </r>
  </si>
  <si>
    <r>
      <t>Distance head apex</t>
    </r>
    <r>
      <rPr>
        <b/>
        <sz val="11"/>
        <rFont val="Calibri"/>
        <family val="2"/>
        <charset val="204"/>
      </rPr>
      <t>–</t>
    </r>
    <r>
      <rPr>
        <b/>
        <sz val="11"/>
        <rFont val="Calibri"/>
        <family val="2"/>
        <charset val="204"/>
        <scheme val="minor"/>
      </rPr>
      <t>vulva</t>
    </r>
  </si>
  <si>
    <t>V, %%</t>
  </si>
  <si>
    <t>Cephalic setae length</t>
  </si>
  <si>
    <r>
      <t xml:space="preserve">Distance head apex </t>
    </r>
    <r>
      <rPr>
        <b/>
        <sz val="11"/>
        <rFont val="Calibri"/>
        <family val="2"/>
        <charset val="204"/>
      </rPr>
      <t xml:space="preserve">– </t>
    </r>
    <r>
      <rPr>
        <b/>
        <sz val="11"/>
        <rFont val="Calibri"/>
        <family val="2"/>
        <charset val="204"/>
        <scheme val="minor"/>
      </rPr>
      <t>amphid</t>
    </r>
  </si>
  <si>
    <t>Posterior pharynx widening length in %% of entire pharynx length</t>
  </si>
  <si>
    <t>Tail terminal cone basal diam</t>
  </si>
  <si>
    <t>Tail terminal cone length / Terminal cone basal diameter</t>
  </si>
  <si>
    <t>Tail terminal cone length / Tail terminal cone basal diameter</t>
  </si>
  <si>
    <t>Posterior pharynx widening length / entire pharynx length, %%</t>
  </si>
  <si>
    <t>Tail terminal cone length  / entire tail length, %%</t>
  </si>
  <si>
    <t>Body diameter at cephalic setae</t>
  </si>
  <si>
    <t>Body diameter at amphid</t>
  </si>
  <si>
    <t>Body diameter at nerve ring</t>
  </si>
  <si>
    <t>Body diameter at cardia</t>
  </si>
  <si>
    <t>Body diameter at midbody</t>
  </si>
  <si>
    <t>Body diameter at anus</t>
  </si>
  <si>
    <t>Body diameter at amphid / Body diameter at cardia,  %%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</si>
</sst>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2" fontId="0" fillId="0" borderId="4" xfId="0" applyNumberFormat="1" applyBorder="1"/>
    <xf numFmtId="2" fontId="0" fillId="2" borderId="4" xfId="0" applyNumberFormat="1" applyFill="1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1" fillId="0" borderId="4" xfId="0" applyNumberFormat="1" applyFont="1" applyBorder="1"/>
    <xf numFmtId="2" fontId="0" fillId="3" borderId="4" xfId="0" applyNumberFormat="1" applyFill="1" applyBorder="1"/>
    <xf numFmtId="2" fontId="0" fillId="4" borderId="4" xfId="0" applyNumberFormat="1" applyFill="1" applyBorder="1"/>
    <xf numFmtId="2" fontId="0" fillId="2" borderId="4" xfId="0" applyNumberFormat="1" applyFont="1" applyFill="1" applyBorder="1"/>
    <xf numFmtId="2" fontId="0" fillId="0" borderId="4" xfId="0" applyNumberFormat="1" applyFont="1" applyBorder="1"/>
    <xf numFmtId="2" fontId="2" fillId="2" borderId="2" xfId="0" applyNumberFormat="1" applyFont="1" applyFill="1" applyBorder="1"/>
    <xf numFmtId="2" fontId="0" fillId="5" borderId="4" xfId="0" applyNumberFormat="1" applyFill="1" applyBorder="1"/>
    <xf numFmtId="2" fontId="0" fillId="6" borderId="4" xfId="0" applyNumberFormat="1" applyFill="1" applyBorder="1"/>
    <xf numFmtId="2" fontId="0" fillId="8" borderId="4" xfId="0" applyNumberFormat="1" applyFill="1" applyBorder="1"/>
    <xf numFmtId="2" fontId="0" fillId="9" borderId="4" xfId="0" applyNumberFormat="1" applyFill="1" applyBorder="1"/>
    <xf numFmtId="2" fontId="4" fillId="0" borderId="2" xfId="0" applyNumberFormat="1" applyFont="1" applyBorder="1"/>
    <xf numFmtId="2" fontId="3" fillId="2" borderId="4" xfId="0" applyNumberFormat="1" applyFont="1" applyFill="1" applyBorder="1"/>
    <xf numFmtId="2" fontId="3" fillId="0" borderId="4" xfId="0" applyNumberFormat="1" applyFont="1" applyBorder="1"/>
    <xf numFmtId="2" fontId="3" fillId="6" borderId="4" xfId="0" applyNumberFormat="1" applyFont="1" applyFill="1" applyBorder="1"/>
    <xf numFmtId="2" fontId="3" fillId="5" borderId="4" xfId="0" applyNumberFormat="1" applyFont="1" applyFill="1" applyBorder="1"/>
    <xf numFmtId="2" fontId="3" fillId="4" borderId="4" xfId="0" applyNumberFormat="1" applyFont="1" applyFill="1" applyBorder="1"/>
    <xf numFmtId="2" fontId="3" fillId="9" borderId="4" xfId="0" applyNumberFormat="1" applyFont="1" applyFill="1" applyBorder="1"/>
    <xf numFmtId="2" fontId="3" fillId="10" borderId="4" xfId="0" applyNumberFormat="1" applyFont="1" applyFill="1" applyBorder="1"/>
    <xf numFmtId="2" fontId="5" fillId="6" borderId="4" xfId="0" applyNumberFormat="1" applyFont="1" applyFill="1" applyBorder="1"/>
    <xf numFmtId="2" fontId="5" fillId="2" borderId="4" xfId="0" applyNumberFormat="1" applyFont="1" applyFill="1" applyBorder="1"/>
    <xf numFmtId="2" fontId="5" fillId="11" borderId="4" xfId="0" applyNumberFormat="1" applyFont="1" applyFill="1" applyBorder="1"/>
    <xf numFmtId="2" fontId="5" fillId="4" borderId="4" xfId="0" applyNumberFormat="1" applyFont="1" applyFill="1" applyBorder="1"/>
    <xf numFmtId="2" fontId="5" fillId="8" borderId="4" xfId="0" applyNumberFormat="1" applyFont="1" applyFill="1" applyBorder="1"/>
    <xf numFmtId="2" fontId="5" fillId="5" borderId="4" xfId="0" applyNumberFormat="1" applyFont="1" applyFill="1" applyBorder="1"/>
    <xf numFmtId="2" fontId="5" fillId="7" borderId="4" xfId="0" applyNumberFormat="1" applyFont="1" applyFill="1" applyBorder="1"/>
    <xf numFmtId="2" fontId="5" fillId="10" borderId="4" xfId="0" applyNumberFormat="1" applyFont="1" applyFill="1" applyBorder="1"/>
    <xf numFmtId="2" fontId="4" fillId="9" borderId="3" xfId="0" applyNumberFormat="1" applyFont="1" applyFill="1" applyBorder="1"/>
    <xf numFmtId="2" fontId="2" fillId="0" borderId="3" xfId="0" applyNumberFormat="1" applyFont="1" applyBorder="1"/>
    <xf numFmtId="2" fontId="2" fillId="6" borderId="3" xfId="0" applyNumberFormat="1" applyFont="1" applyFill="1" applyBorder="1"/>
    <xf numFmtId="2" fontId="4" fillId="5" borderId="3" xfId="0" applyNumberFormat="1" applyFont="1" applyFill="1" applyBorder="1"/>
    <xf numFmtId="2" fontId="2" fillId="4" borderId="3" xfId="0" applyNumberFormat="1" applyFont="1" applyFill="1" applyBorder="1"/>
    <xf numFmtId="2" fontId="2" fillId="8" borderId="3" xfId="0" applyNumberFormat="1" applyFont="1" applyFill="1" applyBorder="1"/>
    <xf numFmtId="2" fontId="4" fillId="4" borderId="3" xfId="0" applyNumberFormat="1" applyFont="1" applyFill="1" applyBorder="1"/>
    <xf numFmtId="2" fontId="2" fillId="5" borderId="3" xfId="0" applyNumberFormat="1" applyFont="1" applyFill="1" applyBorder="1"/>
    <xf numFmtId="2" fontId="2" fillId="9" borderId="3" xfId="0" applyNumberFormat="1" applyFont="1" applyFill="1" applyBorder="1"/>
    <xf numFmtId="2" fontId="2" fillId="2" borderId="3" xfId="0" applyNumberFormat="1" applyFont="1" applyFill="1" applyBorder="1"/>
    <xf numFmtId="2" fontId="7" fillId="6" borderId="3" xfId="0" applyNumberFormat="1" applyFont="1" applyFill="1" applyBorder="1"/>
    <xf numFmtId="2" fontId="7" fillId="11" borderId="3" xfId="0" applyNumberFormat="1" applyFont="1" applyFill="1" applyBorder="1"/>
    <xf numFmtId="2" fontId="7" fillId="4" borderId="3" xfId="0" applyNumberFormat="1" applyFont="1" applyFill="1" applyBorder="1"/>
    <xf numFmtId="2" fontId="7" fillId="8" borderId="3" xfId="0" applyNumberFormat="1" applyFont="1" applyFill="1" applyBorder="1"/>
    <xf numFmtId="2" fontId="7" fillId="5" borderId="3" xfId="0" applyNumberFormat="1" applyFont="1" applyFill="1" applyBorder="1"/>
    <xf numFmtId="2" fontId="7" fillId="7" borderId="3" xfId="0" applyNumberFormat="1" applyFont="1" applyFill="1" applyBorder="1"/>
    <xf numFmtId="2" fontId="7" fillId="10" borderId="3" xfId="0" applyNumberFormat="1" applyFont="1" applyFill="1" applyBorder="1"/>
    <xf numFmtId="2" fontId="4" fillId="10" borderId="3" xfId="0" applyNumberFormat="1" applyFont="1" applyFill="1" applyBorder="1"/>
    <xf numFmtId="2" fontId="7" fillId="2" borderId="3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0"/>
  <sheetViews>
    <sheetView tabSelected="1" workbookViewId="0">
      <pane xSplit="1" topLeftCell="B1" activePane="topRight" state="frozen"/>
      <selection pane="topRight" activeCell="A32" sqref="A32"/>
    </sheetView>
  </sheetViews>
  <sheetFormatPr defaultColWidth="8.7109375" defaultRowHeight="15" x14ac:dyDescent="0.25"/>
  <cols>
    <col min="1" max="1" width="56.28515625" style="32" customWidth="1"/>
    <col min="2" max="2" width="12.28515625" style="1" customWidth="1"/>
    <col min="3" max="3" width="11.140625" style="1" customWidth="1"/>
    <col min="4" max="4" width="11.5703125" style="1" customWidth="1"/>
    <col min="5" max="11" width="11" style="1" customWidth="1"/>
    <col min="12" max="12" width="11.85546875" style="1" customWidth="1"/>
    <col min="13" max="15" width="11.85546875" style="2" customWidth="1"/>
    <col min="16" max="16" width="13.140625" style="2" customWidth="1"/>
    <col min="17" max="17" width="14.28515625" style="2" customWidth="1"/>
    <col min="18" max="19" width="11.85546875" style="2" customWidth="1"/>
    <col min="20" max="20" width="15.7109375" style="2" customWidth="1"/>
    <col min="21" max="21" width="12" style="2" customWidth="1"/>
    <col min="22" max="23" width="11.85546875" style="2" customWidth="1"/>
    <col min="24" max="24" width="13.5703125" style="2" customWidth="1"/>
    <col min="25" max="29" width="11.85546875" style="2" customWidth="1"/>
    <col min="30" max="30" width="6.140625" style="2" customWidth="1"/>
    <col min="31" max="31" width="8.42578125" style="2" customWidth="1"/>
    <col min="32" max="32" width="9.5703125" style="2" customWidth="1"/>
    <col min="33" max="33" width="8.140625" style="2" customWidth="1"/>
    <col min="34" max="34" width="7.28515625" style="2" customWidth="1"/>
    <col min="35" max="36" width="11.85546875" style="2" customWidth="1"/>
    <col min="37" max="16384" width="8.7109375" style="1"/>
  </cols>
  <sheetData>
    <row r="1" spans="1:36" s="4" customFormat="1" x14ac:dyDescent="0.25">
      <c r="A1" s="3" t="s">
        <v>64</v>
      </c>
      <c r="B1" s="4" t="s">
        <v>11</v>
      </c>
      <c r="C1" s="4" t="s">
        <v>16</v>
      </c>
      <c r="D1" s="4" t="s">
        <v>18</v>
      </c>
      <c r="E1" s="4" t="s">
        <v>20</v>
      </c>
      <c r="F1" s="4" t="s">
        <v>23</v>
      </c>
      <c r="G1" s="4" t="s">
        <v>25</v>
      </c>
      <c r="H1" s="4" t="s">
        <v>26</v>
      </c>
      <c r="I1" s="4" t="s">
        <v>27</v>
      </c>
      <c r="J1" s="4" t="s">
        <v>28</v>
      </c>
      <c r="K1" s="4" t="s">
        <v>32</v>
      </c>
      <c r="L1" s="4" t="s">
        <v>34</v>
      </c>
      <c r="M1" s="4" t="s">
        <v>36</v>
      </c>
      <c r="N1" s="4" t="s">
        <v>37</v>
      </c>
      <c r="O1" s="4" t="s">
        <v>42</v>
      </c>
      <c r="P1" s="4" t="s">
        <v>43</v>
      </c>
      <c r="Q1" s="4" t="s">
        <v>44</v>
      </c>
      <c r="R1" s="4" t="s">
        <v>46</v>
      </c>
      <c r="S1" s="4" t="s">
        <v>47</v>
      </c>
      <c r="T1" s="4" t="s">
        <v>48</v>
      </c>
      <c r="U1" s="4" t="s">
        <v>53</v>
      </c>
      <c r="V1" s="4" t="s">
        <v>54</v>
      </c>
      <c r="W1" s="4" t="s">
        <v>55</v>
      </c>
      <c r="X1" s="4" t="s">
        <v>59</v>
      </c>
      <c r="Y1" s="4" t="s">
        <v>61</v>
      </c>
      <c r="Z1" s="10"/>
      <c r="AA1" s="10"/>
      <c r="AB1" s="10"/>
      <c r="AC1" s="10"/>
      <c r="AD1" s="4" t="s">
        <v>0</v>
      </c>
      <c r="AE1" s="4" t="s">
        <v>1</v>
      </c>
      <c r="AF1" s="4" t="s">
        <v>2</v>
      </c>
      <c r="AG1" s="4" t="s">
        <v>9</v>
      </c>
      <c r="AH1" s="4" t="s">
        <v>8</v>
      </c>
      <c r="AI1" s="4" t="s">
        <v>10</v>
      </c>
      <c r="AJ1" s="10"/>
    </row>
    <row r="2" spans="1:36" x14ac:dyDescent="0.25">
      <c r="B2" s="6" t="s">
        <v>14</v>
      </c>
      <c r="C2" s="6" t="s">
        <v>21</v>
      </c>
      <c r="E2" s="1" t="s">
        <v>14</v>
      </c>
      <c r="F2" s="6" t="s">
        <v>24</v>
      </c>
      <c r="L2" s="6" t="s">
        <v>35</v>
      </c>
      <c r="M2" s="6" t="s">
        <v>39</v>
      </c>
      <c r="T2" s="6" t="s">
        <v>52</v>
      </c>
      <c r="X2" s="6" t="s">
        <v>52</v>
      </c>
    </row>
    <row r="3" spans="1:36" x14ac:dyDescent="0.25">
      <c r="B3" s="2" t="s">
        <v>15</v>
      </c>
      <c r="L3" s="6"/>
    </row>
    <row r="4" spans="1:36" s="12" customFormat="1" x14ac:dyDescent="0.25">
      <c r="A4" s="33" t="s">
        <v>65</v>
      </c>
      <c r="B4" s="12">
        <v>2006</v>
      </c>
      <c r="C4" s="12">
        <v>1795</v>
      </c>
      <c r="D4" s="12">
        <v>2037</v>
      </c>
      <c r="E4" s="12">
        <v>1945</v>
      </c>
      <c r="F4" s="12">
        <v>1850</v>
      </c>
      <c r="G4" s="12">
        <v>1881</v>
      </c>
      <c r="H4" s="12">
        <v>1973</v>
      </c>
      <c r="I4" s="12">
        <v>2026</v>
      </c>
      <c r="J4" s="12">
        <v>1975</v>
      </c>
      <c r="K4" s="12">
        <v>1857</v>
      </c>
      <c r="L4" s="12">
        <v>2114</v>
      </c>
      <c r="M4" s="12">
        <v>1928</v>
      </c>
      <c r="N4" s="12">
        <v>1999</v>
      </c>
      <c r="O4" s="12">
        <v>1819</v>
      </c>
      <c r="P4" s="12">
        <v>1657</v>
      </c>
      <c r="Q4" s="12">
        <v>1722</v>
      </c>
      <c r="R4" s="12">
        <v>1936</v>
      </c>
      <c r="S4" s="12">
        <v>1929</v>
      </c>
      <c r="T4" s="12">
        <v>1569</v>
      </c>
      <c r="U4" s="12">
        <v>1904</v>
      </c>
      <c r="V4" s="12">
        <v>1856</v>
      </c>
      <c r="W4" s="12">
        <v>1684</v>
      </c>
      <c r="X4" s="12">
        <v>1591</v>
      </c>
      <c r="Y4" s="12">
        <v>1942</v>
      </c>
      <c r="Z4" s="2"/>
      <c r="AA4" s="2"/>
      <c r="AB4" s="2"/>
      <c r="AC4" s="2"/>
      <c r="AD4" s="12">
        <f>COUNT(B4:Y4)</f>
        <v>24</v>
      </c>
      <c r="AE4" s="12">
        <f>MIN(B4:Y4)</f>
        <v>1569</v>
      </c>
      <c r="AF4" s="12">
        <f>MAX(B4:Y4)</f>
        <v>2114</v>
      </c>
      <c r="AG4" s="12">
        <f>AVERAGE(B4:Y4)</f>
        <v>1874.7916666666667</v>
      </c>
      <c r="AH4" s="12">
        <f>STDEV(B4:Y4)</f>
        <v>143.03693021663008</v>
      </c>
      <c r="AI4" s="12">
        <v>7.63</v>
      </c>
    </row>
    <row r="5" spans="1:36" s="12" customFormat="1" x14ac:dyDescent="0.25">
      <c r="A5" s="33" t="s">
        <v>66</v>
      </c>
      <c r="B5" s="12">
        <v>319</v>
      </c>
      <c r="C5" s="12">
        <v>292</v>
      </c>
      <c r="D5" s="12">
        <v>340</v>
      </c>
      <c r="E5" s="12">
        <v>339</v>
      </c>
      <c r="F5" s="12">
        <v>338</v>
      </c>
      <c r="G5" s="12">
        <v>352</v>
      </c>
      <c r="H5" s="12">
        <v>325</v>
      </c>
      <c r="I5" s="12">
        <v>340</v>
      </c>
      <c r="J5" s="12">
        <v>308</v>
      </c>
      <c r="K5" s="12">
        <v>325</v>
      </c>
      <c r="L5" s="12">
        <v>318</v>
      </c>
      <c r="M5" s="12">
        <v>323</v>
      </c>
      <c r="N5" s="12">
        <v>346</v>
      </c>
      <c r="O5" s="12">
        <v>331</v>
      </c>
      <c r="P5" s="12">
        <v>303</v>
      </c>
      <c r="Q5" s="12">
        <v>319</v>
      </c>
      <c r="R5" s="12">
        <v>325</v>
      </c>
      <c r="S5" s="12">
        <v>326</v>
      </c>
      <c r="T5" s="12">
        <v>331</v>
      </c>
      <c r="U5" s="12">
        <v>326</v>
      </c>
      <c r="V5" s="12">
        <v>298</v>
      </c>
      <c r="W5" s="12">
        <v>312</v>
      </c>
      <c r="X5" s="12">
        <v>312</v>
      </c>
      <c r="Y5" s="12">
        <v>342.6</v>
      </c>
      <c r="Z5" s="2"/>
      <c r="AA5" s="2"/>
      <c r="AB5" s="2"/>
      <c r="AC5" s="2"/>
      <c r="AD5" s="12">
        <f t="shared" ref="AD5:AD16" si="0">COUNT(B5:Y5)</f>
        <v>24</v>
      </c>
      <c r="AE5" s="12">
        <f t="shared" ref="AE5:AE16" si="1">MIN(B5:Y5)</f>
        <v>292</v>
      </c>
      <c r="AF5" s="12">
        <f t="shared" ref="AF5:AF16" si="2">MAX(B5:Y5)</f>
        <v>352</v>
      </c>
      <c r="AG5" s="12">
        <f t="shared" ref="AG5:AG16" si="3">AVERAGE(B5:Y5)</f>
        <v>324.60833333333335</v>
      </c>
      <c r="AH5" s="12">
        <f t="shared" ref="AH5:AH16" si="4">STDEV(B5:Y5)</f>
        <v>15.349661281255541</v>
      </c>
      <c r="AI5" s="12">
        <v>4.7300000000000004</v>
      </c>
    </row>
    <row r="6" spans="1:36" s="12" customFormat="1" x14ac:dyDescent="0.25">
      <c r="A6" s="33" t="s">
        <v>67</v>
      </c>
      <c r="B6" s="12">
        <v>103</v>
      </c>
      <c r="C6" s="12">
        <v>95.4</v>
      </c>
      <c r="D6" s="12">
        <v>96.3</v>
      </c>
      <c r="E6" s="12">
        <v>92.2</v>
      </c>
      <c r="F6" s="12">
        <v>98.4</v>
      </c>
      <c r="G6" s="12">
        <v>97.1</v>
      </c>
      <c r="H6" s="12">
        <v>98.5</v>
      </c>
      <c r="I6" s="12">
        <v>99.9</v>
      </c>
      <c r="J6" s="12">
        <v>89</v>
      </c>
      <c r="K6" s="12">
        <v>92.5</v>
      </c>
      <c r="L6" s="12">
        <v>110</v>
      </c>
      <c r="M6" s="12">
        <v>96.5</v>
      </c>
      <c r="N6" s="12">
        <v>101</v>
      </c>
      <c r="O6" s="12">
        <v>89.3</v>
      </c>
      <c r="P6" s="12">
        <v>93.1</v>
      </c>
      <c r="Q6" s="12">
        <v>105</v>
      </c>
      <c r="R6" s="12">
        <v>96</v>
      </c>
      <c r="S6" s="12">
        <v>100</v>
      </c>
      <c r="T6" s="12">
        <v>92.2</v>
      </c>
      <c r="U6" s="12">
        <v>94.1</v>
      </c>
      <c r="V6" s="12">
        <v>86.9</v>
      </c>
      <c r="W6" s="12">
        <v>99.4</v>
      </c>
      <c r="X6" s="12">
        <v>95.8</v>
      </c>
      <c r="Y6" s="12">
        <v>101</v>
      </c>
      <c r="Z6" s="2"/>
      <c r="AA6" s="2"/>
      <c r="AB6" s="2"/>
      <c r="AC6" s="2"/>
      <c r="AD6" s="12">
        <f t="shared" si="0"/>
        <v>24</v>
      </c>
      <c r="AE6" s="12">
        <f t="shared" si="1"/>
        <v>86.9</v>
      </c>
      <c r="AF6" s="12">
        <f t="shared" si="2"/>
        <v>110</v>
      </c>
      <c r="AG6" s="12">
        <f t="shared" si="3"/>
        <v>96.774999999999991</v>
      </c>
      <c r="AH6" s="12">
        <f t="shared" si="4"/>
        <v>5.308586154196024</v>
      </c>
      <c r="AI6" s="12">
        <v>5.49</v>
      </c>
    </row>
    <row r="7" spans="1:36" s="19" customFormat="1" x14ac:dyDescent="0.25">
      <c r="A7" s="34" t="s">
        <v>3</v>
      </c>
      <c r="B7" s="19">
        <v>48.7</v>
      </c>
      <c r="C7" s="19">
        <v>42.2</v>
      </c>
      <c r="D7" s="19">
        <v>44.2</v>
      </c>
      <c r="E7" s="19">
        <v>40.9</v>
      </c>
      <c r="F7" s="19">
        <v>43.6</v>
      </c>
      <c r="G7" s="19">
        <v>39.4</v>
      </c>
      <c r="H7" s="19">
        <v>42.5</v>
      </c>
      <c r="I7" s="19">
        <v>45.4</v>
      </c>
      <c r="J7" s="19">
        <v>47.6</v>
      </c>
      <c r="K7" s="19">
        <v>42.8</v>
      </c>
      <c r="L7" s="19">
        <v>51.6</v>
      </c>
      <c r="M7" s="19">
        <v>42.1</v>
      </c>
      <c r="N7" s="19">
        <v>45.2</v>
      </c>
      <c r="O7" s="19">
        <v>39.299999999999997</v>
      </c>
      <c r="P7" s="19">
        <v>38.799999999999997</v>
      </c>
      <c r="Q7" s="19">
        <v>37.5</v>
      </c>
      <c r="R7" s="19">
        <v>42.5</v>
      </c>
      <c r="S7" s="19">
        <v>38.799999999999997</v>
      </c>
      <c r="T7" s="19">
        <v>33.9</v>
      </c>
      <c r="U7" s="19">
        <v>39.299999999999997</v>
      </c>
      <c r="V7" s="19">
        <v>39.799999999999997</v>
      </c>
      <c r="W7" s="19">
        <v>41.8</v>
      </c>
      <c r="X7" s="19">
        <v>32.299999999999997</v>
      </c>
      <c r="Y7" s="19">
        <v>44.6</v>
      </c>
      <c r="Z7" s="16"/>
      <c r="AA7" s="16"/>
      <c r="AB7" s="16"/>
      <c r="AC7" s="16"/>
      <c r="AD7" s="19">
        <f t="shared" si="0"/>
        <v>24</v>
      </c>
      <c r="AE7" s="19">
        <f t="shared" si="1"/>
        <v>32.299999999999997</v>
      </c>
      <c r="AF7" s="19">
        <f t="shared" si="2"/>
        <v>51.6</v>
      </c>
      <c r="AG7" s="19">
        <f t="shared" si="3"/>
        <v>41.866666666666653</v>
      </c>
      <c r="AH7" s="19">
        <f t="shared" si="4"/>
        <v>4.3388704868260914</v>
      </c>
      <c r="AI7" s="19">
        <v>10.4</v>
      </c>
    </row>
    <row r="8" spans="1:36" s="19" customFormat="1" x14ac:dyDescent="0.25">
      <c r="A8" s="34" t="s">
        <v>4</v>
      </c>
      <c r="B8" s="19">
        <v>6.29</v>
      </c>
      <c r="C8" s="19">
        <v>6.15</v>
      </c>
      <c r="D8" s="19">
        <v>5.99</v>
      </c>
      <c r="E8" s="19">
        <v>5.74</v>
      </c>
      <c r="F8" s="19">
        <v>5.47</v>
      </c>
      <c r="G8" s="19">
        <v>5.34</v>
      </c>
      <c r="H8" s="19">
        <v>6.07</v>
      </c>
      <c r="I8" s="19">
        <v>5.96</v>
      </c>
      <c r="J8" s="19">
        <v>6.41</v>
      </c>
      <c r="K8" s="19">
        <v>5.71</v>
      </c>
      <c r="L8" s="19">
        <v>6.65</v>
      </c>
      <c r="M8" s="19">
        <v>5.97</v>
      </c>
      <c r="N8" s="19">
        <v>5.78</v>
      </c>
      <c r="O8" s="19">
        <v>5.5</v>
      </c>
      <c r="P8" s="19">
        <v>5.47</v>
      </c>
      <c r="Q8" s="19">
        <v>5.4</v>
      </c>
      <c r="R8" s="19">
        <v>5.96</v>
      </c>
      <c r="S8" s="19">
        <v>5.92</v>
      </c>
      <c r="T8" s="19">
        <v>4.74</v>
      </c>
      <c r="U8" s="19">
        <v>5.84</v>
      </c>
      <c r="V8" s="19">
        <v>6.23</v>
      </c>
      <c r="W8" s="19">
        <v>5.4</v>
      </c>
      <c r="X8" s="19">
        <v>5.0999999999999996</v>
      </c>
      <c r="Y8" s="19">
        <v>5.68</v>
      </c>
      <c r="Z8" s="16"/>
      <c r="AA8" s="16"/>
      <c r="AB8" s="16"/>
      <c r="AC8" s="16"/>
      <c r="AD8" s="19">
        <f t="shared" si="0"/>
        <v>24</v>
      </c>
      <c r="AE8" s="19">
        <f t="shared" si="1"/>
        <v>4.74</v>
      </c>
      <c r="AF8" s="19">
        <f t="shared" si="2"/>
        <v>6.65</v>
      </c>
      <c r="AG8" s="19">
        <f t="shared" si="3"/>
        <v>5.7820833333333335</v>
      </c>
      <c r="AH8" s="19">
        <f t="shared" si="4"/>
        <v>0.43333869840602968</v>
      </c>
      <c r="AI8" s="19">
        <v>7.44</v>
      </c>
    </row>
    <row r="9" spans="1:36" s="19" customFormat="1" x14ac:dyDescent="0.25">
      <c r="A9" s="34" t="s">
        <v>5</v>
      </c>
      <c r="B9" s="19">
        <v>19.5</v>
      </c>
      <c r="C9" s="19">
        <v>18.8</v>
      </c>
      <c r="D9" s="19">
        <v>21.2</v>
      </c>
      <c r="E9" s="19">
        <v>21.1</v>
      </c>
      <c r="F9" s="19">
        <v>18.8</v>
      </c>
      <c r="G9" s="19">
        <v>19.399999999999999</v>
      </c>
      <c r="H9" s="19">
        <v>20</v>
      </c>
      <c r="I9" s="19">
        <v>20.3</v>
      </c>
      <c r="J9" s="19">
        <v>22.2</v>
      </c>
      <c r="K9" s="19">
        <v>20.100000000000001</v>
      </c>
      <c r="L9" s="19">
        <v>19.2</v>
      </c>
      <c r="M9" s="19">
        <v>20</v>
      </c>
      <c r="N9" s="19">
        <v>19.8</v>
      </c>
      <c r="O9" s="19">
        <v>20.399999999999999</v>
      </c>
      <c r="P9" s="19">
        <v>17.8</v>
      </c>
      <c r="Q9" s="19">
        <v>16.399999999999999</v>
      </c>
      <c r="R9" s="19">
        <v>20.2</v>
      </c>
      <c r="S9" s="19">
        <v>19.3</v>
      </c>
      <c r="T9" s="19">
        <v>17</v>
      </c>
      <c r="U9" s="19">
        <v>20.2</v>
      </c>
      <c r="V9" s="19">
        <v>21.4</v>
      </c>
      <c r="W9" s="19">
        <v>16.899999999999999</v>
      </c>
      <c r="X9" s="19">
        <v>16.600000000000001</v>
      </c>
      <c r="Y9" s="19">
        <v>19.2</v>
      </c>
      <c r="Z9" s="16"/>
      <c r="AA9" s="16"/>
      <c r="AB9" s="16"/>
      <c r="AC9" s="16"/>
      <c r="AD9" s="19">
        <f t="shared" si="0"/>
        <v>24</v>
      </c>
      <c r="AE9" s="19">
        <f t="shared" si="1"/>
        <v>16.399999999999999</v>
      </c>
      <c r="AF9" s="19">
        <f t="shared" si="2"/>
        <v>22.2</v>
      </c>
      <c r="AG9" s="19">
        <f t="shared" si="3"/>
        <v>19.408333333333328</v>
      </c>
      <c r="AH9" s="19">
        <f t="shared" si="4"/>
        <v>1.5415736360493191</v>
      </c>
      <c r="AI9" s="19">
        <v>7.93</v>
      </c>
    </row>
    <row r="10" spans="1:36" s="19" customFormat="1" x14ac:dyDescent="0.25">
      <c r="A10" s="34" t="s">
        <v>6</v>
      </c>
      <c r="B10" s="19">
        <v>2.7</v>
      </c>
      <c r="C10" s="19">
        <v>2.86</v>
      </c>
      <c r="D10" s="19">
        <v>2.67</v>
      </c>
      <c r="E10" s="19">
        <v>2.4900000000000002</v>
      </c>
      <c r="F10" s="19">
        <v>2.81</v>
      </c>
      <c r="G10" s="19" t="s">
        <v>7</v>
      </c>
      <c r="H10" s="19">
        <v>2.71</v>
      </c>
      <c r="I10" s="19">
        <v>2.7</v>
      </c>
      <c r="J10" s="19">
        <v>2.61</v>
      </c>
      <c r="K10" s="19">
        <v>2.35</v>
      </c>
      <c r="L10" s="19">
        <v>3.16</v>
      </c>
      <c r="M10" s="19">
        <v>2.77</v>
      </c>
      <c r="N10" s="19">
        <v>2.38</v>
      </c>
      <c r="O10" s="19">
        <v>2.34</v>
      </c>
      <c r="P10" s="19">
        <v>2.64</v>
      </c>
      <c r="Q10" s="19">
        <v>2.7</v>
      </c>
      <c r="R10" s="19">
        <v>2.4700000000000002</v>
      </c>
      <c r="S10" s="19" t="s">
        <v>7</v>
      </c>
      <c r="T10" s="19">
        <v>2.4700000000000002</v>
      </c>
      <c r="U10" s="19">
        <v>2.52</v>
      </c>
      <c r="V10" s="19">
        <v>2.36</v>
      </c>
      <c r="W10" s="19">
        <v>2.82</v>
      </c>
      <c r="X10" s="19">
        <v>2.62</v>
      </c>
      <c r="Y10" s="19">
        <v>2.66</v>
      </c>
      <c r="Z10" s="16"/>
      <c r="AA10" s="16"/>
      <c r="AB10" s="16"/>
      <c r="AC10" s="16"/>
      <c r="AD10" s="19">
        <f t="shared" si="0"/>
        <v>22</v>
      </c>
      <c r="AE10" s="19">
        <f t="shared" si="1"/>
        <v>2.34</v>
      </c>
      <c r="AF10" s="19">
        <f t="shared" si="2"/>
        <v>3.16</v>
      </c>
      <c r="AG10" s="19">
        <f t="shared" si="3"/>
        <v>2.6277272727272729</v>
      </c>
      <c r="AH10" s="19">
        <f t="shared" si="4"/>
        <v>0.19842071268085704</v>
      </c>
      <c r="AI10" s="19">
        <v>7.6</v>
      </c>
    </row>
    <row r="11" spans="1:36" s="7" customFormat="1" x14ac:dyDescent="0.25">
      <c r="A11" s="35" t="s">
        <v>68</v>
      </c>
      <c r="B11" s="7">
        <v>18.899999999999999</v>
      </c>
      <c r="C11" s="7">
        <v>19</v>
      </c>
      <c r="D11" s="7">
        <v>19.7</v>
      </c>
      <c r="E11" s="7">
        <v>20.7</v>
      </c>
      <c r="F11" s="7">
        <v>20.9</v>
      </c>
      <c r="G11" s="7">
        <v>20.3</v>
      </c>
      <c r="H11" s="7">
        <v>21.2</v>
      </c>
      <c r="I11" s="7">
        <v>20</v>
      </c>
      <c r="J11" s="7">
        <v>20.7</v>
      </c>
      <c r="K11" s="7">
        <v>20.5</v>
      </c>
      <c r="L11" s="7">
        <v>20.100000000000001</v>
      </c>
      <c r="M11" s="7">
        <v>19.899999999999999</v>
      </c>
      <c r="N11" s="7">
        <v>20.7</v>
      </c>
      <c r="O11" s="7">
        <v>21.3</v>
      </c>
      <c r="P11" s="7">
        <v>21.3</v>
      </c>
      <c r="Q11" s="7">
        <v>22.2</v>
      </c>
      <c r="R11" s="7">
        <v>20</v>
      </c>
      <c r="S11" s="7">
        <v>23.6</v>
      </c>
      <c r="T11" s="7">
        <v>21</v>
      </c>
      <c r="U11" s="7">
        <v>20.5</v>
      </c>
      <c r="V11" s="7">
        <v>19.100000000000001</v>
      </c>
      <c r="W11" s="7">
        <v>21</v>
      </c>
      <c r="X11" s="7">
        <v>23.5</v>
      </c>
      <c r="Y11" s="7">
        <v>20.8</v>
      </c>
      <c r="Z11" s="2"/>
      <c r="AA11" s="2"/>
      <c r="AB11" s="2"/>
      <c r="AC11" s="2"/>
      <c r="AD11" s="7">
        <f t="shared" si="0"/>
        <v>24</v>
      </c>
      <c r="AE11" s="7">
        <f t="shared" si="1"/>
        <v>18.899999999999999</v>
      </c>
      <c r="AF11" s="7">
        <f t="shared" si="2"/>
        <v>23.6</v>
      </c>
      <c r="AG11" s="7">
        <f t="shared" si="3"/>
        <v>20.704166666666669</v>
      </c>
      <c r="AH11" s="7">
        <f t="shared" si="4"/>
        <v>1.1723180925606018</v>
      </c>
      <c r="AI11" s="7">
        <v>5.65</v>
      </c>
    </row>
    <row r="12" spans="1:36" s="13" customFormat="1" x14ac:dyDescent="0.25">
      <c r="A12" s="36" t="s">
        <v>69</v>
      </c>
      <c r="B12" s="13">
        <v>25</v>
      </c>
      <c r="C12" s="13">
        <v>22</v>
      </c>
      <c r="D12" s="13">
        <v>26.2</v>
      </c>
      <c r="E12" s="13">
        <v>27</v>
      </c>
      <c r="F12" s="13">
        <v>22.6</v>
      </c>
      <c r="G12" s="13">
        <v>24</v>
      </c>
      <c r="H12" s="13">
        <v>25</v>
      </c>
      <c r="I12" s="13">
        <v>26.2</v>
      </c>
      <c r="J12" s="13">
        <v>25.5</v>
      </c>
      <c r="K12" s="13">
        <v>28.7</v>
      </c>
      <c r="L12" s="13">
        <v>28.2</v>
      </c>
      <c r="M12" s="13">
        <v>25.4</v>
      </c>
      <c r="N12" s="13">
        <v>25.5</v>
      </c>
      <c r="O12" s="13">
        <v>25.9</v>
      </c>
      <c r="P12" s="13">
        <v>25.5</v>
      </c>
      <c r="Q12" s="13">
        <v>27.1</v>
      </c>
      <c r="R12" s="13">
        <v>26.2</v>
      </c>
      <c r="S12" s="13">
        <v>28.2</v>
      </c>
      <c r="T12" s="13">
        <v>27.4</v>
      </c>
      <c r="U12" s="13">
        <v>24.9</v>
      </c>
      <c r="V12" s="13">
        <v>23.9</v>
      </c>
      <c r="W12" s="13">
        <v>25.5</v>
      </c>
      <c r="X12" s="13">
        <v>28.6</v>
      </c>
      <c r="Y12" s="13">
        <v>27</v>
      </c>
      <c r="Z12" s="2"/>
      <c r="AA12" s="2"/>
      <c r="AB12" s="2"/>
      <c r="AC12" s="2"/>
      <c r="AD12" s="13">
        <f t="shared" si="0"/>
        <v>24</v>
      </c>
      <c r="AE12" s="13">
        <f t="shared" si="1"/>
        <v>22</v>
      </c>
      <c r="AF12" s="13">
        <f t="shared" si="2"/>
        <v>28.7</v>
      </c>
      <c r="AG12" s="13">
        <f t="shared" si="3"/>
        <v>25.895833333333329</v>
      </c>
      <c r="AH12" s="13">
        <f t="shared" si="4"/>
        <v>1.7359320680624388</v>
      </c>
      <c r="AI12" s="13">
        <v>6.72</v>
      </c>
    </row>
    <row r="13" spans="1:36" s="7" customFormat="1" x14ac:dyDescent="0.25">
      <c r="A13" s="35" t="s">
        <v>70</v>
      </c>
      <c r="B13" s="7">
        <v>41</v>
      </c>
      <c r="C13" s="7">
        <v>41</v>
      </c>
      <c r="D13" s="7">
        <v>41.5</v>
      </c>
      <c r="E13" s="7">
        <v>44.3</v>
      </c>
      <c r="F13" s="7">
        <v>40.5</v>
      </c>
      <c r="G13" s="7">
        <v>48.7</v>
      </c>
      <c r="H13" s="7">
        <v>44.2</v>
      </c>
      <c r="I13" s="7">
        <v>44.6</v>
      </c>
      <c r="J13" s="7">
        <v>45.8</v>
      </c>
      <c r="K13" s="7">
        <v>41.8</v>
      </c>
      <c r="L13" s="7">
        <v>41.2</v>
      </c>
      <c r="M13" s="7">
        <v>42.8</v>
      </c>
      <c r="N13" s="7">
        <v>43.7</v>
      </c>
      <c r="O13" s="7">
        <v>44.3</v>
      </c>
      <c r="P13" s="7" t="s">
        <v>7</v>
      </c>
      <c r="Q13" s="7" t="s">
        <v>7</v>
      </c>
      <c r="R13" s="7">
        <v>46.3</v>
      </c>
      <c r="S13" s="7">
        <v>45.4</v>
      </c>
      <c r="T13" s="7">
        <v>45.1</v>
      </c>
      <c r="U13" s="7" t="s">
        <v>22</v>
      </c>
      <c r="V13" s="7">
        <v>45.6</v>
      </c>
      <c r="W13" s="7">
        <v>41.1</v>
      </c>
      <c r="X13" s="7">
        <v>48.1</v>
      </c>
      <c r="Y13" s="7">
        <v>43.7</v>
      </c>
      <c r="Z13" s="2"/>
      <c r="AA13" s="2"/>
      <c r="AB13" s="2"/>
      <c r="AC13" s="2"/>
      <c r="AD13" s="7">
        <f t="shared" si="0"/>
        <v>21</v>
      </c>
      <c r="AE13" s="7">
        <f t="shared" si="1"/>
        <v>40.5</v>
      </c>
      <c r="AF13" s="7">
        <f t="shared" si="2"/>
        <v>48.7</v>
      </c>
      <c r="AG13" s="7">
        <f t="shared" si="3"/>
        <v>43.842857142857142</v>
      </c>
      <c r="AH13" s="7">
        <f t="shared" si="4"/>
        <v>2.370985328628465</v>
      </c>
      <c r="AI13" s="7">
        <v>5.41</v>
      </c>
    </row>
    <row r="14" spans="1:36" s="13" customFormat="1" x14ac:dyDescent="0.25">
      <c r="A14" s="36" t="s">
        <v>71</v>
      </c>
      <c r="B14" s="13">
        <v>39.9</v>
      </c>
      <c r="C14" s="13" t="s">
        <v>22</v>
      </c>
      <c r="D14" s="13">
        <v>42.8</v>
      </c>
      <c r="E14" s="13">
        <v>46.4</v>
      </c>
      <c r="F14" s="13">
        <v>43.6</v>
      </c>
      <c r="G14" s="13">
        <v>45.2</v>
      </c>
      <c r="H14" s="13">
        <v>45</v>
      </c>
      <c r="I14" s="13">
        <v>45.1</v>
      </c>
      <c r="J14" s="13">
        <v>44.1</v>
      </c>
      <c r="K14" s="13">
        <v>43.7</v>
      </c>
      <c r="L14" s="13">
        <v>38.4</v>
      </c>
      <c r="M14" s="13">
        <v>43.7</v>
      </c>
      <c r="N14" s="13">
        <v>42.6</v>
      </c>
      <c r="O14" s="13">
        <v>44.6</v>
      </c>
      <c r="P14" s="13" t="s">
        <v>7</v>
      </c>
      <c r="Q14" s="13">
        <v>47</v>
      </c>
      <c r="R14" s="13">
        <v>43.7</v>
      </c>
      <c r="S14" s="13">
        <v>47.3</v>
      </c>
      <c r="T14" s="13">
        <v>46.4</v>
      </c>
      <c r="U14" s="13">
        <v>47.4</v>
      </c>
      <c r="V14" s="13">
        <v>48.5</v>
      </c>
      <c r="W14" s="13">
        <v>40.5</v>
      </c>
      <c r="X14" s="13">
        <v>50.1</v>
      </c>
      <c r="Y14" s="13">
        <v>42.8</v>
      </c>
      <c r="Z14" s="2"/>
      <c r="AA14" s="2"/>
      <c r="AB14" s="2"/>
      <c r="AC14" s="2"/>
      <c r="AD14" s="13">
        <f t="shared" si="0"/>
        <v>22</v>
      </c>
      <c r="AE14" s="13">
        <f t="shared" si="1"/>
        <v>38.4</v>
      </c>
      <c r="AF14" s="13">
        <f t="shared" si="2"/>
        <v>50.1</v>
      </c>
      <c r="AG14" s="13">
        <f t="shared" si="3"/>
        <v>44.490909090909092</v>
      </c>
      <c r="AH14" s="13">
        <f t="shared" si="4"/>
        <v>2.8016847127107702</v>
      </c>
      <c r="AI14" s="13">
        <v>6.29</v>
      </c>
    </row>
    <row r="15" spans="1:36" s="7" customFormat="1" x14ac:dyDescent="0.25">
      <c r="A15" s="35" t="s">
        <v>72</v>
      </c>
      <c r="B15" s="7">
        <v>41.2</v>
      </c>
      <c r="C15" s="7">
        <v>42.5</v>
      </c>
      <c r="D15" s="7">
        <v>46.1</v>
      </c>
      <c r="E15" s="7">
        <v>47.6</v>
      </c>
      <c r="F15" s="7">
        <v>42.4</v>
      </c>
      <c r="G15" s="7">
        <v>47.8</v>
      </c>
      <c r="H15" s="7">
        <v>46.4</v>
      </c>
      <c r="I15" s="7">
        <v>44.6</v>
      </c>
      <c r="J15" s="7">
        <v>41.5</v>
      </c>
      <c r="K15" s="7">
        <v>43.4</v>
      </c>
      <c r="L15" s="7">
        <v>41</v>
      </c>
      <c r="M15" s="7">
        <v>45.8</v>
      </c>
      <c r="N15" s="7">
        <v>44.2</v>
      </c>
      <c r="O15" s="7">
        <v>46.3</v>
      </c>
      <c r="P15" s="7">
        <v>42.7</v>
      </c>
      <c r="Q15" s="7">
        <v>45.9</v>
      </c>
      <c r="R15" s="7">
        <v>45.6</v>
      </c>
      <c r="S15" s="7">
        <v>49.7</v>
      </c>
      <c r="T15" s="7">
        <v>46.3</v>
      </c>
      <c r="U15" s="7">
        <v>48.4</v>
      </c>
      <c r="V15" s="7">
        <v>46.6</v>
      </c>
      <c r="W15" s="7">
        <v>40.299999999999997</v>
      </c>
      <c r="X15" s="7">
        <v>49.3</v>
      </c>
      <c r="Y15" s="7">
        <v>43.5</v>
      </c>
      <c r="Z15" s="2"/>
      <c r="AA15" s="2"/>
      <c r="AB15" s="2"/>
      <c r="AC15" s="2"/>
      <c r="AD15" s="7">
        <f t="shared" si="0"/>
        <v>24</v>
      </c>
      <c r="AE15" s="7">
        <f t="shared" si="1"/>
        <v>40.299999999999997</v>
      </c>
      <c r="AF15" s="7">
        <f t="shared" si="2"/>
        <v>49.7</v>
      </c>
      <c r="AG15" s="7">
        <f t="shared" si="3"/>
        <v>44.962499999999999</v>
      </c>
      <c r="AH15" s="7">
        <f t="shared" si="4"/>
        <v>2.6890781514020423</v>
      </c>
      <c r="AI15" s="7">
        <v>5.98</v>
      </c>
    </row>
    <row r="16" spans="1:36" s="7" customFormat="1" x14ac:dyDescent="0.25">
      <c r="A16" s="35" t="s">
        <v>73</v>
      </c>
      <c r="B16" s="7">
        <v>38.1</v>
      </c>
      <c r="C16" s="7">
        <v>33.4</v>
      </c>
      <c r="D16" s="7">
        <v>36.1</v>
      </c>
      <c r="E16" s="7">
        <v>37</v>
      </c>
      <c r="F16" s="7">
        <v>35</v>
      </c>
      <c r="G16" s="7" t="s">
        <v>7</v>
      </c>
      <c r="H16" s="7">
        <v>36.299999999999997</v>
      </c>
      <c r="I16" s="7">
        <v>37</v>
      </c>
      <c r="J16" s="7">
        <v>34.1</v>
      </c>
      <c r="K16" s="7">
        <v>39.299999999999997</v>
      </c>
      <c r="L16" s="7">
        <v>34.799999999999997</v>
      </c>
      <c r="M16" s="7">
        <v>34.799999999999997</v>
      </c>
      <c r="N16" s="7">
        <v>42.5</v>
      </c>
      <c r="O16" s="7">
        <v>38.200000000000003</v>
      </c>
      <c r="P16" s="7">
        <v>35.299999999999997</v>
      </c>
      <c r="Q16" s="7">
        <v>38.9</v>
      </c>
      <c r="R16" s="7">
        <v>38.9</v>
      </c>
      <c r="S16" s="7" t="s">
        <v>22</v>
      </c>
      <c r="T16" s="7">
        <v>37.299999999999997</v>
      </c>
      <c r="U16" s="7">
        <v>37.4</v>
      </c>
      <c r="V16" s="7">
        <v>36.9</v>
      </c>
      <c r="W16" s="7">
        <v>35.299999999999997</v>
      </c>
      <c r="X16" s="7">
        <v>36.5</v>
      </c>
      <c r="Y16" s="7">
        <v>38</v>
      </c>
      <c r="Z16" s="2"/>
      <c r="AA16" s="2"/>
      <c r="AB16" s="2"/>
      <c r="AC16" s="2"/>
      <c r="AD16" s="7">
        <f t="shared" si="0"/>
        <v>22</v>
      </c>
      <c r="AE16" s="7">
        <f t="shared" si="1"/>
        <v>33.4</v>
      </c>
      <c r="AF16" s="7">
        <f t="shared" si="2"/>
        <v>42.5</v>
      </c>
      <c r="AG16" s="7">
        <f t="shared" si="3"/>
        <v>36.868181818181817</v>
      </c>
      <c r="AH16" s="7">
        <f t="shared" si="4"/>
        <v>2.0548169571211763</v>
      </c>
      <c r="AI16" s="7">
        <v>5.56</v>
      </c>
    </row>
    <row r="17" spans="1:35" s="20" customFormat="1" x14ac:dyDescent="0.25">
      <c r="A17" s="37" t="s">
        <v>74</v>
      </c>
      <c r="B17" s="20">
        <v>61</v>
      </c>
      <c r="C17" s="20">
        <v>53.7</v>
      </c>
      <c r="D17" s="20">
        <v>63.1</v>
      </c>
      <c r="E17" s="20">
        <v>60.9</v>
      </c>
      <c r="F17" s="20">
        <v>55.8</v>
      </c>
      <c r="G17" s="20">
        <v>52.1</v>
      </c>
      <c r="H17" s="20">
        <v>55.6</v>
      </c>
      <c r="I17" s="20">
        <v>58.1</v>
      </c>
      <c r="J17" s="20">
        <v>57.8</v>
      </c>
      <c r="K17" s="20">
        <v>65.7</v>
      </c>
      <c r="L17" s="20">
        <v>73.400000000000006</v>
      </c>
      <c r="M17" s="20">
        <v>58.7</v>
      </c>
      <c r="N17" s="20">
        <v>59.9</v>
      </c>
      <c r="O17" s="20">
        <v>58.1</v>
      </c>
      <c r="P17" s="20" t="s">
        <v>7</v>
      </c>
      <c r="Q17" s="20">
        <v>57.7</v>
      </c>
      <c r="R17" s="20">
        <v>60</v>
      </c>
      <c r="S17" s="20">
        <v>59.6</v>
      </c>
      <c r="T17" s="20">
        <v>59.1</v>
      </c>
      <c r="U17" s="20">
        <v>52.5</v>
      </c>
      <c r="V17" s="20">
        <v>49.3</v>
      </c>
      <c r="W17" s="20">
        <v>63</v>
      </c>
      <c r="X17" s="20">
        <v>57.1</v>
      </c>
      <c r="Y17" s="20">
        <v>63.1</v>
      </c>
      <c r="Z17" s="16"/>
      <c r="AA17" s="16"/>
      <c r="AB17" s="16"/>
      <c r="AC17" s="16"/>
      <c r="AD17" s="20">
        <f t="shared" ref="AD17:AD23" si="5">COUNT(B17:Y17)</f>
        <v>23</v>
      </c>
      <c r="AE17" s="20">
        <f t="shared" ref="AE17:AE23" si="6">MIN(B17:Y17)</f>
        <v>49.3</v>
      </c>
      <c r="AF17" s="20">
        <f t="shared" ref="AF17:AF23" si="7">MAX(B17:Y17)</f>
        <v>73.400000000000006</v>
      </c>
      <c r="AG17" s="20">
        <f t="shared" ref="AG17:AG23" si="8">AVERAGE(B17:Y17)</f>
        <v>58.926086956521736</v>
      </c>
      <c r="AH17" s="20">
        <f t="shared" ref="AH17:AH23" si="9">STDEV(B17:Y17)</f>
        <v>5.0173532855575225</v>
      </c>
      <c r="AI17" s="20">
        <v>8.52</v>
      </c>
    </row>
    <row r="18" spans="1:35" s="11" customFormat="1" x14ac:dyDescent="0.25">
      <c r="A18" s="38" t="s">
        <v>75</v>
      </c>
      <c r="B18" s="11">
        <v>23.5</v>
      </c>
      <c r="C18" s="11">
        <v>23</v>
      </c>
      <c r="D18" s="11">
        <v>27.8</v>
      </c>
      <c r="E18" s="11">
        <v>24.6</v>
      </c>
      <c r="F18" s="11">
        <v>22.8</v>
      </c>
      <c r="G18" s="11">
        <v>19.899999999999999</v>
      </c>
      <c r="H18" s="11">
        <v>25.3</v>
      </c>
      <c r="I18" s="11">
        <v>22.9</v>
      </c>
      <c r="J18" s="11">
        <v>21.7</v>
      </c>
      <c r="K18" s="11">
        <v>26.3</v>
      </c>
      <c r="L18" s="11">
        <v>22.2</v>
      </c>
      <c r="M18" s="11">
        <v>20.8</v>
      </c>
      <c r="N18" s="11">
        <v>25.2</v>
      </c>
      <c r="O18" s="11">
        <v>23.3</v>
      </c>
      <c r="P18" s="11">
        <v>22.7</v>
      </c>
      <c r="Q18" s="11">
        <v>23.6</v>
      </c>
      <c r="R18" s="11">
        <v>22.8</v>
      </c>
      <c r="S18" s="11">
        <v>22.6</v>
      </c>
      <c r="T18" s="11">
        <v>22.2</v>
      </c>
      <c r="U18" s="11">
        <v>23.7</v>
      </c>
      <c r="V18" s="11">
        <v>21.5</v>
      </c>
      <c r="W18" s="11">
        <v>24.9</v>
      </c>
      <c r="X18" s="11">
        <v>23.3</v>
      </c>
      <c r="Y18" s="11">
        <v>24</v>
      </c>
      <c r="Z18" s="2"/>
      <c r="AA18" s="2"/>
      <c r="AB18" s="2"/>
      <c r="AC18" s="2"/>
      <c r="AD18" s="7">
        <f t="shared" si="5"/>
        <v>24</v>
      </c>
      <c r="AE18" s="7">
        <f t="shared" si="6"/>
        <v>19.899999999999999</v>
      </c>
      <c r="AF18" s="7">
        <f t="shared" si="7"/>
        <v>27.8</v>
      </c>
      <c r="AG18" s="7">
        <f t="shared" si="8"/>
        <v>23.358333333333334</v>
      </c>
      <c r="AH18" s="7">
        <f t="shared" si="9"/>
        <v>1.7375436601750454</v>
      </c>
      <c r="AI18" s="11">
        <v>7.45</v>
      </c>
    </row>
    <row r="19" spans="1:35" s="11" customFormat="1" x14ac:dyDescent="0.25">
      <c r="A19" s="38" t="s">
        <v>76</v>
      </c>
      <c r="B19" s="11">
        <v>31.5</v>
      </c>
      <c r="C19" s="11">
        <v>31.9</v>
      </c>
      <c r="D19" s="11">
        <v>32.9</v>
      </c>
      <c r="E19" s="11">
        <v>32.6</v>
      </c>
      <c r="F19" s="11">
        <v>31.2</v>
      </c>
      <c r="G19" s="11">
        <v>32</v>
      </c>
      <c r="H19" s="11">
        <v>31.9</v>
      </c>
      <c r="I19" s="11">
        <v>33.1</v>
      </c>
      <c r="J19" s="11">
        <v>31.4</v>
      </c>
      <c r="K19" s="11">
        <v>33.200000000000003</v>
      </c>
      <c r="L19" s="11">
        <v>33.200000000000003</v>
      </c>
      <c r="M19" s="11">
        <v>31.8</v>
      </c>
      <c r="N19" s="11">
        <v>33.200000000000003</v>
      </c>
      <c r="O19" s="11">
        <v>32.5</v>
      </c>
      <c r="P19" s="11">
        <v>32.299999999999997</v>
      </c>
      <c r="Q19" s="11">
        <v>35.200000000000003</v>
      </c>
      <c r="R19" s="11">
        <v>32.799999999999997</v>
      </c>
      <c r="S19" s="11">
        <v>33.4</v>
      </c>
      <c r="T19" s="11">
        <v>32.6</v>
      </c>
      <c r="U19" s="11">
        <v>33.5</v>
      </c>
      <c r="V19" s="11">
        <v>31.4</v>
      </c>
      <c r="W19" s="11">
        <v>31.6</v>
      </c>
      <c r="X19" s="11">
        <v>35.200000000000003</v>
      </c>
      <c r="Y19" s="11">
        <v>33</v>
      </c>
      <c r="Z19" s="2"/>
      <c r="AA19" s="2"/>
      <c r="AB19" s="2"/>
      <c r="AC19" s="2"/>
      <c r="AD19" s="7">
        <f t="shared" si="5"/>
        <v>24</v>
      </c>
      <c r="AE19" s="7">
        <f t="shared" si="6"/>
        <v>31.2</v>
      </c>
      <c r="AF19" s="7">
        <f t="shared" si="7"/>
        <v>35.200000000000003</v>
      </c>
      <c r="AG19" s="7">
        <f t="shared" si="8"/>
        <v>32.641666666666666</v>
      </c>
      <c r="AH19" s="7">
        <f t="shared" si="9"/>
        <v>1.0566216330183293</v>
      </c>
      <c r="AI19" s="11">
        <v>3.25</v>
      </c>
    </row>
    <row r="20" spans="1:35" s="19" customFormat="1" x14ac:dyDescent="0.25">
      <c r="A20" s="34" t="s">
        <v>77</v>
      </c>
      <c r="B20" s="19">
        <v>0.75</v>
      </c>
      <c r="C20" s="19">
        <v>0.72</v>
      </c>
      <c r="D20" s="19">
        <v>0.84</v>
      </c>
      <c r="E20" s="19">
        <v>0.75</v>
      </c>
      <c r="F20" s="19">
        <v>0.73</v>
      </c>
      <c r="G20" s="19">
        <v>0.62</v>
      </c>
      <c r="H20" s="19">
        <v>0.79</v>
      </c>
      <c r="I20" s="19">
        <v>0.69</v>
      </c>
      <c r="J20" s="19">
        <v>0.69</v>
      </c>
      <c r="K20" s="19">
        <v>0.79</v>
      </c>
      <c r="L20" s="19">
        <v>0.67</v>
      </c>
      <c r="M20" s="19">
        <v>0.65</v>
      </c>
      <c r="N20" s="19">
        <v>0.76</v>
      </c>
      <c r="O20" s="19">
        <v>0.72</v>
      </c>
      <c r="P20" s="19">
        <v>0.7</v>
      </c>
      <c r="Q20" s="19">
        <v>0.67</v>
      </c>
      <c r="R20" s="19">
        <v>0.7</v>
      </c>
      <c r="S20" s="19">
        <v>0.68</v>
      </c>
      <c r="T20" s="19">
        <v>0.66</v>
      </c>
      <c r="U20" s="19">
        <v>0.71</v>
      </c>
      <c r="V20" s="19">
        <v>0.68</v>
      </c>
      <c r="W20" s="19">
        <v>0.79</v>
      </c>
      <c r="X20" s="19">
        <v>0.67</v>
      </c>
      <c r="Y20" s="19">
        <v>0.73</v>
      </c>
      <c r="Z20" s="16"/>
      <c r="AA20" s="16"/>
      <c r="AB20" s="16"/>
      <c r="AC20" s="16"/>
      <c r="AD20" s="20">
        <f t="shared" si="5"/>
        <v>24</v>
      </c>
      <c r="AE20" s="20">
        <f t="shared" si="6"/>
        <v>0.62</v>
      </c>
      <c r="AF20" s="20">
        <f t="shared" si="7"/>
        <v>0.84</v>
      </c>
      <c r="AG20" s="20">
        <f t="shared" si="8"/>
        <v>0.71499999999999997</v>
      </c>
      <c r="AH20" s="20">
        <f t="shared" si="9"/>
        <v>5.2750437871662961E-2</v>
      </c>
      <c r="AI20" s="19">
        <v>6.94</v>
      </c>
    </row>
    <row r="21" spans="1:35" s="12" customFormat="1" x14ac:dyDescent="0.25">
      <c r="A21" s="33" t="s">
        <v>78</v>
      </c>
      <c r="B21" s="12">
        <v>7.9</v>
      </c>
      <c r="C21" s="12">
        <v>9</v>
      </c>
      <c r="D21" s="12">
        <v>8.5</v>
      </c>
      <c r="E21" s="12">
        <v>8.4</v>
      </c>
      <c r="F21" s="12">
        <v>10.9</v>
      </c>
      <c r="G21" s="12">
        <v>7.9</v>
      </c>
      <c r="H21" s="12">
        <v>10</v>
      </c>
      <c r="I21" s="12">
        <v>9.6999999999999993</v>
      </c>
      <c r="J21" s="12">
        <v>9.1</v>
      </c>
      <c r="K21" s="12" t="s">
        <v>7</v>
      </c>
      <c r="L21" s="12">
        <v>9.1999999999999993</v>
      </c>
      <c r="O21" s="12">
        <v>9.3000000000000007</v>
      </c>
      <c r="P21" s="12">
        <v>10.6</v>
      </c>
      <c r="Q21" s="12">
        <v>9.1999999999999993</v>
      </c>
      <c r="R21" s="12">
        <v>9.6999999999999993</v>
      </c>
      <c r="S21" s="12">
        <v>9.8000000000000007</v>
      </c>
      <c r="T21" s="12">
        <v>7.1</v>
      </c>
      <c r="U21" s="12">
        <v>10.3</v>
      </c>
      <c r="V21" s="12">
        <v>9.3000000000000007</v>
      </c>
      <c r="W21" s="12">
        <v>8.4</v>
      </c>
      <c r="X21" s="12">
        <v>8.9</v>
      </c>
      <c r="Y21" s="12">
        <v>8.5</v>
      </c>
      <c r="Z21" s="2"/>
      <c r="AA21" s="2"/>
      <c r="AB21" s="2"/>
      <c r="AC21" s="2"/>
      <c r="AD21" s="7">
        <f t="shared" si="5"/>
        <v>21</v>
      </c>
      <c r="AE21" s="7">
        <f t="shared" si="6"/>
        <v>7.1</v>
      </c>
      <c r="AF21" s="7">
        <f t="shared" si="7"/>
        <v>10.9</v>
      </c>
      <c r="AG21" s="7">
        <f t="shared" si="8"/>
        <v>9.1285714285714299</v>
      </c>
      <c r="AH21" s="7">
        <f t="shared" si="9"/>
        <v>0.93975680744693568</v>
      </c>
      <c r="AI21" s="12">
        <v>10.3</v>
      </c>
    </row>
    <row r="22" spans="1:35" s="12" customFormat="1" x14ac:dyDescent="0.25">
      <c r="A22" s="33" t="s">
        <v>79</v>
      </c>
      <c r="B22" s="12">
        <v>7.4</v>
      </c>
      <c r="C22" s="12">
        <v>9.5</v>
      </c>
      <c r="D22" s="12">
        <v>8.5</v>
      </c>
      <c r="E22" s="12">
        <v>7.4</v>
      </c>
      <c r="F22" s="12">
        <v>8.3000000000000007</v>
      </c>
      <c r="G22" s="12">
        <v>7.2</v>
      </c>
      <c r="H22" s="12">
        <v>8</v>
      </c>
      <c r="I22" s="12">
        <v>8.6999999999999993</v>
      </c>
      <c r="J22" s="12">
        <v>8.1999999999999993</v>
      </c>
      <c r="K22" s="12">
        <v>7.2</v>
      </c>
      <c r="L22" s="12">
        <v>9.8000000000000007</v>
      </c>
      <c r="M22" s="12">
        <v>6.9</v>
      </c>
      <c r="N22" s="12">
        <v>7.4</v>
      </c>
      <c r="O22" s="12">
        <v>8</v>
      </c>
      <c r="P22" s="12">
        <v>8.8000000000000007</v>
      </c>
      <c r="Q22" s="12">
        <v>8</v>
      </c>
      <c r="R22" s="12">
        <v>7.2</v>
      </c>
      <c r="S22" s="12">
        <v>7.6</v>
      </c>
      <c r="T22" s="12">
        <v>8.4</v>
      </c>
      <c r="U22" s="12">
        <v>8.3000000000000007</v>
      </c>
      <c r="V22" s="12">
        <v>8.6</v>
      </c>
      <c r="W22" s="12">
        <v>7.5</v>
      </c>
      <c r="X22" s="12">
        <v>7</v>
      </c>
      <c r="Y22" s="12">
        <v>8.3000000000000007</v>
      </c>
      <c r="Z22" s="2"/>
      <c r="AA22" s="2"/>
      <c r="AB22" s="2"/>
      <c r="AC22" s="2"/>
      <c r="AD22" s="7">
        <f t="shared" si="5"/>
        <v>24</v>
      </c>
      <c r="AE22" s="7">
        <f t="shared" si="6"/>
        <v>6.9</v>
      </c>
      <c r="AF22" s="7">
        <f t="shared" si="7"/>
        <v>9.8000000000000007</v>
      </c>
      <c r="AG22" s="7">
        <f t="shared" si="8"/>
        <v>8.0083333333333346</v>
      </c>
      <c r="AH22" s="7">
        <f t="shared" si="9"/>
        <v>0.76095858692473706</v>
      </c>
      <c r="AI22" s="12">
        <v>9.49</v>
      </c>
    </row>
    <row r="23" spans="1:35" s="12" customFormat="1" x14ac:dyDescent="0.25">
      <c r="A23" s="33" t="s">
        <v>80</v>
      </c>
      <c r="B23" s="12">
        <v>7.2</v>
      </c>
      <c r="C23" s="12">
        <v>4.5</v>
      </c>
      <c r="D23" s="12">
        <v>5.6</v>
      </c>
      <c r="E23" s="12">
        <v>6.5</v>
      </c>
      <c r="F23" s="12">
        <v>7.5</v>
      </c>
      <c r="G23" s="12">
        <v>3.2</v>
      </c>
      <c r="H23" s="12">
        <v>5.9</v>
      </c>
      <c r="J23" s="12">
        <v>4.4000000000000004</v>
      </c>
      <c r="K23" s="12">
        <v>11.1</v>
      </c>
      <c r="L23" s="12">
        <v>8.4</v>
      </c>
      <c r="M23" s="12">
        <v>5.3</v>
      </c>
      <c r="N23" s="12">
        <v>4.7</v>
      </c>
      <c r="O23" s="12">
        <v>5.5</v>
      </c>
      <c r="P23" s="12">
        <v>5.8</v>
      </c>
      <c r="Q23" s="12">
        <v>6.7</v>
      </c>
      <c r="R23" s="12">
        <v>3.9</v>
      </c>
      <c r="S23" s="12">
        <v>6.4</v>
      </c>
      <c r="T23" s="12">
        <v>5.2</v>
      </c>
      <c r="U23" s="12">
        <v>4.5</v>
      </c>
      <c r="V23" s="12">
        <v>6.5</v>
      </c>
      <c r="W23" s="12">
        <v>6.4</v>
      </c>
      <c r="X23" s="12">
        <v>6.9</v>
      </c>
      <c r="Y23" s="12">
        <v>6.6</v>
      </c>
      <c r="Z23" s="2"/>
      <c r="AA23" s="2"/>
      <c r="AB23" s="2"/>
      <c r="AC23" s="2"/>
      <c r="AD23" s="7">
        <f t="shared" si="5"/>
        <v>23</v>
      </c>
      <c r="AE23" s="7">
        <f t="shared" si="6"/>
        <v>3.2</v>
      </c>
      <c r="AF23" s="7">
        <f t="shared" si="7"/>
        <v>11.1</v>
      </c>
      <c r="AG23" s="7">
        <f t="shared" si="8"/>
        <v>6.0304347826086966</v>
      </c>
      <c r="AH23" s="7">
        <f t="shared" si="9"/>
        <v>1.6584315653402715</v>
      </c>
      <c r="AI23" s="12">
        <v>27.5</v>
      </c>
    </row>
    <row r="24" spans="1:35" s="7" customFormat="1" x14ac:dyDescent="0.25">
      <c r="A24" s="35" t="s">
        <v>81</v>
      </c>
      <c r="B24" s="7">
        <v>8.6</v>
      </c>
      <c r="C24" s="7">
        <v>8</v>
      </c>
      <c r="D24" s="7">
        <v>6.8</v>
      </c>
      <c r="E24" s="7">
        <v>8.1</v>
      </c>
      <c r="F24" s="7">
        <v>7.8</v>
      </c>
      <c r="G24" s="7">
        <v>8.8000000000000007</v>
      </c>
      <c r="H24" s="7">
        <v>8.1999999999999993</v>
      </c>
      <c r="I24" s="7">
        <v>7.6</v>
      </c>
      <c r="J24" s="7">
        <v>8.3000000000000007</v>
      </c>
      <c r="K24" s="7">
        <v>8.6999999999999993</v>
      </c>
      <c r="L24" s="7">
        <v>7.1</v>
      </c>
      <c r="M24" s="7">
        <v>8.5</v>
      </c>
      <c r="N24" s="7">
        <v>8.5</v>
      </c>
      <c r="O24" s="7">
        <v>8.6</v>
      </c>
      <c r="P24" s="7">
        <v>8.8000000000000007</v>
      </c>
      <c r="Q24" s="7">
        <v>9.6</v>
      </c>
      <c r="R24" s="7">
        <v>8.3000000000000007</v>
      </c>
      <c r="S24" s="7">
        <v>8</v>
      </c>
      <c r="T24" s="7">
        <v>8.5</v>
      </c>
      <c r="U24" s="7">
        <v>9.5</v>
      </c>
      <c r="V24" s="7">
        <v>9</v>
      </c>
      <c r="W24" s="7">
        <v>10.5</v>
      </c>
      <c r="X24" s="7">
        <v>7.7</v>
      </c>
      <c r="Y24" s="7">
        <v>8.3000000000000007</v>
      </c>
      <c r="Z24" s="2"/>
      <c r="AA24" s="2"/>
      <c r="AB24" s="2"/>
      <c r="AC24" s="2"/>
      <c r="AD24" s="7">
        <f t="shared" ref="AD24:AD33" si="10">COUNT(B24:Y24)</f>
        <v>24</v>
      </c>
      <c r="AE24" s="7">
        <f t="shared" ref="AE24:AE33" si="11">MIN(B24:Y24)</f>
        <v>6.8</v>
      </c>
      <c r="AF24" s="7">
        <f t="shared" ref="AF24:AF33" si="12">MAX(B24:Y24)</f>
        <v>10.5</v>
      </c>
      <c r="AG24" s="7">
        <f t="shared" ref="AG24:AG33" si="13">AVERAGE(B24:Y24)</f>
        <v>8.4083333333333332</v>
      </c>
      <c r="AH24" s="7">
        <f t="shared" ref="AH24:AH33" si="14">STDEV(B24:Y24)</f>
        <v>0.78458887969746771</v>
      </c>
      <c r="AI24" s="7">
        <v>9.27</v>
      </c>
    </row>
    <row r="25" spans="1:35" s="7" customFormat="1" x14ac:dyDescent="0.25">
      <c r="A25" s="35" t="s">
        <v>82</v>
      </c>
      <c r="B25" s="7">
        <v>29</v>
      </c>
      <c r="C25" s="7">
        <v>32.5</v>
      </c>
      <c r="D25" s="7">
        <v>32</v>
      </c>
      <c r="E25" s="7">
        <v>28</v>
      </c>
      <c r="F25" s="7">
        <v>33</v>
      </c>
      <c r="G25" s="7">
        <v>29.5</v>
      </c>
      <c r="H25" s="7">
        <v>39.799999999999997</v>
      </c>
      <c r="I25" s="7">
        <v>31</v>
      </c>
      <c r="J25" s="7">
        <v>30.2</v>
      </c>
      <c r="K25" s="7">
        <v>35.200000000000003</v>
      </c>
      <c r="L25" s="7">
        <v>28.3</v>
      </c>
      <c r="M25" s="7">
        <v>28.7</v>
      </c>
      <c r="N25" s="7">
        <v>30.4</v>
      </c>
      <c r="O25" s="7">
        <v>27.5</v>
      </c>
      <c r="P25" s="7">
        <v>39.4</v>
      </c>
      <c r="Q25" s="7">
        <v>30</v>
      </c>
      <c r="R25" s="7">
        <v>23.2</v>
      </c>
      <c r="S25" s="7">
        <v>28.8</v>
      </c>
      <c r="T25" s="7">
        <v>27.3</v>
      </c>
      <c r="U25" s="7">
        <v>31</v>
      </c>
      <c r="V25" s="7">
        <v>33.1</v>
      </c>
      <c r="W25" s="7">
        <v>32.4</v>
      </c>
      <c r="X25" s="7">
        <v>30.6</v>
      </c>
      <c r="Y25" s="7">
        <v>33.5</v>
      </c>
      <c r="Z25" s="2"/>
      <c r="AA25" s="2"/>
      <c r="AB25" s="2"/>
      <c r="AC25" s="2"/>
      <c r="AD25" s="7">
        <f t="shared" si="10"/>
        <v>24</v>
      </c>
      <c r="AE25" s="7">
        <f t="shared" si="11"/>
        <v>23.2</v>
      </c>
      <c r="AF25" s="7">
        <f t="shared" si="12"/>
        <v>39.799999999999997</v>
      </c>
      <c r="AG25" s="7">
        <f t="shared" si="13"/>
        <v>31.016666666666662</v>
      </c>
      <c r="AH25" s="7">
        <f t="shared" si="14"/>
        <v>3.6541419818048855</v>
      </c>
      <c r="AI25" s="7">
        <v>11.8</v>
      </c>
    </row>
    <row r="26" spans="1:35" s="7" customFormat="1" x14ac:dyDescent="0.25">
      <c r="A26" s="35" t="s">
        <v>83</v>
      </c>
      <c r="B26" s="7">
        <v>200</v>
      </c>
      <c r="C26" s="7">
        <v>179</v>
      </c>
      <c r="D26" s="7">
        <v>200</v>
      </c>
      <c r="E26" s="7">
        <v>210</v>
      </c>
      <c r="F26" s="7">
        <v>212</v>
      </c>
      <c r="G26" s="7">
        <v>216</v>
      </c>
      <c r="H26" s="7">
        <v>226</v>
      </c>
      <c r="I26" s="7">
        <v>198</v>
      </c>
      <c r="J26" s="7">
        <v>185</v>
      </c>
      <c r="K26" s="7">
        <v>195</v>
      </c>
      <c r="L26" s="7">
        <v>181</v>
      </c>
      <c r="M26" s="7">
        <v>208</v>
      </c>
      <c r="N26" s="7">
        <v>214</v>
      </c>
      <c r="O26" s="7">
        <v>214</v>
      </c>
      <c r="P26" s="7">
        <v>220</v>
      </c>
      <c r="Q26" s="7" t="s">
        <v>7</v>
      </c>
      <c r="R26" s="7">
        <v>178</v>
      </c>
      <c r="S26" s="7">
        <v>212</v>
      </c>
      <c r="T26" s="7">
        <v>207</v>
      </c>
      <c r="U26" s="7">
        <v>199</v>
      </c>
      <c r="V26" s="7">
        <v>180</v>
      </c>
      <c r="W26" s="7">
        <v>189</v>
      </c>
      <c r="X26" s="7">
        <v>204</v>
      </c>
      <c r="Y26" s="7">
        <v>211</v>
      </c>
      <c r="Z26" s="2"/>
      <c r="AA26" s="2"/>
      <c r="AB26" s="2"/>
      <c r="AC26" s="2"/>
      <c r="AD26" s="7">
        <f t="shared" si="10"/>
        <v>23</v>
      </c>
      <c r="AE26" s="7">
        <f t="shared" si="11"/>
        <v>178</v>
      </c>
      <c r="AF26" s="7">
        <f t="shared" si="12"/>
        <v>226</v>
      </c>
      <c r="AG26" s="7">
        <f t="shared" si="13"/>
        <v>201.65217391304347</v>
      </c>
      <c r="AH26" s="7">
        <f t="shared" si="14"/>
        <v>14.079671663437239</v>
      </c>
      <c r="AI26" s="7">
        <v>6.98</v>
      </c>
    </row>
    <row r="27" spans="1:35" s="20" customFormat="1" x14ac:dyDescent="0.25">
      <c r="A27" s="37" t="s">
        <v>101</v>
      </c>
      <c r="B27" s="20">
        <v>63</v>
      </c>
      <c r="C27" s="20">
        <v>61</v>
      </c>
      <c r="D27" s="20">
        <v>59</v>
      </c>
      <c r="E27" s="20">
        <v>62</v>
      </c>
      <c r="F27" s="20">
        <v>62.6</v>
      </c>
      <c r="G27" s="20">
        <v>61.4</v>
      </c>
      <c r="H27" s="20">
        <v>69.400000000000006</v>
      </c>
      <c r="I27" s="20">
        <v>58.2</v>
      </c>
      <c r="J27" s="20">
        <v>60</v>
      </c>
      <c r="K27" s="20">
        <v>60</v>
      </c>
      <c r="L27" s="20">
        <v>57</v>
      </c>
      <c r="M27" s="20">
        <v>64.3</v>
      </c>
      <c r="N27" s="20">
        <v>61.8</v>
      </c>
      <c r="O27" s="20">
        <v>64.5</v>
      </c>
      <c r="P27" s="20">
        <v>72.599999999999994</v>
      </c>
      <c r="Q27" s="20" t="s">
        <v>7</v>
      </c>
      <c r="R27" s="20">
        <v>54.8</v>
      </c>
      <c r="S27" s="20">
        <v>65</v>
      </c>
      <c r="T27" s="20">
        <v>62.5</v>
      </c>
      <c r="U27" s="20">
        <v>61</v>
      </c>
      <c r="V27" s="20">
        <v>60.4</v>
      </c>
      <c r="W27" s="20">
        <v>60.6</v>
      </c>
      <c r="X27" s="20">
        <v>65.3</v>
      </c>
      <c r="Y27" s="20">
        <v>61.6</v>
      </c>
      <c r="Z27" s="16"/>
      <c r="AA27" s="16"/>
      <c r="AB27" s="16"/>
      <c r="AC27" s="16"/>
      <c r="AD27" s="20">
        <f t="shared" si="10"/>
        <v>23</v>
      </c>
      <c r="AE27" s="20">
        <f t="shared" si="11"/>
        <v>54.8</v>
      </c>
      <c r="AF27" s="20">
        <f t="shared" si="12"/>
        <v>72.599999999999994</v>
      </c>
      <c r="AG27" s="20">
        <f t="shared" si="13"/>
        <v>62.086956521739118</v>
      </c>
      <c r="AH27" s="20">
        <f t="shared" si="14"/>
        <v>3.7860154573744498</v>
      </c>
      <c r="AI27" s="20">
        <v>6.1</v>
      </c>
    </row>
    <row r="28" spans="1:35" s="7" customFormat="1" x14ac:dyDescent="0.25">
      <c r="A28" s="35" t="s">
        <v>84</v>
      </c>
      <c r="B28" s="7">
        <v>14</v>
      </c>
      <c r="C28" s="7">
        <v>15.6</v>
      </c>
      <c r="D28" s="7">
        <v>16.399999999999999</v>
      </c>
      <c r="E28" s="7">
        <v>19.399999999999999</v>
      </c>
      <c r="F28" s="7">
        <v>15.5</v>
      </c>
      <c r="G28" s="7">
        <v>15.3</v>
      </c>
      <c r="H28" s="7">
        <v>15</v>
      </c>
      <c r="I28" s="7">
        <v>16.2</v>
      </c>
      <c r="J28" s="7">
        <v>14.6</v>
      </c>
      <c r="K28" s="7">
        <v>14.7</v>
      </c>
      <c r="L28" s="7">
        <v>14</v>
      </c>
      <c r="M28" s="7">
        <v>15.3</v>
      </c>
      <c r="N28" s="7">
        <v>16</v>
      </c>
      <c r="O28" s="7">
        <v>15.4</v>
      </c>
      <c r="P28" s="7">
        <v>14.6</v>
      </c>
      <c r="R28" s="7">
        <v>15.5</v>
      </c>
      <c r="S28" s="7">
        <v>15</v>
      </c>
      <c r="T28" s="7">
        <v>15.4</v>
      </c>
      <c r="U28" s="7" t="s">
        <v>22</v>
      </c>
      <c r="V28" s="7" t="s">
        <v>7</v>
      </c>
      <c r="W28" s="7" t="s">
        <v>7</v>
      </c>
      <c r="X28" s="7">
        <v>15.8</v>
      </c>
      <c r="Y28" s="7">
        <v>15.5</v>
      </c>
      <c r="Z28" s="2"/>
      <c r="AA28" s="2"/>
      <c r="AB28" s="2"/>
      <c r="AC28" s="2"/>
      <c r="AD28" s="7">
        <f t="shared" si="10"/>
        <v>20</v>
      </c>
      <c r="AE28" s="7">
        <f t="shared" si="11"/>
        <v>14</v>
      </c>
      <c r="AF28" s="7">
        <f t="shared" si="12"/>
        <v>19.399999999999999</v>
      </c>
      <c r="AG28" s="7">
        <f t="shared" si="13"/>
        <v>15.459999999999999</v>
      </c>
      <c r="AH28" s="7">
        <f t="shared" si="14"/>
        <v>1.1282963403197526</v>
      </c>
      <c r="AI28" s="7">
        <v>7.31</v>
      </c>
    </row>
    <row r="29" spans="1:35" s="7" customFormat="1" x14ac:dyDescent="0.25">
      <c r="A29" s="35" t="s">
        <v>85</v>
      </c>
      <c r="B29" s="7">
        <v>25.2</v>
      </c>
      <c r="C29" s="7">
        <v>26.2</v>
      </c>
      <c r="D29" s="7">
        <v>24</v>
      </c>
      <c r="E29" s="7">
        <v>24.3</v>
      </c>
      <c r="F29" s="7">
        <v>26.1</v>
      </c>
      <c r="G29" s="7">
        <v>26.3</v>
      </c>
      <c r="H29" s="7">
        <v>26.8</v>
      </c>
      <c r="I29" s="7">
        <v>27.6</v>
      </c>
      <c r="J29" s="7">
        <v>28.5</v>
      </c>
      <c r="K29" s="7">
        <v>28</v>
      </c>
      <c r="L29" s="7">
        <v>21.7</v>
      </c>
      <c r="M29" s="7">
        <v>28.5</v>
      </c>
      <c r="N29" s="7">
        <v>24.9</v>
      </c>
      <c r="O29" s="7">
        <v>28</v>
      </c>
      <c r="P29" s="7">
        <v>21.3</v>
      </c>
      <c r="Q29" s="7">
        <v>28</v>
      </c>
      <c r="R29" s="7">
        <v>27.4</v>
      </c>
      <c r="S29" s="7">
        <v>27.2</v>
      </c>
      <c r="T29" s="7">
        <v>26.4</v>
      </c>
      <c r="U29" s="7">
        <v>25.9</v>
      </c>
      <c r="V29" s="7">
        <v>27.4</v>
      </c>
      <c r="W29" s="7">
        <v>26.6</v>
      </c>
      <c r="X29" s="7">
        <v>25.6</v>
      </c>
      <c r="Y29" s="7">
        <v>26.7</v>
      </c>
      <c r="Z29" s="2"/>
      <c r="AA29" s="2"/>
      <c r="AB29" s="2"/>
      <c r="AC29" s="2"/>
      <c r="AD29" s="7">
        <f t="shared" si="10"/>
        <v>24</v>
      </c>
      <c r="AE29" s="7">
        <f t="shared" si="11"/>
        <v>21.3</v>
      </c>
      <c r="AF29" s="7">
        <f t="shared" si="12"/>
        <v>28.5</v>
      </c>
      <c r="AG29" s="7">
        <f t="shared" si="13"/>
        <v>26.191666666666666</v>
      </c>
      <c r="AH29" s="7">
        <f t="shared" si="14"/>
        <v>1.8975766391503861</v>
      </c>
      <c r="AI29" s="7">
        <v>7.25</v>
      </c>
    </row>
    <row r="30" spans="1:35" s="14" customFormat="1" x14ac:dyDescent="0.25">
      <c r="A30" s="39" t="s">
        <v>86</v>
      </c>
      <c r="B30" s="14">
        <v>23.9</v>
      </c>
      <c r="C30" s="14">
        <v>20.3</v>
      </c>
      <c r="D30" s="14">
        <v>23.2</v>
      </c>
      <c r="E30" s="14">
        <v>23.4</v>
      </c>
      <c r="F30" s="14">
        <v>22</v>
      </c>
      <c r="G30" s="14">
        <v>20.399999999999999</v>
      </c>
      <c r="H30" s="14">
        <v>22.3</v>
      </c>
      <c r="I30" s="14">
        <v>21.6</v>
      </c>
      <c r="J30" s="14">
        <v>21.9</v>
      </c>
      <c r="K30" s="14">
        <v>20.9</v>
      </c>
      <c r="L30" s="14">
        <v>22.7</v>
      </c>
      <c r="M30" s="14">
        <v>23.4</v>
      </c>
      <c r="N30" s="14">
        <v>24.4</v>
      </c>
      <c r="O30" s="14">
        <v>21.3</v>
      </c>
      <c r="P30" s="14">
        <v>22.9</v>
      </c>
      <c r="Q30" s="14">
        <v>23.9</v>
      </c>
      <c r="R30" s="14">
        <v>19</v>
      </c>
      <c r="S30" s="14">
        <v>20.3</v>
      </c>
      <c r="T30" s="14">
        <v>21.5</v>
      </c>
      <c r="U30" s="14">
        <v>18.8</v>
      </c>
      <c r="V30" s="14">
        <v>22.2</v>
      </c>
      <c r="W30" s="14">
        <v>22.4</v>
      </c>
      <c r="X30" s="14">
        <v>21.3</v>
      </c>
      <c r="Y30" s="14">
        <v>23</v>
      </c>
      <c r="Z30" s="2"/>
      <c r="AA30" s="2"/>
      <c r="AB30" s="2"/>
      <c r="AC30" s="2"/>
      <c r="AD30" s="7">
        <f t="shared" si="10"/>
        <v>24</v>
      </c>
      <c r="AE30" s="7">
        <f t="shared" si="11"/>
        <v>18.8</v>
      </c>
      <c r="AF30" s="7">
        <f t="shared" si="12"/>
        <v>24.4</v>
      </c>
      <c r="AG30" s="7">
        <f t="shared" si="13"/>
        <v>21.958333333333332</v>
      </c>
      <c r="AH30" s="7">
        <f t="shared" si="14"/>
        <v>1.4902339083007317</v>
      </c>
      <c r="AI30" s="14">
        <v>6.79</v>
      </c>
    </row>
    <row r="31" spans="1:35" s="14" customFormat="1" x14ac:dyDescent="0.25">
      <c r="A31" s="39" t="s">
        <v>87</v>
      </c>
      <c r="B31" s="14">
        <v>12.6</v>
      </c>
      <c r="C31" s="14">
        <v>11.7</v>
      </c>
      <c r="D31" s="14">
        <v>13</v>
      </c>
      <c r="E31" s="14">
        <v>13.8</v>
      </c>
      <c r="F31" s="14">
        <v>14</v>
      </c>
      <c r="G31" s="14">
        <v>13.4</v>
      </c>
      <c r="H31" s="14">
        <v>10.6</v>
      </c>
      <c r="I31" s="14">
        <v>11.9</v>
      </c>
      <c r="J31" s="14">
        <v>12.9</v>
      </c>
      <c r="K31" s="14">
        <v>13.5</v>
      </c>
      <c r="L31" s="14">
        <v>13.1</v>
      </c>
      <c r="M31" s="14">
        <v>13.4</v>
      </c>
      <c r="N31" s="14">
        <v>12.8</v>
      </c>
      <c r="O31" s="14">
        <v>13</v>
      </c>
      <c r="P31" s="14">
        <v>12.5</v>
      </c>
      <c r="Q31" s="14">
        <v>11.3</v>
      </c>
      <c r="R31" s="14">
        <v>13.3</v>
      </c>
      <c r="S31" s="14">
        <v>8.8000000000000007</v>
      </c>
      <c r="T31" s="14">
        <v>11.8</v>
      </c>
      <c r="U31" s="14">
        <v>13.7</v>
      </c>
      <c r="V31" s="14">
        <v>14.2</v>
      </c>
      <c r="W31" s="14">
        <v>13</v>
      </c>
      <c r="X31" s="14">
        <v>11.4</v>
      </c>
      <c r="Y31" s="14">
        <v>14.5</v>
      </c>
      <c r="Z31" s="2"/>
      <c r="AA31" s="2"/>
      <c r="AB31" s="2"/>
      <c r="AC31" s="2"/>
      <c r="AD31" s="7">
        <f t="shared" si="10"/>
        <v>24</v>
      </c>
      <c r="AE31" s="7">
        <f t="shared" si="11"/>
        <v>8.8000000000000007</v>
      </c>
      <c r="AF31" s="7">
        <f t="shared" si="12"/>
        <v>14.5</v>
      </c>
      <c r="AG31" s="7">
        <f t="shared" si="13"/>
        <v>12.675000000000002</v>
      </c>
      <c r="AH31" s="7">
        <f t="shared" si="14"/>
        <v>1.2786711852544421</v>
      </c>
      <c r="AI31" s="14">
        <v>10.1</v>
      </c>
    </row>
    <row r="32" spans="1:35" s="21" customFormat="1" x14ac:dyDescent="0.25">
      <c r="A32" s="31" t="s">
        <v>102</v>
      </c>
      <c r="B32" s="21">
        <v>23.2</v>
      </c>
      <c r="C32" s="21">
        <v>21.3</v>
      </c>
      <c r="D32" s="21">
        <v>24.1</v>
      </c>
      <c r="E32" s="21">
        <v>25.4</v>
      </c>
      <c r="F32" s="21">
        <v>22.4</v>
      </c>
      <c r="G32" s="21">
        <v>21</v>
      </c>
      <c r="H32" s="21">
        <v>22.6</v>
      </c>
      <c r="I32" s="21">
        <v>21.6</v>
      </c>
      <c r="J32" s="21">
        <v>24.6</v>
      </c>
      <c r="K32" s="21">
        <v>22.6</v>
      </c>
      <c r="L32" s="21">
        <v>20.6</v>
      </c>
      <c r="M32" s="21">
        <v>24.2</v>
      </c>
      <c r="N32" s="21">
        <v>24.6</v>
      </c>
      <c r="O32" s="21">
        <v>23.9</v>
      </c>
      <c r="P32" s="21">
        <v>24.6</v>
      </c>
      <c r="Q32" s="21">
        <v>22.8</v>
      </c>
      <c r="R32" s="21">
        <v>19.8</v>
      </c>
      <c r="S32" s="21">
        <v>20.3</v>
      </c>
      <c r="T32" s="21">
        <v>23.3</v>
      </c>
      <c r="U32" s="21">
        <v>20</v>
      </c>
      <c r="V32" s="21">
        <v>25.5</v>
      </c>
      <c r="W32" s="21">
        <v>22.5</v>
      </c>
      <c r="X32" s="21">
        <v>22.2</v>
      </c>
      <c r="Y32" s="21">
        <v>24</v>
      </c>
      <c r="Z32" s="16"/>
      <c r="AA32" s="16"/>
      <c r="AB32" s="16"/>
      <c r="AC32" s="16"/>
      <c r="AD32" s="20">
        <f t="shared" si="10"/>
        <v>24</v>
      </c>
      <c r="AE32" s="20">
        <f t="shared" si="11"/>
        <v>19.8</v>
      </c>
      <c r="AF32" s="20">
        <f t="shared" si="12"/>
        <v>25.5</v>
      </c>
      <c r="AG32" s="20">
        <f t="shared" si="13"/>
        <v>22.795833333333334</v>
      </c>
      <c r="AH32" s="20">
        <f t="shared" si="14"/>
        <v>1.6943587132822142</v>
      </c>
      <c r="AI32" s="21">
        <v>7.41</v>
      </c>
    </row>
    <row r="33" spans="1:35" s="21" customFormat="1" x14ac:dyDescent="0.25">
      <c r="A33" s="31" t="s">
        <v>100</v>
      </c>
      <c r="B33" s="21">
        <v>1.9</v>
      </c>
      <c r="C33" s="21">
        <v>1.74</v>
      </c>
      <c r="D33" s="21">
        <v>1.78</v>
      </c>
      <c r="E33" s="21">
        <v>1.7</v>
      </c>
      <c r="F33" s="21">
        <v>1.57</v>
      </c>
      <c r="G33" s="21">
        <v>1.52</v>
      </c>
      <c r="H33" s="21">
        <v>2.1</v>
      </c>
      <c r="I33" s="21">
        <v>1.82</v>
      </c>
      <c r="J33" s="21">
        <v>1.7</v>
      </c>
      <c r="K33" s="21">
        <v>1.55</v>
      </c>
      <c r="L33" s="21">
        <v>1.73</v>
      </c>
      <c r="M33" s="21">
        <v>1.75</v>
      </c>
      <c r="N33" s="21">
        <v>1.91</v>
      </c>
      <c r="O33" s="21">
        <v>1.64</v>
      </c>
      <c r="P33" s="21">
        <v>1.83</v>
      </c>
      <c r="Q33" s="21">
        <v>2.12</v>
      </c>
      <c r="R33" s="21">
        <v>1.43</v>
      </c>
      <c r="S33" s="21">
        <v>2.31</v>
      </c>
      <c r="T33" s="21">
        <v>1.82</v>
      </c>
      <c r="U33" s="21">
        <v>1.37</v>
      </c>
      <c r="V33" s="21">
        <v>1.56</v>
      </c>
      <c r="W33" s="21">
        <v>1.72</v>
      </c>
      <c r="X33" s="21">
        <v>1.87</v>
      </c>
      <c r="Y33" s="21">
        <v>1.59</v>
      </c>
      <c r="Z33" s="16"/>
      <c r="AA33" s="16"/>
      <c r="AB33" s="16"/>
      <c r="AC33" s="16"/>
      <c r="AD33" s="20">
        <f t="shared" si="10"/>
        <v>24</v>
      </c>
      <c r="AE33" s="20">
        <f t="shared" si="11"/>
        <v>1.37</v>
      </c>
      <c r="AF33" s="20">
        <f t="shared" si="12"/>
        <v>2.31</v>
      </c>
      <c r="AG33" s="20">
        <f t="shared" si="13"/>
        <v>1.75125</v>
      </c>
      <c r="AH33" s="20">
        <f t="shared" si="14"/>
        <v>0.21917458794303646</v>
      </c>
      <c r="AI33" s="21">
        <v>12.6</v>
      </c>
    </row>
    <row r="34" spans="1:35" s="11" customFormat="1" x14ac:dyDescent="0.25">
      <c r="A34" s="38" t="s">
        <v>89</v>
      </c>
      <c r="B34" s="11">
        <v>56.9</v>
      </c>
      <c r="C34" s="11">
        <v>57.5</v>
      </c>
      <c r="D34" s="11">
        <v>65.099999999999994</v>
      </c>
      <c r="E34" s="11">
        <v>59.9</v>
      </c>
      <c r="F34" s="11">
        <v>60.2</v>
      </c>
      <c r="G34" s="11">
        <v>55.8</v>
      </c>
      <c r="H34" s="11">
        <v>48.4</v>
      </c>
      <c r="I34" s="11">
        <v>62.9</v>
      </c>
      <c r="J34" s="11">
        <v>64.2</v>
      </c>
      <c r="K34" s="11">
        <v>57.5</v>
      </c>
      <c r="L34" s="11">
        <v>58.2</v>
      </c>
      <c r="M34" s="11">
        <v>60.7</v>
      </c>
      <c r="N34" s="11">
        <v>60.5</v>
      </c>
      <c r="O34" s="11">
        <v>61.8</v>
      </c>
      <c r="P34" s="11">
        <v>63.6</v>
      </c>
      <c r="Q34" s="11">
        <v>59.5</v>
      </c>
      <c r="R34" s="11">
        <v>62.3</v>
      </c>
      <c r="S34" s="11">
        <v>62.7</v>
      </c>
      <c r="T34" s="11">
        <v>59</v>
      </c>
      <c r="U34" s="11">
        <v>60.1</v>
      </c>
      <c r="V34" s="11">
        <v>63.8</v>
      </c>
      <c r="W34" s="11">
        <v>64</v>
      </c>
      <c r="X34" s="11">
        <v>51.5</v>
      </c>
      <c r="Y34" s="11">
        <v>70.2</v>
      </c>
      <c r="Z34" s="2"/>
      <c r="AA34" s="2"/>
      <c r="AB34" s="2"/>
      <c r="AC34" s="2"/>
      <c r="AD34" s="7">
        <f>COUNT(B34:Y34)</f>
        <v>24</v>
      </c>
      <c r="AE34" s="7">
        <f>MIN(B34:Y34)</f>
        <v>48.4</v>
      </c>
      <c r="AF34" s="7">
        <f>MAX(B34:Y34)</f>
        <v>70.2</v>
      </c>
      <c r="AG34" s="7">
        <f>AVERAGE(B34:Y34)</f>
        <v>60.262499999999996</v>
      </c>
      <c r="AH34" s="7">
        <f>STDEV(B34:Y34)</f>
        <v>4.4988706312275459</v>
      </c>
      <c r="AI34" s="11">
        <v>7.47</v>
      </c>
    </row>
    <row r="35" spans="1:35" s="11" customFormat="1" x14ac:dyDescent="0.25">
      <c r="A35" s="38" t="s">
        <v>90</v>
      </c>
      <c r="B35" s="11">
        <v>42.3</v>
      </c>
      <c r="C35" s="11">
        <v>43.9</v>
      </c>
      <c r="D35" s="11">
        <v>48.3</v>
      </c>
      <c r="E35" s="11">
        <v>46.9</v>
      </c>
      <c r="F35" s="11">
        <v>47.3</v>
      </c>
      <c r="G35" s="11">
        <v>41.6</v>
      </c>
      <c r="H35" s="11">
        <v>57.6</v>
      </c>
      <c r="I35" s="11">
        <v>49.5</v>
      </c>
      <c r="J35" s="11">
        <v>50</v>
      </c>
      <c r="K35" s="11">
        <v>44.8</v>
      </c>
      <c r="L35" s="11">
        <v>46</v>
      </c>
      <c r="M35" s="11">
        <v>45.2</v>
      </c>
      <c r="N35" s="11">
        <v>51.6</v>
      </c>
      <c r="O35" s="11">
        <v>48</v>
      </c>
      <c r="P35" s="11">
        <v>49</v>
      </c>
      <c r="Q35" s="11">
        <v>46.8</v>
      </c>
      <c r="R35" s="11">
        <v>50.3</v>
      </c>
      <c r="S35" s="11">
        <v>49.2</v>
      </c>
      <c r="T35" s="11">
        <v>46</v>
      </c>
      <c r="U35" s="11">
        <v>40.799999999999997</v>
      </c>
      <c r="V35" s="11">
        <v>48.4</v>
      </c>
      <c r="W35" s="11">
        <v>50.4</v>
      </c>
      <c r="X35" s="11">
        <v>44</v>
      </c>
      <c r="Y35" s="11">
        <v>54</v>
      </c>
      <c r="Z35" s="2"/>
      <c r="AA35" s="2"/>
      <c r="AB35" s="2"/>
      <c r="AC35" s="2"/>
      <c r="AD35" s="7">
        <f>COUNT(B35:Y35)</f>
        <v>24</v>
      </c>
      <c r="AE35" s="7">
        <f>MIN(B35:Y35)</f>
        <v>40.799999999999997</v>
      </c>
      <c r="AF35" s="7">
        <f>MAX(B35:Y35)</f>
        <v>57.6</v>
      </c>
      <c r="AG35" s="7">
        <f>AVERAGE(B35:Y35)</f>
        <v>47.579166666666673</v>
      </c>
      <c r="AH35" s="7">
        <f>STDEV(B35:Y35)</f>
        <v>3.8683755906252091</v>
      </c>
      <c r="AI35" s="11">
        <v>8.1300000000000008</v>
      </c>
    </row>
    <row r="36" spans="1:35" s="11" customFormat="1" x14ac:dyDescent="0.25">
      <c r="A36" s="38" t="s">
        <v>91</v>
      </c>
      <c r="B36" s="11">
        <v>26.6</v>
      </c>
      <c r="C36" s="11">
        <v>24.3</v>
      </c>
      <c r="D36" s="11">
        <v>26</v>
      </c>
      <c r="E36" s="11">
        <v>27</v>
      </c>
      <c r="F36" s="11">
        <v>24.4</v>
      </c>
      <c r="G36" s="11">
        <v>25.5</v>
      </c>
      <c r="H36" s="11">
        <v>25.8</v>
      </c>
      <c r="I36" s="11">
        <v>26.4</v>
      </c>
      <c r="J36" s="11">
        <v>28.8</v>
      </c>
      <c r="K36" s="11">
        <v>22.3</v>
      </c>
      <c r="L36" s="11">
        <v>27.4</v>
      </c>
      <c r="M36" s="11">
        <v>26.4</v>
      </c>
      <c r="N36" s="11">
        <v>24.9</v>
      </c>
      <c r="O36" s="11">
        <v>22.9</v>
      </c>
      <c r="P36" s="11">
        <v>24.4</v>
      </c>
      <c r="Q36" s="11">
        <v>26.8</v>
      </c>
      <c r="R36" s="11">
        <v>25.9</v>
      </c>
      <c r="S36" s="11">
        <v>22</v>
      </c>
      <c r="T36" s="11">
        <v>23.9</v>
      </c>
      <c r="U36" s="11">
        <v>24.2</v>
      </c>
      <c r="V36" s="11">
        <v>30.3</v>
      </c>
      <c r="W36" s="11">
        <v>27.7</v>
      </c>
      <c r="X36" s="11">
        <v>27.1</v>
      </c>
      <c r="Y36" s="11">
        <v>25.3</v>
      </c>
      <c r="Z36" s="2"/>
      <c r="AA36" s="2"/>
      <c r="AB36" s="2"/>
      <c r="AC36" s="2"/>
      <c r="AD36" s="7">
        <f>COUNT(B36:Y36)</f>
        <v>24</v>
      </c>
      <c r="AE36" s="7">
        <f>MIN(B36:Y36)</f>
        <v>22</v>
      </c>
      <c r="AF36" s="7">
        <f>MAX(B36:Y36)</f>
        <v>30.3</v>
      </c>
      <c r="AG36" s="7">
        <f>AVERAGE(B36:Y36)</f>
        <v>25.67916666666666</v>
      </c>
      <c r="AH36" s="7">
        <f>STDEV(B36:Y36)</f>
        <v>1.9693254565010803</v>
      </c>
      <c r="AI36" s="11">
        <v>7.67</v>
      </c>
    </row>
    <row r="37" spans="1:35" s="11" customFormat="1" x14ac:dyDescent="0.25">
      <c r="A37" s="38" t="s">
        <v>92</v>
      </c>
      <c r="B37" s="11">
        <v>13.2</v>
      </c>
      <c r="C37" s="11">
        <v>11.7</v>
      </c>
      <c r="D37" s="11">
        <v>11.7</v>
      </c>
      <c r="E37" s="11">
        <v>12.7</v>
      </c>
      <c r="F37" s="11">
        <v>10.9</v>
      </c>
      <c r="G37" s="11" t="s">
        <v>7</v>
      </c>
      <c r="H37" s="11">
        <v>12.4</v>
      </c>
      <c r="I37" s="11">
        <v>11</v>
      </c>
      <c r="J37" s="11">
        <v>12.5</v>
      </c>
      <c r="K37" s="11">
        <v>12.5</v>
      </c>
      <c r="L37" s="11">
        <v>13.8</v>
      </c>
      <c r="M37" s="11" t="s">
        <v>7</v>
      </c>
      <c r="N37" s="11">
        <v>13</v>
      </c>
      <c r="O37" s="11">
        <v>9</v>
      </c>
      <c r="P37" s="11">
        <v>10.199999999999999</v>
      </c>
      <c r="Q37" s="11">
        <v>11.4</v>
      </c>
      <c r="R37" s="11">
        <v>12</v>
      </c>
      <c r="S37" s="11">
        <v>9.5</v>
      </c>
      <c r="T37" s="11">
        <v>11.3</v>
      </c>
      <c r="U37" s="11">
        <v>9.3000000000000007</v>
      </c>
      <c r="V37" s="11">
        <v>10.5</v>
      </c>
      <c r="W37" s="11">
        <v>12.3</v>
      </c>
      <c r="X37" s="11">
        <v>11.2</v>
      </c>
      <c r="Y37" s="11">
        <v>11.1</v>
      </c>
      <c r="Z37" s="2"/>
      <c r="AA37" s="2"/>
      <c r="AB37" s="2"/>
      <c r="AC37" s="2"/>
      <c r="AD37" s="7">
        <f>COUNT(B37:Y37)</f>
        <v>22</v>
      </c>
      <c r="AE37" s="7">
        <f>MIN(B37:Y37)</f>
        <v>9</v>
      </c>
      <c r="AF37" s="7">
        <f>MAX(B37:Y37)</f>
        <v>13.8</v>
      </c>
      <c r="AG37" s="7">
        <f>AVERAGE(B37:Y37)</f>
        <v>11.509090909090908</v>
      </c>
      <c r="AH37" s="7">
        <f>STDEV(B37:Y37)</f>
        <v>1.2787304309945642</v>
      </c>
      <c r="AI37" s="11">
        <v>11.1</v>
      </c>
    </row>
    <row r="39" spans="1:35" x14ac:dyDescent="0.25">
      <c r="D39" s="5"/>
    </row>
    <row r="40" spans="1:35" x14ac:dyDescent="0.25">
      <c r="M40" s="1"/>
      <c r="N40" s="1"/>
      <c r="O40" s="1"/>
      <c r="P40" s="1"/>
      <c r="Q40" s="1"/>
      <c r="R40" s="1"/>
      <c r="S40" s="1"/>
      <c r="T40" s="1"/>
    </row>
  </sheetData>
  <pageMargins left="0.7" right="0.7" top="0.75" bottom="0.75" header="0.3" footer="0.3"/>
  <pageSetup paperSize="9" orientation="portrait" horizontalDpi="1200" verticalDpi="1200" r:id="rId1"/>
  <ignoredErrors>
    <ignoredError sqref="AD4:AH16 AD18:AH20 AD30:AH33 AD22:AH2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39"/>
  <sheetViews>
    <sheetView topLeftCell="A7" workbookViewId="0">
      <pane xSplit="1" topLeftCell="B1" activePane="topRight" state="frozen"/>
      <selection activeCell="A16" sqref="A16"/>
      <selection pane="topRight" activeCell="A19" sqref="A19"/>
    </sheetView>
  </sheetViews>
  <sheetFormatPr defaultColWidth="8.7109375" defaultRowHeight="15" x14ac:dyDescent="0.25"/>
  <cols>
    <col min="1" max="1" width="65.140625" style="32" customWidth="1"/>
    <col min="2" max="2" width="11.5703125" style="1" customWidth="1"/>
    <col min="3" max="3" width="12" style="1" customWidth="1"/>
    <col min="4" max="4" width="12.5703125" style="1" customWidth="1"/>
    <col min="5" max="5" width="12" style="1" customWidth="1"/>
    <col min="6" max="11" width="12.42578125" style="1" customWidth="1"/>
    <col min="12" max="12" width="10.7109375" style="1" customWidth="1"/>
    <col min="13" max="13" width="11.7109375" style="9" customWidth="1"/>
    <col min="14" max="14" width="11.5703125" style="1" customWidth="1"/>
    <col min="15" max="15" width="12.42578125" style="1" customWidth="1"/>
    <col min="16" max="16" width="12.140625" style="1" customWidth="1"/>
    <col min="17" max="17" width="11.7109375" style="1" customWidth="1"/>
    <col min="18" max="18" width="12.140625" style="1" customWidth="1"/>
    <col min="19" max="19" width="10.28515625" style="1" customWidth="1"/>
    <col min="20" max="22" width="10.28515625" style="2" customWidth="1"/>
    <col min="23" max="23" width="6.28515625" style="2" customWidth="1"/>
    <col min="24" max="25" width="7.5703125" style="1" customWidth="1"/>
    <col min="26" max="26" width="8.85546875" style="1" customWidth="1"/>
    <col min="27" max="27" width="7.5703125" style="1" customWidth="1"/>
    <col min="28" max="28" width="7" style="1" customWidth="1"/>
    <col min="29" max="29" width="8.28515625" style="17" customWidth="1"/>
    <col min="30" max="44" width="8.7109375" style="2"/>
    <col min="45" max="16384" width="8.7109375" style="1"/>
  </cols>
  <sheetData>
    <row r="1" spans="1:44" s="4" customFormat="1" x14ac:dyDescent="0.25">
      <c r="A1" s="3" t="s">
        <v>64</v>
      </c>
      <c r="B1" s="4" t="s">
        <v>12</v>
      </c>
      <c r="C1" s="4" t="s">
        <v>13</v>
      </c>
      <c r="D1" s="4" t="s">
        <v>17</v>
      </c>
      <c r="E1" s="4" t="s">
        <v>19</v>
      </c>
      <c r="F1" s="4" t="s">
        <v>29</v>
      </c>
      <c r="G1" s="4" t="s">
        <v>30</v>
      </c>
      <c r="H1" s="4" t="s">
        <v>31</v>
      </c>
      <c r="I1" s="4" t="s">
        <v>33</v>
      </c>
      <c r="J1" s="4" t="s">
        <v>38</v>
      </c>
      <c r="K1" s="4" t="s">
        <v>40</v>
      </c>
      <c r="L1" s="4" t="s">
        <v>41</v>
      </c>
      <c r="M1" s="4" t="s">
        <v>50</v>
      </c>
      <c r="N1" s="4" t="s">
        <v>45</v>
      </c>
      <c r="O1" s="4" t="s">
        <v>49</v>
      </c>
      <c r="P1" s="4" t="s">
        <v>56</v>
      </c>
      <c r="Q1" s="4" t="s">
        <v>57</v>
      </c>
      <c r="R1" s="4" t="s">
        <v>58</v>
      </c>
      <c r="S1" s="4" t="s">
        <v>60</v>
      </c>
      <c r="T1" s="10"/>
      <c r="U1" s="10"/>
      <c r="V1" s="10"/>
      <c r="W1" s="10"/>
      <c r="X1" s="4" t="s">
        <v>0</v>
      </c>
      <c r="Y1" s="4" t="s">
        <v>1</v>
      </c>
      <c r="Z1" s="4" t="s">
        <v>2</v>
      </c>
      <c r="AA1" s="4" t="s">
        <v>9</v>
      </c>
      <c r="AB1" s="4" t="s">
        <v>8</v>
      </c>
      <c r="AC1" s="15" t="s">
        <v>10</v>
      </c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</row>
    <row r="2" spans="1:44" s="2" customFormat="1" x14ac:dyDescent="0.25">
      <c r="A2" s="40"/>
      <c r="M2" s="8"/>
      <c r="S2" s="2" t="s">
        <v>62</v>
      </c>
      <c r="AC2" s="16"/>
    </row>
    <row r="3" spans="1:44" x14ac:dyDescent="0.25">
      <c r="S3" s="1" t="s">
        <v>63</v>
      </c>
    </row>
    <row r="4" spans="1:44" s="23" customFormat="1" x14ac:dyDescent="0.25">
      <c r="A4" s="41" t="s">
        <v>65</v>
      </c>
      <c r="B4" s="23">
        <v>1793</v>
      </c>
      <c r="C4" s="23">
        <v>1752</v>
      </c>
      <c r="D4" s="23">
        <v>1995</v>
      </c>
      <c r="E4" s="23">
        <v>1915</v>
      </c>
      <c r="F4" s="23">
        <v>1795</v>
      </c>
      <c r="G4" s="23">
        <v>1872</v>
      </c>
      <c r="H4" s="23">
        <v>1866</v>
      </c>
      <c r="I4" s="23">
        <v>1749</v>
      </c>
      <c r="J4" s="23">
        <v>1989</v>
      </c>
      <c r="K4" s="23">
        <v>1799</v>
      </c>
      <c r="L4" s="23">
        <v>1821</v>
      </c>
      <c r="M4" s="23">
        <v>1739</v>
      </c>
      <c r="N4" s="23">
        <v>1869</v>
      </c>
      <c r="O4" s="23" t="s">
        <v>7</v>
      </c>
      <c r="P4" s="23">
        <v>1765</v>
      </c>
      <c r="Q4" s="23">
        <v>1752</v>
      </c>
      <c r="R4" s="23">
        <v>1590</v>
      </c>
      <c r="S4" s="23">
        <v>1783</v>
      </c>
      <c r="T4" s="24"/>
      <c r="U4" s="24"/>
      <c r="V4" s="24"/>
      <c r="W4" s="24"/>
      <c r="X4" s="23">
        <f t="shared" ref="X4:X35" si="0">COUNT(B4:S4)</f>
        <v>17</v>
      </c>
      <c r="Y4" s="23">
        <f t="shared" ref="Y4:Y35" si="1">MIN(B4:S4)</f>
        <v>1590</v>
      </c>
      <c r="Z4" s="23">
        <f t="shared" ref="Z4:Z35" si="2">MAX(B4:S4)</f>
        <v>1995</v>
      </c>
      <c r="AA4" s="23">
        <f t="shared" ref="AA4:AA35" si="3">AVERAGE(B4:S4)</f>
        <v>1814.3529411764705</v>
      </c>
      <c r="AB4" s="23">
        <f t="shared" ref="AB4:AB35" si="4">STDEV(B4:S4)</f>
        <v>98.371071189953099</v>
      </c>
      <c r="AC4" s="23">
        <v>5.42</v>
      </c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</row>
    <row r="5" spans="1:44" s="23" customFormat="1" x14ac:dyDescent="0.25">
      <c r="A5" s="41" t="s">
        <v>66</v>
      </c>
      <c r="B5" s="23">
        <v>351</v>
      </c>
      <c r="C5" s="23">
        <v>328</v>
      </c>
      <c r="D5" s="23">
        <v>335.8</v>
      </c>
      <c r="E5" s="23">
        <v>319</v>
      </c>
      <c r="F5" s="23">
        <v>318.39999999999998</v>
      </c>
      <c r="G5" s="23">
        <v>322</v>
      </c>
      <c r="H5" s="23">
        <v>320</v>
      </c>
      <c r="I5" s="23">
        <v>321</v>
      </c>
      <c r="J5" s="23">
        <v>322</v>
      </c>
      <c r="K5" s="23">
        <v>327</v>
      </c>
      <c r="L5" s="23">
        <v>341</v>
      </c>
      <c r="M5" s="23">
        <v>326</v>
      </c>
      <c r="N5" s="23">
        <v>316</v>
      </c>
      <c r="O5" s="23">
        <v>337</v>
      </c>
      <c r="P5" s="23">
        <v>326</v>
      </c>
      <c r="Q5" s="23">
        <v>317</v>
      </c>
      <c r="R5" s="23">
        <v>320</v>
      </c>
      <c r="S5" s="23">
        <v>363</v>
      </c>
      <c r="T5" s="24"/>
      <c r="U5" s="24"/>
      <c r="V5" s="24"/>
      <c r="W5" s="24"/>
      <c r="X5" s="23">
        <f t="shared" si="0"/>
        <v>18</v>
      </c>
      <c r="Y5" s="23">
        <f t="shared" si="1"/>
        <v>316</v>
      </c>
      <c r="Z5" s="23">
        <f t="shared" si="2"/>
        <v>363</v>
      </c>
      <c r="AA5" s="23">
        <f t="shared" si="3"/>
        <v>328.34444444444443</v>
      </c>
      <c r="AB5" s="23">
        <f t="shared" si="4"/>
        <v>12.739157891746602</v>
      </c>
      <c r="AC5" s="23">
        <v>3.88</v>
      </c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s="25" customFormat="1" x14ac:dyDescent="0.25">
      <c r="A6" s="42" t="s">
        <v>67</v>
      </c>
      <c r="B6" s="25">
        <v>91</v>
      </c>
      <c r="C6" s="25">
        <v>101</v>
      </c>
      <c r="D6" s="25">
        <v>103</v>
      </c>
      <c r="E6" s="25">
        <v>94</v>
      </c>
      <c r="F6" s="25">
        <v>98.4</v>
      </c>
      <c r="G6" s="25">
        <v>93.3</v>
      </c>
      <c r="H6" s="25">
        <v>104</v>
      </c>
      <c r="I6" s="25">
        <v>90.3</v>
      </c>
      <c r="J6" s="25">
        <v>97.5</v>
      </c>
      <c r="K6" s="25">
        <v>101</v>
      </c>
      <c r="L6" s="25">
        <v>95</v>
      </c>
      <c r="M6" s="25">
        <v>92</v>
      </c>
      <c r="N6" s="25">
        <v>93</v>
      </c>
      <c r="O6" s="25">
        <v>99</v>
      </c>
      <c r="P6" s="25">
        <v>96.1</v>
      </c>
      <c r="Q6" s="25">
        <v>101</v>
      </c>
      <c r="R6" s="25">
        <v>99</v>
      </c>
      <c r="S6" s="25">
        <v>97.2</v>
      </c>
      <c r="T6" s="24"/>
      <c r="U6" s="24"/>
      <c r="V6" s="24"/>
      <c r="W6" s="24"/>
      <c r="X6" s="23">
        <f t="shared" si="0"/>
        <v>18</v>
      </c>
      <c r="Y6" s="23">
        <f t="shared" si="1"/>
        <v>90.3</v>
      </c>
      <c r="Z6" s="23">
        <f t="shared" si="2"/>
        <v>104</v>
      </c>
      <c r="AA6" s="23">
        <f t="shared" si="3"/>
        <v>96.98888888888888</v>
      </c>
      <c r="AB6" s="23">
        <f t="shared" si="4"/>
        <v>4.1489742019087776</v>
      </c>
      <c r="AC6" s="25">
        <v>4.28</v>
      </c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</row>
    <row r="7" spans="1:44" s="23" customFormat="1" x14ac:dyDescent="0.25">
      <c r="A7" s="41" t="s">
        <v>93</v>
      </c>
      <c r="B7" s="23">
        <v>924</v>
      </c>
      <c r="C7" s="23">
        <v>936</v>
      </c>
      <c r="D7" s="23">
        <v>998</v>
      </c>
      <c r="E7" s="23">
        <v>983</v>
      </c>
      <c r="F7" s="23">
        <v>931</v>
      </c>
      <c r="G7" s="23">
        <v>951</v>
      </c>
      <c r="H7" s="23">
        <v>936</v>
      </c>
      <c r="I7" s="23">
        <v>940</v>
      </c>
      <c r="J7" s="23">
        <v>1009</v>
      </c>
      <c r="K7" s="23">
        <v>923</v>
      </c>
      <c r="L7" s="23">
        <v>861</v>
      </c>
      <c r="M7" s="23">
        <v>910</v>
      </c>
      <c r="N7" s="23">
        <v>956</v>
      </c>
      <c r="O7" s="23" t="s">
        <v>7</v>
      </c>
      <c r="P7" s="23">
        <v>875</v>
      </c>
      <c r="Q7" s="23">
        <v>933</v>
      </c>
      <c r="R7" s="23">
        <v>846</v>
      </c>
      <c r="S7" s="23">
        <v>926</v>
      </c>
      <c r="T7" s="24"/>
      <c r="U7" s="24"/>
      <c r="V7" s="24"/>
      <c r="W7" s="24"/>
      <c r="X7" s="23">
        <f t="shared" si="0"/>
        <v>17</v>
      </c>
      <c r="Y7" s="23">
        <f t="shared" si="1"/>
        <v>846</v>
      </c>
      <c r="Z7" s="23">
        <f t="shared" si="2"/>
        <v>1009</v>
      </c>
      <c r="AA7" s="23">
        <f t="shared" si="3"/>
        <v>931.64705882352939</v>
      </c>
      <c r="AB7" s="23">
        <f t="shared" si="4"/>
        <v>43.495604916575466</v>
      </c>
      <c r="AC7" s="23">
        <v>4.67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</row>
    <row r="8" spans="1:44" s="19" customFormat="1" x14ac:dyDescent="0.25">
      <c r="A8" s="34" t="s">
        <v>3</v>
      </c>
      <c r="B8" s="19">
        <v>39.6</v>
      </c>
      <c r="C8" s="19">
        <v>36.700000000000003</v>
      </c>
      <c r="D8" s="19">
        <v>43.9</v>
      </c>
      <c r="E8" s="19">
        <v>37.4</v>
      </c>
      <c r="F8" s="19">
        <v>38.9</v>
      </c>
      <c r="G8" s="19">
        <v>41.1</v>
      </c>
      <c r="H8" s="19">
        <v>41.3</v>
      </c>
      <c r="I8" s="19">
        <v>40.299999999999997</v>
      </c>
      <c r="J8" s="19">
        <v>40.5</v>
      </c>
      <c r="K8" s="19">
        <v>36.700000000000003</v>
      </c>
      <c r="L8" s="19">
        <v>36.1</v>
      </c>
      <c r="M8" s="19">
        <v>35.200000000000003</v>
      </c>
      <c r="N8" s="19">
        <v>36.700000000000003</v>
      </c>
      <c r="O8" s="19" t="s">
        <v>7</v>
      </c>
      <c r="P8" s="19">
        <v>31.6</v>
      </c>
      <c r="Q8" s="19">
        <v>33.4</v>
      </c>
      <c r="R8" s="19">
        <v>30.2</v>
      </c>
      <c r="S8" s="19">
        <v>37.5</v>
      </c>
      <c r="T8" s="16"/>
      <c r="U8" s="16"/>
      <c r="V8" s="16"/>
      <c r="W8" s="16"/>
      <c r="X8" s="18">
        <f t="shared" si="0"/>
        <v>17</v>
      </c>
      <c r="Y8" s="18">
        <f t="shared" si="1"/>
        <v>30.2</v>
      </c>
      <c r="Z8" s="18">
        <f t="shared" si="2"/>
        <v>43.9</v>
      </c>
      <c r="AA8" s="18">
        <f t="shared" si="3"/>
        <v>37.476470588235294</v>
      </c>
      <c r="AB8" s="18">
        <f t="shared" si="4"/>
        <v>3.5851306482059861</v>
      </c>
      <c r="AC8" s="19">
        <v>9.58</v>
      </c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</row>
    <row r="9" spans="1:44" s="19" customFormat="1" x14ac:dyDescent="0.25">
      <c r="A9" s="34" t="s">
        <v>4</v>
      </c>
      <c r="B9" s="19">
        <v>5.1100000000000003</v>
      </c>
      <c r="C9" s="19">
        <v>5.34</v>
      </c>
      <c r="D9" s="19">
        <v>5.94</v>
      </c>
      <c r="E9" s="19">
        <v>6</v>
      </c>
      <c r="F9" s="19">
        <v>5.64</v>
      </c>
      <c r="G9" s="19">
        <v>5.81</v>
      </c>
      <c r="H9" s="19">
        <v>5.83</v>
      </c>
      <c r="I9" s="19">
        <v>5.45</v>
      </c>
      <c r="J9" s="19">
        <v>6.18</v>
      </c>
      <c r="K9" s="19">
        <v>5.5</v>
      </c>
      <c r="L9" s="19">
        <v>5.34</v>
      </c>
      <c r="M9" s="19">
        <v>5.33</v>
      </c>
      <c r="N9" s="19">
        <v>5.91</v>
      </c>
      <c r="O9" s="19" t="s">
        <v>7</v>
      </c>
      <c r="P9" s="19">
        <v>5.41</v>
      </c>
      <c r="Q9" s="19">
        <v>5.53</v>
      </c>
      <c r="R9" s="19">
        <v>4.97</v>
      </c>
      <c r="S9" s="19">
        <v>4.91</v>
      </c>
      <c r="T9" s="16"/>
      <c r="U9" s="16"/>
      <c r="V9" s="16"/>
      <c r="W9" s="16"/>
      <c r="X9" s="18">
        <f t="shared" si="0"/>
        <v>17</v>
      </c>
      <c r="Y9" s="18">
        <f t="shared" si="1"/>
        <v>4.91</v>
      </c>
      <c r="Z9" s="18">
        <f t="shared" si="2"/>
        <v>6.18</v>
      </c>
      <c r="AA9" s="18">
        <f t="shared" si="3"/>
        <v>5.5411764705882343</v>
      </c>
      <c r="AB9" s="18">
        <f t="shared" si="4"/>
        <v>0.36593855961317429</v>
      </c>
      <c r="AC9" s="19">
        <v>6.85</v>
      </c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</row>
    <row r="10" spans="1:44" s="19" customFormat="1" x14ac:dyDescent="0.25">
      <c r="A10" s="34" t="s">
        <v>5</v>
      </c>
      <c r="B10" s="19">
        <v>19.7</v>
      </c>
      <c r="C10" s="19">
        <v>17.3</v>
      </c>
      <c r="D10" s="19">
        <v>19.399999999999999</v>
      </c>
      <c r="E10" s="19">
        <v>20.399999999999999</v>
      </c>
      <c r="F10" s="19">
        <v>18.2</v>
      </c>
      <c r="G10" s="19">
        <v>20.100000000000001</v>
      </c>
      <c r="H10" s="19">
        <v>17.899999999999999</v>
      </c>
      <c r="I10" s="19">
        <v>19.399999999999999</v>
      </c>
      <c r="J10" s="19">
        <v>20.399999999999999</v>
      </c>
      <c r="K10" s="19">
        <v>17.8</v>
      </c>
      <c r="L10" s="19">
        <v>19.2</v>
      </c>
      <c r="M10" s="19">
        <v>18.899999999999999</v>
      </c>
      <c r="N10" s="19">
        <v>20.100000000000001</v>
      </c>
      <c r="O10" s="19" t="s">
        <v>7</v>
      </c>
      <c r="P10" s="19">
        <v>18.399999999999999</v>
      </c>
      <c r="Q10" s="19">
        <v>17.3</v>
      </c>
      <c r="R10" s="19">
        <v>16.100000000000001</v>
      </c>
      <c r="S10" s="19">
        <v>18.3</v>
      </c>
      <c r="T10" s="16"/>
      <c r="U10" s="16"/>
      <c r="V10" s="16"/>
      <c r="W10" s="16"/>
      <c r="X10" s="18">
        <f t="shared" si="0"/>
        <v>17</v>
      </c>
      <c r="Y10" s="18">
        <f t="shared" si="1"/>
        <v>16.100000000000001</v>
      </c>
      <c r="Z10" s="18">
        <f t="shared" si="2"/>
        <v>20.399999999999999</v>
      </c>
      <c r="AA10" s="18">
        <f t="shared" si="3"/>
        <v>18.758823529411767</v>
      </c>
      <c r="AB10" s="18">
        <f t="shared" si="4"/>
        <v>1.2384762934395488</v>
      </c>
      <c r="AC10" s="19">
        <v>6.61</v>
      </c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</row>
    <row r="11" spans="1:44" s="19" customFormat="1" x14ac:dyDescent="0.25">
      <c r="A11" s="34" t="s">
        <v>6</v>
      </c>
      <c r="B11" s="19">
        <v>2.9</v>
      </c>
      <c r="C11" s="19">
        <v>3.17</v>
      </c>
      <c r="D11" s="19">
        <v>3.73</v>
      </c>
      <c r="E11" s="19">
        <v>3.22</v>
      </c>
      <c r="F11" s="19">
        <v>3.59</v>
      </c>
      <c r="G11" s="19">
        <v>3.2</v>
      </c>
      <c r="H11" s="19">
        <v>3.56</v>
      </c>
      <c r="I11" s="19">
        <v>4.28</v>
      </c>
      <c r="J11" s="19">
        <v>3.51</v>
      </c>
      <c r="K11" s="19">
        <v>3.28</v>
      </c>
      <c r="L11" s="19">
        <v>3.36</v>
      </c>
      <c r="M11" s="19">
        <v>3.37</v>
      </c>
      <c r="N11" s="19">
        <v>3.33</v>
      </c>
      <c r="O11" s="19">
        <v>3.98</v>
      </c>
      <c r="P11" s="19">
        <v>3.35</v>
      </c>
      <c r="Q11" s="19">
        <v>3.61</v>
      </c>
      <c r="R11" s="19">
        <v>3.45</v>
      </c>
      <c r="S11" s="19">
        <v>3.41</v>
      </c>
      <c r="T11" s="16"/>
      <c r="U11" s="16"/>
      <c r="V11" s="16"/>
      <c r="W11" s="16"/>
      <c r="X11" s="18">
        <f t="shared" si="0"/>
        <v>18</v>
      </c>
      <c r="Y11" s="18">
        <f t="shared" si="1"/>
        <v>2.9</v>
      </c>
      <c r="Z11" s="18">
        <f t="shared" si="2"/>
        <v>4.28</v>
      </c>
      <c r="AA11" s="18">
        <f t="shared" si="3"/>
        <v>3.4611111111111108</v>
      </c>
      <c r="AB11" s="18">
        <f t="shared" si="4"/>
        <v>0.31366690629483879</v>
      </c>
      <c r="AC11" s="19">
        <v>8.9600000000000009</v>
      </c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</row>
    <row r="12" spans="1:44" s="19" customFormat="1" x14ac:dyDescent="0.25">
      <c r="A12" s="34" t="s">
        <v>94</v>
      </c>
      <c r="B12" s="19">
        <v>51.5</v>
      </c>
      <c r="C12" s="19">
        <v>53.4</v>
      </c>
      <c r="D12" s="19">
        <v>50</v>
      </c>
      <c r="E12" s="19">
        <v>51.3</v>
      </c>
      <c r="F12" s="19">
        <v>51.9</v>
      </c>
      <c r="G12" s="19">
        <v>50.8</v>
      </c>
      <c r="H12" s="19">
        <v>50.2</v>
      </c>
      <c r="I12" s="19">
        <v>53.7</v>
      </c>
      <c r="J12" s="19">
        <v>50.7</v>
      </c>
      <c r="K12" s="19">
        <v>51.3</v>
      </c>
      <c r="L12" s="19">
        <v>47.3</v>
      </c>
      <c r="M12" s="19">
        <v>52.3</v>
      </c>
      <c r="N12" s="19">
        <v>51.2</v>
      </c>
      <c r="O12" s="19" t="s">
        <v>7</v>
      </c>
      <c r="P12" s="19">
        <v>49.6</v>
      </c>
      <c r="Q12" s="19">
        <v>53.3</v>
      </c>
      <c r="R12" s="19">
        <v>53.2</v>
      </c>
      <c r="S12" s="19">
        <v>51.9</v>
      </c>
      <c r="T12" s="16"/>
      <c r="U12" s="16"/>
      <c r="V12" s="16"/>
      <c r="W12" s="16"/>
      <c r="X12" s="18">
        <f t="shared" si="0"/>
        <v>17</v>
      </c>
      <c r="Y12" s="18">
        <f t="shared" si="1"/>
        <v>47.3</v>
      </c>
      <c r="Z12" s="18">
        <f t="shared" si="2"/>
        <v>53.7</v>
      </c>
      <c r="AA12" s="18">
        <f t="shared" si="3"/>
        <v>51.388235294117642</v>
      </c>
      <c r="AB12" s="18">
        <f t="shared" si="4"/>
        <v>1.6166641398807828</v>
      </c>
      <c r="AC12" s="19">
        <v>3.15</v>
      </c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</row>
    <row r="13" spans="1:44" s="26" customFormat="1" x14ac:dyDescent="0.25">
      <c r="A13" s="43" t="s">
        <v>103</v>
      </c>
      <c r="B13" s="26">
        <v>22.9</v>
      </c>
      <c r="C13" s="26">
        <v>21.4</v>
      </c>
      <c r="D13" s="26">
        <v>19.899999999999999</v>
      </c>
      <c r="E13" s="26">
        <v>21.4</v>
      </c>
      <c r="F13" s="26">
        <v>20.3</v>
      </c>
      <c r="G13" s="26">
        <v>21</v>
      </c>
      <c r="H13" s="26">
        <v>21.2</v>
      </c>
      <c r="I13" s="26">
        <v>20.399999999999999</v>
      </c>
      <c r="J13" s="26">
        <v>21.4</v>
      </c>
      <c r="K13" s="26">
        <v>20.6</v>
      </c>
      <c r="L13" s="26">
        <v>20.5</v>
      </c>
      <c r="M13" s="26">
        <v>20.2</v>
      </c>
      <c r="N13" s="26">
        <v>20.3</v>
      </c>
      <c r="O13" s="26">
        <v>20.9</v>
      </c>
      <c r="P13" s="26">
        <v>22.4</v>
      </c>
      <c r="Q13" s="26">
        <v>21.3</v>
      </c>
      <c r="R13" s="26">
        <v>19.5</v>
      </c>
      <c r="S13" s="26">
        <v>20</v>
      </c>
      <c r="T13" s="24"/>
      <c r="U13" s="24"/>
      <c r="V13" s="24"/>
      <c r="W13" s="24"/>
      <c r="X13" s="23">
        <f t="shared" si="0"/>
        <v>18</v>
      </c>
      <c r="Y13" s="23">
        <f t="shared" si="1"/>
        <v>19.5</v>
      </c>
      <c r="Z13" s="23">
        <f t="shared" si="2"/>
        <v>22.9</v>
      </c>
      <c r="AA13" s="23">
        <f t="shared" si="3"/>
        <v>20.866666666666664</v>
      </c>
      <c r="AB13" s="23">
        <f t="shared" si="4"/>
        <v>0.86500595033655492</v>
      </c>
      <c r="AC13" s="26">
        <v>4.17</v>
      </c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</row>
    <row r="14" spans="1:44" s="27" customFormat="1" x14ac:dyDescent="0.25">
      <c r="A14" s="44" t="s">
        <v>104</v>
      </c>
      <c r="B14" s="27">
        <v>26.1</v>
      </c>
      <c r="C14" s="27">
        <v>25.5</v>
      </c>
      <c r="D14" s="27">
        <v>24.5</v>
      </c>
      <c r="E14" s="27">
        <v>23.8</v>
      </c>
      <c r="F14" s="27">
        <v>25.8</v>
      </c>
      <c r="G14" s="27" t="s">
        <v>7</v>
      </c>
      <c r="H14" s="27">
        <v>23.3</v>
      </c>
      <c r="I14" s="27">
        <v>26.7</v>
      </c>
      <c r="J14" s="27">
        <v>26.1</v>
      </c>
      <c r="K14" s="27">
        <v>24.1</v>
      </c>
      <c r="L14" s="27">
        <v>24.5</v>
      </c>
      <c r="M14" s="27">
        <v>24.8</v>
      </c>
      <c r="N14" s="27">
        <v>25.5</v>
      </c>
      <c r="O14" s="27">
        <v>27.1</v>
      </c>
      <c r="P14" s="27">
        <v>28</v>
      </c>
      <c r="Q14" s="27">
        <v>25.6</v>
      </c>
      <c r="R14" s="27">
        <v>26.4</v>
      </c>
      <c r="S14" s="27">
        <v>25.4</v>
      </c>
      <c r="T14" s="24"/>
      <c r="U14" s="24"/>
      <c r="V14" s="24"/>
      <c r="W14" s="24"/>
      <c r="X14" s="23">
        <f t="shared" si="0"/>
        <v>17</v>
      </c>
      <c r="Y14" s="23">
        <f t="shared" si="1"/>
        <v>23.3</v>
      </c>
      <c r="Z14" s="23">
        <f t="shared" si="2"/>
        <v>28</v>
      </c>
      <c r="AA14" s="23">
        <f t="shared" si="3"/>
        <v>25.482352941176469</v>
      </c>
      <c r="AB14" s="23">
        <f t="shared" si="4"/>
        <v>1.2263947641958761</v>
      </c>
      <c r="AC14" s="27">
        <v>4.83</v>
      </c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</row>
    <row r="15" spans="1:44" s="26" customFormat="1" x14ac:dyDescent="0.25">
      <c r="A15" s="43" t="s">
        <v>105</v>
      </c>
      <c r="B15" s="26">
        <v>40.6</v>
      </c>
      <c r="C15" s="26">
        <v>40</v>
      </c>
      <c r="D15" s="26">
        <v>42.7</v>
      </c>
      <c r="E15" s="26">
        <v>42.2</v>
      </c>
      <c r="F15" s="26" t="s">
        <v>7</v>
      </c>
      <c r="G15" s="26">
        <v>40.1</v>
      </c>
      <c r="H15" s="26">
        <v>42.3</v>
      </c>
      <c r="I15" s="26">
        <v>41</v>
      </c>
      <c r="J15" s="26">
        <v>43.2</v>
      </c>
      <c r="K15" s="26">
        <v>39.9</v>
      </c>
      <c r="L15" s="26">
        <v>41</v>
      </c>
      <c r="M15" s="26">
        <v>42.1</v>
      </c>
      <c r="N15" s="26">
        <v>44.6</v>
      </c>
      <c r="O15" s="26">
        <v>46.3</v>
      </c>
      <c r="P15" s="26">
        <v>48.9</v>
      </c>
      <c r="Q15" s="26">
        <v>45.8</v>
      </c>
      <c r="R15" s="26">
        <v>46.4</v>
      </c>
      <c r="S15" s="26">
        <v>41.5</v>
      </c>
      <c r="T15" s="24"/>
      <c r="U15" s="24"/>
      <c r="V15" s="24"/>
      <c r="W15" s="24"/>
      <c r="X15" s="23">
        <f t="shared" si="0"/>
        <v>17</v>
      </c>
      <c r="Y15" s="23">
        <f t="shared" si="1"/>
        <v>39.9</v>
      </c>
      <c r="Z15" s="23">
        <f t="shared" si="2"/>
        <v>48.9</v>
      </c>
      <c r="AA15" s="23">
        <f t="shared" si="3"/>
        <v>42.858823529411758</v>
      </c>
      <c r="AB15" s="23">
        <f t="shared" si="4"/>
        <v>2.6507213224727644</v>
      </c>
      <c r="AC15" s="26">
        <v>6.18</v>
      </c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</row>
    <row r="16" spans="1:44" s="27" customFormat="1" x14ac:dyDescent="0.25">
      <c r="A16" s="44" t="s">
        <v>106</v>
      </c>
      <c r="B16" s="27">
        <v>40.6</v>
      </c>
      <c r="C16" s="27">
        <v>42.5</v>
      </c>
      <c r="D16" s="27">
        <v>43.3</v>
      </c>
      <c r="E16" s="27">
        <v>44.7</v>
      </c>
      <c r="F16" s="27" t="s">
        <v>7</v>
      </c>
      <c r="G16" s="27">
        <v>41.9</v>
      </c>
      <c r="H16" s="27">
        <v>44.4</v>
      </c>
      <c r="I16" s="27">
        <v>41</v>
      </c>
      <c r="J16" s="27">
        <v>46.7</v>
      </c>
      <c r="K16" s="27">
        <v>41.5</v>
      </c>
      <c r="L16" s="27">
        <v>40.5</v>
      </c>
      <c r="M16" s="27">
        <v>44.1</v>
      </c>
      <c r="N16" s="27">
        <v>44.2</v>
      </c>
      <c r="O16" s="27">
        <v>48</v>
      </c>
      <c r="P16" s="27">
        <v>50.3</v>
      </c>
      <c r="Q16" s="27" t="s">
        <v>22</v>
      </c>
      <c r="R16" s="27" t="s">
        <v>22</v>
      </c>
      <c r="S16" s="27">
        <v>42</v>
      </c>
      <c r="T16" s="24"/>
      <c r="U16" s="24"/>
      <c r="V16" s="24"/>
      <c r="W16" s="24"/>
      <c r="X16" s="23">
        <f t="shared" si="0"/>
        <v>15</v>
      </c>
      <c r="Y16" s="23">
        <f t="shared" si="1"/>
        <v>40.5</v>
      </c>
      <c r="Z16" s="23">
        <f t="shared" si="2"/>
        <v>50.3</v>
      </c>
      <c r="AA16" s="23">
        <f t="shared" si="3"/>
        <v>43.713333333333331</v>
      </c>
      <c r="AB16" s="23">
        <f t="shared" si="4"/>
        <v>2.8367150686934317</v>
      </c>
      <c r="AC16" s="27">
        <v>6.5</v>
      </c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</row>
    <row r="17" spans="1:44" s="26" customFormat="1" x14ac:dyDescent="0.25">
      <c r="A17" s="43" t="s">
        <v>107</v>
      </c>
      <c r="B17" s="26">
        <v>45.3</v>
      </c>
      <c r="C17" s="26">
        <v>47.7</v>
      </c>
      <c r="D17" s="26">
        <v>45.4</v>
      </c>
      <c r="E17" s="26">
        <v>51.2</v>
      </c>
      <c r="F17" s="26">
        <v>46.2</v>
      </c>
      <c r="G17" s="26">
        <v>45.6</v>
      </c>
      <c r="H17" s="26">
        <v>45.2</v>
      </c>
      <c r="I17" s="26">
        <v>43.4</v>
      </c>
      <c r="J17" s="26">
        <v>49.1</v>
      </c>
      <c r="K17" s="26">
        <v>49</v>
      </c>
      <c r="L17" s="26">
        <v>50.5</v>
      </c>
      <c r="M17" s="26">
        <v>49.4</v>
      </c>
      <c r="N17" s="26">
        <v>50.7</v>
      </c>
      <c r="O17" s="26">
        <v>51.8</v>
      </c>
      <c r="P17" s="26">
        <v>55.8</v>
      </c>
      <c r="Q17" s="26">
        <v>52.5</v>
      </c>
      <c r="R17" s="26">
        <v>52.7</v>
      </c>
      <c r="S17" s="26">
        <v>47.5</v>
      </c>
      <c r="T17" s="24"/>
      <c r="U17" s="24"/>
      <c r="V17" s="24"/>
      <c r="W17" s="24"/>
      <c r="X17" s="23">
        <f t="shared" si="0"/>
        <v>18</v>
      </c>
      <c r="Y17" s="23">
        <f t="shared" si="1"/>
        <v>43.4</v>
      </c>
      <c r="Z17" s="23">
        <f t="shared" si="2"/>
        <v>55.8</v>
      </c>
      <c r="AA17" s="23">
        <f t="shared" si="3"/>
        <v>48.833333333333336</v>
      </c>
      <c r="AB17" s="23">
        <f t="shared" si="4"/>
        <v>3.3029398669527548</v>
      </c>
      <c r="AC17" s="26">
        <v>6.76</v>
      </c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</row>
    <row r="18" spans="1:44" s="26" customFormat="1" x14ac:dyDescent="0.25">
      <c r="A18" s="43" t="s">
        <v>108</v>
      </c>
      <c r="B18" s="26">
        <v>31.4</v>
      </c>
      <c r="C18" s="26">
        <v>31.9</v>
      </c>
      <c r="D18" s="26">
        <v>27.6</v>
      </c>
      <c r="E18" s="26">
        <v>29.2</v>
      </c>
      <c r="F18" s="26">
        <v>27.4</v>
      </c>
      <c r="G18" s="26">
        <v>29.2</v>
      </c>
      <c r="H18" s="26">
        <v>29.2</v>
      </c>
      <c r="I18" s="26">
        <v>21.1</v>
      </c>
      <c r="J18" s="26">
        <v>27.8</v>
      </c>
      <c r="K18" s="26">
        <v>30.8</v>
      </c>
      <c r="L18" s="26">
        <v>28.3</v>
      </c>
      <c r="M18" s="26">
        <v>27.3</v>
      </c>
      <c r="N18" s="26">
        <v>27.9</v>
      </c>
      <c r="O18" s="26">
        <v>24.9</v>
      </c>
      <c r="P18" s="26">
        <v>28.7</v>
      </c>
      <c r="Q18" s="26">
        <v>28</v>
      </c>
      <c r="R18" s="26">
        <v>28.7</v>
      </c>
      <c r="S18" s="26">
        <v>28.5</v>
      </c>
      <c r="T18" s="24"/>
      <c r="U18" s="24"/>
      <c r="V18" s="24"/>
      <c r="W18" s="24"/>
      <c r="X18" s="23">
        <f t="shared" si="0"/>
        <v>18</v>
      </c>
      <c r="Y18" s="23">
        <f t="shared" si="1"/>
        <v>21.1</v>
      </c>
      <c r="Z18" s="23">
        <f t="shared" si="2"/>
        <v>31.9</v>
      </c>
      <c r="AA18" s="23">
        <f t="shared" si="3"/>
        <v>28.216666666666661</v>
      </c>
      <c r="AB18" s="23">
        <f t="shared" si="4"/>
        <v>2.3971183680803567</v>
      </c>
      <c r="AC18" s="26">
        <v>8.5</v>
      </c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</row>
    <row r="19" spans="1:44" s="20" customFormat="1" x14ac:dyDescent="0.25">
      <c r="A19" s="37" t="s">
        <v>109</v>
      </c>
      <c r="B19" s="20">
        <v>64.3</v>
      </c>
      <c r="C19" s="20">
        <v>60</v>
      </c>
      <c r="D19" s="20">
        <v>56.6</v>
      </c>
      <c r="E19" s="20">
        <v>53.2</v>
      </c>
      <c r="F19" s="20" t="s">
        <v>7</v>
      </c>
      <c r="G19" s="20" t="s">
        <v>7</v>
      </c>
      <c r="H19" s="20">
        <v>52.5</v>
      </c>
      <c r="I19" s="20">
        <v>65.099999999999994</v>
      </c>
      <c r="J19" s="20">
        <v>55.9</v>
      </c>
      <c r="K19" s="20">
        <v>58.1</v>
      </c>
      <c r="L19" s="20">
        <v>60.5</v>
      </c>
      <c r="M19" s="20">
        <v>56.2</v>
      </c>
      <c r="N19" s="20">
        <v>57.7</v>
      </c>
      <c r="O19" s="20">
        <v>56.5</v>
      </c>
      <c r="P19" s="20">
        <v>55.7</v>
      </c>
      <c r="Q19" s="20" t="s">
        <v>7</v>
      </c>
      <c r="R19" s="20" t="s">
        <v>7</v>
      </c>
      <c r="S19" s="20">
        <v>60.5</v>
      </c>
      <c r="T19" s="16"/>
      <c r="U19" s="16"/>
      <c r="V19" s="16"/>
      <c r="W19" s="16"/>
      <c r="X19" s="18">
        <f t="shared" si="0"/>
        <v>14</v>
      </c>
      <c r="Y19" s="18">
        <f t="shared" si="1"/>
        <v>52.5</v>
      </c>
      <c r="Z19" s="18">
        <f t="shared" si="2"/>
        <v>65.099999999999994</v>
      </c>
      <c r="AA19" s="18">
        <f t="shared" si="3"/>
        <v>58.057142857142871</v>
      </c>
      <c r="AB19" s="18">
        <f t="shared" si="4"/>
        <v>3.6908857151959271</v>
      </c>
      <c r="AC19" s="20">
        <v>6.36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s="28" customFormat="1" x14ac:dyDescent="0.25">
      <c r="A20" s="45" t="s">
        <v>75</v>
      </c>
      <c r="B20" s="28">
        <v>20</v>
      </c>
      <c r="C20" s="28">
        <v>18.600000000000001</v>
      </c>
      <c r="D20" s="28">
        <v>23.8</v>
      </c>
      <c r="E20" s="28">
        <v>25.8</v>
      </c>
      <c r="F20" s="28">
        <v>22.6</v>
      </c>
      <c r="G20" s="28">
        <v>21.2</v>
      </c>
      <c r="H20" s="28">
        <v>22.6</v>
      </c>
      <c r="I20" s="28">
        <v>20.7</v>
      </c>
      <c r="J20" s="28">
        <v>22.3</v>
      </c>
      <c r="K20" s="28">
        <v>22.4</v>
      </c>
      <c r="L20" s="28">
        <v>22.7</v>
      </c>
      <c r="M20" s="28">
        <v>21.6</v>
      </c>
      <c r="N20" s="28">
        <v>19.899999999999999</v>
      </c>
      <c r="O20" s="28">
        <v>20.100000000000001</v>
      </c>
      <c r="P20" s="28">
        <v>22.1</v>
      </c>
      <c r="Q20" s="28">
        <v>23.2</v>
      </c>
      <c r="R20" s="28">
        <v>23.5</v>
      </c>
      <c r="S20" s="28">
        <v>25.5</v>
      </c>
      <c r="T20" s="24"/>
      <c r="U20" s="24"/>
      <c r="V20" s="24"/>
      <c r="W20" s="24"/>
      <c r="X20" s="23">
        <f t="shared" si="0"/>
        <v>18</v>
      </c>
      <c r="Y20" s="23">
        <f t="shared" si="1"/>
        <v>18.600000000000001</v>
      </c>
      <c r="Z20" s="23">
        <f t="shared" si="2"/>
        <v>25.8</v>
      </c>
      <c r="AA20" s="23">
        <f t="shared" si="3"/>
        <v>22.144444444444446</v>
      </c>
      <c r="AB20" s="23">
        <f t="shared" si="4"/>
        <v>1.8909139471577112</v>
      </c>
      <c r="AC20" s="28">
        <v>8.5399999999999991</v>
      </c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</row>
    <row r="21" spans="1:44" s="28" customFormat="1" x14ac:dyDescent="0.25">
      <c r="A21" s="45" t="s">
        <v>76</v>
      </c>
      <c r="B21" s="28">
        <v>32.299999999999997</v>
      </c>
      <c r="C21" s="28">
        <v>31</v>
      </c>
      <c r="D21" s="28">
        <v>32</v>
      </c>
      <c r="E21" s="28">
        <v>32</v>
      </c>
      <c r="F21" s="28">
        <v>32.5</v>
      </c>
      <c r="G21" s="28">
        <v>31.3</v>
      </c>
      <c r="H21" s="28">
        <v>33.799999999999997</v>
      </c>
      <c r="I21" s="28">
        <v>32.200000000000003</v>
      </c>
      <c r="J21" s="28">
        <v>34</v>
      </c>
      <c r="K21" s="28">
        <v>31.2</v>
      </c>
      <c r="L21" s="28">
        <v>32.299999999999997</v>
      </c>
      <c r="M21" s="28">
        <v>31.2</v>
      </c>
      <c r="N21" s="28">
        <v>32.5</v>
      </c>
      <c r="O21" s="28">
        <v>35</v>
      </c>
      <c r="P21" s="28">
        <v>35.1</v>
      </c>
      <c r="Q21" s="28">
        <v>31.7</v>
      </c>
      <c r="R21" s="28">
        <v>31.9</v>
      </c>
      <c r="S21" s="28">
        <v>32.700000000000003</v>
      </c>
      <c r="T21" s="24"/>
      <c r="U21" s="24"/>
      <c r="V21" s="24"/>
      <c r="W21" s="24"/>
      <c r="X21" s="23">
        <f t="shared" si="0"/>
        <v>18</v>
      </c>
      <c r="Y21" s="23">
        <f t="shared" si="1"/>
        <v>31</v>
      </c>
      <c r="Z21" s="23">
        <f t="shared" si="2"/>
        <v>35.1</v>
      </c>
      <c r="AA21" s="23">
        <f t="shared" si="3"/>
        <v>32.483333333333334</v>
      </c>
      <c r="AB21" s="23">
        <f t="shared" si="4"/>
        <v>1.230136290870913</v>
      </c>
      <c r="AC21" s="28">
        <v>3.79</v>
      </c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</row>
    <row r="22" spans="1:44" s="19" customFormat="1" x14ac:dyDescent="0.25">
      <c r="A22" s="34" t="s">
        <v>77</v>
      </c>
      <c r="B22" s="19">
        <v>0.63</v>
      </c>
      <c r="C22" s="19">
        <v>0.6</v>
      </c>
      <c r="D22" s="19">
        <v>0.74</v>
      </c>
      <c r="E22" s="19">
        <v>0.81</v>
      </c>
      <c r="F22" s="19">
        <v>0.7</v>
      </c>
      <c r="G22" s="19">
        <v>0.68</v>
      </c>
      <c r="H22" s="19">
        <v>0.67</v>
      </c>
      <c r="I22" s="19">
        <v>0.64</v>
      </c>
      <c r="J22" s="19">
        <v>0.66</v>
      </c>
      <c r="K22" s="19">
        <v>0.72</v>
      </c>
      <c r="L22" s="19">
        <v>0.7</v>
      </c>
      <c r="M22" s="19">
        <v>0.69</v>
      </c>
      <c r="N22" s="19">
        <v>0.61</v>
      </c>
      <c r="O22" s="19">
        <v>0.56999999999999995</v>
      </c>
      <c r="P22" s="19">
        <v>0.63</v>
      </c>
      <c r="Q22" s="19">
        <v>0.73</v>
      </c>
      <c r="R22" s="19">
        <v>0.74</v>
      </c>
      <c r="S22" s="19">
        <v>0.78</v>
      </c>
      <c r="T22" s="16"/>
      <c r="U22" s="16"/>
      <c r="V22" s="16"/>
      <c r="W22" s="16"/>
      <c r="X22" s="18">
        <f t="shared" si="0"/>
        <v>18</v>
      </c>
      <c r="Y22" s="18">
        <f t="shared" si="1"/>
        <v>0.56999999999999995</v>
      </c>
      <c r="Z22" s="18">
        <f t="shared" si="2"/>
        <v>0.81</v>
      </c>
      <c r="AA22" s="18">
        <f t="shared" si="3"/>
        <v>0.68333333333333335</v>
      </c>
      <c r="AB22" s="18">
        <f t="shared" si="4"/>
        <v>6.389329339748008E-2</v>
      </c>
      <c r="AC22" s="19">
        <v>8.82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s="29" customFormat="1" x14ac:dyDescent="0.25">
      <c r="A23" s="46" t="s">
        <v>95</v>
      </c>
      <c r="B23" s="29">
        <v>8.6999999999999993</v>
      </c>
      <c r="C23" s="29" t="s">
        <v>7</v>
      </c>
      <c r="D23" s="29">
        <v>9.9</v>
      </c>
      <c r="E23" s="29">
        <v>8.6999999999999993</v>
      </c>
      <c r="F23" s="29">
        <v>8.6999999999999993</v>
      </c>
      <c r="G23" s="29" t="s">
        <v>7</v>
      </c>
      <c r="H23" s="29">
        <v>9.3000000000000007</v>
      </c>
      <c r="I23" s="29">
        <v>9.3000000000000007</v>
      </c>
      <c r="K23" s="29">
        <v>10.6</v>
      </c>
      <c r="M23" s="29">
        <v>7.2</v>
      </c>
      <c r="N23" s="29" t="s">
        <v>51</v>
      </c>
      <c r="O23" s="29">
        <v>8</v>
      </c>
      <c r="P23" s="29">
        <v>8.6999999999999993</v>
      </c>
      <c r="Q23" s="29">
        <v>8.3000000000000007</v>
      </c>
      <c r="R23" s="29">
        <v>10.8</v>
      </c>
      <c r="S23" s="29">
        <v>7.7</v>
      </c>
      <c r="T23" s="24"/>
      <c r="U23" s="24"/>
      <c r="V23" s="24"/>
      <c r="W23" s="24"/>
      <c r="X23" s="23">
        <f t="shared" si="0"/>
        <v>13</v>
      </c>
      <c r="Y23" s="23">
        <f t="shared" si="1"/>
        <v>7.2</v>
      </c>
      <c r="Z23" s="23">
        <f t="shared" si="2"/>
        <v>10.8</v>
      </c>
      <c r="AA23" s="23">
        <f t="shared" si="3"/>
        <v>8.9153846153846139</v>
      </c>
      <c r="AB23" s="23">
        <f t="shared" si="4"/>
        <v>1.0597532368796674</v>
      </c>
      <c r="AC23" s="29">
        <v>11.9</v>
      </c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</row>
    <row r="24" spans="1:44" s="29" customFormat="1" x14ac:dyDescent="0.25">
      <c r="A24" s="46" t="s">
        <v>79</v>
      </c>
      <c r="B24" s="29">
        <v>6.5</v>
      </c>
      <c r="C24" s="29">
        <v>5.9</v>
      </c>
      <c r="D24" s="29">
        <v>6.7</v>
      </c>
      <c r="E24" s="29">
        <v>6.8</v>
      </c>
      <c r="F24" s="29">
        <v>7.1</v>
      </c>
      <c r="G24" s="29" t="s">
        <v>7</v>
      </c>
      <c r="H24" s="29">
        <v>7.3</v>
      </c>
      <c r="I24" s="29">
        <v>8.4</v>
      </c>
      <c r="J24" s="29">
        <v>6.6</v>
      </c>
      <c r="K24" s="29">
        <v>8.4</v>
      </c>
      <c r="L24" s="29">
        <v>8.1999999999999993</v>
      </c>
      <c r="M24" s="29">
        <v>6.5</v>
      </c>
      <c r="N24" s="29">
        <v>6.6</v>
      </c>
      <c r="O24" s="29">
        <v>6.1</v>
      </c>
      <c r="P24" s="29">
        <v>7.3</v>
      </c>
      <c r="Q24" s="29">
        <v>6.9</v>
      </c>
      <c r="R24" s="29">
        <v>8</v>
      </c>
      <c r="T24" s="24"/>
      <c r="U24" s="24"/>
      <c r="V24" s="24"/>
      <c r="W24" s="24"/>
      <c r="X24" s="23">
        <f t="shared" si="0"/>
        <v>16</v>
      </c>
      <c r="Y24" s="23">
        <f t="shared" si="1"/>
        <v>5.9</v>
      </c>
      <c r="Z24" s="23">
        <f t="shared" si="2"/>
        <v>8.4</v>
      </c>
      <c r="AA24" s="23">
        <f t="shared" si="3"/>
        <v>7.0812499999999989</v>
      </c>
      <c r="AB24" s="23">
        <f t="shared" si="4"/>
        <v>0.79264851394970637</v>
      </c>
      <c r="AC24" s="29">
        <v>11.2</v>
      </c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</row>
    <row r="25" spans="1:44" s="29" customFormat="1" x14ac:dyDescent="0.25">
      <c r="A25" s="46" t="s">
        <v>96</v>
      </c>
      <c r="B25" s="29">
        <v>2.9</v>
      </c>
      <c r="C25" s="29">
        <v>4.3</v>
      </c>
      <c r="D25" s="29">
        <v>5</v>
      </c>
      <c r="E25" s="29">
        <v>4.8</v>
      </c>
      <c r="F25" s="29">
        <v>5.6</v>
      </c>
      <c r="G25" s="29" t="s">
        <v>7</v>
      </c>
      <c r="H25" s="29">
        <v>2.7</v>
      </c>
      <c r="J25" s="29">
        <v>3.1</v>
      </c>
      <c r="K25" s="29">
        <v>4.2</v>
      </c>
      <c r="L25" s="29">
        <v>5.2</v>
      </c>
      <c r="M25" s="29">
        <v>4.3</v>
      </c>
      <c r="N25" s="29">
        <v>4.4000000000000004</v>
      </c>
      <c r="O25" s="29">
        <v>5.6</v>
      </c>
      <c r="P25" s="29">
        <v>6.8</v>
      </c>
      <c r="Q25" s="29">
        <v>4.9000000000000004</v>
      </c>
      <c r="R25" s="29">
        <v>8</v>
      </c>
      <c r="T25" s="24"/>
      <c r="U25" s="24"/>
      <c r="V25" s="24"/>
      <c r="W25" s="24"/>
      <c r="X25" s="23">
        <f t="shared" si="0"/>
        <v>15</v>
      </c>
      <c r="Y25" s="23">
        <f t="shared" si="1"/>
        <v>2.7</v>
      </c>
      <c r="Z25" s="23">
        <f t="shared" si="2"/>
        <v>8</v>
      </c>
      <c r="AA25" s="23">
        <f t="shared" si="3"/>
        <v>4.7866666666666662</v>
      </c>
      <c r="AB25" s="23">
        <f t="shared" si="4"/>
        <v>1.4055332829655116</v>
      </c>
      <c r="AC25" s="29">
        <v>29.4</v>
      </c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</row>
    <row r="26" spans="1:44" s="26" customFormat="1" x14ac:dyDescent="0.25">
      <c r="A26" s="43" t="s">
        <v>81</v>
      </c>
      <c r="B26" s="26">
        <v>9.4</v>
      </c>
      <c r="C26" s="26">
        <v>8.9</v>
      </c>
      <c r="D26" s="26">
        <v>8.1999999999999993</v>
      </c>
      <c r="E26" s="26">
        <v>8.1</v>
      </c>
      <c r="F26" s="26">
        <v>7.9</v>
      </c>
      <c r="G26" s="26">
        <v>9.1</v>
      </c>
      <c r="H26" s="26">
        <v>7.8</v>
      </c>
      <c r="I26" s="26">
        <v>8</v>
      </c>
      <c r="J26" s="26">
        <v>9.5</v>
      </c>
      <c r="K26" s="26">
        <v>8.5</v>
      </c>
      <c r="L26" s="26">
        <v>8.1</v>
      </c>
      <c r="M26" s="26">
        <v>7.6</v>
      </c>
      <c r="N26" s="26">
        <v>8.4</v>
      </c>
      <c r="O26" s="26">
        <v>8.1999999999999993</v>
      </c>
      <c r="P26" s="26">
        <v>7.6</v>
      </c>
      <c r="Q26" s="26">
        <v>7.3</v>
      </c>
      <c r="R26" s="26">
        <v>7.4</v>
      </c>
      <c r="S26" s="26">
        <v>6.4</v>
      </c>
      <c r="T26" s="24"/>
      <c r="U26" s="24"/>
      <c r="V26" s="24"/>
      <c r="W26" s="24"/>
      <c r="X26" s="26">
        <f t="shared" si="0"/>
        <v>18</v>
      </c>
      <c r="Y26" s="26">
        <f t="shared" si="1"/>
        <v>6.4</v>
      </c>
      <c r="Z26" s="26">
        <f t="shared" si="2"/>
        <v>9.5</v>
      </c>
      <c r="AA26" s="26">
        <f t="shared" si="3"/>
        <v>8.1333333333333329</v>
      </c>
      <c r="AB26" s="26">
        <f t="shared" si="4"/>
        <v>0.7745966692414834</v>
      </c>
      <c r="AC26" s="26">
        <v>9.4700000000000006</v>
      </c>
    </row>
    <row r="27" spans="1:44" s="26" customFormat="1" x14ac:dyDescent="0.25">
      <c r="A27" s="43" t="s">
        <v>82</v>
      </c>
      <c r="B27" s="26">
        <v>29.4</v>
      </c>
      <c r="C27" s="26">
        <v>30.1</v>
      </c>
      <c r="D27" s="26">
        <v>33.1</v>
      </c>
      <c r="E27" s="26">
        <v>32.700000000000003</v>
      </c>
      <c r="F27" s="26">
        <v>29.7</v>
      </c>
      <c r="G27" s="26">
        <v>30.5</v>
      </c>
      <c r="H27" s="26">
        <v>31.9</v>
      </c>
      <c r="I27" s="26">
        <v>30.3</v>
      </c>
      <c r="J27" s="26">
        <v>33.4</v>
      </c>
      <c r="K27" s="26">
        <v>29.9</v>
      </c>
      <c r="L27" s="26">
        <v>27.9</v>
      </c>
      <c r="M27" s="26">
        <v>25</v>
      </c>
      <c r="N27" s="26">
        <v>27.1</v>
      </c>
      <c r="O27" s="26">
        <v>28</v>
      </c>
      <c r="P27" s="26">
        <v>30.3</v>
      </c>
      <c r="Q27" s="26">
        <v>29.7</v>
      </c>
      <c r="R27" s="26">
        <v>31.8</v>
      </c>
      <c r="S27" s="26">
        <v>31.4</v>
      </c>
      <c r="T27" s="24"/>
      <c r="U27" s="24"/>
      <c r="V27" s="24"/>
      <c r="W27" s="24"/>
      <c r="X27" s="26">
        <f t="shared" si="0"/>
        <v>18</v>
      </c>
      <c r="Y27" s="26">
        <f t="shared" si="1"/>
        <v>25</v>
      </c>
      <c r="Z27" s="26">
        <f t="shared" si="2"/>
        <v>33.4</v>
      </c>
      <c r="AA27" s="26">
        <f t="shared" si="3"/>
        <v>30.122222222222224</v>
      </c>
      <c r="AB27" s="26">
        <f t="shared" si="4"/>
        <v>2.1667420801355348</v>
      </c>
      <c r="AC27" s="26">
        <v>7.2</v>
      </c>
    </row>
    <row r="28" spans="1:44" s="26" customFormat="1" x14ac:dyDescent="0.25">
      <c r="A28" s="43" t="s">
        <v>83</v>
      </c>
      <c r="B28" s="26">
        <v>213</v>
      </c>
      <c r="C28" s="26">
        <v>207</v>
      </c>
      <c r="D28" s="26">
        <v>190</v>
      </c>
      <c r="E28" s="26">
        <v>206</v>
      </c>
      <c r="F28" s="26" t="s">
        <v>7</v>
      </c>
      <c r="G28" s="26" t="s">
        <v>7</v>
      </c>
      <c r="H28" s="26" t="s">
        <v>7</v>
      </c>
      <c r="I28" s="26">
        <v>168</v>
      </c>
      <c r="J28" s="26">
        <v>196</v>
      </c>
      <c r="K28" s="26">
        <v>199</v>
      </c>
      <c r="L28" s="26">
        <v>215</v>
      </c>
      <c r="M28" s="26">
        <v>195</v>
      </c>
      <c r="N28" s="26">
        <v>193</v>
      </c>
      <c r="O28" s="26">
        <v>200</v>
      </c>
      <c r="P28" s="26">
        <v>204</v>
      </c>
      <c r="Q28" s="26">
        <v>204</v>
      </c>
      <c r="R28" s="26">
        <v>190</v>
      </c>
      <c r="S28" s="26">
        <v>195</v>
      </c>
      <c r="T28" s="24"/>
      <c r="U28" s="24"/>
      <c r="V28" s="24"/>
      <c r="W28" s="24"/>
      <c r="X28" s="26">
        <f t="shared" si="0"/>
        <v>15</v>
      </c>
      <c r="Y28" s="26">
        <f t="shared" si="1"/>
        <v>168</v>
      </c>
      <c r="Z28" s="26">
        <f t="shared" si="2"/>
        <v>215</v>
      </c>
      <c r="AA28" s="26">
        <f t="shared" si="3"/>
        <v>198.33333333333334</v>
      </c>
      <c r="AB28" s="26">
        <f t="shared" si="4"/>
        <v>11.368293418015531</v>
      </c>
      <c r="AC28" s="26">
        <v>5.73</v>
      </c>
    </row>
    <row r="29" spans="1:44" s="20" customFormat="1" x14ac:dyDescent="0.25">
      <c r="A29" s="37" t="s">
        <v>97</v>
      </c>
      <c r="B29" s="20">
        <v>61</v>
      </c>
      <c r="C29" s="20">
        <v>63</v>
      </c>
      <c r="D29" s="20">
        <v>57</v>
      </c>
      <c r="E29" s="20">
        <v>65</v>
      </c>
      <c r="F29" s="20" t="s">
        <v>7</v>
      </c>
      <c r="G29" s="20" t="s">
        <v>7</v>
      </c>
      <c r="H29" s="20" t="s">
        <v>7</v>
      </c>
      <c r="I29" s="20">
        <v>52</v>
      </c>
      <c r="J29" s="20">
        <v>60.7</v>
      </c>
      <c r="K29" s="20">
        <v>60.9</v>
      </c>
      <c r="L29" s="20">
        <v>62.9</v>
      </c>
      <c r="M29" s="20">
        <v>59.8</v>
      </c>
      <c r="N29" s="20">
        <v>61.1</v>
      </c>
      <c r="O29" s="20">
        <v>59.5</v>
      </c>
      <c r="P29" s="20">
        <v>62.6</v>
      </c>
      <c r="Q29" s="20">
        <v>62</v>
      </c>
      <c r="R29" s="20">
        <v>59.8</v>
      </c>
      <c r="S29" s="20">
        <v>54.3</v>
      </c>
      <c r="T29" s="16"/>
      <c r="U29" s="16"/>
      <c r="V29" s="16"/>
      <c r="W29" s="16"/>
      <c r="X29" s="20">
        <f t="shared" si="0"/>
        <v>15</v>
      </c>
      <c r="Y29" s="20">
        <f t="shared" si="1"/>
        <v>52</v>
      </c>
      <c r="Z29" s="20">
        <f t="shared" si="2"/>
        <v>65</v>
      </c>
      <c r="AA29" s="20">
        <f t="shared" si="3"/>
        <v>60.106666666666662</v>
      </c>
      <c r="AB29" s="20">
        <f t="shared" si="4"/>
        <v>3.4051361765650991</v>
      </c>
      <c r="AC29" s="20">
        <v>5.67</v>
      </c>
    </row>
    <row r="30" spans="1:44" s="26" customFormat="1" x14ac:dyDescent="0.25">
      <c r="A30" s="43" t="s">
        <v>84</v>
      </c>
      <c r="B30" s="26">
        <v>16.5</v>
      </c>
      <c r="C30" s="26">
        <v>14</v>
      </c>
      <c r="D30" s="26">
        <v>15.2</v>
      </c>
      <c r="E30" s="26">
        <v>15.1</v>
      </c>
      <c r="F30" s="26" t="s">
        <v>7</v>
      </c>
      <c r="G30" s="26" t="s">
        <v>7</v>
      </c>
      <c r="H30" s="26" t="s">
        <v>7</v>
      </c>
      <c r="I30" s="26">
        <v>13.7</v>
      </c>
      <c r="J30" s="26">
        <v>16.2</v>
      </c>
      <c r="K30" s="26">
        <v>17</v>
      </c>
      <c r="L30" s="26">
        <v>16.3</v>
      </c>
      <c r="M30" s="26">
        <v>16.8</v>
      </c>
      <c r="N30" s="26" t="s">
        <v>7</v>
      </c>
      <c r="O30" s="26">
        <v>16</v>
      </c>
      <c r="P30" s="26">
        <v>14</v>
      </c>
      <c r="Q30" s="26">
        <v>16.2</v>
      </c>
      <c r="R30" s="26">
        <v>15.4</v>
      </c>
      <c r="S30" s="26">
        <v>14.6</v>
      </c>
      <c r="T30" s="24"/>
      <c r="U30" s="24"/>
      <c r="V30" s="24"/>
      <c r="W30" s="24"/>
      <c r="X30" s="26">
        <f t="shared" si="0"/>
        <v>14</v>
      </c>
      <c r="Y30" s="26">
        <f t="shared" si="1"/>
        <v>13.7</v>
      </c>
      <c r="Z30" s="26">
        <f t="shared" si="2"/>
        <v>17</v>
      </c>
      <c r="AA30" s="26">
        <f t="shared" si="3"/>
        <v>15.5</v>
      </c>
      <c r="AB30" s="26">
        <f t="shared" si="4"/>
        <v>1.0961470984947512</v>
      </c>
      <c r="AC30" s="26">
        <v>7.1</v>
      </c>
    </row>
    <row r="31" spans="1:44" s="26" customFormat="1" x14ac:dyDescent="0.25">
      <c r="A31" s="43" t="s">
        <v>85</v>
      </c>
      <c r="B31" s="26">
        <v>26.3</v>
      </c>
      <c r="C31" s="26">
        <v>25.7</v>
      </c>
      <c r="D31" s="26">
        <v>27.4</v>
      </c>
      <c r="E31" s="26">
        <v>27.7</v>
      </c>
      <c r="F31" s="26">
        <v>28.1</v>
      </c>
      <c r="G31" s="26">
        <v>25</v>
      </c>
      <c r="H31" s="26">
        <v>25.9</v>
      </c>
      <c r="I31" s="26">
        <v>27.4</v>
      </c>
      <c r="J31" s="26">
        <v>30</v>
      </c>
      <c r="K31" s="26">
        <v>35.700000000000003</v>
      </c>
      <c r="L31" s="26">
        <v>26.3</v>
      </c>
      <c r="M31" s="26">
        <v>25.7</v>
      </c>
      <c r="N31" s="26">
        <v>25.7</v>
      </c>
      <c r="O31" s="26" t="s">
        <v>7</v>
      </c>
      <c r="P31" s="26">
        <v>31</v>
      </c>
      <c r="Q31" s="26">
        <v>28</v>
      </c>
      <c r="R31" s="26">
        <v>25.5</v>
      </c>
      <c r="S31" s="26">
        <v>28.6</v>
      </c>
      <c r="T31" s="24"/>
      <c r="U31" s="24"/>
      <c r="V31" s="24"/>
      <c r="W31" s="24"/>
      <c r="X31" s="26">
        <f t="shared" si="0"/>
        <v>17</v>
      </c>
      <c r="Y31" s="26">
        <f t="shared" si="1"/>
        <v>25</v>
      </c>
      <c r="Z31" s="26">
        <f t="shared" si="2"/>
        <v>35.700000000000003</v>
      </c>
      <c r="AA31" s="26">
        <f t="shared" si="3"/>
        <v>27.647058823529417</v>
      </c>
      <c r="AB31" s="26">
        <f t="shared" si="4"/>
        <v>2.6535630874022069</v>
      </c>
      <c r="AC31" s="26">
        <v>9.58</v>
      </c>
    </row>
    <row r="32" spans="1:44" s="30" customFormat="1" x14ac:dyDescent="0.25">
      <c r="A32" s="47" t="s">
        <v>86</v>
      </c>
      <c r="B32" s="30">
        <v>27</v>
      </c>
      <c r="C32" s="30">
        <v>24.8</v>
      </c>
      <c r="D32" s="30">
        <v>28.6</v>
      </c>
      <c r="E32" s="30">
        <v>30.4</v>
      </c>
      <c r="F32" s="30">
        <v>25.4</v>
      </c>
      <c r="G32" s="30">
        <v>25.2</v>
      </c>
      <c r="H32" s="30">
        <v>27.5</v>
      </c>
      <c r="I32" s="30">
        <v>26.4</v>
      </c>
      <c r="J32" s="30">
        <v>26.6</v>
      </c>
      <c r="K32" s="30">
        <v>28.9</v>
      </c>
      <c r="L32" s="30">
        <v>30.4</v>
      </c>
      <c r="M32" s="30">
        <v>24</v>
      </c>
      <c r="N32" s="30">
        <v>28.1</v>
      </c>
      <c r="O32" s="30">
        <v>25.3</v>
      </c>
      <c r="P32" s="30">
        <v>26.6</v>
      </c>
      <c r="Q32" s="30">
        <v>27.2</v>
      </c>
      <c r="R32" s="30">
        <v>26.2</v>
      </c>
      <c r="S32" s="30">
        <v>27.9</v>
      </c>
      <c r="T32" s="24"/>
      <c r="U32" s="24"/>
      <c r="V32" s="24"/>
      <c r="W32" s="24"/>
      <c r="X32" s="23">
        <f t="shared" si="0"/>
        <v>18</v>
      </c>
      <c r="Y32" s="23">
        <f t="shared" si="1"/>
        <v>24</v>
      </c>
      <c r="Z32" s="23">
        <f t="shared" si="2"/>
        <v>30.4</v>
      </c>
      <c r="AA32" s="23">
        <f t="shared" si="3"/>
        <v>27.027777777777779</v>
      </c>
      <c r="AB32" s="23">
        <f t="shared" si="4"/>
        <v>1.8058094341370297</v>
      </c>
      <c r="AC32" s="30">
        <v>6.7</v>
      </c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</row>
    <row r="33" spans="1:44" s="30" customFormat="1" x14ac:dyDescent="0.25">
      <c r="A33" s="47" t="s">
        <v>98</v>
      </c>
      <c r="B33" s="30">
        <v>14.6</v>
      </c>
      <c r="C33" s="30">
        <v>13.7</v>
      </c>
      <c r="D33" s="30">
        <v>13.1</v>
      </c>
      <c r="E33" s="30">
        <v>13.9</v>
      </c>
      <c r="F33" s="30">
        <v>14.7</v>
      </c>
      <c r="G33" s="30">
        <v>13.5</v>
      </c>
      <c r="H33" s="30">
        <v>13.7</v>
      </c>
      <c r="I33" s="30">
        <v>14.4</v>
      </c>
      <c r="J33" s="30">
        <v>13.5</v>
      </c>
      <c r="K33" s="30">
        <v>13.5</v>
      </c>
      <c r="L33" s="30">
        <v>14.7</v>
      </c>
      <c r="M33" s="30">
        <v>13.1</v>
      </c>
      <c r="N33" s="30">
        <v>12.4</v>
      </c>
      <c r="O33" s="30">
        <v>12.8</v>
      </c>
      <c r="P33" s="30">
        <v>16</v>
      </c>
      <c r="Q33" s="30">
        <v>14.5</v>
      </c>
      <c r="R33" s="30">
        <v>13.8</v>
      </c>
      <c r="S33" s="30">
        <v>15</v>
      </c>
      <c r="T33" s="24"/>
      <c r="U33" s="24"/>
      <c r="V33" s="24"/>
      <c r="W33" s="24"/>
      <c r="X33" s="23">
        <f t="shared" si="0"/>
        <v>18</v>
      </c>
      <c r="Y33" s="23">
        <f t="shared" si="1"/>
        <v>12.4</v>
      </c>
      <c r="Z33" s="23">
        <f t="shared" si="2"/>
        <v>16</v>
      </c>
      <c r="AA33" s="23">
        <f t="shared" si="3"/>
        <v>13.93888888888889</v>
      </c>
      <c r="AB33" s="23">
        <f t="shared" si="4"/>
        <v>0.88393431276370626</v>
      </c>
      <c r="AC33" s="30">
        <v>6.31</v>
      </c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</row>
    <row r="34" spans="1:44" s="22" customFormat="1" x14ac:dyDescent="0.25">
      <c r="A34" s="48" t="s">
        <v>88</v>
      </c>
      <c r="B34" s="22">
        <v>29.7</v>
      </c>
      <c r="C34" s="22">
        <v>24.6</v>
      </c>
      <c r="D34" s="22">
        <v>27.8</v>
      </c>
      <c r="E34" s="22">
        <v>32.299999999999997</v>
      </c>
      <c r="F34" s="22">
        <v>25.8</v>
      </c>
      <c r="G34" s="22">
        <v>27</v>
      </c>
      <c r="H34" s="22">
        <v>26.4</v>
      </c>
      <c r="I34" s="22">
        <v>29.2</v>
      </c>
      <c r="J34" s="22">
        <v>27.3</v>
      </c>
      <c r="K34" s="22">
        <v>28.6</v>
      </c>
      <c r="L34" s="22">
        <v>32</v>
      </c>
      <c r="M34" s="22">
        <v>26.1</v>
      </c>
      <c r="N34" s="22">
        <v>30.2</v>
      </c>
      <c r="O34" s="22">
        <v>25.6</v>
      </c>
      <c r="P34" s="22">
        <v>27.7</v>
      </c>
      <c r="Q34" s="22">
        <v>26.9</v>
      </c>
      <c r="R34" s="22">
        <v>26.5</v>
      </c>
      <c r="S34" s="22">
        <v>28.7</v>
      </c>
      <c r="T34" s="16"/>
      <c r="U34" s="16"/>
      <c r="V34" s="16"/>
      <c r="W34" s="16"/>
      <c r="X34" s="18">
        <f t="shared" si="0"/>
        <v>18</v>
      </c>
      <c r="Y34" s="18">
        <f t="shared" si="1"/>
        <v>24.6</v>
      </c>
      <c r="Z34" s="18">
        <f t="shared" si="2"/>
        <v>32.299999999999997</v>
      </c>
      <c r="AA34" s="18">
        <f t="shared" si="3"/>
        <v>27.911111111111111</v>
      </c>
      <c r="AB34" s="18">
        <f t="shared" si="4"/>
        <v>2.1389631597324925</v>
      </c>
      <c r="AC34" s="22">
        <v>7.67</v>
      </c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s="22" customFormat="1" x14ac:dyDescent="0.25">
      <c r="A35" s="48" t="s">
        <v>99</v>
      </c>
      <c r="B35" s="22">
        <v>1.85</v>
      </c>
      <c r="C35" s="22">
        <v>1.81</v>
      </c>
      <c r="D35" s="22">
        <v>2.1800000000000002</v>
      </c>
      <c r="E35" s="22">
        <v>2.19</v>
      </c>
      <c r="F35" s="22">
        <v>1.72</v>
      </c>
      <c r="G35" s="22">
        <v>1.87</v>
      </c>
      <c r="H35" s="22">
        <v>2.0099999999999998</v>
      </c>
      <c r="I35" s="22">
        <v>1.83</v>
      </c>
      <c r="J35" s="22">
        <v>1.97</v>
      </c>
      <c r="K35" s="22">
        <v>2.14</v>
      </c>
      <c r="L35" s="22">
        <v>2.0699999999999998</v>
      </c>
      <c r="M35" s="22">
        <v>1.83</v>
      </c>
      <c r="N35" s="22">
        <v>2.27</v>
      </c>
      <c r="O35" s="22">
        <v>1.98</v>
      </c>
      <c r="P35" s="22">
        <v>1.66</v>
      </c>
      <c r="Q35" s="22">
        <v>1.88</v>
      </c>
      <c r="R35" s="22">
        <v>1.9</v>
      </c>
      <c r="S35" s="22">
        <v>1.86</v>
      </c>
      <c r="T35" s="16"/>
      <c r="U35" s="16"/>
      <c r="V35" s="16"/>
      <c r="W35" s="16"/>
      <c r="X35" s="18">
        <f t="shared" si="0"/>
        <v>18</v>
      </c>
      <c r="Y35" s="18">
        <f t="shared" si="1"/>
        <v>1.66</v>
      </c>
      <c r="Z35" s="18">
        <f t="shared" si="2"/>
        <v>2.27</v>
      </c>
      <c r="AA35" s="18">
        <f t="shared" si="3"/>
        <v>1.9455555555555553</v>
      </c>
      <c r="AB35" s="18">
        <f t="shared" si="4"/>
        <v>0.16894907768222117</v>
      </c>
      <c r="AC35" s="22">
        <v>8.7200000000000006</v>
      </c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x14ac:dyDescent="0.25">
      <c r="M36" s="1"/>
    </row>
    <row r="37" spans="1:44" x14ac:dyDescent="0.25">
      <c r="M37" s="1"/>
    </row>
    <row r="39" spans="1:44" s="24" customFormat="1" x14ac:dyDescent="0.25">
      <c r="A39" s="4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males</vt:lpstr>
      <vt:lpstr>females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AVTchesunov</dc:creator>
  <cp:lastModifiedBy>AVT</cp:lastModifiedBy>
  <dcterms:created xsi:type="dcterms:W3CDTF">2020-12-30T11:17:15Z</dcterms:created>
  <dcterms:modified xsi:type="dcterms:W3CDTF">2022-07-06T13:48:50Z</dcterms:modified>
</cp:coreProperties>
</file>