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ематологические дела\Нематол рукописи\MS Tchesunov et al., Cuba sponge Acanthopharynx\MS Cuba Acanthopharynx SUPPLEMENTS\"/>
    </mc:Choice>
  </mc:AlternateContent>
  <xr:revisionPtr revIDLastSave="0" documentId="13_ncr:1_{BFED248E-2E25-471C-89F4-E44C01AADC3D}" xr6:coauthVersionLast="47" xr6:coauthVersionMax="47" xr10:uidLastSave="{00000000-0000-0000-0000-000000000000}"/>
  <bookViews>
    <workbookView xWindow="10950" yWindow="0" windowWidth="14430" windowHeight="15600" activeTab="1" xr2:uid="{00000000-000D-0000-FFFF-FFFF00000000}"/>
  </bookViews>
  <sheets>
    <sheet name="males" sheetId="1" r:id="rId1"/>
    <sheet name="females" sheetId="2" r:id="rId2"/>
    <sheet name="Лист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2" i="1" l="1"/>
  <c r="N32" i="1"/>
  <c r="O32" i="1"/>
  <c r="P32" i="1"/>
  <c r="Q32" i="1"/>
  <c r="M33" i="1"/>
  <c r="N33" i="1"/>
  <c r="O33" i="1"/>
  <c r="P33" i="1"/>
  <c r="Q33" i="1"/>
  <c r="M20" i="1"/>
  <c r="N20" i="1"/>
  <c r="O20" i="1"/>
  <c r="P20" i="1"/>
  <c r="Q20" i="1"/>
  <c r="M17" i="1"/>
  <c r="N17" i="1"/>
  <c r="O17" i="1"/>
  <c r="P17" i="1"/>
  <c r="Q17" i="1"/>
  <c r="M27" i="1" l="1"/>
  <c r="N27" i="1"/>
  <c r="O27" i="1"/>
  <c r="P27" i="1"/>
  <c r="Q27" i="1"/>
  <c r="M18" i="1"/>
  <c r="N18" i="1"/>
  <c r="O18" i="1"/>
  <c r="P18" i="1"/>
  <c r="Q18" i="1"/>
  <c r="M19" i="1"/>
  <c r="N19" i="1"/>
  <c r="O19" i="1"/>
  <c r="P19" i="1"/>
  <c r="Q19" i="1"/>
  <c r="M21" i="1"/>
  <c r="N21" i="1"/>
  <c r="O21" i="1"/>
  <c r="P21" i="1"/>
  <c r="Q21" i="1"/>
  <c r="M22" i="1"/>
  <c r="N22" i="1"/>
  <c r="O22" i="1"/>
  <c r="P22" i="1"/>
  <c r="Q22" i="1"/>
  <c r="M23" i="1"/>
  <c r="N23" i="1"/>
  <c r="O23" i="1"/>
  <c r="P23" i="1"/>
  <c r="Q23" i="1"/>
  <c r="M24" i="1"/>
  <c r="N24" i="1"/>
  <c r="O24" i="1"/>
  <c r="P24" i="1"/>
  <c r="Q24" i="1"/>
  <c r="M25" i="1"/>
  <c r="N25" i="1"/>
  <c r="O25" i="1"/>
  <c r="P25" i="1"/>
  <c r="Q25" i="1"/>
  <c r="M26" i="1"/>
  <c r="N26" i="1"/>
  <c r="O26" i="1"/>
  <c r="P26" i="1"/>
  <c r="Q26" i="1"/>
  <c r="M28" i="1"/>
  <c r="N28" i="1"/>
  <c r="O28" i="1"/>
  <c r="P28" i="1"/>
  <c r="Q28" i="1"/>
  <c r="M29" i="1"/>
  <c r="N29" i="1"/>
  <c r="O29" i="1"/>
  <c r="P29" i="1"/>
  <c r="Q29" i="1"/>
  <c r="M34" i="1"/>
  <c r="N34" i="1"/>
  <c r="O34" i="1"/>
  <c r="P34" i="1"/>
  <c r="Q34" i="1"/>
  <c r="M35" i="1"/>
  <c r="N35" i="1"/>
  <c r="O35" i="1"/>
  <c r="P35" i="1"/>
  <c r="Q35" i="1"/>
  <c r="M36" i="1"/>
  <c r="N36" i="1"/>
  <c r="O36" i="1"/>
  <c r="P36" i="1"/>
  <c r="Q36" i="1"/>
  <c r="M37" i="1"/>
  <c r="N37" i="1"/>
  <c r="O37" i="1"/>
  <c r="P37" i="1"/>
  <c r="Q37" i="1"/>
  <c r="M30" i="1"/>
  <c r="N30" i="1"/>
  <c r="O30" i="1"/>
  <c r="P30" i="1"/>
  <c r="Q30" i="1"/>
  <c r="M31" i="1"/>
  <c r="N31" i="1"/>
  <c r="O31" i="1"/>
  <c r="P31" i="1"/>
  <c r="Q31" i="1"/>
  <c r="M11" i="1"/>
  <c r="N11" i="1"/>
  <c r="O11" i="1"/>
  <c r="P11" i="1"/>
  <c r="Q11" i="1"/>
  <c r="M12" i="1"/>
  <c r="N12" i="1"/>
  <c r="O12" i="1"/>
  <c r="P12" i="1"/>
  <c r="Q12" i="1"/>
  <c r="M13" i="1"/>
  <c r="N13" i="1"/>
  <c r="O13" i="1"/>
  <c r="P13" i="1"/>
  <c r="Q13" i="1"/>
  <c r="M14" i="1"/>
  <c r="N14" i="1"/>
  <c r="O14" i="1"/>
  <c r="P14" i="1"/>
  <c r="Q14" i="1"/>
  <c r="M15" i="1"/>
  <c r="N15" i="1"/>
  <c r="O15" i="1"/>
  <c r="P15" i="1"/>
  <c r="Q15" i="1"/>
  <c r="M16" i="1"/>
  <c r="N16" i="1"/>
  <c r="O16" i="1"/>
  <c r="P16" i="1"/>
  <c r="Q16" i="1"/>
  <c r="M7" i="1"/>
  <c r="N7" i="1"/>
  <c r="O7" i="1"/>
  <c r="P7" i="1"/>
  <c r="Q7" i="1"/>
  <c r="M8" i="1"/>
  <c r="N8" i="1"/>
  <c r="O8" i="1"/>
  <c r="P8" i="1"/>
  <c r="Q8" i="1"/>
  <c r="M9" i="1"/>
  <c r="N9" i="1"/>
  <c r="O9" i="1"/>
  <c r="P9" i="1"/>
  <c r="Q9" i="1"/>
  <c r="M10" i="1"/>
  <c r="N10" i="1"/>
  <c r="O10" i="1"/>
  <c r="P10" i="1"/>
  <c r="Q10" i="1"/>
  <c r="M5" i="1"/>
  <c r="N5" i="1"/>
  <c r="O5" i="1"/>
  <c r="P5" i="1"/>
  <c r="Q5" i="1"/>
  <c r="M6" i="1"/>
  <c r="N6" i="1"/>
  <c r="O6" i="1"/>
  <c r="P6" i="1"/>
  <c r="Q6" i="1"/>
  <c r="Q4" i="1"/>
  <c r="P4" i="1"/>
  <c r="O4" i="1"/>
  <c r="N4" i="1"/>
  <c r="M4" i="1"/>
</calcChain>
</file>

<file path=xl/sharedStrings.xml><?xml version="1.0" encoding="utf-8"?>
<sst xmlns="http://schemas.openxmlformats.org/spreadsheetml/2006/main" count="115" uniqueCount="68">
  <si>
    <t>PA-21 sl3 n1</t>
  </si>
  <si>
    <t>PA-21 sl3 n2</t>
  </si>
  <si>
    <t>PA-21 sl8 n9</t>
  </si>
  <si>
    <t>cs indiscern</t>
  </si>
  <si>
    <t>PA-21 sl15 n8</t>
  </si>
  <si>
    <t>draw</t>
  </si>
  <si>
    <t>PA-21 sl19 n8</t>
  </si>
  <si>
    <t>?</t>
  </si>
  <si>
    <t>PA-21 sl20 n5</t>
  </si>
  <si>
    <t>draw cs</t>
  </si>
  <si>
    <t>n</t>
  </si>
  <si>
    <t>mean</t>
  </si>
  <si>
    <t>max</t>
  </si>
  <si>
    <t>min</t>
  </si>
  <si>
    <t>SD</t>
  </si>
  <si>
    <t>CV</t>
  </si>
  <si>
    <t>a</t>
  </si>
  <si>
    <t>b</t>
  </si>
  <si>
    <t>c</t>
  </si>
  <si>
    <t>c'</t>
  </si>
  <si>
    <t>PA-21 sl6 n4</t>
  </si>
  <si>
    <t>head in debris, setae not discernible</t>
  </si>
  <si>
    <t>PA-21 sl13 n7</t>
  </si>
  <si>
    <t>PA-21 sl16 n2</t>
  </si>
  <si>
    <t>PA-21 sl16 n10</t>
  </si>
  <si>
    <t>squashed</t>
  </si>
  <si>
    <t>egg width</t>
  </si>
  <si>
    <t>egg x100x1 length</t>
  </si>
  <si>
    <t>x</t>
  </si>
  <si>
    <t>Character number</t>
  </si>
  <si>
    <t>Character</t>
  </si>
  <si>
    <t>Body length</t>
  </si>
  <si>
    <t>Pharynx length</t>
  </si>
  <si>
    <t>Tail length</t>
  </si>
  <si>
    <t>Body diameter at cephalic setae</t>
  </si>
  <si>
    <t>Body diameter at amphid</t>
  </si>
  <si>
    <t>Body diameter at nerve ring</t>
  </si>
  <si>
    <t>Body diameter at cardia</t>
  </si>
  <si>
    <t>Body diameter at midbody</t>
  </si>
  <si>
    <t>Body diameter at cloaca</t>
  </si>
  <si>
    <t>Body diameter at  amphid / Body diameter at cardia, %%</t>
  </si>
  <si>
    <t>Cephalic capsule length</t>
  </si>
  <si>
    <t>Cephalic capsule basal diameter</t>
  </si>
  <si>
    <t>Cephalic capsule length / Cephalic capsule basal diameter</t>
  </si>
  <si>
    <t>Cephalic setae</t>
  </si>
  <si>
    <t>Amphid width</t>
  </si>
  <si>
    <t>Distance head apex– amphid</t>
  </si>
  <si>
    <t>Stoma maximal width</t>
  </si>
  <si>
    <t>Stoma length</t>
  </si>
  <si>
    <t>Posterior pharynx widening length</t>
  </si>
  <si>
    <t>Posterior pharynx widening length / entire pharynx length, %%</t>
  </si>
  <si>
    <t>Pharynx diameter at nerve ring</t>
  </si>
  <si>
    <t>Pharynx diameter at posterior widening end</t>
  </si>
  <si>
    <t>Tail terminal cone length</t>
  </si>
  <si>
    <t>Tail terminal cone basal diameter</t>
  </si>
  <si>
    <t>Tail terminal cone length / entire tail length, %%</t>
  </si>
  <si>
    <t>Tail terminal cone length / tail terminal cone basal diameter</t>
  </si>
  <si>
    <t>Spicule arc</t>
  </si>
  <si>
    <t>Spicule chord</t>
  </si>
  <si>
    <t>Gubernaculum length</t>
  </si>
  <si>
    <t>Distance cloaca-posteriormost supplementary papilla</t>
  </si>
  <si>
    <t>Distance head apex–vulva</t>
  </si>
  <si>
    <t>V, %%</t>
  </si>
  <si>
    <t>Body diameter at anus</t>
  </si>
  <si>
    <t>Body diameter at amphid / Body diameter at cardia,  %%</t>
  </si>
  <si>
    <t>Posterior pharynx widening length in %% of entire pharynx</t>
  </si>
  <si>
    <t>Tail terminal cone length in %% entire tail length</t>
  </si>
  <si>
    <t>Tail terminal cone length / Terminal cone basal diameter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</si>
</sst>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2" fontId="0" fillId="0" borderId="4" xfId="0" applyNumberFormat="1" applyBorder="1"/>
    <xf numFmtId="2" fontId="0" fillId="2" borderId="4" xfId="0" applyNumberFormat="1" applyFill="1" applyBorder="1"/>
    <xf numFmtId="2" fontId="1" fillId="0" borderId="1" xfId="0" applyNumberFormat="1" applyFont="1" applyBorder="1"/>
    <xf numFmtId="2" fontId="1" fillId="0" borderId="2" xfId="0" applyNumberFormat="1" applyFont="1" applyBorder="1"/>
    <xf numFmtId="2" fontId="0" fillId="3" borderId="4" xfId="0" applyNumberFormat="1" applyFill="1" applyBorder="1"/>
    <xf numFmtId="2" fontId="1" fillId="4" borderId="2" xfId="0" applyNumberFormat="1" applyFont="1" applyFill="1" applyBorder="1"/>
    <xf numFmtId="2" fontId="0" fillId="4" borderId="4" xfId="0" applyNumberFormat="1" applyFill="1" applyBorder="1"/>
    <xf numFmtId="2" fontId="0" fillId="5" borderId="4" xfId="0" applyNumberFormat="1" applyFill="1" applyBorder="1"/>
    <xf numFmtId="2" fontId="0" fillId="6" borderId="4" xfId="0" applyNumberFormat="1" applyFill="1" applyBorder="1"/>
    <xf numFmtId="2" fontId="2" fillId="6" borderId="4" xfId="0" applyNumberFormat="1" applyFont="1" applyFill="1" applyBorder="1"/>
    <xf numFmtId="2" fontId="2" fillId="4" borderId="4" xfId="0" applyNumberFormat="1" applyFont="1" applyFill="1" applyBorder="1"/>
    <xf numFmtId="2" fontId="0" fillId="7" borderId="4" xfId="0" applyNumberFormat="1" applyFill="1" applyBorder="1"/>
    <xf numFmtId="2" fontId="1" fillId="2" borderId="2" xfId="0" applyNumberFormat="1" applyFont="1" applyFill="1" applyBorder="1"/>
    <xf numFmtId="2" fontId="2" fillId="2" borderId="4" xfId="0" applyNumberFormat="1" applyFont="1" applyFill="1" applyBorder="1"/>
    <xf numFmtId="2" fontId="2" fillId="5" borderId="4" xfId="0" applyNumberFormat="1" applyFont="1" applyFill="1" applyBorder="1"/>
    <xf numFmtId="2" fontId="0" fillId="8" borderId="4" xfId="0" applyNumberFormat="1" applyFill="1" applyBorder="1"/>
    <xf numFmtId="2" fontId="0" fillId="9" borderId="4" xfId="0" applyNumberFormat="1" applyFill="1" applyBorder="1"/>
    <xf numFmtId="2" fontId="3" fillId="0" borderId="1" xfId="0" applyNumberFormat="1" applyFont="1" applyBorder="1"/>
    <xf numFmtId="2" fontId="3" fillId="0" borderId="3" xfId="0" applyNumberFormat="1" applyFont="1" applyBorder="1"/>
    <xf numFmtId="2" fontId="3" fillId="10" borderId="3" xfId="0" applyNumberFormat="1" applyFont="1" applyFill="1" applyBorder="1"/>
    <xf numFmtId="2" fontId="0" fillId="11" borderId="4" xfId="0" applyNumberFormat="1" applyFill="1" applyBorder="1"/>
    <xf numFmtId="2" fontId="3" fillId="10" borderId="2" xfId="0" applyNumberFormat="1" applyFont="1" applyFill="1" applyBorder="1"/>
    <xf numFmtId="2" fontId="3" fillId="10" borderId="4" xfId="0" applyNumberFormat="1" applyFont="1" applyFill="1" applyBorder="1"/>
    <xf numFmtId="2" fontId="1" fillId="0" borderId="3" xfId="0" applyNumberFormat="1" applyFont="1" applyBorder="1"/>
    <xf numFmtId="2" fontId="1" fillId="5" borderId="3" xfId="0" applyNumberFormat="1" applyFont="1" applyFill="1" applyBorder="1"/>
    <xf numFmtId="2" fontId="3" fillId="6" borderId="3" xfId="0" applyNumberFormat="1" applyFont="1" applyFill="1" applyBorder="1"/>
    <xf numFmtId="2" fontId="1" fillId="4" borderId="3" xfId="0" applyNumberFormat="1" applyFont="1" applyFill="1" applyBorder="1"/>
    <xf numFmtId="2" fontId="1" fillId="7" borderId="3" xfId="0" applyNumberFormat="1" applyFont="1" applyFill="1" applyBorder="1"/>
    <xf numFmtId="2" fontId="3" fillId="4" borderId="3" xfId="0" applyNumberFormat="1" applyFont="1" applyFill="1" applyBorder="1"/>
    <xf numFmtId="2" fontId="1" fillId="6" borderId="3" xfId="0" applyNumberFormat="1" applyFont="1" applyFill="1" applyBorder="1"/>
    <xf numFmtId="2" fontId="3" fillId="5" borderId="3" xfId="0" applyNumberFormat="1" applyFont="1" applyFill="1" applyBorder="1"/>
    <xf numFmtId="2" fontId="1" fillId="9" borderId="3" xfId="0" applyNumberFormat="1" applyFont="1" applyFill="1" applyBorder="1"/>
    <xf numFmtId="2" fontId="1" fillId="8" borderId="3" xfId="0" applyNumberFormat="1" applyFont="1" applyFill="1" applyBorder="1"/>
    <xf numFmtId="2" fontId="1" fillId="11" borderId="3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"/>
  <sheetViews>
    <sheetView topLeftCell="A10" workbookViewId="0">
      <pane xSplit="1" topLeftCell="B1" activePane="topRight" state="frozen"/>
      <selection pane="topRight" activeCell="A37" sqref="A37"/>
    </sheetView>
  </sheetViews>
  <sheetFormatPr defaultColWidth="8.7109375" defaultRowHeight="15" x14ac:dyDescent="0.25"/>
  <cols>
    <col min="1" max="1" width="56.85546875" style="24" customWidth="1"/>
    <col min="2" max="2" width="8.140625" style="19" customWidth="1"/>
    <col min="3" max="3" width="10.85546875" style="1" customWidth="1"/>
    <col min="4" max="4" width="11.140625" style="1" customWidth="1"/>
    <col min="5" max="5" width="11.42578125" style="1" customWidth="1"/>
    <col min="6" max="7" width="12.42578125" style="1" customWidth="1"/>
    <col min="8" max="8" width="11.85546875" style="1" customWidth="1"/>
    <col min="9" max="11" width="11.85546875" style="2" customWidth="1"/>
    <col min="12" max="12" width="6" style="2" customWidth="1"/>
    <col min="13" max="17" width="8.7109375" style="7"/>
    <col min="18" max="18" width="8.7109375" style="2"/>
    <col min="19" max="19" width="8.7109375" style="7"/>
    <col min="20" max="16384" width="8.7109375" style="1"/>
  </cols>
  <sheetData>
    <row r="1" spans="1:19" s="4" customFormat="1" x14ac:dyDescent="0.25">
      <c r="A1" s="3" t="s">
        <v>30</v>
      </c>
      <c r="B1" s="18" t="s">
        <v>29</v>
      </c>
      <c r="C1" s="4" t="s">
        <v>0</v>
      </c>
      <c r="D1" s="4" t="s">
        <v>1</v>
      </c>
      <c r="E1" s="4" t="s">
        <v>2</v>
      </c>
      <c r="F1" s="4" t="s">
        <v>4</v>
      </c>
      <c r="G1" s="4" t="s">
        <v>6</v>
      </c>
      <c r="H1" s="4" t="s">
        <v>8</v>
      </c>
      <c r="I1" s="13"/>
      <c r="J1" s="13"/>
      <c r="K1" s="13"/>
      <c r="L1" s="13"/>
      <c r="M1" s="6" t="s">
        <v>10</v>
      </c>
      <c r="N1" s="6" t="s">
        <v>13</v>
      </c>
      <c r="O1" s="6" t="s">
        <v>12</v>
      </c>
      <c r="P1" s="6" t="s">
        <v>11</v>
      </c>
      <c r="Q1" s="6" t="s">
        <v>14</v>
      </c>
      <c r="R1" s="13"/>
      <c r="S1" s="6" t="s">
        <v>15</v>
      </c>
    </row>
    <row r="2" spans="1:19" x14ac:dyDescent="0.25">
      <c r="F2" s="5" t="s">
        <v>5</v>
      </c>
      <c r="H2" s="5" t="s">
        <v>9</v>
      </c>
    </row>
    <row r="3" spans="1:19" x14ac:dyDescent="0.25">
      <c r="C3" s="2"/>
      <c r="E3" s="1" t="s">
        <v>3</v>
      </c>
    </row>
    <row r="4" spans="1:19" s="8" customFormat="1" x14ac:dyDescent="0.25">
      <c r="A4" s="25" t="s">
        <v>31</v>
      </c>
      <c r="B4" s="20">
        <v>1</v>
      </c>
      <c r="C4" s="8">
        <v>1156</v>
      </c>
      <c r="D4" s="8">
        <v>1161</v>
      </c>
      <c r="E4" s="8">
        <v>1256</v>
      </c>
      <c r="F4" s="8">
        <v>1208</v>
      </c>
      <c r="G4" s="8">
        <v>1370</v>
      </c>
      <c r="H4" s="8">
        <v>1058</v>
      </c>
      <c r="I4" s="2"/>
      <c r="J4" s="2"/>
      <c r="K4" s="2"/>
      <c r="L4" s="2"/>
      <c r="M4" s="8">
        <f t="shared" ref="M4:M21" si="0">COUNT(C4:H4)</f>
        <v>6</v>
      </c>
      <c r="N4" s="8">
        <f t="shared" ref="N4:N21" si="1">MIN(C4:H4)</f>
        <v>1058</v>
      </c>
      <c r="O4" s="8">
        <f t="shared" ref="O4:O21" si="2">MAX(C4:H4)</f>
        <v>1370</v>
      </c>
      <c r="P4" s="8">
        <f t="shared" ref="P4:P21" si="3">AVERAGE(C4:H4)</f>
        <v>1201.5</v>
      </c>
      <c r="Q4" s="8">
        <f t="shared" ref="Q4:Q21" si="4">STDEV(C4:H4)</f>
        <v>105.5533040695553</v>
      </c>
      <c r="R4" s="2"/>
      <c r="S4" s="8">
        <v>8.43</v>
      </c>
    </row>
    <row r="5" spans="1:19" s="8" customFormat="1" x14ac:dyDescent="0.25">
      <c r="A5" s="25" t="s">
        <v>32</v>
      </c>
      <c r="B5" s="20">
        <v>2</v>
      </c>
      <c r="C5" s="8">
        <v>161</v>
      </c>
      <c r="D5" s="8">
        <v>156</v>
      </c>
      <c r="E5" s="8">
        <v>172</v>
      </c>
      <c r="F5" s="8">
        <v>156</v>
      </c>
      <c r="G5" s="8">
        <v>177</v>
      </c>
      <c r="H5" s="8">
        <v>168</v>
      </c>
      <c r="I5" s="2"/>
      <c r="J5" s="2"/>
      <c r="K5" s="2"/>
      <c r="L5" s="2"/>
      <c r="M5" s="8">
        <f t="shared" si="0"/>
        <v>6</v>
      </c>
      <c r="N5" s="8">
        <f t="shared" si="1"/>
        <v>156</v>
      </c>
      <c r="O5" s="8">
        <f t="shared" si="2"/>
        <v>177</v>
      </c>
      <c r="P5" s="8">
        <f t="shared" si="3"/>
        <v>165</v>
      </c>
      <c r="Q5" s="8">
        <f t="shared" si="4"/>
        <v>8.717797887081348</v>
      </c>
      <c r="R5" s="2"/>
      <c r="S5" s="8">
        <v>5.18</v>
      </c>
    </row>
    <row r="6" spans="1:19" s="8" customFormat="1" x14ac:dyDescent="0.25">
      <c r="A6" s="25" t="s">
        <v>33</v>
      </c>
      <c r="B6" s="20">
        <v>3</v>
      </c>
      <c r="C6" s="8">
        <v>88</v>
      </c>
      <c r="D6" s="8">
        <v>85</v>
      </c>
      <c r="E6" s="8">
        <v>92.5</v>
      </c>
      <c r="F6" s="8">
        <v>97.5</v>
      </c>
      <c r="G6" s="8">
        <v>95</v>
      </c>
      <c r="H6" s="8">
        <v>99.6</v>
      </c>
      <c r="I6" s="2"/>
      <c r="J6" s="2"/>
      <c r="K6" s="2"/>
      <c r="L6" s="2"/>
      <c r="M6" s="8">
        <f t="shared" si="0"/>
        <v>6</v>
      </c>
      <c r="N6" s="8">
        <f t="shared" si="1"/>
        <v>85</v>
      </c>
      <c r="O6" s="8">
        <f t="shared" si="2"/>
        <v>99.6</v>
      </c>
      <c r="P6" s="8">
        <f t="shared" si="3"/>
        <v>92.933333333333337</v>
      </c>
      <c r="Q6" s="8">
        <f t="shared" si="4"/>
        <v>5.6041651177197345</v>
      </c>
      <c r="R6" s="2"/>
      <c r="S6" s="8">
        <v>6.91</v>
      </c>
    </row>
    <row r="7" spans="1:19" s="10" customFormat="1" x14ac:dyDescent="0.25">
      <c r="A7" s="26" t="s">
        <v>16</v>
      </c>
      <c r="B7" s="20">
        <v>4</v>
      </c>
      <c r="C7" s="10">
        <v>37.4</v>
      </c>
      <c r="D7" s="10">
        <v>31.1</v>
      </c>
      <c r="E7" s="10">
        <v>32.200000000000003</v>
      </c>
      <c r="F7" s="10">
        <v>31.5</v>
      </c>
      <c r="G7" s="10">
        <v>42</v>
      </c>
      <c r="H7" s="10">
        <v>28.4</v>
      </c>
      <c r="I7" s="14"/>
      <c r="J7" s="14"/>
      <c r="K7" s="14"/>
      <c r="L7" s="14"/>
      <c r="M7" s="10">
        <f t="shared" si="0"/>
        <v>6</v>
      </c>
      <c r="N7" s="10">
        <f t="shared" si="1"/>
        <v>28.4</v>
      </c>
      <c r="O7" s="10">
        <f t="shared" si="2"/>
        <v>42</v>
      </c>
      <c r="P7" s="10">
        <f t="shared" si="3"/>
        <v>33.766666666666666</v>
      </c>
      <c r="Q7" s="10">
        <f t="shared" si="4"/>
        <v>4.9898563773586648</v>
      </c>
      <c r="R7" s="14"/>
      <c r="S7" s="10">
        <v>13.5</v>
      </c>
    </row>
    <row r="8" spans="1:19" s="10" customFormat="1" x14ac:dyDescent="0.25">
      <c r="A8" s="26" t="s">
        <v>17</v>
      </c>
      <c r="B8" s="20">
        <v>5</v>
      </c>
      <c r="C8" s="10">
        <v>7.18</v>
      </c>
      <c r="D8" s="10">
        <v>7.44</v>
      </c>
      <c r="E8" s="10">
        <v>7.3</v>
      </c>
      <c r="F8" s="10">
        <v>7.74</v>
      </c>
      <c r="G8" s="10">
        <v>7.74</v>
      </c>
      <c r="H8" s="10">
        <v>6.3</v>
      </c>
      <c r="I8" s="14"/>
      <c r="J8" s="14"/>
      <c r="K8" s="14"/>
      <c r="L8" s="14"/>
      <c r="M8" s="10">
        <f t="shared" si="0"/>
        <v>6</v>
      </c>
      <c r="N8" s="10">
        <f t="shared" si="1"/>
        <v>6.3</v>
      </c>
      <c r="O8" s="10">
        <f t="shared" si="2"/>
        <v>7.74</v>
      </c>
      <c r="P8" s="10">
        <f t="shared" si="3"/>
        <v>7.2833333333333341</v>
      </c>
      <c r="Q8" s="10">
        <f t="shared" si="4"/>
        <v>0.5328289281436086</v>
      </c>
      <c r="R8" s="14"/>
      <c r="S8" s="10">
        <v>9.68</v>
      </c>
    </row>
    <row r="9" spans="1:19" s="10" customFormat="1" x14ac:dyDescent="0.25">
      <c r="A9" s="26" t="s">
        <v>18</v>
      </c>
      <c r="B9" s="20">
        <v>6</v>
      </c>
      <c r="C9" s="10">
        <v>13.1</v>
      </c>
      <c r="D9" s="10">
        <v>13.7</v>
      </c>
      <c r="E9" s="10">
        <v>13.6</v>
      </c>
      <c r="F9" s="10">
        <v>12.4</v>
      </c>
      <c r="G9" s="10">
        <v>14.4</v>
      </c>
      <c r="H9" s="10">
        <v>10.6</v>
      </c>
      <c r="I9" s="14"/>
      <c r="J9" s="14"/>
      <c r="K9" s="14"/>
      <c r="L9" s="14"/>
      <c r="M9" s="10">
        <f t="shared" si="0"/>
        <v>6</v>
      </c>
      <c r="N9" s="10">
        <f t="shared" si="1"/>
        <v>10.6</v>
      </c>
      <c r="O9" s="10">
        <f t="shared" si="2"/>
        <v>14.4</v>
      </c>
      <c r="P9" s="10">
        <f t="shared" si="3"/>
        <v>12.966666666666667</v>
      </c>
      <c r="Q9" s="10">
        <f t="shared" si="4"/>
        <v>1.336662510384228</v>
      </c>
      <c r="R9" s="14"/>
      <c r="S9" s="10">
        <v>8.6999999999999993</v>
      </c>
    </row>
    <row r="10" spans="1:19" s="10" customFormat="1" x14ac:dyDescent="0.25">
      <c r="A10" s="26" t="s">
        <v>19</v>
      </c>
      <c r="B10" s="20">
        <v>7</v>
      </c>
      <c r="C10" s="10">
        <v>3.41</v>
      </c>
      <c r="D10" s="10">
        <v>3.27</v>
      </c>
      <c r="E10" s="10">
        <v>3.56</v>
      </c>
      <c r="F10" s="10">
        <v>3.68</v>
      </c>
      <c r="G10" s="10">
        <v>3.52</v>
      </c>
      <c r="H10" s="10">
        <v>3.76</v>
      </c>
      <c r="I10" s="14"/>
      <c r="J10" s="14"/>
      <c r="K10" s="14"/>
      <c r="L10" s="14"/>
      <c r="M10" s="10">
        <f t="shared" si="0"/>
        <v>6</v>
      </c>
      <c r="N10" s="10">
        <f t="shared" si="1"/>
        <v>3.27</v>
      </c>
      <c r="O10" s="10">
        <f t="shared" si="2"/>
        <v>3.76</v>
      </c>
      <c r="P10" s="10">
        <f t="shared" si="3"/>
        <v>3.5333333333333337</v>
      </c>
      <c r="Q10" s="10">
        <f t="shared" si="4"/>
        <v>0.17795130420052183</v>
      </c>
      <c r="R10" s="14"/>
      <c r="S10" s="10">
        <v>5.04</v>
      </c>
    </row>
    <row r="11" spans="1:19" s="7" customFormat="1" x14ac:dyDescent="0.25">
      <c r="A11" s="27" t="s">
        <v>34</v>
      </c>
      <c r="B11" s="20">
        <v>8</v>
      </c>
      <c r="C11" s="7">
        <v>16.7</v>
      </c>
      <c r="D11" s="7">
        <v>15.5</v>
      </c>
      <c r="E11" s="7">
        <v>16</v>
      </c>
      <c r="F11" s="7">
        <v>15.6</v>
      </c>
      <c r="G11" s="7">
        <v>17</v>
      </c>
      <c r="H11" s="7">
        <v>17.8</v>
      </c>
      <c r="I11" s="2"/>
      <c r="J11" s="2"/>
      <c r="K11" s="2"/>
      <c r="L11" s="2"/>
      <c r="M11" s="7">
        <f t="shared" si="0"/>
        <v>6</v>
      </c>
      <c r="N11" s="7">
        <f t="shared" si="1"/>
        <v>15.5</v>
      </c>
      <c r="O11" s="7">
        <f t="shared" si="2"/>
        <v>17.8</v>
      </c>
      <c r="P11" s="7">
        <f t="shared" si="3"/>
        <v>16.433333333333334</v>
      </c>
      <c r="Q11" s="7">
        <f t="shared" si="4"/>
        <v>0.89591666279105842</v>
      </c>
      <c r="R11" s="2"/>
      <c r="S11" s="7">
        <v>5.5</v>
      </c>
    </row>
    <row r="12" spans="1:19" s="12" customFormat="1" x14ac:dyDescent="0.25">
      <c r="A12" s="28" t="s">
        <v>35</v>
      </c>
      <c r="B12" s="20">
        <v>9</v>
      </c>
      <c r="C12" s="12">
        <v>22</v>
      </c>
      <c r="D12" s="12">
        <v>22.9</v>
      </c>
      <c r="E12" s="12">
        <v>20.6</v>
      </c>
      <c r="F12" s="12">
        <v>22.2</v>
      </c>
      <c r="G12" s="12">
        <v>24.7</v>
      </c>
      <c r="H12" s="12">
        <v>21.5</v>
      </c>
      <c r="I12" s="2"/>
      <c r="J12" s="2"/>
      <c r="K12" s="2"/>
      <c r="L12" s="2"/>
      <c r="M12" s="12">
        <f t="shared" si="0"/>
        <v>6</v>
      </c>
      <c r="N12" s="12">
        <f t="shared" si="1"/>
        <v>20.6</v>
      </c>
      <c r="O12" s="12">
        <f t="shared" si="2"/>
        <v>24.7</v>
      </c>
      <c r="P12" s="12">
        <f t="shared" si="3"/>
        <v>22.316666666666666</v>
      </c>
      <c r="Q12" s="12">
        <f t="shared" si="4"/>
        <v>1.3963046467969176</v>
      </c>
      <c r="R12" s="2"/>
      <c r="S12" s="12">
        <v>10.1</v>
      </c>
    </row>
    <row r="13" spans="1:19" s="7" customFormat="1" x14ac:dyDescent="0.25">
      <c r="A13" s="27" t="s">
        <v>36</v>
      </c>
      <c r="B13" s="20">
        <v>10</v>
      </c>
      <c r="C13" s="7">
        <v>33.4</v>
      </c>
      <c r="D13" s="7">
        <v>34.299999999999997</v>
      </c>
      <c r="E13" s="7">
        <v>37.6</v>
      </c>
      <c r="F13" s="7">
        <v>33</v>
      </c>
      <c r="G13" s="7">
        <v>35</v>
      </c>
      <c r="H13" s="7">
        <v>37.799999999999997</v>
      </c>
      <c r="I13" s="2"/>
      <c r="J13" s="2"/>
      <c r="K13" s="2"/>
      <c r="L13" s="2"/>
      <c r="M13" s="7">
        <f t="shared" si="0"/>
        <v>6</v>
      </c>
      <c r="N13" s="7">
        <f t="shared" si="1"/>
        <v>33</v>
      </c>
      <c r="O13" s="7">
        <f t="shared" si="2"/>
        <v>37.799999999999997</v>
      </c>
      <c r="P13" s="7">
        <f t="shared" si="3"/>
        <v>35.18333333333333</v>
      </c>
      <c r="Q13" s="7">
        <f t="shared" si="4"/>
        <v>2.0711510487327249</v>
      </c>
      <c r="R13" s="2"/>
      <c r="S13" s="7">
        <v>10.5</v>
      </c>
    </row>
    <row r="14" spans="1:19" s="12" customFormat="1" x14ac:dyDescent="0.25">
      <c r="A14" s="28" t="s">
        <v>37</v>
      </c>
      <c r="B14" s="20">
        <v>11</v>
      </c>
      <c r="C14" s="12">
        <v>33.700000000000003</v>
      </c>
      <c r="D14" s="12">
        <v>34.200000000000003</v>
      </c>
      <c r="E14" s="12">
        <v>37.700000000000003</v>
      </c>
      <c r="F14" s="12">
        <v>34</v>
      </c>
      <c r="G14" s="12" t="s">
        <v>7</v>
      </c>
      <c r="H14" s="12">
        <v>36.5</v>
      </c>
      <c r="I14" s="2"/>
      <c r="J14" s="2"/>
      <c r="K14" s="2"/>
      <c r="L14" s="2"/>
      <c r="M14" s="12">
        <f t="shared" si="0"/>
        <v>5</v>
      </c>
      <c r="N14" s="12">
        <f t="shared" si="1"/>
        <v>33.700000000000003</v>
      </c>
      <c r="O14" s="12">
        <f t="shared" si="2"/>
        <v>37.700000000000003</v>
      </c>
      <c r="P14" s="12">
        <f t="shared" si="3"/>
        <v>35.220000000000006</v>
      </c>
      <c r="Q14" s="12">
        <f t="shared" si="4"/>
        <v>1.7767948671695335</v>
      </c>
      <c r="R14" s="2"/>
      <c r="S14" s="12">
        <v>9.89</v>
      </c>
    </row>
    <row r="15" spans="1:19" s="7" customFormat="1" x14ac:dyDescent="0.25">
      <c r="A15" s="27" t="s">
        <v>38</v>
      </c>
      <c r="B15" s="20">
        <v>12</v>
      </c>
      <c r="C15" s="7">
        <v>30.9</v>
      </c>
      <c r="D15" s="7">
        <v>37.299999999999997</v>
      </c>
      <c r="E15" s="7">
        <v>39</v>
      </c>
      <c r="F15" s="7">
        <v>32.6</v>
      </c>
      <c r="G15" s="7">
        <v>36</v>
      </c>
      <c r="H15" s="7">
        <v>37.200000000000003</v>
      </c>
      <c r="I15" s="2"/>
      <c r="J15" s="2"/>
      <c r="K15" s="2"/>
      <c r="L15" s="2"/>
      <c r="M15" s="7">
        <f t="shared" si="0"/>
        <v>6</v>
      </c>
      <c r="N15" s="7">
        <f t="shared" si="1"/>
        <v>30.9</v>
      </c>
      <c r="O15" s="7">
        <f t="shared" si="2"/>
        <v>39</v>
      </c>
      <c r="P15" s="7">
        <f t="shared" si="3"/>
        <v>35.5</v>
      </c>
      <c r="Q15" s="7">
        <f t="shared" si="4"/>
        <v>3.1048349392520049</v>
      </c>
      <c r="R15" s="2"/>
      <c r="S15" s="7">
        <v>10.8</v>
      </c>
    </row>
    <row r="16" spans="1:19" s="7" customFormat="1" x14ac:dyDescent="0.25">
      <c r="A16" s="27" t="s">
        <v>39</v>
      </c>
      <c r="B16" s="20">
        <v>13</v>
      </c>
      <c r="C16" s="7">
        <v>25.8</v>
      </c>
      <c r="D16" s="7">
        <v>26</v>
      </c>
      <c r="E16" s="7">
        <v>26</v>
      </c>
      <c r="F16" s="7">
        <v>26.5</v>
      </c>
      <c r="G16" s="7">
        <v>27</v>
      </c>
      <c r="H16" s="7">
        <v>26.5</v>
      </c>
      <c r="I16" s="2"/>
      <c r="J16" s="2"/>
      <c r="K16" s="2"/>
      <c r="L16" s="2"/>
      <c r="M16" s="7">
        <f t="shared" si="0"/>
        <v>6</v>
      </c>
      <c r="N16" s="7">
        <f t="shared" si="1"/>
        <v>25.8</v>
      </c>
      <c r="O16" s="7">
        <f t="shared" si="2"/>
        <v>27</v>
      </c>
      <c r="P16" s="7">
        <f t="shared" si="3"/>
        <v>26.3</v>
      </c>
      <c r="Q16" s="7">
        <f t="shared" si="4"/>
        <v>0.44721359549995776</v>
      </c>
      <c r="R16" s="2"/>
      <c r="S16" s="7">
        <v>1.82</v>
      </c>
    </row>
    <row r="17" spans="1:19" s="11" customFormat="1" x14ac:dyDescent="0.25">
      <c r="A17" s="29" t="s">
        <v>40</v>
      </c>
      <c r="B17" s="20">
        <v>14</v>
      </c>
      <c r="C17" s="11">
        <v>65.28</v>
      </c>
      <c r="D17" s="11">
        <v>66.959999999999994</v>
      </c>
      <c r="E17" s="11">
        <v>54.64</v>
      </c>
      <c r="F17" s="11">
        <v>65.290000000000006</v>
      </c>
      <c r="G17" s="11" t="s">
        <v>7</v>
      </c>
      <c r="H17" s="11">
        <v>58.9</v>
      </c>
      <c r="I17" s="14"/>
      <c r="J17" s="14"/>
      <c r="K17" s="14"/>
      <c r="L17" s="14"/>
      <c r="M17" s="11">
        <f t="shared" si="0"/>
        <v>5</v>
      </c>
      <c r="N17" s="11">
        <f t="shared" si="1"/>
        <v>54.64</v>
      </c>
      <c r="O17" s="11">
        <f t="shared" si="2"/>
        <v>66.959999999999994</v>
      </c>
      <c r="P17" s="11">
        <f t="shared" si="3"/>
        <v>62.213999999999999</v>
      </c>
      <c r="Q17" s="11">
        <f t="shared" si="4"/>
        <v>5.2377170599412866</v>
      </c>
      <c r="R17" s="14"/>
    </row>
    <row r="18" spans="1:19" s="9" customFormat="1" x14ac:dyDescent="0.25">
      <c r="A18" s="30" t="s">
        <v>41</v>
      </c>
      <c r="B18" s="20">
        <v>15</v>
      </c>
      <c r="C18" s="9">
        <v>16</v>
      </c>
      <c r="D18" s="9">
        <v>15.5</v>
      </c>
      <c r="E18" s="9">
        <v>16.600000000000001</v>
      </c>
      <c r="F18" s="9">
        <v>17.399999999999999</v>
      </c>
      <c r="G18" s="9">
        <v>18.5</v>
      </c>
      <c r="H18" s="9">
        <v>16.7</v>
      </c>
      <c r="I18" s="2"/>
      <c r="J18" s="2"/>
      <c r="K18" s="2"/>
      <c r="L18" s="2"/>
      <c r="M18" s="9">
        <f t="shared" si="0"/>
        <v>6</v>
      </c>
      <c r="N18" s="9">
        <f t="shared" si="1"/>
        <v>15.5</v>
      </c>
      <c r="O18" s="9">
        <f t="shared" si="2"/>
        <v>18.5</v>
      </c>
      <c r="P18" s="9">
        <f t="shared" si="3"/>
        <v>16.783333333333335</v>
      </c>
      <c r="Q18" s="9">
        <f t="shared" si="4"/>
        <v>1.0609743949156671</v>
      </c>
      <c r="R18" s="2"/>
      <c r="S18" s="9">
        <v>9.98</v>
      </c>
    </row>
    <row r="19" spans="1:19" s="9" customFormat="1" x14ac:dyDescent="0.25">
      <c r="A19" s="30" t="s">
        <v>42</v>
      </c>
      <c r="B19" s="20">
        <v>16</v>
      </c>
      <c r="C19" s="9">
        <v>25.4</v>
      </c>
      <c r="D19" s="9">
        <v>26</v>
      </c>
      <c r="E19" s="9">
        <v>26.7</v>
      </c>
      <c r="F19" s="9">
        <v>26.2</v>
      </c>
      <c r="G19" s="9">
        <v>27.8</v>
      </c>
      <c r="H19" s="9">
        <v>25.8</v>
      </c>
      <c r="I19" s="2"/>
      <c r="J19" s="2"/>
      <c r="K19" s="2"/>
      <c r="L19" s="2"/>
      <c r="M19" s="9">
        <f t="shared" si="0"/>
        <v>6</v>
      </c>
      <c r="N19" s="9">
        <f t="shared" si="1"/>
        <v>25.4</v>
      </c>
      <c r="O19" s="9">
        <f t="shared" si="2"/>
        <v>27.8</v>
      </c>
      <c r="P19" s="9">
        <f t="shared" si="3"/>
        <v>26.316666666666666</v>
      </c>
      <c r="Q19" s="9">
        <f t="shared" si="4"/>
        <v>0.84478794183313677</v>
      </c>
      <c r="R19" s="2"/>
      <c r="S19" s="9">
        <v>8</v>
      </c>
    </row>
    <row r="20" spans="1:19" s="10" customFormat="1" x14ac:dyDescent="0.25">
      <c r="A20" s="26" t="s">
        <v>43</v>
      </c>
      <c r="B20" s="20">
        <v>17</v>
      </c>
      <c r="C20" s="10">
        <v>0.63</v>
      </c>
      <c r="D20" s="10">
        <v>0.6</v>
      </c>
      <c r="E20" s="10">
        <v>0.62</v>
      </c>
      <c r="F20" s="10">
        <v>0.66</v>
      </c>
      <c r="G20" s="10">
        <v>0.67</v>
      </c>
      <c r="H20" s="10">
        <v>0.65</v>
      </c>
      <c r="I20" s="14"/>
      <c r="J20" s="14"/>
      <c r="K20" s="14"/>
      <c r="L20" s="14"/>
      <c r="M20" s="10">
        <f t="shared" si="0"/>
        <v>6</v>
      </c>
      <c r="N20" s="10">
        <f t="shared" si="1"/>
        <v>0.6</v>
      </c>
      <c r="O20" s="10">
        <f t="shared" si="2"/>
        <v>0.67</v>
      </c>
      <c r="P20" s="10">
        <f t="shared" si="3"/>
        <v>0.63833333333333331</v>
      </c>
      <c r="Q20" s="10">
        <f t="shared" si="4"/>
        <v>2.6394443859772226E-2</v>
      </c>
      <c r="R20" s="14"/>
    </row>
    <row r="21" spans="1:19" s="8" customFormat="1" x14ac:dyDescent="0.25">
      <c r="A21" s="25" t="s">
        <v>44</v>
      </c>
      <c r="B21" s="20">
        <v>18</v>
      </c>
      <c r="C21" s="8">
        <v>6.2</v>
      </c>
      <c r="D21" s="8">
        <v>4.8</v>
      </c>
      <c r="E21" s="8">
        <v>5.7</v>
      </c>
      <c r="F21" s="8">
        <v>4</v>
      </c>
      <c r="G21" s="8">
        <v>5.0999999999999996</v>
      </c>
      <c r="H21" s="8">
        <v>6.6</v>
      </c>
      <c r="I21" s="2"/>
      <c r="J21" s="2"/>
      <c r="K21" s="2"/>
      <c r="L21" s="2"/>
      <c r="M21" s="8">
        <f t="shared" si="0"/>
        <v>6</v>
      </c>
      <c r="N21" s="8">
        <f t="shared" si="1"/>
        <v>4</v>
      </c>
      <c r="O21" s="8">
        <f t="shared" si="2"/>
        <v>6.6</v>
      </c>
      <c r="P21" s="8">
        <f t="shared" si="3"/>
        <v>5.3999999999999995</v>
      </c>
      <c r="Q21" s="8">
        <f t="shared" si="4"/>
        <v>0.95707888912043027</v>
      </c>
      <c r="R21" s="2"/>
      <c r="S21" s="8">
        <v>15.3</v>
      </c>
    </row>
    <row r="22" spans="1:19" s="8" customFormat="1" x14ac:dyDescent="0.25">
      <c r="A22" s="25" t="s">
        <v>45</v>
      </c>
      <c r="B22" s="20">
        <v>19</v>
      </c>
      <c r="C22" s="8">
        <v>7</v>
      </c>
      <c r="D22" s="8">
        <v>5.5</v>
      </c>
      <c r="E22" s="8">
        <v>7.3</v>
      </c>
      <c r="F22" s="8">
        <v>7.6</v>
      </c>
      <c r="G22" s="8">
        <v>6.6</v>
      </c>
      <c r="H22" s="8">
        <v>6.6</v>
      </c>
      <c r="I22" s="2"/>
      <c r="J22" s="2"/>
      <c r="K22" s="2"/>
      <c r="L22" s="2"/>
      <c r="M22" s="8">
        <f t="shared" ref="M22:M31" si="5">COUNT(C22:H22)</f>
        <v>6</v>
      </c>
      <c r="N22" s="8">
        <f t="shared" ref="N22:N31" si="6">MIN(C22:H22)</f>
        <v>5.5</v>
      </c>
      <c r="O22" s="8">
        <f t="shared" ref="O22:O31" si="7">MAX(C22:H22)</f>
        <v>7.6</v>
      </c>
      <c r="P22" s="8">
        <f t="shared" ref="P22:P31" si="8">AVERAGE(C22:H22)</f>
        <v>6.7666666666666666</v>
      </c>
      <c r="Q22" s="8">
        <f t="shared" ref="Q22:Q31" si="9">STDEV(C22:H22)</f>
        <v>0.73393914370788704</v>
      </c>
      <c r="R22" s="2"/>
      <c r="S22" s="8">
        <v>18.2</v>
      </c>
    </row>
    <row r="23" spans="1:19" s="8" customFormat="1" x14ac:dyDescent="0.25">
      <c r="A23" s="25" t="s">
        <v>46</v>
      </c>
      <c r="B23" s="20">
        <v>20</v>
      </c>
      <c r="C23" s="8">
        <v>5.4</v>
      </c>
      <c r="D23" s="8">
        <v>3.7</v>
      </c>
      <c r="E23" s="8">
        <v>4.4000000000000004</v>
      </c>
      <c r="F23" s="8">
        <v>4</v>
      </c>
      <c r="G23" s="8">
        <v>7.8</v>
      </c>
      <c r="H23" s="8">
        <v>5</v>
      </c>
      <c r="I23" s="2"/>
      <c r="J23" s="2"/>
      <c r="K23" s="2"/>
      <c r="L23" s="2"/>
      <c r="M23" s="8">
        <f t="shared" si="5"/>
        <v>6</v>
      </c>
      <c r="N23" s="8">
        <f t="shared" si="6"/>
        <v>3.7</v>
      </c>
      <c r="O23" s="8">
        <f t="shared" si="7"/>
        <v>7.8</v>
      </c>
      <c r="P23" s="8">
        <f t="shared" si="8"/>
        <v>5.05</v>
      </c>
      <c r="Q23" s="8">
        <f t="shared" si="9"/>
        <v>1.4855975228843106</v>
      </c>
      <c r="R23" s="2"/>
      <c r="S23" s="8">
        <v>27.9</v>
      </c>
    </row>
    <row r="24" spans="1:19" s="7" customFormat="1" x14ac:dyDescent="0.25">
      <c r="A24" s="27" t="s">
        <v>47</v>
      </c>
      <c r="B24" s="20">
        <v>21</v>
      </c>
      <c r="C24" s="7">
        <v>5</v>
      </c>
      <c r="D24" s="7">
        <v>4.8</v>
      </c>
      <c r="E24" s="7">
        <v>4.5999999999999996</v>
      </c>
      <c r="G24" s="7">
        <v>5.8</v>
      </c>
      <c r="H24" s="7">
        <v>5.0999999999999996</v>
      </c>
      <c r="I24" s="2"/>
      <c r="J24" s="2"/>
      <c r="K24" s="2"/>
      <c r="L24" s="2"/>
      <c r="M24" s="7">
        <f t="shared" si="5"/>
        <v>5</v>
      </c>
      <c r="N24" s="7">
        <f t="shared" si="6"/>
        <v>4.5999999999999996</v>
      </c>
      <c r="O24" s="7">
        <f t="shared" si="7"/>
        <v>5.8</v>
      </c>
      <c r="P24" s="7">
        <f t="shared" si="8"/>
        <v>5.0599999999999996</v>
      </c>
      <c r="Q24" s="7">
        <f t="shared" si="9"/>
        <v>0.45607017003965522</v>
      </c>
      <c r="S24" s="7">
        <v>7.34</v>
      </c>
    </row>
    <row r="25" spans="1:19" s="7" customFormat="1" x14ac:dyDescent="0.25">
      <c r="A25" s="27" t="s">
        <v>48</v>
      </c>
      <c r="B25" s="20">
        <v>22</v>
      </c>
      <c r="C25" s="7">
        <v>21.4</v>
      </c>
      <c r="D25" s="7">
        <v>18</v>
      </c>
      <c r="E25" s="7">
        <v>23.4</v>
      </c>
      <c r="F25" s="7">
        <v>21.7</v>
      </c>
      <c r="G25" s="7">
        <v>22.2</v>
      </c>
      <c r="H25" s="7">
        <v>21.8</v>
      </c>
      <c r="I25" s="2"/>
      <c r="J25" s="2"/>
      <c r="K25" s="2"/>
      <c r="L25" s="2"/>
      <c r="M25" s="7">
        <f t="shared" si="5"/>
        <v>6</v>
      </c>
      <c r="N25" s="7">
        <f t="shared" si="6"/>
        <v>18</v>
      </c>
      <c r="O25" s="7">
        <f t="shared" si="7"/>
        <v>23.4</v>
      </c>
      <c r="P25" s="7">
        <f t="shared" si="8"/>
        <v>21.416666666666668</v>
      </c>
      <c r="Q25" s="7">
        <f t="shared" si="9"/>
        <v>1.8137438260864365</v>
      </c>
      <c r="S25" s="7">
        <v>7.23</v>
      </c>
    </row>
    <row r="26" spans="1:19" s="7" customFormat="1" x14ac:dyDescent="0.25">
      <c r="A26" s="27" t="s">
        <v>49</v>
      </c>
      <c r="B26" s="20">
        <v>23</v>
      </c>
      <c r="C26" s="7">
        <v>61.5</v>
      </c>
      <c r="D26" s="7" t="s">
        <v>7</v>
      </c>
      <c r="E26" s="7" t="s">
        <v>7</v>
      </c>
      <c r="F26" s="7" t="s">
        <v>7</v>
      </c>
      <c r="G26" s="7">
        <v>71</v>
      </c>
      <c r="H26" s="7">
        <v>61</v>
      </c>
      <c r="I26" s="2"/>
      <c r="J26" s="2"/>
      <c r="K26" s="2"/>
      <c r="L26" s="2"/>
      <c r="M26" s="7">
        <f t="shared" si="5"/>
        <v>3</v>
      </c>
      <c r="N26" s="7">
        <f t="shared" si="6"/>
        <v>61</v>
      </c>
      <c r="O26" s="7">
        <f t="shared" si="7"/>
        <v>71</v>
      </c>
      <c r="P26" s="7">
        <f t="shared" si="8"/>
        <v>64.5</v>
      </c>
      <c r="Q26" s="7">
        <f t="shared" si="9"/>
        <v>5.634713834792322</v>
      </c>
      <c r="S26" s="7">
        <v>21.5</v>
      </c>
    </row>
    <row r="27" spans="1:19" s="11" customFormat="1" x14ac:dyDescent="0.25">
      <c r="A27" s="29" t="s">
        <v>50</v>
      </c>
      <c r="B27" s="20">
        <v>24</v>
      </c>
      <c r="C27" s="11">
        <v>38.200000000000003</v>
      </c>
      <c r="D27" s="11" t="s">
        <v>7</v>
      </c>
      <c r="E27" s="11" t="s">
        <v>7</v>
      </c>
      <c r="F27" s="11" t="s">
        <v>7</v>
      </c>
      <c r="G27" s="11">
        <v>40.1</v>
      </c>
      <c r="H27" s="11">
        <v>36.299999999999997</v>
      </c>
      <c r="I27" s="14"/>
      <c r="J27" s="14"/>
      <c r="K27" s="14"/>
      <c r="L27" s="14"/>
      <c r="M27" s="11">
        <f t="shared" si="5"/>
        <v>3</v>
      </c>
      <c r="N27" s="11">
        <f t="shared" si="6"/>
        <v>36.299999999999997</v>
      </c>
      <c r="O27" s="11">
        <f t="shared" si="7"/>
        <v>40.1</v>
      </c>
      <c r="P27" s="11">
        <f t="shared" si="8"/>
        <v>38.200000000000003</v>
      </c>
      <c r="Q27" s="11">
        <f t="shared" si="9"/>
        <v>1.9000000000000021</v>
      </c>
      <c r="S27" s="11">
        <v>22.5</v>
      </c>
    </row>
    <row r="28" spans="1:19" s="7" customFormat="1" x14ac:dyDescent="0.25">
      <c r="A28" s="27" t="s">
        <v>51</v>
      </c>
      <c r="B28" s="20">
        <v>25</v>
      </c>
      <c r="C28" s="7">
        <v>13.7</v>
      </c>
      <c r="D28" s="7">
        <v>14.6</v>
      </c>
      <c r="E28" s="7">
        <v>13.6</v>
      </c>
      <c r="F28" s="7">
        <v>14.5</v>
      </c>
      <c r="G28" s="7">
        <v>14.3</v>
      </c>
      <c r="H28" s="7">
        <v>14.3</v>
      </c>
      <c r="I28" s="2"/>
      <c r="J28" s="2"/>
      <c r="K28" s="2"/>
      <c r="L28" s="2"/>
      <c r="M28" s="7">
        <f t="shared" si="5"/>
        <v>6</v>
      </c>
      <c r="N28" s="7">
        <f t="shared" si="6"/>
        <v>13.6</v>
      </c>
      <c r="O28" s="7">
        <f t="shared" si="7"/>
        <v>14.6</v>
      </c>
      <c r="P28" s="7">
        <f t="shared" si="8"/>
        <v>14.166666666666666</v>
      </c>
      <c r="Q28" s="7">
        <f t="shared" si="9"/>
        <v>0.41793141383086641</v>
      </c>
      <c r="S28" s="7">
        <v>4</v>
      </c>
    </row>
    <row r="29" spans="1:19" s="7" customFormat="1" x14ac:dyDescent="0.25">
      <c r="A29" s="27" t="s">
        <v>52</v>
      </c>
      <c r="B29" s="20">
        <v>26</v>
      </c>
      <c r="C29" s="7">
        <v>24.7</v>
      </c>
      <c r="D29" s="7">
        <v>25.7</v>
      </c>
      <c r="E29" s="7">
        <v>28.1</v>
      </c>
      <c r="F29" s="7">
        <v>21</v>
      </c>
      <c r="G29" s="7">
        <v>29</v>
      </c>
      <c r="H29" s="7">
        <v>29.4</v>
      </c>
      <c r="I29" s="2"/>
      <c r="J29" s="2"/>
      <c r="K29" s="2"/>
      <c r="L29" s="2"/>
      <c r="M29" s="7">
        <f t="shared" si="5"/>
        <v>6</v>
      </c>
      <c r="N29" s="7">
        <f t="shared" si="6"/>
        <v>21</v>
      </c>
      <c r="O29" s="7">
        <f t="shared" si="7"/>
        <v>29.4</v>
      </c>
      <c r="P29" s="7">
        <f t="shared" si="8"/>
        <v>26.316666666666666</v>
      </c>
      <c r="Q29" s="7">
        <f t="shared" si="9"/>
        <v>3.1983850091360995</v>
      </c>
      <c r="S29" s="7">
        <v>9.58</v>
      </c>
    </row>
    <row r="30" spans="1:19" s="8" customFormat="1" x14ac:dyDescent="0.25">
      <c r="A30" s="25" t="s">
        <v>53</v>
      </c>
      <c r="B30" s="20">
        <v>27</v>
      </c>
      <c r="C30" s="8">
        <v>21</v>
      </c>
      <c r="D30" s="8">
        <v>21</v>
      </c>
      <c r="E30" s="8">
        <v>18.399999999999999</v>
      </c>
      <c r="F30" s="8">
        <v>23.4</v>
      </c>
      <c r="G30" s="8">
        <v>18.8</v>
      </c>
      <c r="H30" s="8">
        <v>23.4</v>
      </c>
      <c r="I30" s="2"/>
      <c r="J30" s="2"/>
      <c r="K30" s="2"/>
      <c r="L30" s="2"/>
      <c r="M30" s="8">
        <f t="shared" si="5"/>
        <v>6</v>
      </c>
      <c r="N30" s="8">
        <f t="shared" si="6"/>
        <v>18.399999999999999</v>
      </c>
      <c r="O30" s="8">
        <f t="shared" si="7"/>
        <v>23.4</v>
      </c>
      <c r="P30" s="8">
        <f t="shared" si="8"/>
        <v>21</v>
      </c>
      <c r="Q30" s="8">
        <f t="shared" si="9"/>
        <v>2.1503488089144978</v>
      </c>
      <c r="S30" s="8">
        <v>13.2</v>
      </c>
    </row>
    <row r="31" spans="1:19" s="8" customFormat="1" x14ac:dyDescent="0.25">
      <c r="A31" s="25" t="s">
        <v>54</v>
      </c>
      <c r="B31" s="20">
        <v>28</v>
      </c>
      <c r="C31" s="8">
        <v>9.4</v>
      </c>
      <c r="D31" s="8" t="s">
        <v>7</v>
      </c>
      <c r="E31" s="8">
        <v>9.6999999999999993</v>
      </c>
      <c r="F31" s="8">
        <v>10.7</v>
      </c>
      <c r="G31" s="8">
        <v>12.8</v>
      </c>
      <c r="H31" s="8">
        <v>10.5</v>
      </c>
      <c r="I31" s="2"/>
      <c r="J31" s="2"/>
      <c r="K31" s="2"/>
      <c r="L31" s="2"/>
      <c r="M31" s="8">
        <f t="shared" si="5"/>
        <v>5</v>
      </c>
      <c r="N31" s="8">
        <f t="shared" si="6"/>
        <v>9.4</v>
      </c>
      <c r="O31" s="8">
        <f t="shared" si="7"/>
        <v>12.8</v>
      </c>
      <c r="P31" s="8">
        <f t="shared" si="8"/>
        <v>10.620000000000001</v>
      </c>
      <c r="Q31" s="8">
        <f t="shared" si="9"/>
        <v>1.3330416347586398</v>
      </c>
      <c r="S31" s="8">
        <v>13.7</v>
      </c>
    </row>
    <row r="32" spans="1:19" s="15" customFormat="1" x14ac:dyDescent="0.25">
      <c r="A32" s="31" t="s">
        <v>55</v>
      </c>
      <c r="B32" s="20">
        <v>29</v>
      </c>
      <c r="C32" s="15">
        <v>23.86</v>
      </c>
      <c r="D32" s="15">
        <v>24.7</v>
      </c>
      <c r="E32" s="15">
        <v>19.89</v>
      </c>
      <c r="F32" s="15">
        <v>24</v>
      </c>
      <c r="G32" s="15">
        <v>19.79</v>
      </c>
      <c r="H32" s="15">
        <v>23.49</v>
      </c>
      <c r="I32" s="14"/>
      <c r="J32" s="14"/>
      <c r="K32" s="14"/>
      <c r="L32" s="14"/>
      <c r="M32" s="15">
        <f t="shared" ref="M32:M33" si="10">COUNT(C32:H32)</f>
        <v>6</v>
      </c>
      <c r="N32" s="15">
        <f t="shared" ref="N32:N33" si="11">MIN(C32:H32)</f>
        <v>19.79</v>
      </c>
      <c r="O32" s="15">
        <f t="shared" ref="O32:O33" si="12">MAX(C32:H32)</f>
        <v>24.7</v>
      </c>
      <c r="P32" s="15">
        <f t="shared" ref="P32:P33" si="13">AVERAGE(C32:H32)</f>
        <v>22.62166666666667</v>
      </c>
      <c r="Q32" s="15">
        <f t="shared" ref="Q32:Q33" si="14">STDEV(C32:H32)</f>
        <v>2.1903005881994062</v>
      </c>
    </row>
    <row r="33" spans="1:19" s="15" customFormat="1" x14ac:dyDescent="0.25">
      <c r="A33" s="31" t="s">
        <v>56</v>
      </c>
      <c r="B33" s="20">
        <v>30</v>
      </c>
      <c r="C33" s="15">
        <v>2.23</v>
      </c>
      <c r="D33" s="15" t="s">
        <v>7</v>
      </c>
      <c r="E33" s="15">
        <v>1.9</v>
      </c>
      <c r="F33" s="15">
        <v>2.19</v>
      </c>
      <c r="G33" s="15">
        <v>1.47</v>
      </c>
      <c r="H33" s="15">
        <v>2.23</v>
      </c>
      <c r="I33" s="14"/>
      <c r="J33" s="14"/>
      <c r="K33" s="14"/>
      <c r="L33" s="14"/>
      <c r="M33" s="15">
        <f t="shared" si="10"/>
        <v>5</v>
      </c>
      <c r="N33" s="15">
        <f t="shared" si="11"/>
        <v>1.47</v>
      </c>
      <c r="O33" s="15">
        <f t="shared" si="12"/>
        <v>2.23</v>
      </c>
      <c r="P33" s="15">
        <f t="shared" si="13"/>
        <v>2.004</v>
      </c>
      <c r="Q33" s="15">
        <f t="shared" si="14"/>
        <v>0.32890728176797918</v>
      </c>
    </row>
    <row r="34" spans="1:19" s="9" customFormat="1" x14ac:dyDescent="0.25">
      <c r="A34" s="30" t="s">
        <v>57</v>
      </c>
      <c r="B34" s="20">
        <v>31</v>
      </c>
      <c r="C34" s="9">
        <v>40</v>
      </c>
      <c r="D34" s="9">
        <v>37.4</v>
      </c>
      <c r="E34" s="9">
        <v>40.799999999999997</v>
      </c>
      <c r="F34" s="9">
        <v>47</v>
      </c>
      <c r="G34" s="9">
        <v>45.4</v>
      </c>
      <c r="H34" s="9">
        <v>44.8</v>
      </c>
      <c r="I34" s="2"/>
      <c r="J34" s="2"/>
      <c r="K34" s="2"/>
      <c r="L34" s="2"/>
      <c r="M34" s="9">
        <f>COUNT(C34:H34)</f>
        <v>6</v>
      </c>
      <c r="N34" s="9">
        <f>MIN(C34:H34)</f>
        <v>37.4</v>
      </c>
      <c r="O34" s="9">
        <f>MAX(C34:H34)</f>
        <v>47</v>
      </c>
      <c r="P34" s="9">
        <f>AVERAGE(C34:H34)</f>
        <v>42.566666666666663</v>
      </c>
      <c r="Q34" s="9">
        <f>STDEV(C34:H34)</f>
        <v>3.7168086669435469</v>
      </c>
      <c r="S34" s="9">
        <v>21.6</v>
      </c>
    </row>
    <row r="35" spans="1:19" s="9" customFormat="1" x14ac:dyDescent="0.25">
      <c r="A35" s="30" t="s">
        <v>58</v>
      </c>
      <c r="B35" s="20">
        <v>32</v>
      </c>
      <c r="C35" s="9">
        <v>32.4</v>
      </c>
      <c r="D35" s="9">
        <v>31.5</v>
      </c>
      <c r="E35" s="9">
        <v>33.799999999999997</v>
      </c>
      <c r="F35" s="9">
        <v>36.5</v>
      </c>
      <c r="G35" s="9">
        <v>34.9</v>
      </c>
      <c r="H35" s="9">
        <v>36.4</v>
      </c>
      <c r="I35" s="2"/>
      <c r="J35" s="2"/>
      <c r="K35" s="2"/>
      <c r="L35" s="2"/>
      <c r="M35" s="9">
        <f>COUNT(C35:H35)</f>
        <v>6</v>
      </c>
      <c r="N35" s="9">
        <f>MIN(C35:H35)</f>
        <v>31.5</v>
      </c>
      <c r="O35" s="9">
        <f>MAX(C35:H35)</f>
        <v>36.5</v>
      </c>
      <c r="P35" s="9">
        <f>AVERAGE(C35:H35)</f>
        <v>34.25</v>
      </c>
      <c r="Q35" s="9">
        <f>STDEV(C35:H35)</f>
        <v>2.063734479045209</v>
      </c>
      <c r="S35" s="9">
        <v>15.2</v>
      </c>
    </row>
    <row r="36" spans="1:19" s="9" customFormat="1" x14ac:dyDescent="0.25">
      <c r="A36" s="30" t="s">
        <v>59</v>
      </c>
      <c r="B36" s="20">
        <v>33</v>
      </c>
      <c r="C36" s="9">
        <v>19.7</v>
      </c>
      <c r="D36" s="9">
        <v>14.5</v>
      </c>
      <c r="E36" s="9">
        <v>18.3</v>
      </c>
      <c r="F36" s="9">
        <v>18.899999999999999</v>
      </c>
      <c r="G36" s="9">
        <v>16</v>
      </c>
      <c r="H36" s="9">
        <v>17</v>
      </c>
      <c r="I36" s="2"/>
      <c r="J36" s="2"/>
      <c r="K36" s="2"/>
      <c r="L36" s="2"/>
      <c r="M36" s="9">
        <f>COUNT(C36:H36)</f>
        <v>6</v>
      </c>
      <c r="N36" s="9">
        <f>MIN(C36:H36)</f>
        <v>14.5</v>
      </c>
      <c r="O36" s="9">
        <f>MAX(C36:H36)</f>
        <v>19.7</v>
      </c>
      <c r="P36" s="9">
        <f>AVERAGE(C36:H36)</f>
        <v>17.400000000000002</v>
      </c>
      <c r="Q36" s="9">
        <f>STDEV(C36:H36)</f>
        <v>1.943193248238573</v>
      </c>
      <c r="S36" s="9">
        <v>23.6</v>
      </c>
    </row>
    <row r="37" spans="1:19" s="9" customFormat="1" x14ac:dyDescent="0.25">
      <c r="A37" s="30" t="s">
        <v>60</v>
      </c>
      <c r="B37" s="20">
        <v>34</v>
      </c>
      <c r="C37" s="9">
        <v>13.8</v>
      </c>
      <c r="D37" s="9">
        <v>13.4</v>
      </c>
      <c r="E37" s="9">
        <v>8</v>
      </c>
      <c r="F37" s="9">
        <v>12.1</v>
      </c>
      <c r="G37" s="9">
        <v>10.9</v>
      </c>
      <c r="H37" s="9">
        <v>12</v>
      </c>
      <c r="I37" s="2"/>
      <c r="J37" s="2"/>
      <c r="K37" s="2"/>
      <c r="L37" s="2"/>
      <c r="M37" s="9">
        <f>COUNT(C37:H37)</f>
        <v>6</v>
      </c>
      <c r="N37" s="9">
        <f>MIN(C37:H37)</f>
        <v>8</v>
      </c>
      <c r="O37" s="9">
        <f>MAX(C37:H37)</f>
        <v>13.8</v>
      </c>
      <c r="P37" s="9">
        <f>AVERAGE(C37:H37)</f>
        <v>11.700000000000001</v>
      </c>
      <c r="Q37" s="9">
        <f>STDEV(C37:H37)</f>
        <v>2.0918890983988612</v>
      </c>
      <c r="S37" s="9">
        <v>23.1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"/>
  <sheetViews>
    <sheetView tabSelected="1" topLeftCell="A10" workbookViewId="0">
      <selection activeCell="A35" sqref="A35"/>
    </sheetView>
  </sheetViews>
  <sheetFormatPr defaultColWidth="8.7109375" defaultRowHeight="15" x14ac:dyDescent="0.25"/>
  <cols>
    <col min="1" max="1" width="55.85546875" style="24" customWidth="1"/>
    <col min="2" max="2" width="10.140625" style="23" customWidth="1"/>
    <col min="3" max="3" width="14.85546875" style="1" customWidth="1"/>
    <col min="4" max="4" width="12.85546875" style="1" customWidth="1"/>
    <col min="5" max="5" width="12.28515625" style="1" customWidth="1"/>
    <col min="6" max="6" width="13.140625" style="1" customWidth="1"/>
    <col min="7" max="7" width="5.140625" style="1" customWidth="1"/>
    <col min="8" max="12" width="8.7109375" style="7"/>
    <col min="13" max="16384" width="8.7109375" style="1"/>
  </cols>
  <sheetData>
    <row r="1" spans="1:12" s="4" customFormat="1" x14ac:dyDescent="0.25">
      <c r="A1" s="3" t="s">
        <v>30</v>
      </c>
      <c r="B1" s="22" t="s">
        <v>29</v>
      </c>
      <c r="C1" s="4" t="s">
        <v>20</v>
      </c>
      <c r="D1" s="4" t="s">
        <v>22</v>
      </c>
      <c r="E1" s="4" t="s">
        <v>23</v>
      </c>
      <c r="F1" s="4" t="s">
        <v>24</v>
      </c>
      <c r="H1" s="6" t="s">
        <v>10</v>
      </c>
      <c r="I1" s="6" t="s">
        <v>13</v>
      </c>
      <c r="J1" s="6" t="s">
        <v>12</v>
      </c>
      <c r="K1" s="6" t="s">
        <v>11</v>
      </c>
      <c r="L1" s="6" t="s">
        <v>14</v>
      </c>
    </row>
    <row r="3" spans="1:12" x14ac:dyDescent="0.25">
      <c r="C3" s="1" t="s">
        <v>21</v>
      </c>
    </row>
    <row r="4" spans="1:12" s="8" customFormat="1" x14ac:dyDescent="0.25">
      <c r="A4" s="25" t="s">
        <v>31</v>
      </c>
      <c r="B4" s="23">
        <v>1</v>
      </c>
      <c r="C4" s="8">
        <v>1798</v>
      </c>
      <c r="D4" s="8">
        <v>1236</v>
      </c>
      <c r="E4" s="8">
        <v>1435</v>
      </c>
      <c r="F4" s="8">
        <v>1323</v>
      </c>
    </row>
    <row r="5" spans="1:12" s="8" customFormat="1" x14ac:dyDescent="0.25">
      <c r="A5" s="25" t="s">
        <v>32</v>
      </c>
      <c r="B5" s="23">
        <v>2</v>
      </c>
      <c r="C5" s="8">
        <v>262</v>
      </c>
      <c r="D5" s="8">
        <v>180</v>
      </c>
      <c r="E5" s="8">
        <v>170.9</v>
      </c>
      <c r="F5" s="8">
        <v>177</v>
      </c>
    </row>
    <row r="6" spans="1:12" s="17" customFormat="1" x14ac:dyDescent="0.25">
      <c r="A6" s="32" t="s">
        <v>33</v>
      </c>
      <c r="B6" s="23">
        <v>3</v>
      </c>
      <c r="C6" s="17">
        <v>108</v>
      </c>
      <c r="D6" s="17">
        <v>90</v>
      </c>
      <c r="E6" s="17">
        <v>107</v>
      </c>
      <c r="F6" s="17">
        <v>95</v>
      </c>
    </row>
    <row r="7" spans="1:12" s="8" customFormat="1" x14ac:dyDescent="0.25">
      <c r="A7" s="25" t="s">
        <v>61</v>
      </c>
      <c r="B7" s="23">
        <v>4</v>
      </c>
      <c r="C7" s="8">
        <v>970</v>
      </c>
      <c r="D7" s="8">
        <v>632</v>
      </c>
      <c r="E7" s="8">
        <v>727</v>
      </c>
      <c r="F7" s="8">
        <v>653</v>
      </c>
    </row>
    <row r="8" spans="1:12" s="10" customFormat="1" x14ac:dyDescent="0.25">
      <c r="A8" s="26" t="s">
        <v>16</v>
      </c>
      <c r="B8" s="23">
        <v>5</v>
      </c>
      <c r="C8" s="10">
        <v>27</v>
      </c>
      <c r="D8" s="10">
        <v>28.7</v>
      </c>
      <c r="E8" s="10">
        <v>29.9</v>
      </c>
      <c r="F8" s="10">
        <v>31.8</v>
      </c>
    </row>
    <row r="9" spans="1:12" s="10" customFormat="1" x14ac:dyDescent="0.25">
      <c r="A9" s="26" t="s">
        <v>17</v>
      </c>
      <c r="B9" s="23">
        <v>6</v>
      </c>
      <c r="C9" s="10">
        <v>6.86</v>
      </c>
      <c r="D9" s="10">
        <v>6.87</v>
      </c>
      <c r="E9" s="10">
        <v>8.4</v>
      </c>
      <c r="F9" s="10">
        <v>7.47</v>
      </c>
    </row>
    <row r="10" spans="1:12" s="10" customFormat="1" x14ac:dyDescent="0.25">
      <c r="A10" s="26" t="s">
        <v>18</v>
      </c>
      <c r="B10" s="23">
        <v>7</v>
      </c>
      <c r="C10" s="10">
        <v>16.600000000000001</v>
      </c>
      <c r="D10" s="10">
        <v>13.7</v>
      </c>
      <c r="E10" s="10">
        <v>13.4</v>
      </c>
      <c r="F10" s="10">
        <v>13.9</v>
      </c>
    </row>
    <row r="11" spans="1:12" s="10" customFormat="1" x14ac:dyDescent="0.25">
      <c r="A11" s="26" t="s">
        <v>19</v>
      </c>
      <c r="B11" s="23">
        <v>8</v>
      </c>
      <c r="C11" s="10">
        <v>3.18</v>
      </c>
      <c r="D11" s="10">
        <v>3.8</v>
      </c>
      <c r="E11" s="10">
        <v>4.53</v>
      </c>
      <c r="F11" s="10">
        <v>3.85</v>
      </c>
    </row>
    <row r="12" spans="1:12" s="10" customFormat="1" x14ac:dyDescent="0.25">
      <c r="A12" s="26" t="s">
        <v>62</v>
      </c>
      <c r="B12" s="23">
        <v>9</v>
      </c>
      <c r="C12" s="10">
        <v>53.9</v>
      </c>
      <c r="D12" s="10">
        <v>51.1</v>
      </c>
      <c r="E12" s="10">
        <v>50.7</v>
      </c>
      <c r="F12" s="10">
        <v>49.4</v>
      </c>
    </row>
    <row r="13" spans="1:12" s="7" customFormat="1" x14ac:dyDescent="0.25">
      <c r="A13" s="27" t="s">
        <v>34</v>
      </c>
      <c r="B13" s="23">
        <v>10</v>
      </c>
      <c r="C13" s="7">
        <v>20.6</v>
      </c>
      <c r="D13" s="7">
        <v>18.8</v>
      </c>
      <c r="E13" s="7">
        <v>17.5</v>
      </c>
      <c r="F13" s="7">
        <v>16.7</v>
      </c>
    </row>
    <row r="14" spans="1:12" s="12" customFormat="1" x14ac:dyDescent="0.25">
      <c r="A14" s="28" t="s">
        <v>35</v>
      </c>
      <c r="B14" s="23">
        <v>11</v>
      </c>
      <c r="C14" s="12">
        <v>27</v>
      </c>
      <c r="D14" s="12">
        <v>23.6</v>
      </c>
      <c r="E14" s="12">
        <v>22.9</v>
      </c>
      <c r="F14" s="12">
        <v>21.6</v>
      </c>
    </row>
    <row r="15" spans="1:12" s="7" customFormat="1" x14ac:dyDescent="0.25">
      <c r="A15" s="27" t="s">
        <v>36</v>
      </c>
      <c r="B15" s="23">
        <v>12</v>
      </c>
      <c r="C15" s="7">
        <v>54.7</v>
      </c>
      <c r="D15" s="7">
        <v>35.1</v>
      </c>
      <c r="E15" s="7">
        <v>38.9</v>
      </c>
      <c r="F15" s="7">
        <v>35.9</v>
      </c>
    </row>
    <row r="16" spans="1:12" s="12" customFormat="1" x14ac:dyDescent="0.25">
      <c r="A16" s="28" t="s">
        <v>37</v>
      </c>
      <c r="B16" s="23">
        <v>13</v>
      </c>
      <c r="C16" s="12">
        <v>53</v>
      </c>
      <c r="D16" s="12">
        <v>37.200000000000003</v>
      </c>
      <c r="E16" s="12" t="s">
        <v>25</v>
      </c>
      <c r="F16" s="12">
        <v>36.5</v>
      </c>
    </row>
    <row r="17" spans="1:12" s="7" customFormat="1" x14ac:dyDescent="0.25">
      <c r="A17" s="27" t="s">
        <v>38</v>
      </c>
      <c r="B17" s="23">
        <v>14</v>
      </c>
      <c r="C17" s="7">
        <v>66.5</v>
      </c>
      <c r="D17" s="7">
        <v>43</v>
      </c>
      <c r="E17" s="7">
        <v>48</v>
      </c>
      <c r="F17" s="7">
        <v>41.6</v>
      </c>
    </row>
    <row r="18" spans="1:12" s="7" customFormat="1" x14ac:dyDescent="0.25">
      <c r="A18" s="27" t="s">
        <v>63</v>
      </c>
      <c r="B18" s="23">
        <v>15</v>
      </c>
      <c r="C18" s="7">
        <v>34</v>
      </c>
      <c r="D18" s="7">
        <v>23.7</v>
      </c>
      <c r="E18" s="7">
        <v>23.6</v>
      </c>
      <c r="F18" s="7">
        <v>24.7</v>
      </c>
    </row>
    <row r="19" spans="1:12" s="11" customFormat="1" x14ac:dyDescent="0.25">
      <c r="A19" s="29" t="s">
        <v>64</v>
      </c>
      <c r="B19" s="23">
        <v>16</v>
      </c>
      <c r="C19" s="11">
        <v>50.94</v>
      </c>
      <c r="D19" s="11">
        <v>63.44</v>
      </c>
      <c r="E19" s="11" t="s">
        <v>7</v>
      </c>
      <c r="F19" s="11">
        <v>59.18</v>
      </c>
      <c r="H19" s="7"/>
      <c r="I19" s="7"/>
      <c r="J19" s="7"/>
      <c r="K19" s="7"/>
      <c r="L19" s="7"/>
    </row>
    <row r="20" spans="1:12" s="9" customFormat="1" x14ac:dyDescent="0.25">
      <c r="A20" s="30" t="s">
        <v>41</v>
      </c>
      <c r="B20" s="23">
        <v>17</v>
      </c>
      <c r="C20" s="9">
        <v>19</v>
      </c>
      <c r="D20" s="9">
        <v>16.5</v>
      </c>
      <c r="E20" s="9">
        <v>13.9</v>
      </c>
      <c r="F20" s="9">
        <v>15.6</v>
      </c>
    </row>
    <row r="21" spans="1:12" s="9" customFormat="1" x14ac:dyDescent="0.25">
      <c r="A21" s="30" t="s">
        <v>42</v>
      </c>
      <c r="B21" s="23">
        <v>18</v>
      </c>
      <c r="C21" s="9">
        <v>31.6</v>
      </c>
      <c r="D21" s="9">
        <v>26</v>
      </c>
      <c r="E21" s="9">
        <v>26.9</v>
      </c>
      <c r="F21" s="9">
        <v>26.9</v>
      </c>
    </row>
    <row r="22" spans="1:12" s="10" customFormat="1" x14ac:dyDescent="0.25">
      <c r="A22" s="26" t="s">
        <v>43</v>
      </c>
      <c r="B22" s="23">
        <v>19</v>
      </c>
      <c r="C22" s="10">
        <v>0.6</v>
      </c>
      <c r="D22" s="10">
        <v>0.63</v>
      </c>
      <c r="E22" s="10">
        <v>0.52</v>
      </c>
      <c r="F22" s="10">
        <v>0.57999999999999996</v>
      </c>
      <c r="H22" s="9"/>
      <c r="I22" s="9"/>
      <c r="J22" s="9"/>
      <c r="K22" s="9"/>
      <c r="L22" s="9"/>
    </row>
    <row r="23" spans="1:12" s="16" customFormat="1" x14ac:dyDescent="0.25">
      <c r="A23" s="33" t="s">
        <v>44</v>
      </c>
      <c r="B23" s="23">
        <v>20</v>
      </c>
      <c r="C23" s="16" t="s">
        <v>28</v>
      </c>
      <c r="D23" s="16">
        <v>4.3</v>
      </c>
      <c r="E23" s="16">
        <v>6</v>
      </c>
      <c r="F23" s="16" t="s">
        <v>28</v>
      </c>
    </row>
    <row r="24" spans="1:12" s="16" customFormat="1" x14ac:dyDescent="0.25">
      <c r="A24" s="33" t="s">
        <v>45</v>
      </c>
      <c r="B24" s="23">
        <v>21</v>
      </c>
      <c r="C24" s="16">
        <v>8.6999999999999993</v>
      </c>
      <c r="D24" s="16">
        <v>5.5</v>
      </c>
      <c r="E24" s="16">
        <v>5</v>
      </c>
      <c r="F24" s="16">
        <v>6</v>
      </c>
    </row>
    <row r="25" spans="1:12" s="16" customFormat="1" x14ac:dyDescent="0.25">
      <c r="A25" s="33" t="s">
        <v>46</v>
      </c>
      <c r="B25" s="23">
        <v>22</v>
      </c>
      <c r="C25" s="16">
        <v>6</v>
      </c>
      <c r="D25" s="16">
        <v>8.6</v>
      </c>
      <c r="E25" s="16">
        <v>6</v>
      </c>
      <c r="F25" s="16">
        <v>5</v>
      </c>
    </row>
    <row r="26" spans="1:12" s="7" customFormat="1" x14ac:dyDescent="0.25">
      <c r="A26" s="27" t="s">
        <v>47</v>
      </c>
      <c r="B26" s="23">
        <v>23</v>
      </c>
      <c r="C26" s="7">
        <v>8.6999999999999993</v>
      </c>
      <c r="D26" s="7">
        <v>5.7</v>
      </c>
      <c r="E26" s="7">
        <v>6.3</v>
      </c>
      <c r="F26" s="7">
        <v>5.5</v>
      </c>
    </row>
    <row r="27" spans="1:12" s="7" customFormat="1" x14ac:dyDescent="0.25">
      <c r="A27" s="27" t="s">
        <v>48</v>
      </c>
      <c r="B27" s="23">
        <v>24</v>
      </c>
      <c r="C27" s="7">
        <v>29</v>
      </c>
      <c r="D27" s="7">
        <v>23.6</v>
      </c>
      <c r="E27" s="7">
        <v>21.1</v>
      </c>
      <c r="F27" s="7">
        <v>20.8</v>
      </c>
    </row>
    <row r="28" spans="1:12" s="11" customFormat="1" x14ac:dyDescent="0.25">
      <c r="A28" s="27" t="s">
        <v>49</v>
      </c>
      <c r="B28" s="23">
        <v>25</v>
      </c>
      <c r="C28" s="11">
        <v>129</v>
      </c>
      <c r="D28" s="11">
        <v>81</v>
      </c>
      <c r="E28" s="11">
        <v>76.099999999999994</v>
      </c>
      <c r="F28" s="11">
        <v>74.3</v>
      </c>
    </row>
    <row r="29" spans="1:12" s="11" customFormat="1" x14ac:dyDescent="0.25">
      <c r="A29" s="29" t="s">
        <v>65</v>
      </c>
      <c r="B29" s="23">
        <v>26</v>
      </c>
      <c r="C29" s="11">
        <v>49</v>
      </c>
      <c r="D29" s="11">
        <v>47</v>
      </c>
      <c r="E29" s="11">
        <v>45</v>
      </c>
      <c r="F29" s="11">
        <v>43.6</v>
      </c>
    </row>
    <row r="30" spans="1:12" s="7" customFormat="1" x14ac:dyDescent="0.25">
      <c r="A30" s="27" t="s">
        <v>51</v>
      </c>
      <c r="B30" s="23">
        <v>27</v>
      </c>
      <c r="C30" s="7">
        <v>17</v>
      </c>
      <c r="D30" s="7">
        <v>14.2</v>
      </c>
      <c r="E30" s="7">
        <v>13.4</v>
      </c>
      <c r="F30" s="7">
        <v>12.9</v>
      </c>
    </row>
    <row r="31" spans="1:12" s="7" customFormat="1" x14ac:dyDescent="0.25">
      <c r="A31" s="27" t="s">
        <v>52</v>
      </c>
      <c r="B31" s="23">
        <v>28</v>
      </c>
      <c r="C31" s="7">
        <v>37</v>
      </c>
      <c r="D31" s="7">
        <v>24.6</v>
      </c>
      <c r="E31" s="7">
        <v>32</v>
      </c>
      <c r="F31" s="7">
        <v>28.2</v>
      </c>
    </row>
    <row r="32" spans="1:12" s="8" customFormat="1" x14ac:dyDescent="0.25">
      <c r="A32" s="25" t="s">
        <v>53</v>
      </c>
      <c r="B32" s="23">
        <v>29</v>
      </c>
      <c r="C32" s="8">
        <v>32</v>
      </c>
      <c r="D32" s="8">
        <v>25.5</v>
      </c>
      <c r="E32" s="8">
        <v>24.4</v>
      </c>
      <c r="F32" s="8">
        <v>26</v>
      </c>
    </row>
    <row r="33" spans="1:6" s="8" customFormat="1" x14ac:dyDescent="0.25">
      <c r="A33" s="25" t="s">
        <v>54</v>
      </c>
      <c r="B33" s="23">
        <v>30</v>
      </c>
      <c r="C33" s="8">
        <v>16.7</v>
      </c>
      <c r="D33" s="8">
        <v>11.6</v>
      </c>
      <c r="E33" s="8">
        <v>13</v>
      </c>
      <c r="F33" s="8">
        <v>11.8</v>
      </c>
    </row>
    <row r="34" spans="1:6" s="15" customFormat="1" x14ac:dyDescent="0.25">
      <c r="A34" s="31" t="s">
        <v>66</v>
      </c>
      <c r="B34" s="23">
        <v>31</v>
      </c>
      <c r="C34" s="15">
        <v>29.63</v>
      </c>
      <c r="D34" s="15">
        <v>28.33</v>
      </c>
      <c r="E34" s="15">
        <v>22.8</v>
      </c>
      <c r="F34" s="15">
        <v>27.37</v>
      </c>
    </row>
    <row r="35" spans="1:6" s="15" customFormat="1" x14ac:dyDescent="0.25">
      <c r="A35" s="31" t="s">
        <v>67</v>
      </c>
      <c r="B35" s="23">
        <v>32</v>
      </c>
      <c r="C35" s="15">
        <v>1.92</v>
      </c>
      <c r="D35" s="15">
        <v>2.2000000000000002</v>
      </c>
      <c r="E35" s="15">
        <v>1.88</v>
      </c>
      <c r="F35" s="15">
        <v>2.2000000000000002</v>
      </c>
    </row>
    <row r="36" spans="1:6" s="21" customFormat="1" x14ac:dyDescent="0.25">
      <c r="A36" s="34" t="s">
        <v>27</v>
      </c>
      <c r="B36" s="23">
        <v>33</v>
      </c>
      <c r="C36" s="21" t="s">
        <v>28</v>
      </c>
      <c r="D36" s="21" t="s">
        <v>28</v>
      </c>
      <c r="E36" s="21">
        <v>78</v>
      </c>
      <c r="F36" s="21">
        <v>82</v>
      </c>
    </row>
    <row r="37" spans="1:6" s="21" customFormat="1" x14ac:dyDescent="0.25">
      <c r="A37" s="34" t="s">
        <v>26</v>
      </c>
      <c r="B37" s="23">
        <v>34</v>
      </c>
      <c r="C37" s="21" t="s">
        <v>28</v>
      </c>
      <c r="D37" s="21" t="s">
        <v>28</v>
      </c>
      <c r="E37" s="21">
        <v>35</v>
      </c>
      <c r="F37" s="21">
        <v>34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males</vt:lpstr>
      <vt:lpstr>females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AVTchesunov</dc:creator>
  <cp:lastModifiedBy>AVT</cp:lastModifiedBy>
  <dcterms:created xsi:type="dcterms:W3CDTF">2020-12-30T11:17:15Z</dcterms:created>
  <dcterms:modified xsi:type="dcterms:W3CDTF">2022-07-06T16:23:48Z</dcterms:modified>
</cp:coreProperties>
</file>