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ематологические дела\Нематол рукописи\MS Tchesunov et al., Cuba sponge Acanthopharynx\MS Cuba Acanthopharynx SUPPLEMENTS\"/>
    </mc:Choice>
  </mc:AlternateContent>
  <xr:revisionPtr revIDLastSave="0" documentId="8_{39ABC766-7CD6-44E7-9B70-4131EEFB33C9}" xr6:coauthVersionLast="47" xr6:coauthVersionMax="47" xr10:uidLastSave="{00000000-0000-0000-0000-000000000000}"/>
  <bookViews>
    <workbookView xWindow="6045" yWindow="330" windowWidth="15495" windowHeight="15600" xr2:uid="{00000000-000D-0000-FFFF-FFFF00000000}"/>
  </bookViews>
  <sheets>
    <sheet name="males" sheetId="1" r:id="rId1"/>
    <sheet name="females" sheetId="2" r:id="rId2"/>
    <sheet name="Лист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2" i="1" l="1"/>
  <c r="N22" i="1"/>
  <c r="O22" i="1"/>
  <c r="P22" i="1"/>
  <c r="Q22" i="1"/>
  <c r="M23" i="1"/>
  <c r="N23" i="1"/>
  <c r="O23" i="1"/>
  <c r="P23" i="1"/>
  <c r="Q23" i="1"/>
  <c r="M24" i="1"/>
  <c r="N24" i="1"/>
  <c r="O24" i="1"/>
  <c r="P24" i="1"/>
  <c r="Q24" i="1"/>
  <c r="M25" i="1"/>
  <c r="N25" i="1"/>
  <c r="O25" i="1"/>
  <c r="P25" i="1"/>
  <c r="Q25" i="1"/>
  <c r="M26" i="1"/>
  <c r="N26" i="1"/>
  <c r="O26" i="1"/>
  <c r="P26" i="1"/>
  <c r="Q26" i="1"/>
  <c r="M27" i="1"/>
  <c r="N27" i="1"/>
  <c r="O27" i="1"/>
  <c r="P27" i="1"/>
  <c r="Q27" i="1"/>
  <c r="M28" i="1"/>
  <c r="N28" i="1"/>
  <c r="O28" i="1"/>
  <c r="P28" i="1"/>
  <c r="Q28" i="1"/>
  <c r="M33" i="1"/>
  <c r="N33" i="1"/>
  <c r="O33" i="1"/>
  <c r="P33" i="1"/>
  <c r="Q33" i="1"/>
  <c r="M34" i="1"/>
  <c r="N34" i="1"/>
  <c r="O34" i="1"/>
  <c r="P34" i="1"/>
  <c r="Q34" i="1"/>
  <c r="M35" i="1"/>
  <c r="N35" i="1"/>
  <c r="O35" i="1"/>
  <c r="P35" i="1"/>
  <c r="Q35" i="1"/>
  <c r="M36" i="1"/>
  <c r="N36" i="1"/>
  <c r="O36" i="1"/>
  <c r="P36" i="1"/>
  <c r="Q36" i="1"/>
  <c r="M29" i="1"/>
  <c r="N29" i="1"/>
  <c r="O29" i="1"/>
  <c r="P29" i="1"/>
  <c r="Q29" i="1"/>
  <c r="M30" i="1"/>
  <c r="N30" i="1"/>
  <c r="O30" i="1"/>
  <c r="P30" i="1"/>
  <c r="Q30" i="1"/>
  <c r="M31" i="1"/>
  <c r="N31" i="1"/>
  <c r="O31" i="1"/>
  <c r="P31" i="1"/>
  <c r="Q31" i="1"/>
  <c r="M32" i="1"/>
  <c r="N32" i="1"/>
  <c r="O32" i="1"/>
  <c r="P32" i="1"/>
  <c r="Q32" i="1"/>
  <c r="Q21" i="1"/>
  <c r="P21" i="1"/>
  <c r="O21" i="1"/>
  <c r="N21" i="1"/>
  <c r="M21" i="1"/>
  <c r="M20" i="1"/>
  <c r="N20" i="1"/>
  <c r="O20" i="1"/>
  <c r="P20" i="1"/>
  <c r="Q20" i="1"/>
  <c r="M4" i="1"/>
  <c r="N4" i="1"/>
  <c r="O4" i="1"/>
  <c r="P4" i="1"/>
  <c r="Q4" i="1"/>
  <c r="M5" i="1"/>
  <c r="N5" i="1"/>
  <c r="O5" i="1"/>
  <c r="P5" i="1"/>
  <c r="Q5" i="1"/>
  <c r="M6" i="1"/>
  <c r="N6" i="1"/>
  <c r="O6" i="1"/>
  <c r="P6" i="1"/>
  <c r="Q6" i="1"/>
  <c r="M7" i="1"/>
  <c r="N7" i="1"/>
  <c r="O7" i="1"/>
  <c r="P7" i="1"/>
  <c r="Q7" i="1"/>
  <c r="M8" i="1"/>
  <c r="N8" i="1"/>
  <c r="O8" i="1"/>
  <c r="P8" i="1"/>
  <c r="Q8" i="1"/>
  <c r="M9" i="1"/>
  <c r="N9" i="1"/>
  <c r="O9" i="1"/>
  <c r="P9" i="1"/>
  <c r="Q9" i="1"/>
  <c r="M10" i="1"/>
  <c r="N10" i="1"/>
  <c r="O10" i="1"/>
  <c r="P10" i="1"/>
  <c r="Q10" i="1"/>
  <c r="M11" i="1"/>
  <c r="N11" i="1"/>
  <c r="O11" i="1"/>
  <c r="P11" i="1"/>
  <c r="Q11" i="1"/>
  <c r="M12" i="1"/>
  <c r="N12" i="1"/>
  <c r="O12" i="1"/>
  <c r="P12" i="1"/>
  <c r="Q12" i="1"/>
  <c r="M13" i="1"/>
  <c r="N13" i="1"/>
  <c r="O13" i="1"/>
  <c r="P13" i="1"/>
  <c r="Q13" i="1"/>
  <c r="M14" i="1"/>
  <c r="N14" i="1"/>
  <c r="O14" i="1"/>
  <c r="P14" i="1"/>
  <c r="Q14" i="1"/>
  <c r="M15" i="1"/>
  <c r="N15" i="1"/>
  <c r="O15" i="1"/>
  <c r="P15" i="1"/>
  <c r="Q15" i="1"/>
  <c r="M16" i="1"/>
  <c r="N16" i="1"/>
  <c r="O16" i="1"/>
  <c r="P16" i="1"/>
  <c r="Q16" i="1"/>
  <c r="M17" i="1"/>
  <c r="N17" i="1"/>
  <c r="O17" i="1"/>
  <c r="P17" i="1"/>
  <c r="Q17" i="1"/>
  <c r="M18" i="1"/>
  <c r="N18" i="1"/>
  <c r="O18" i="1"/>
  <c r="P18" i="1"/>
  <c r="Q18" i="1"/>
  <c r="M19" i="1"/>
  <c r="N19" i="1"/>
  <c r="O19" i="1"/>
  <c r="P19" i="1"/>
  <c r="Q19" i="1"/>
  <c r="Q3" i="1"/>
  <c r="P3" i="1"/>
  <c r="O3" i="1"/>
  <c r="N3" i="1"/>
  <c r="M3" i="1"/>
  <c r="Q28" i="2"/>
  <c r="R28" i="2"/>
  <c r="S28" i="2"/>
  <c r="T28" i="2"/>
  <c r="U28" i="2"/>
  <c r="Q29" i="2"/>
  <c r="R29" i="2"/>
  <c r="S29" i="2"/>
  <c r="T29" i="2"/>
  <c r="U29" i="2"/>
  <c r="Q30" i="2"/>
  <c r="R30" i="2"/>
  <c r="S30" i="2"/>
  <c r="T30" i="2"/>
  <c r="U30" i="2"/>
  <c r="Q31" i="2"/>
  <c r="R31" i="2"/>
  <c r="S31" i="2"/>
  <c r="T31" i="2"/>
  <c r="U31" i="2"/>
  <c r="Q36" i="2"/>
  <c r="R36" i="2"/>
  <c r="S36" i="2"/>
  <c r="T36" i="2"/>
  <c r="U36" i="2"/>
  <c r="Q37" i="2"/>
  <c r="R37" i="2"/>
  <c r="S37" i="2"/>
  <c r="T37" i="2"/>
  <c r="U37" i="2"/>
  <c r="Q32" i="2"/>
  <c r="R32" i="2"/>
  <c r="S32" i="2"/>
  <c r="T32" i="2"/>
  <c r="U32" i="2"/>
  <c r="Q33" i="2"/>
  <c r="R33" i="2"/>
  <c r="S33" i="2"/>
  <c r="T33" i="2"/>
  <c r="U33" i="2"/>
  <c r="Q34" i="2"/>
  <c r="R34" i="2"/>
  <c r="S34" i="2"/>
  <c r="T34" i="2"/>
  <c r="U34" i="2"/>
  <c r="Q35" i="2"/>
  <c r="R35" i="2"/>
  <c r="S35" i="2"/>
  <c r="T35" i="2"/>
  <c r="U35" i="2"/>
  <c r="Q23" i="2"/>
  <c r="R23" i="2"/>
  <c r="S23" i="2"/>
  <c r="T23" i="2"/>
  <c r="U23" i="2"/>
  <c r="Q24" i="2"/>
  <c r="R24" i="2"/>
  <c r="S24" i="2"/>
  <c r="T24" i="2"/>
  <c r="U24" i="2"/>
  <c r="Q25" i="2"/>
  <c r="R25" i="2"/>
  <c r="S25" i="2"/>
  <c r="T25" i="2"/>
  <c r="U25" i="2"/>
  <c r="Q26" i="2"/>
  <c r="R26" i="2"/>
  <c r="S26" i="2"/>
  <c r="T26" i="2"/>
  <c r="U26" i="2"/>
  <c r="Q27" i="2"/>
  <c r="R27" i="2"/>
  <c r="S27" i="2"/>
  <c r="T27" i="2"/>
  <c r="U27" i="2"/>
  <c r="Q20" i="2"/>
  <c r="R20" i="2"/>
  <c r="S20" i="2"/>
  <c r="T20" i="2"/>
  <c r="U20" i="2"/>
  <c r="Q21" i="2"/>
  <c r="R21" i="2"/>
  <c r="S21" i="2"/>
  <c r="T21" i="2"/>
  <c r="U21" i="2"/>
  <c r="Q22" i="2"/>
  <c r="R22" i="2"/>
  <c r="S22" i="2"/>
  <c r="T22" i="2"/>
  <c r="U22" i="2"/>
  <c r="Q13" i="2"/>
  <c r="R13" i="2"/>
  <c r="S13" i="2"/>
  <c r="T13" i="2"/>
  <c r="U13" i="2"/>
  <c r="Q14" i="2"/>
  <c r="R14" i="2"/>
  <c r="S14" i="2"/>
  <c r="T14" i="2"/>
  <c r="U14" i="2"/>
  <c r="Q16" i="2"/>
  <c r="R16" i="2"/>
  <c r="S16" i="2"/>
  <c r="T16" i="2"/>
  <c r="U16" i="2"/>
  <c r="Q17" i="2"/>
  <c r="R17" i="2"/>
  <c r="S17" i="2"/>
  <c r="T17" i="2"/>
  <c r="U17" i="2"/>
  <c r="Q18" i="2"/>
  <c r="R18" i="2"/>
  <c r="S18" i="2"/>
  <c r="T18" i="2"/>
  <c r="U18" i="2"/>
  <c r="Q19" i="2"/>
  <c r="R19" i="2"/>
  <c r="S19" i="2"/>
  <c r="T19" i="2"/>
  <c r="U19" i="2"/>
  <c r="Q8" i="2"/>
  <c r="R8" i="2"/>
  <c r="S8" i="2"/>
  <c r="T8" i="2"/>
  <c r="U8" i="2"/>
  <c r="Q9" i="2"/>
  <c r="R9" i="2"/>
  <c r="S9" i="2"/>
  <c r="T9" i="2"/>
  <c r="U9" i="2"/>
  <c r="Q10" i="2"/>
  <c r="R10" i="2"/>
  <c r="S10" i="2"/>
  <c r="T10" i="2"/>
  <c r="U10" i="2"/>
  <c r="Q11" i="2"/>
  <c r="R11" i="2"/>
  <c r="S11" i="2"/>
  <c r="T11" i="2"/>
  <c r="U11" i="2"/>
  <c r="Q12" i="2"/>
  <c r="R12" i="2"/>
  <c r="S12" i="2"/>
  <c r="T12" i="2"/>
  <c r="U12" i="2"/>
  <c r="Q5" i="2"/>
  <c r="R5" i="2"/>
  <c r="S5" i="2"/>
  <c r="T5" i="2"/>
  <c r="U5" i="2"/>
  <c r="Q6" i="2"/>
  <c r="R6" i="2"/>
  <c r="S6" i="2"/>
  <c r="T6" i="2"/>
  <c r="U6" i="2"/>
  <c r="Q7" i="2"/>
  <c r="R7" i="2"/>
  <c r="S7" i="2"/>
  <c r="T7" i="2"/>
  <c r="U7" i="2"/>
  <c r="U4" i="2"/>
  <c r="T4" i="2"/>
  <c r="S4" i="2"/>
  <c r="R4" i="2"/>
  <c r="Q4" i="2"/>
</calcChain>
</file>

<file path=xl/sharedStrings.xml><?xml version="1.0" encoding="utf-8"?>
<sst xmlns="http://schemas.openxmlformats.org/spreadsheetml/2006/main" count="135" uniqueCount="73">
  <si>
    <t>?</t>
  </si>
  <si>
    <t>PA13 sl7 n7</t>
  </si>
  <si>
    <t>PA13 sl14 n10</t>
  </si>
  <si>
    <t>PA13 sl16 n6</t>
  </si>
  <si>
    <t>PA13 sl17 n1</t>
  </si>
  <si>
    <t>n</t>
  </si>
  <si>
    <t>mean</t>
  </si>
  <si>
    <t>max</t>
  </si>
  <si>
    <t>min</t>
  </si>
  <si>
    <t>SD</t>
  </si>
  <si>
    <t>CV</t>
  </si>
  <si>
    <t>a</t>
  </si>
  <si>
    <t>b</t>
  </si>
  <si>
    <t>c</t>
  </si>
  <si>
    <t>c'</t>
  </si>
  <si>
    <t>egg width</t>
  </si>
  <si>
    <t>egg x100x1 length</t>
  </si>
  <si>
    <t>PA-13 sl6 n10</t>
  </si>
  <si>
    <t>PA-13 sl10 n7</t>
  </si>
  <si>
    <t>PA13 sl11 n3</t>
  </si>
  <si>
    <t>hardly discern</t>
  </si>
  <si>
    <t>compressed</t>
  </si>
  <si>
    <t>PA-13 sl14 n3</t>
  </si>
  <si>
    <t>PA-13 sl14 n5</t>
  </si>
  <si>
    <t>PA-13 sl14 n9</t>
  </si>
  <si>
    <t>no egg</t>
  </si>
  <si>
    <t>PA-13 sl15 n1</t>
  </si>
  <si>
    <t>PA-13 sl15 n7</t>
  </si>
  <si>
    <t>PA-13 sl17 n3</t>
  </si>
  <si>
    <t>PA-13 sl17 n7</t>
  </si>
  <si>
    <t>PA-13 sl18 n1</t>
  </si>
  <si>
    <t>PA-13 sl19 n5</t>
  </si>
  <si>
    <t>Character</t>
  </si>
  <si>
    <t>Character number</t>
  </si>
  <si>
    <t>Body length</t>
  </si>
  <si>
    <t>Pharynx length</t>
  </si>
  <si>
    <t>Tail length</t>
  </si>
  <si>
    <t>Body diameter at cephalic setae</t>
  </si>
  <si>
    <t>Body diameter at amphid</t>
  </si>
  <si>
    <t>Body diameter at nerve ring</t>
  </si>
  <si>
    <t>Body diameter at cardia</t>
  </si>
  <si>
    <t>Body diameter at midbody</t>
  </si>
  <si>
    <t>Body diameter at cloaca</t>
  </si>
  <si>
    <t>Cephalic capsule length</t>
  </si>
  <si>
    <t>Ceph caps basal diameter</t>
  </si>
  <si>
    <t>Cephalic capsule length / Cephalic capsule basal diameter</t>
  </si>
  <si>
    <t>Cephalic setae</t>
  </si>
  <si>
    <t>Amphid width</t>
  </si>
  <si>
    <t>Distance head apex–amphid</t>
  </si>
  <si>
    <t>Stoma max width</t>
  </si>
  <si>
    <t>Stoma length</t>
  </si>
  <si>
    <t>Posterior pharynx widening length</t>
  </si>
  <si>
    <t>Posterior pharynx widening length / entire  pharynx length, %%</t>
  </si>
  <si>
    <t>Pharynx diameter at nerve ring</t>
  </si>
  <si>
    <t>Pharynx diameter at posterior widening end</t>
  </si>
  <si>
    <t>Tail terminal cone length</t>
  </si>
  <si>
    <t>Tail terminal cone basal diameter</t>
  </si>
  <si>
    <t>Tail terminal cone length / entire tail length, %%</t>
  </si>
  <si>
    <t>Tail terminal cone length / tail terminal cone basal diameter</t>
  </si>
  <si>
    <t>Spicule arc</t>
  </si>
  <si>
    <t>Spicule chord</t>
  </si>
  <si>
    <t>Gubernaculum length</t>
  </si>
  <si>
    <t>Distance cloaca–posteriormost supplementary papilla</t>
  </si>
  <si>
    <t>Distance head apex–vulva</t>
  </si>
  <si>
    <t>V, %%</t>
  </si>
  <si>
    <t>Body diameter at anus</t>
  </si>
  <si>
    <t>Body diameter at amphid / Body diameter at cardia,  %%</t>
  </si>
  <si>
    <t>Cephalic caps basal diameter</t>
  </si>
  <si>
    <t>Stoma maximal width</t>
  </si>
  <si>
    <t>Posterior pharynx widening length in %% of entire pharynx</t>
  </si>
  <si>
    <t>Tail terminal cone length in %% entire tail length</t>
  </si>
  <si>
    <t>Tail terminal cone length / Terminal cone basal diameter</t>
  </si>
  <si>
    <t>Body diameter at amphid / Body diameter at cardia, %%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</si>
</sst>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2" fontId="0" fillId="0" borderId="3" xfId="0" applyNumberFormat="1" applyBorder="1"/>
    <xf numFmtId="2" fontId="0" fillId="0" borderId="4" xfId="0" applyNumberFormat="1" applyBorder="1"/>
    <xf numFmtId="2" fontId="1" fillId="0" borderId="1" xfId="0" applyNumberFormat="1" applyFont="1" applyBorder="1"/>
    <xf numFmtId="2" fontId="1" fillId="0" borderId="2" xfId="0" applyNumberFormat="1" applyFont="1" applyBorder="1"/>
    <xf numFmtId="2" fontId="1" fillId="2" borderId="2" xfId="0" applyNumberFormat="1" applyFont="1" applyFill="1" applyBorder="1"/>
    <xf numFmtId="2" fontId="0" fillId="2" borderId="4" xfId="0" applyNumberFormat="1" applyFill="1" applyBorder="1"/>
    <xf numFmtId="2" fontId="0" fillId="3" borderId="3" xfId="0" applyNumberFormat="1" applyFill="1" applyBorder="1"/>
    <xf numFmtId="2" fontId="0" fillId="3" borderId="4" xfId="0" applyNumberFormat="1" applyFill="1" applyBorder="1"/>
    <xf numFmtId="2" fontId="0" fillId="4" borderId="3" xfId="0" applyNumberFormat="1" applyFill="1" applyBorder="1"/>
    <xf numFmtId="2" fontId="0" fillId="2" borderId="3" xfId="0" applyNumberFormat="1" applyFill="1" applyBorder="1"/>
    <xf numFmtId="2" fontId="0" fillId="5" borderId="3" xfId="0" applyNumberFormat="1" applyFill="1" applyBorder="1"/>
    <xf numFmtId="2" fontId="0" fillId="5" borderId="4" xfId="0" applyNumberFormat="1" applyFill="1" applyBorder="1"/>
    <xf numFmtId="2" fontId="0" fillId="6" borderId="4" xfId="0" applyNumberFormat="1" applyFill="1" applyBorder="1"/>
    <xf numFmtId="2" fontId="2" fillId="5" borderId="3" xfId="0" applyNumberFormat="1" applyFont="1" applyFill="1" applyBorder="1"/>
    <xf numFmtId="2" fontId="2" fillId="5" borderId="4" xfId="0" applyNumberFormat="1" applyFont="1" applyFill="1" applyBorder="1"/>
    <xf numFmtId="2" fontId="2" fillId="2" borderId="3" xfId="0" applyNumberFormat="1" applyFont="1" applyFill="1" applyBorder="1"/>
    <xf numFmtId="2" fontId="2" fillId="2" borderId="4" xfId="0" applyNumberFormat="1" applyFont="1" applyFill="1" applyBorder="1"/>
    <xf numFmtId="2" fontId="0" fillId="7" borderId="3" xfId="0" applyNumberFormat="1" applyFill="1" applyBorder="1"/>
    <xf numFmtId="2" fontId="0" fillId="7" borderId="4" xfId="0" applyNumberFormat="1" applyFill="1" applyBorder="1"/>
    <xf numFmtId="2" fontId="0" fillId="3" borderId="3" xfId="0" applyNumberFormat="1" applyFont="1" applyFill="1" applyBorder="1"/>
    <xf numFmtId="2" fontId="1" fillId="3" borderId="3" xfId="0" applyNumberFormat="1" applyFont="1" applyFill="1" applyBorder="1"/>
    <xf numFmtId="2" fontId="0" fillId="8" borderId="3" xfId="0" applyNumberFormat="1" applyFill="1" applyBorder="1"/>
    <xf numFmtId="2" fontId="3" fillId="8" borderId="3" xfId="0" applyNumberFormat="1" applyFont="1" applyFill="1" applyBorder="1"/>
    <xf numFmtId="2" fontId="0" fillId="8" borderId="4" xfId="0" applyNumberFormat="1" applyFill="1" applyBorder="1"/>
    <xf numFmtId="2" fontId="2" fillId="8" borderId="3" xfId="0" applyNumberFormat="1" applyFont="1" applyFill="1" applyBorder="1"/>
    <xf numFmtId="2" fontId="2" fillId="8" borderId="4" xfId="0" applyNumberFormat="1" applyFont="1" applyFill="1" applyBorder="1"/>
    <xf numFmtId="2" fontId="2" fillId="3" borderId="3" xfId="0" applyNumberFormat="1" applyFont="1" applyFill="1" applyBorder="1"/>
    <xf numFmtId="2" fontId="1" fillId="3" borderId="1" xfId="0" applyNumberFormat="1" applyFont="1" applyFill="1" applyBorder="1"/>
    <xf numFmtId="2" fontId="3" fillId="8" borderId="1" xfId="0" applyNumberFormat="1" applyFont="1" applyFill="1" applyBorder="1"/>
    <xf numFmtId="2" fontId="1" fillId="4" borderId="1" xfId="0" applyNumberFormat="1" applyFont="1" applyFill="1" applyBorder="1"/>
    <xf numFmtId="2" fontId="2" fillId="4" borderId="3" xfId="0" applyNumberFormat="1" applyFont="1" applyFill="1" applyBorder="1"/>
    <xf numFmtId="2" fontId="1" fillId="4" borderId="2" xfId="0" applyNumberFormat="1" applyFont="1" applyFill="1" applyBorder="1"/>
    <xf numFmtId="2" fontId="0" fillId="4" borderId="4" xfId="0" applyNumberFormat="1" applyFill="1" applyBorder="1"/>
    <xf numFmtId="2" fontId="2" fillId="4" borderId="4" xfId="0" applyNumberFormat="1" applyFont="1" applyFill="1" applyBorder="1"/>
    <xf numFmtId="2" fontId="0" fillId="9" borderId="3" xfId="0" applyNumberFormat="1" applyFill="1" applyBorder="1"/>
    <xf numFmtId="2" fontId="3" fillId="9" borderId="3" xfId="0" applyNumberFormat="1" applyFont="1" applyFill="1" applyBorder="1"/>
    <xf numFmtId="2" fontId="0" fillId="9" borderId="4" xfId="0" applyNumberFormat="1" applyFill="1" applyBorder="1"/>
    <xf numFmtId="2" fontId="0" fillId="9" borderId="3" xfId="0" applyNumberFormat="1" applyFont="1" applyFill="1" applyBorder="1"/>
    <xf numFmtId="2" fontId="1" fillId="0" borderId="3" xfId="0" applyNumberFormat="1" applyFont="1" applyBorder="1"/>
    <xf numFmtId="2" fontId="3" fillId="5" borderId="3" xfId="0" applyNumberFormat="1" applyFont="1" applyFill="1" applyBorder="1"/>
    <xf numFmtId="2" fontId="1" fillId="2" borderId="3" xfId="0" applyNumberFormat="1" applyFont="1" applyFill="1" applyBorder="1"/>
    <xf numFmtId="2" fontId="1" fillId="7" borderId="3" xfId="0" applyNumberFormat="1" applyFont="1" applyFill="1" applyBorder="1"/>
    <xf numFmtId="2" fontId="3" fillId="2" borderId="3" xfId="0" applyNumberFormat="1" applyFont="1" applyFill="1" applyBorder="1"/>
    <xf numFmtId="2" fontId="1" fillId="5" borderId="3" xfId="0" applyNumberFormat="1" applyFont="1" applyFill="1" applyBorder="1"/>
    <xf numFmtId="2" fontId="1" fillId="8" borderId="3" xfId="0" applyNumberFormat="1" applyFont="1" applyFill="1" applyBorder="1"/>
    <xf numFmtId="2" fontId="1" fillId="9" borderId="3" xfId="0" applyNumberFormat="1" applyFont="1" applyFill="1" applyBorder="1"/>
    <xf numFmtId="2" fontId="1" fillId="6" borderId="3" xfId="0" applyNumberFormat="1" applyFont="1" applyFill="1" applyBorder="1"/>
    <xf numFmtId="2" fontId="3" fillId="3" borderId="3" xfId="0" applyNumberFormat="1" applyFont="1" applyFill="1" applyBorder="1"/>
    <xf numFmtId="2" fontId="2" fillId="3" borderId="4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tabSelected="1" topLeftCell="A4" workbookViewId="0">
      <pane xSplit="1" topLeftCell="B1" activePane="topRight" state="frozen"/>
      <selection pane="topRight" activeCell="C12" sqref="C12"/>
    </sheetView>
  </sheetViews>
  <sheetFormatPr defaultColWidth="8.7109375" defaultRowHeight="15" x14ac:dyDescent="0.25"/>
  <cols>
    <col min="1" max="1" width="60.5703125" style="39" customWidth="1"/>
    <col min="2" max="2" width="9.85546875" style="23" customWidth="1"/>
    <col min="3" max="5" width="12.42578125" style="1" customWidth="1"/>
    <col min="6" max="6" width="11.85546875" style="1" customWidth="1"/>
    <col min="7" max="7" width="12.42578125" style="1" customWidth="1"/>
    <col min="8" max="8" width="12.85546875" style="2" customWidth="1"/>
    <col min="9" max="11" width="12.85546875" style="9" customWidth="1"/>
    <col min="12" max="12" width="8" style="9" customWidth="1"/>
    <col min="13" max="13" width="7" style="1" customWidth="1"/>
    <col min="14" max="14" width="8.42578125" style="1" customWidth="1"/>
    <col min="15" max="15" width="8.7109375" style="1" customWidth="1"/>
    <col min="16" max="16" width="12" style="1" customWidth="1"/>
    <col min="17" max="17" width="9.28515625" style="1" customWidth="1"/>
    <col min="18" max="18" width="7.28515625" style="7" customWidth="1"/>
    <col min="19" max="19" width="7.28515625" style="1" customWidth="1"/>
    <col min="20" max="20" width="6" style="2" customWidth="1"/>
    <col min="21" max="16384" width="8.7109375" style="2"/>
  </cols>
  <sheetData>
    <row r="1" spans="1:19" s="4" customFormat="1" x14ac:dyDescent="0.25">
      <c r="A1" s="3" t="s">
        <v>32</v>
      </c>
      <c r="B1" s="29" t="s">
        <v>33</v>
      </c>
      <c r="C1" s="3" t="s">
        <v>1</v>
      </c>
      <c r="D1" s="3" t="s">
        <v>19</v>
      </c>
      <c r="E1" s="3" t="s">
        <v>2</v>
      </c>
      <c r="F1" s="3" t="s">
        <v>3</v>
      </c>
      <c r="G1" s="3" t="s">
        <v>4</v>
      </c>
      <c r="H1" s="4" t="s">
        <v>31</v>
      </c>
      <c r="I1" s="30"/>
      <c r="J1" s="30"/>
      <c r="K1" s="30"/>
      <c r="L1" s="30"/>
      <c r="M1" s="3" t="s">
        <v>5</v>
      </c>
      <c r="N1" s="3" t="s">
        <v>8</v>
      </c>
      <c r="O1" s="3" t="s">
        <v>7</v>
      </c>
      <c r="P1" s="3" t="s">
        <v>6</v>
      </c>
      <c r="Q1" s="3" t="s">
        <v>9</v>
      </c>
      <c r="R1" s="28" t="s">
        <v>10</v>
      </c>
      <c r="S1" s="3"/>
    </row>
    <row r="3" spans="1:19" s="8" customFormat="1" x14ac:dyDescent="0.25">
      <c r="A3" s="21" t="s">
        <v>34</v>
      </c>
      <c r="B3" s="23">
        <v>1</v>
      </c>
      <c r="C3" s="7">
        <v>1284</v>
      </c>
      <c r="D3" s="7">
        <v>1260</v>
      </c>
      <c r="E3" s="7">
        <v>1200</v>
      </c>
      <c r="F3" s="7">
        <v>1265</v>
      </c>
      <c r="G3" s="7">
        <v>1024</v>
      </c>
      <c r="H3" s="8">
        <v>1083</v>
      </c>
      <c r="I3" s="9"/>
      <c r="J3" s="9"/>
      <c r="K3" s="9"/>
      <c r="L3" s="9"/>
      <c r="M3" s="7">
        <f>COUNT(C3:H3)</f>
        <v>6</v>
      </c>
      <c r="N3" s="7">
        <f>MIN(C3:H3)</f>
        <v>1024</v>
      </c>
      <c r="O3" s="7">
        <f>MAX(C3:H3)</f>
        <v>1284</v>
      </c>
      <c r="P3" s="7">
        <f>AVERAGE(C3:H3)</f>
        <v>1186</v>
      </c>
      <c r="Q3" s="7">
        <f>STDEV(C3:H3)</f>
        <v>108.04628637764465</v>
      </c>
      <c r="R3" s="7">
        <v>9.11</v>
      </c>
      <c r="S3" s="7"/>
    </row>
    <row r="4" spans="1:19" s="8" customFormat="1" x14ac:dyDescent="0.25">
      <c r="A4" s="21" t="s">
        <v>35</v>
      </c>
      <c r="B4" s="23">
        <v>2</v>
      </c>
      <c r="C4" s="7">
        <v>174</v>
      </c>
      <c r="D4" s="7">
        <v>170</v>
      </c>
      <c r="E4" s="7">
        <v>158.5</v>
      </c>
      <c r="F4" s="7">
        <v>162.6</v>
      </c>
      <c r="G4" s="7">
        <v>177</v>
      </c>
      <c r="H4" s="8">
        <v>173.8</v>
      </c>
      <c r="I4" s="9"/>
      <c r="J4" s="9"/>
      <c r="K4" s="9"/>
      <c r="L4" s="9"/>
      <c r="M4" s="7">
        <f t="shared" ref="M4:M19" si="0">COUNT(C4:H4)</f>
        <v>6</v>
      </c>
      <c r="N4" s="7">
        <f t="shared" ref="N4:N19" si="1">MIN(C4:H4)</f>
        <v>158.5</v>
      </c>
      <c r="O4" s="7">
        <f t="shared" ref="O4:O19" si="2">MAX(C4:H4)</f>
        <v>177</v>
      </c>
      <c r="P4" s="7">
        <f t="shared" ref="P4:P19" si="3">AVERAGE(C4:H4)</f>
        <v>169.31666666666669</v>
      </c>
      <c r="Q4" s="7">
        <f t="shared" ref="Q4:Q19" si="4">STDEV(C4:H4)</f>
        <v>7.2615195838520394</v>
      </c>
      <c r="R4" s="7">
        <v>4.29</v>
      </c>
      <c r="S4" s="7"/>
    </row>
    <row r="5" spans="1:19" s="8" customFormat="1" x14ac:dyDescent="0.25">
      <c r="A5" s="21" t="s">
        <v>36</v>
      </c>
      <c r="B5" s="23">
        <v>3</v>
      </c>
      <c r="C5" s="7">
        <v>95.3</v>
      </c>
      <c r="D5" s="7">
        <v>96.6</v>
      </c>
      <c r="E5" s="7">
        <v>84</v>
      </c>
      <c r="F5" s="7">
        <v>98.9</v>
      </c>
      <c r="G5" s="7">
        <v>90.4</v>
      </c>
      <c r="H5" s="8">
        <v>86</v>
      </c>
      <c r="I5" s="9"/>
      <c r="J5" s="9"/>
      <c r="K5" s="9"/>
      <c r="L5" s="9"/>
      <c r="M5" s="7">
        <f t="shared" si="0"/>
        <v>6</v>
      </c>
      <c r="N5" s="7">
        <f t="shared" si="1"/>
        <v>84</v>
      </c>
      <c r="O5" s="7">
        <f t="shared" si="2"/>
        <v>98.9</v>
      </c>
      <c r="P5" s="7">
        <f t="shared" si="3"/>
        <v>91.86666666666666</v>
      </c>
      <c r="Q5" s="7">
        <f t="shared" si="4"/>
        <v>6.035119440961104</v>
      </c>
      <c r="R5" s="7">
        <v>6.57</v>
      </c>
      <c r="S5" s="7"/>
    </row>
    <row r="6" spans="1:19" s="15" customFormat="1" x14ac:dyDescent="0.25">
      <c r="A6" s="40" t="s">
        <v>11</v>
      </c>
      <c r="B6" s="23">
        <v>4</v>
      </c>
      <c r="C6" s="14">
        <v>39.799999999999997</v>
      </c>
      <c r="D6" s="14">
        <v>35.799999999999997</v>
      </c>
      <c r="E6" s="14">
        <v>26.8</v>
      </c>
      <c r="F6" s="14">
        <v>37.4</v>
      </c>
      <c r="G6" s="14">
        <v>32</v>
      </c>
      <c r="H6" s="15">
        <v>32.799999999999997</v>
      </c>
      <c r="I6" s="31"/>
      <c r="J6" s="31"/>
      <c r="K6" s="31"/>
      <c r="L6" s="31"/>
      <c r="M6" s="27">
        <f t="shared" si="0"/>
        <v>6</v>
      </c>
      <c r="N6" s="27">
        <f t="shared" si="1"/>
        <v>26.8</v>
      </c>
      <c r="O6" s="27">
        <f t="shared" si="2"/>
        <v>39.799999999999997</v>
      </c>
      <c r="P6" s="27">
        <f t="shared" si="3"/>
        <v>34.099999999999994</v>
      </c>
      <c r="Q6" s="27">
        <f t="shared" si="4"/>
        <v>4.5969555142507454</v>
      </c>
      <c r="R6" s="27">
        <v>13.5</v>
      </c>
      <c r="S6" s="14"/>
    </row>
    <row r="7" spans="1:19" s="15" customFormat="1" x14ac:dyDescent="0.25">
      <c r="A7" s="40" t="s">
        <v>12</v>
      </c>
      <c r="B7" s="23">
        <v>5</v>
      </c>
      <c r="C7" s="14">
        <v>7.38</v>
      </c>
      <c r="D7" s="14">
        <v>7.41</v>
      </c>
      <c r="E7" s="14">
        <v>7.57</v>
      </c>
      <c r="F7" s="14">
        <v>7.78</v>
      </c>
      <c r="G7" s="14">
        <v>5.79</v>
      </c>
      <c r="H7" s="15">
        <v>6.22</v>
      </c>
      <c r="I7" s="31"/>
      <c r="J7" s="31"/>
      <c r="K7" s="31"/>
      <c r="L7" s="31"/>
      <c r="M7" s="27">
        <f t="shared" si="0"/>
        <v>6</v>
      </c>
      <c r="N7" s="27">
        <f t="shared" si="1"/>
        <v>5.79</v>
      </c>
      <c r="O7" s="27">
        <f t="shared" si="2"/>
        <v>7.78</v>
      </c>
      <c r="P7" s="27">
        <f t="shared" si="3"/>
        <v>7.0249999999999995</v>
      </c>
      <c r="Q7" s="27">
        <f t="shared" si="4"/>
        <v>0.8141928518477668</v>
      </c>
      <c r="R7" s="27">
        <v>11.5</v>
      </c>
      <c r="S7" s="14"/>
    </row>
    <row r="8" spans="1:19" s="15" customFormat="1" x14ac:dyDescent="0.25">
      <c r="A8" s="40" t="s">
        <v>13</v>
      </c>
      <c r="B8" s="23">
        <v>6</v>
      </c>
      <c r="C8" s="14">
        <v>13.5</v>
      </c>
      <c r="D8" s="14">
        <v>13</v>
      </c>
      <c r="E8" s="14">
        <v>14.3</v>
      </c>
      <c r="F8" s="14">
        <v>12.8</v>
      </c>
      <c r="G8" s="14">
        <v>11.3</v>
      </c>
      <c r="H8" s="15">
        <v>12.6</v>
      </c>
      <c r="I8" s="31"/>
      <c r="J8" s="31"/>
      <c r="K8" s="31"/>
      <c r="L8" s="31"/>
      <c r="M8" s="27">
        <f t="shared" si="0"/>
        <v>6</v>
      </c>
      <c r="N8" s="27">
        <f t="shared" si="1"/>
        <v>11.3</v>
      </c>
      <c r="O8" s="27">
        <f t="shared" si="2"/>
        <v>14.3</v>
      </c>
      <c r="P8" s="27">
        <f t="shared" si="3"/>
        <v>12.916666666666664</v>
      </c>
      <c r="Q8" s="27">
        <f t="shared" si="4"/>
        <v>0.99883265198263649</v>
      </c>
      <c r="R8" s="27">
        <v>7.74</v>
      </c>
      <c r="S8" s="14"/>
    </row>
    <row r="9" spans="1:19" s="15" customFormat="1" x14ac:dyDescent="0.25">
      <c r="A9" s="40" t="s">
        <v>14</v>
      </c>
      <c r="B9" s="23">
        <v>7</v>
      </c>
      <c r="C9" s="14">
        <v>3.61</v>
      </c>
      <c r="D9" s="14">
        <v>3.56</v>
      </c>
      <c r="E9" s="14" t="s">
        <v>0</v>
      </c>
      <c r="F9" s="14">
        <v>3.86</v>
      </c>
      <c r="G9" s="14">
        <v>3.4</v>
      </c>
      <c r="H9" s="15" t="s">
        <v>0</v>
      </c>
      <c r="I9" s="31"/>
      <c r="J9" s="31"/>
      <c r="K9" s="31"/>
      <c r="L9" s="31"/>
      <c r="M9" s="27">
        <f t="shared" si="0"/>
        <v>4</v>
      </c>
      <c r="N9" s="27">
        <f t="shared" si="1"/>
        <v>3.4</v>
      </c>
      <c r="O9" s="27">
        <f t="shared" si="2"/>
        <v>3.86</v>
      </c>
      <c r="P9" s="27">
        <f t="shared" si="3"/>
        <v>3.6074999999999999</v>
      </c>
      <c r="Q9" s="27">
        <f t="shared" si="4"/>
        <v>0.1906786126793808</v>
      </c>
      <c r="R9" s="27">
        <v>5.26</v>
      </c>
      <c r="S9" s="14"/>
    </row>
    <row r="10" spans="1:19" s="6" customFormat="1" x14ac:dyDescent="0.25">
      <c r="A10" s="41" t="s">
        <v>37</v>
      </c>
      <c r="B10" s="23">
        <v>8</v>
      </c>
      <c r="C10" s="10">
        <v>17.600000000000001</v>
      </c>
      <c r="D10" s="10">
        <v>17.399999999999999</v>
      </c>
      <c r="E10" s="10">
        <v>18</v>
      </c>
      <c r="F10" s="10">
        <v>15.5</v>
      </c>
      <c r="G10" s="10">
        <v>17</v>
      </c>
      <c r="H10" s="6">
        <v>18.5</v>
      </c>
      <c r="I10" s="9"/>
      <c r="J10" s="9"/>
      <c r="K10" s="9"/>
      <c r="L10" s="9"/>
      <c r="M10" s="7">
        <f t="shared" si="0"/>
        <v>6</v>
      </c>
      <c r="N10" s="7">
        <f t="shared" si="1"/>
        <v>15.5</v>
      </c>
      <c r="O10" s="7">
        <f t="shared" si="2"/>
        <v>18.5</v>
      </c>
      <c r="P10" s="7">
        <f t="shared" si="3"/>
        <v>17.333333333333332</v>
      </c>
      <c r="Q10" s="7">
        <f t="shared" si="4"/>
        <v>1.0347302385968367</v>
      </c>
      <c r="R10" s="7">
        <v>5.94</v>
      </c>
      <c r="S10" s="10"/>
    </row>
    <row r="11" spans="1:19" s="19" customFormat="1" x14ac:dyDescent="0.25">
      <c r="A11" s="42" t="s">
        <v>38</v>
      </c>
      <c r="B11" s="23">
        <v>9</v>
      </c>
      <c r="C11" s="18">
        <v>22.3</v>
      </c>
      <c r="D11" s="18">
        <v>22.4</v>
      </c>
      <c r="E11" s="18">
        <v>29.5</v>
      </c>
      <c r="F11" s="18">
        <v>21.4</v>
      </c>
      <c r="G11" s="18">
        <v>23.2</v>
      </c>
      <c r="H11" s="19">
        <v>22.9</v>
      </c>
      <c r="I11" s="9"/>
      <c r="J11" s="9"/>
      <c r="K11" s="9"/>
      <c r="L11" s="9"/>
      <c r="M11" s="7">
        <f t="shared" si="0"/>
        <v>6</v>
      </c>
      <c r="N11" s="7">
        <f t="shared" si="1"/>
        <v>21.4</v>
      </c>
      <c r="O11" s="7">
        <f t="shared" si="2"/>
        <v>29.5</v>
      </c>
      <c r="P11" s="7">
        <f t="shared" si="3"/>
        <v>23.616666666666664</v>
      </c>
      <c r="Q11" s="7">
        <f t="shared" si="4"/>
        <v>2.9471455116208207</v>
      </c>
      <c r="R11" s="7">
        <v>12.5</v>
      </c>
      <c r="S11" s="18"/>
    </row>
    <row r="12" spans="1:19" s="6" customFormat="1" x14ac:dyDescent="0.25">
      <c r="A12" s="41" t="s">
        <v>39</v>
      </c>
      <c r="B12" s="23">
        <v>10</v>
      </c>
      <c r="C12" s="10">
        <v>31.3</v>
      </c>
      <c r="D12" s="10">
        <v>34.4</v>
      </c>
      <c r="E12" s="10">
        <v>45</v>
      </c>
      <c r="F12" s="10">
        <v>32</v>
      </c>
      <c r="G12" s="10">
        <v>36.200000000000003</v>
      </c>
      <c r="H12" s="6">
        <v>32.9</v>
      </c>
      <c r="I12" s="9"/>
      <c r="J12" s="9"/>
      <c r="K12" s="9"/>
      <c r="L12" s="9"/>
      <c r="M12" s="7">
        <f t="shared" si="0"/>
        <v>6</v>
      </c>
      <c r="N12" s="7">
        <f t="shared" si="1"/>
        <v>31.3</v>
      </c>
      <c r="O12" s="7">
        <f t="shared" si="2"/>
        <v>45</v>
      </c>
      <c r="P12" s="7">
        <f t="shared" si="3"/>
        <v>35.299999999999997</v>
      </c>
      <c r="Q12" s="7">
        <f t="shared" si="4"/>
        <v>5.0667543852056296</v>
      </c>
      <c r="R12" s="7">
        <v>14.4</v>
      </c>
      <c r="S12" s="10"/>
    </row>
    <row r="13" spans="1:19" s="19" customFormat="1" x14ac:dyDescent="0.25">
      <c r="A13" s="42" t="s">
        <v>40</v>
      </c>
      <c r="B13" s="23">
        <v>11</v>
      </c>
      <c r="C13" s="18">
        <v>33.6</v>
      </c>
      <c r="D13" s="18" t="s">
        <v>21</v>
      </c>
      <c r="E13" s="18">
        <v>45</v>
      </c>
      <c r="F13" s="18">
        <v>33.5</v>
      </c>
      <c r="G13" s="18">
        <v>36.9</v>
      </c>
      <c r="H13" s="19">
        <v>34.5</v>
      </c>
      <c r="I13" s="9"/>
      <c r="J13" s="9"/>
      <c r="K13" s="9"/>
      <c r="L13" s="9"/>
      <c r="M13" s="7">
        <f t="shared" si="0"/>
        <v>5</v>
      </c>
      <c r="N13" s="7">
        <f t="shared" si="1"/>
        <v>33.5</v>
      </c>
      <c r="O13" s="7">
        <f t="shared" si="2"/>
        <v>45</v>
      </c>
      <c r="P13" s="7">
        <f t="shared" si="3"/>
        <v>36.700000000000003</v>
      </c>
      <c r="Q13" s="7">
        <f t="shared" si="4"/>
        <v>4.8378714327687513</v>
      </c>
      <c r="R13" s="7">
        <v>13.2</v>
      </c>
      <c r="S13" s="18"/>
    </row>
    <row r="14" spans="1:19" s="6" customFormat="1" x14ac:dyDescent="0.25">
      <c r="A14" s="41" t="s">
        <v>41</v>
      </c>
      <c r="B14" s="23">
        <v>12</v>
      </c>
      <c r="C14" s="10">
        <v>32.299999999999997</v>
      </c>
      <c r="D14" s="10">
        <v>35.200000000000003</v>
      </c>
      <c r="E14" s="10">
        <v>44.8</v>
      </c>
      <c r="F14" s="10">
        <v>33.799999999999997</v>
      </c>
      <c r="G14" s="10">
        <v>32</v>
      </c>
      <c r="H14" s="6">
        <v>33</v>
      </c>
      <c r="I14" s="9"/>
      <c r="J14" s="9"/>
      <c r="K14" s="9"/>
      <c r="L14" s="9"/>
      <c r="M14" s="7">
        <f t="shared" si="0"/>
        <v>6</v>
      </c>
      <c r="N14" s="7">
        <f t="shared" si="1"/>
        <v>32</v>
      </c>
      <c r="O14" s="7">
        <f t="shared" si="2"/>
        <v>44.8</v>
      </c>
      <c r="P14" s="7">
        <f t="shared" si="3"/>
        <v>35.18333333333333</v>
      </c>
      <c r="Q14" s="7">
        <f t="shared" si="4"/>
        <v>4.8499140885861607</v>
      </c>
      <c r="R14" s="7">
        <v>13.8</v>
      </c>
      <c r="S14" s="10"/>
    </row>
    <row r="15" spans="1:19" s="6" customFormat="1" x14ac:dyDescent="0.25">
      <c r="A15" s="41" t="s">
        <v>42</v>
      </c>
      <c r="B15" s="23">
        <v>13</v>
      </c>
      <c r="C15" s="10">
        <v>26.4</v>
      </c>
      <c r="D15" s="10">
        <v>27.1</v>
      </c>
      <c r="E15" s="10" t="s">
        <v>0</v>
      </c>
      <c r="F15" s="10">
        <v>25.6</v>
      </c>
      <c r="G15" s="10">
        <v>26.6</v>
      </c>
      <c r="H15" s="6" t="s">
        <v>21</v>
      </c>
      <c r="I15" s="9"/>
      <c r="J15" s="9"/>
      <c r="K15" s="9"/>
      <c r="L15" s="9"/>
      <c r="M15" s="7">
        <f t="shared" si="0"/>
        <v>4</v>
      </c>
      <c r="N15" s="7">
        <f t="shared" si="1"/>
        <v>25.6</v>
      </c>
      <c r="O15" s="7">
        <f t="shared" si="2"/>
        <v>27.1</v>
      </c>
      <c r="P15" s="7">
        <f t="shared" si="3"/>
        <v>26.424999999999997</v>
      </c>
      <c r="Q15" s="7">
        <f t="shared" si="4"/>
        <v>0.62383224240709667</v>
      </c>
      <c r="R15" s="7">
        <v>2.35</v>
      </c>
      <c r="S15" s="10"/>
    </row>
    <row r="16" spans="1:19" s="17" customFormat="1" x14ac:dyDescent="0.25">
      <c r="A16" s="43" t="s">
        <v>72</v>
      </c>
      <c r="B16" s="23">
        <v>14</v>
      </c>
      <c r="C16" s="16">
        <v>66.400000000000006</v>
      </c>
      <c r="D16" s="16" t="s">
        <v>0</v>
      </c>
      <c r="E16" s="16">
        <v>65.599999999999994</v>
      </c>
      <c r="F16" s="16">
        <v>63.9</v>
      </c>
      <c r="G16" s="16">
        <v>62.9</v>
      </c>
      <c r="H16" s="17">
        <v>66.400000000000006</v>
      </c>
      <c r="I16" s="31"/>
      <c r="J16" s="31"/>
      <c r="K16" s="31"/>
      <c r="L16" s="31"/>
      <c r="M16" s="27">
        <f t="shared" si="0"/>
        <v>5</v>
      </c>
      <c r="N16" s="27">
        <f t="shared" si="1"/>
        <v>62.9</v>
      </c>
      <c r="O16" s="27">
        <f t="shared" si="2"/>
        <v>66.400000000000006</v>
      </c>
      <c r="P16" s="27">
        <f t="shared" si="3"/>
        <v>65.040000000000006</v>
      </c>
      <c r="Q16" s="27">
        <f t="shared" si="4"/>
        <v>1.5725775020646864</v>
      </c>
      <c r="R16" s="27">
        <v>2.41</v>
      </c>
      <c r="S16" s="16"/>
    </row>
    <row r="17" spans="1:19" s="12" customFormat="1" x14ac:dyDescent="0.25">
      <c r="A17" s="44" t="s">
        <v>43</v>
      </c>
      <c r="B17" s="23">
        <v>15</v>
      </c>
      <c r="C17" s="11">
        <v>16</v>
      </c>
      <c r="D17" s="11">
        <v>16.899999999999999</v>
      </c>
      <c r="E17" s="11">
        <v>21.1</v>
      </c>
      <c r="F17" s="11">
        <v>16.7</v>
      </c>
      <c r="G17" s="11">
        <v>18.7</v>
      </c>
      <c r="H17" s="12">
        <v>15</v>
      </c>
      <c r="I17" s="9"/>
      <c r="J17" s="9"/>
      <c r="K17" s="9"/>
      <c r="L17" s="9"/>
      <c r="M17" s="7">
        <f t="shared" si="0"/>
        <v>6</v>
      </c>
      <c r="N17" s="7">
        <f t="shared" si="1"/>
        <v>15</v>
      </c>
      <c r="O17" s="7">
        <f t="shared" si="2"/>
        <v>21.1</v>
      </c>
      <c r="P17" s="7">
        <f t="shared" si="3"/>
        <v>17.400000000000002</v>
      </c>
      <c r="Q17" s="7">
        <f t="shared" si="4"/>
        <v>2.1835750502329851</v>
      </c>
      <c r="R17" s="7">
        <v>12.5</v>
      </c>
      <c r="S17" s="11"/>
    </row>
    <row r="18" spans="1:19" s="12" customFormat="1" x14ac:dyDescent="0.25">
      <c r="A18" s="44" t="s">
        <v>44</v>
      </c>
      <c r="B18" s="23">
        <v>16</v>
      </c>
      <c r="C18" s="11">
        <v>26</v>
      </c>
      <c r="D18" s="11">
        <v>25.6</v>
      </c>
      <c r="E18" s="11">
        <v>32.9</v>
      </c>
      <c r="F18" s="11">
        <v>24.6</v>
      </c>
      <c r="G18" s="11">
        <v>26.2</v>
      </c>
      <c r="H18" s="12">
        <v>26.5</v>
      </c>
      <c r="I18" s="9"/>
      <c r="J18" s="9"/>
      <c r="K18" s="9"/>
      <c r="L18" s="9"/>
      <c r="M18" s="7">
        <f t="shared" si="0"/>
        <v>6</v>
      </c>
      <c r="N18" s="7">
        <f t="shared" si="1"/>
        <v>24.6</v>
      </c>
      <c r="O18" s="7">
        <f t="shared" si="2"/>
        <v>32.9</v>
      </c>
      <c r="P18" s="7">
        <f t="shared" si="3"/>
        <v>26.966666666666665</v>
      </c>
      <c r="Q18" s="7">
        <f t="shared" si="4"/>
        <v>2.9803802889341076</v>
      </c>
      <c r="R18" s="7">
        <v>11</v>
      </c>
      <c r="S18" s="11"/>
    </row>
    <row r="19" spans="1:19" s="15" customFormat="1" ht="15.75" customHeight="1" x14ac:dyDescent="0.25">
      <c r="A19" s="40" t="s">
        <v>45</v>
      </c>
      <c r="B19" s="23">
        <v>17</v>
      </c>
      <c r="C19" s="14">
        <v>0.62</v>
      </c>
      <c r="D19" s="14">
        <v>0.66</v>
      </c>
      <c r="E19" s="14">
        <v>0.64</v>
      </c>
      <c r="F19" s="14">
        <v>0.68</v>
      </c>
      <c r="G19" s="14">
        <v>0.71</v>
      </c>
      <c r="H19" s="15">
        <v>0.56999999999999995</v>
      </c>
      <c r="I19" s="31"/>
      <c r="J19" s="31"/>
      <c r="K19" s="31"/>
      <c r="L19" s="31"/>
      <c r="M19" s="27">
        <f t="shared" si="0"/>
        <v>6</v>
      </c>
      <c r="N19" s="27">
        <f t="shared" si="1"/>
        <v>0.56999999999999995</v>
      </c>
      <c r="O19" s="27">
        <f t="shared" si="2"/>
        <v>0.71</v>
      </c>
      <c r="P19" s="27">
        <f t="shared" si="3"/>
        <v>0.64666666666666661</v>
      </c>
      <c r="Q19" s="27">
        <f t="shared" si="4"/>
        <v>4.8853522561496707E-2</v>
      </c>
      <c r="R19" s="27">
        <v>7.69</v>
      </c>
      <c r="S19" s="14"/>
    </row>
    <row r="20" spans="1:19" s="8" customFormat="1" x14ac:dyDescent="0.25">
      <c r="A20" s="21" t="s">
        <v>46</v>
      </c>
      <c r="B20" s="23">
        <v>18</v>
      </c>
      <c r="C20" s="7" t="s">
        <v>0</v>
      </c>
      <c r="D20" s="7" t="s">
        <v>20</v>
      </c>
      <c r="E20" s="7"/>
      <c r="F20" s="7">
        <v>4.8</v>
      </c>
      <c r="G20" s="7">
        <v>5.7</v>
      </c>
      <c r="H20" s="8">
        <v>5</v>
      </c>
      <c r="I20" s="9"/>
      <c r="J20" s="9"/>
      <c r="K20" s="9"/>
      <c r="L20" s="9"/>
      <c r="M20" s="7">
        <f t="shared" ref="M20" si="5">COUNT(C20:H20)</f>
        <v>3</v>
      </c>
      <c r="N20" s="7">
        <f t="shared" ref="N20" si="6">MIN(C20:H20)</f>
        <v>4.8</v>
      </c>
      <c r="O20" s="7">
        <f t="shared" ref="O20" si="7">MAX(C20:H20)</f>
        <v>5.7</v>
      </c>
      <c r="P20" s="7">
        <f t="shared" ref="P20" si="8">AVERAGE(C20:H20)</f>
        <v>5.166666666666667</v>
      </c>
      <c r="Q20" s="7">
        <f t="shared" ref="Q20" si="9">STDEV(C20:H20)</f>
        <v>0.47258156262526102</v>
      </c>
      <c r="R20" s="7">
        <v>9.09</v>
      </c>
      <c r="S20" s="7"/>
    </row>
    <row r="21" spans="1:19" s="8" customFormat="1" x14ac:dyDescent="0.25">
      <c r="A21" s="21" t="s">
        <v>47</v>
      </c>
      <c r="B21" s="23">
        <v>19</v>
      </c>
      <c r="C21" s="7">
        <v>5.9</v>
      </c>
      <c r="D21" s="7">
        <v>8.3000000000000007</v>
      </c>
      <c r="E21" s="21">
        <v>10.5</v>
      </c>
      <c r="F21" s="20">
        <v>6.4</v>
      </c>
      <c r="G21" s="20">
        <v>7.5</v>
      </c>
      <c r="H21" s="8">
        <v>5.6</v>
      </c>
      <c r="I21" s="9"/>
      <c r="J21" s="9"/>
      <c r="K21" s="9"/>
      <c r="L21" s="9"/>
      <c r="M21" s="7">
        <f>COUNT(C21:H21)</f>
        <v>6</v>
      </c>
      <c r="N21" s="7">
        <f>MIN(C21:H21)</f>
        <v>5.6</v>
      </c>
      <c r="O21" s="20">
        <f>MAX(C21:H21)</f>
        <v>10.5</v>
      </c>
      <c r="P21" s="20">
        <f>AVERAGE(C21:H21)</f>
        <v>7.3666666666666671</v>
      </c>
      <c r="Q21" s="20">
        <f>STDEV(C21:H21)</f>
        <v>1.8392027258207997</v>
      </c>
      <c r="R21" s="20">
        <v>25</v>
      </c>
      <c r="S21" s="20"/>
    </row>
    <row r="22" spans="1:19" s="8" customFormat="1" x14ac:dyDescent="0.25">
      <c r="A22" s="21" t="s">
        <v>48</v>
      </c>
      <c r="B22" s="23">
        <v>20</v>
      </c>
      <c r="C22" s="7">
        <v>4.4000000000000004</v>
      </c>
      <c r="D22" s="7">
        <v>5.6</v>
      </c>
      <c r="E22" s="21">
        <v>9.1</v>
      </c>
      <c r="F22" s="20">
        <v>6.5</v>
      </c>
      <c r="G22" s="20">
        <v>5.7</v>
      </c>
      <c r="H22" s="8">
        <v>7</v>
      </c>
      <c r="I22" s="9"/>
      <c r="J22" s="9"/>
      <c r="K22" s="9"/>
      <c r="L22" s="9"/>
      <c r="M22" s="7">
        <f t="shared" ref="M22:M32" si="10">COUNT(C22:H22)</f>
        <v>6</v>
      </c>
      <c r="N22" s="7">
        <f t="shared" ref="N22:N32" si="11">MIN(C22:H22)</f>
        <v>4.4000000000000004</v>
      </c>
      <c r="O22" s="20">
        <f t="shared" ref="O22:O32" si="12">MAX(C22:H22)</f>
        <v>9.1</v>
      </c>
      <c r="P22" s="20">
        <f t="shared" ref="P22:P32" si="13">AVERAGE(C22:H22)</f>
        <v>6.3833333333333329</v>
      </c>
      <c r="Q22" s="20">
        <f t="shared" ref="Q22:Q32" si="14">STDEV(C22:H22)</f>
        <v>1.5992706671063111</v>
      </c>
      <c r="R22" s="20">
        <v>25.1</v>
      </c>
      <c r="S22" s="20"/>
    </row>
    <row r="23" spans="1:19" s="6" customFormat="1" x14ac:dyDescent="0.25">
      <c r="A23" s="41" t="s">
        <v>49</v>
      </c>
      <c r="B23" s="23">
        <v>21</v>
      </c>
      <c r="C23" s="10">
        <v>5</v>
      </c>
      <c r="D23" s="10">
        <v>6.4</v>
      </c>
      <c r="E23" s="10">
        <v>5.4</v>
      </c>
      <c r="F23" s="10">
        <v>4.5999999999999996</v>
      </c>
      <c r="G23" s="10">
        <v>4.7</v>
      </c>
      <c r="H23" s="6">
        <v>5</v>
      </c>
      <c r="I23" s="9"/>
      <c r="J23" s="9"/>
      <c r="K23" s="9"/>
      <c r="L23" s="9"/>
      <c r="M23" s="7">
        <f t="shared" si="10"/>
        <v>6</v>
      </c>
      <c r="N23" s="7">
        <f t="shared" si="11"/>
        <v>4.5999999999999996</v>
      </c>
      <c r="O23" s="20">
        <f t="shared" si="12"/>
        <v>6.4</v>
      </c>
      <c r="P23" s="20">
        <f t="shared" si="13"/>
        <v>5.1833333333333327</v>
      </c>
      <c r="Q23" s="20">
        <f t="shared" si="14"/>
        <v>0.65853372477548189</v>
      </c>
      <c r="R23" s="7">
        <v>12.7</v>
      </c>
      <c r="S23" s="10"/>
    </row>
    <row r="24" spans="1:19" s="6" customFormat="1" x14ac:dyDescent="0.25">
      <c r="A24" s="41" t="s">
        <v>50</v>
      </c>
      <c r="B24" s="23">
        <v>22</v>
      </c>
      <c r="C24" s="10">
        <v>20</v>
      </c>
      <c r="D24" s="10">
        <v>18.3</v>
      </c>
      <c r="E24" s="10">
        <v>18.7</v>
      </c>
      <c r="F24" s="10">
        <v>21.5</v>
      </c>
      <c r="G24" s="10">
        <v>21.3</v>
      </c>
      <c r="H24" s="6">
        <v>22.4</v>
      </c>
      <c r="I24" s="9"/>
      <c r="J24" s="9"/>
      <c r="K24" s="9"/>
      <c r="L24" s="9"/>
      <c r="M24" s="7">
        <f t="shared" si="10"/>
        <v>6</v>
      </c>
      <c r="N24" s="7">
        <f t="shared" si="11"/>
        <v>18.3</v>
      </c>
      <c r="O24" s="20">
        <f t="shared" si="12"/>
        <v>22.4</v>
      </c>
      <c r="P24" s="20">
        <f t="shared" si="13"/>
        <v>20.366666666666664</v>
      </c>
      <c r="Q24" s="20">
        <f t="shared" si="14"/>
        <v>1.6415439886480854</v>
      </c>
      <c r="R24" s="7">
        <v>8.0500000000000007</v>
      </c>
      <c r="S24" s="10"/>
    </row>
    <row r="25" spans="1:19" s="6" customFormat="1" x14ac:dyDescent="0.25">
      <c r="A25" s="41" t="s">
        <v>51</v>
      </c>
      <c r="B25" s="23">
        <v>23</v>
      </c>
      <c r="C25" s="10">
        <v>70</v>
      </c>
      <c r="D25" s="10" t="s">
        <v>0</v>
      </c>
      <c r="E25" s="10">
        <v>40</v>
      </c>
      <c r="F25" s="10">
        <v>57</v>
      </c>
      <c r="G25" s="10">
        <v>41</v>
      </c>
      <c r="H25" s="6">
        <v>86.4</v>
      </c>
      <c r="I25" s="9"/>
      <c r="J25" s="9"/>
      <c r="K25" s="9"/>
      <c r="L25" s="9"/>
      <c r="M25" s="7">
        <f t="shared" si="10"/>
        <v>5</v>
      </c>
      <c r="N25" s="7">
        <f t="shared" si="11"/>
        <v>40</v>
      </c>
      <c r="O25" s="20">
        <f t="shared" si="12"/>
        <v>86.4</v>
      </c>
      <c r="P25" s="20">
        <f t="shared" si="13"/>
        <v>58.879999999999995</v>
      </c>
      <c r="Q25" s="20">
        <f t="shared" si="14"/>
        <v>19.75277195737349</v>
      </c>
      <c r="R25" s="7">
        <v>33.5</v>
      </c>
      <c r="S25" s="10"/>
    </row>
    <row r="26" spans="1:19" s="17" customFormat="1" x14ac:dyDescent="0.25">
      <c r="A26" s="43" t="s">
        <v>52</v>
      </c>
      <c r="B26" s="23">
        <v>24</v>
      </c>
      <c r="C26" s="16">
        <v>40.200000000000003</v>
      </c>
      <c r="D26" s="16" t="s">
        <v>0</v>
      </c>
      <c r="E26" s="16">
        <v>25.2</v>
      </c>
      <c r="F26" s="16">
        <v>35.1</v>
      </c>
      <c r="G26" s="16">
        <v>23.2</v>
      </c>
      <c r="H26" s="17">
        <v>48.4</v>
      </c>
      <c r="I26" s="31"/>
      <c r="J26" s="31"/>
      <c r="K26" s="31"/>
      <c r="L26" s="31"/>
      <c r="M26" s="27">
        <f t="shared" si="10"/>
        <v>5</v>
      </c>
      <c r="N26" s="27">
        <f t="shared" si="11"/>
        <v>23.2</v>
      </c>
      <c r="O26" s="27">
        <f t="shared" si="12"/>
        <v>48.4</v>
      </c>
      <c r="P26" s="27">
        <f t="shared" si="13"/>
        <v>34.42</v>
      </c>
      <c r="Q26" s="27">
        <f t="shared" si="14"/>
        <v>10.490567191529728</v>
      </c>
      <c r="R26" s="27">
        <v>30.5</v>
      </c>
      <c r="S26" s="16"/>
    </row>
    <row r="27" spans="1:19" s="6" customFormat="1" x14ac:dyDescent="0.25">
      <c r="A27" s="41" t="s">
        <v>53</v>
      </c>
      <c r="B27" s="23">
        <v>25</v>
      </c>
      <c r="C27" s="10">
        <v>13</v>
      </c>
      <c r="D27" s="10">
        <v>13.6</v>
      </c>
      <c r="E27" s="10">
        <v>14.8</v>
      </c>
      <c r="F27" s="10">
        <v>14</v>
      </c>
      <c r="G27" s="10">
        <v>14.3</v>
      </c>
      <c r="H27" s="6">
        <v>14</v>
      </c>
      <c r="I27" s="9"/>
      <c r="J27" s="9"/>
      <c r="K27" s="9"/>
      <c r="L27" s="9"/>
      <c r="M27" s="7">
        <f t="shared" si="10"/>
        <v>6</v>
      </c>
      <c r="N27" s="7">
        <f t="shared" si="11"/>
        <v>13</v>
      </c>
      <c r="O27" s="20">
        <f t="shared" si="12"/>
        <v>14.8</v>
      </c>
      <c r="P27" s="20">
        <f t="shared" si="13"/>
        <v>13.950000000000001</v>
      </c>
      <c r="Q27" s="20">
        <f t="shared" si="14"/>
        <v>0.6123724356957948</v>
      </c>
      <c r="R27" s="7">
        <v>4.37</v>
      </c>
      <c r="S27" s="10"/>
    </row>
    <row r="28" spans="1:19" s="6" customFormat="1" x14ac:dyDescent="0.25">
      <c r="A28" s="41" t="s">
        <v>54</v>
      </c>
      <c r="B28" s="23">
        <v>26</v>
      </c>
      <c r="C28" s="10">
        <v>25.6</v>
      </c>
      <c r="D28" s="10" t="s">
        <v>21</v>
      </c>
      <c r="E28" s="10">
        <v>26</v>
      </c>
      <c r="F28" s="10">
        <v>24</v>
      </c>
      <c r="G28" s="10">
        <v>28.2</v>
      </c>
      <c r="H28" s="6">
        <v>25.1</v>
      </c>
      <c r="I28" s="9"/>
      <c r="J28" s="9"/>
      <c r="K28" s="9"/>
      <c r="L28" s="9"/>
      <c r="M28" s="7">
        <f t="shared" si="10"/>
        <v>5</v>
      </c>
      <c r="N28" s="7">
        <f t="shared" si="11"/>
        <v>24</v>
      </c>
      <c r="O28" s="20">
        <f t="shared" si="12"/>
        <v>28.2</v>
      </c>
      <c r="P28" s="20">
        <f t="shared" si="13"/>
        <v>25.78</v>
      </c>
      <c r="Q28" s="20">
        <f t="shared" si="14"/>
        <v>1.546609194334496</v>
      </c>
      <c r="R28" s="7">
        <v>6.01</v>
      </c>
      <c r="S28" s="10"/>
    </row>
    <row r="29" spans="1:19" s="24" customFormat="1" x14ac:dyDescent="0.25">
      <c r="A29" s="45" t="s">
        <v>55</v>
      </c>
      <c r="B29" s="23">
        <v>27</v>
      </c>
      <c r="C29" s="22">
        <v>24.6</v>
      </c>
      <c r="D29" s="22">
        <v>22.7</v>
      </c>
      <c r="E29" s="22">
        <v>29</v>
      </c>
      <c r="F29" s="22">
        <v>22.4</v>
      </c>
      <c r="G29" s="22">
        <v>24.6</v>
      </c>
      <c r="H29" s="24">
        <v>19</v>
      </c>
      <c r="I29" s="9"/>
      <c r="J29" s="9"/>
      <c r="K29" s="9"/>
      <c r="L29" s="9"/>
      <c r="M29" s="7">
        <f t="shared" si="10"/>
        <v>6</v>
      </c>
      <c r="N29" s="7">
        <f t="shared" si="11"/>
        <v>19</v>
      </c>
      <c r="O29" s="20">
        <f t="shared" si="12"/>
        <v>29</v>
      </c>
      <c r="P29" s="20">
        <f t="shared" si="13"/>
        <v>23.716666666666665</v>
      </c>
      <c r="Q29" s="20">
        <f t="shared" si="14"/>
        <v>3.3011614117862864</v>
      </c>
      <c r="R29" s="7">
        <v>13.9</v>
      </c>
      <c r="S29" s="22"/>
    </row>
    <row r="30" spans="1:19" s="24" customFormat="1" x14ac:dyDescent="0.25">
      <c r="A30" s="45" t="s">
        <v>56</v>
      </c>
      <c r="B30" s="23">
        <v>28</v>
      </c>
      <c r="C30" s="22">
        <v>12.2</v>
      </c>
      <c r="D30" s="22">
        <v>10</v>
      </c>
      <c r="E30" s="22">
        <v>15</v>
      </c>
      <c r="F30" s="22">
        <v>10.9</v>
      </c>
      <c r="G30" s="22">
        <v>10.8</v>
      </c>
      <c r="H30" s="24">
        <v>11.1</v>
      </c>
      <c r="I30" s="9"/>
      <c r="J30" s="9"/>
      <c r="K30" s="9"/>
      <c r="L30" s="9"/>
      <c r="M30" s="7">
        <f t="shared" si="10"/>
        <v>6</v>
      </c>
      <c r="N30" s="7">
        <f t="shared" si="11"/>
        <v>10</v>
      </c>
      <c r="O30" s="20">
        <f t="shared" si="12"/>
        <v>15</v>
      </c>
      <c r="P30" s="20">
        <f t="shared" si="13"/>
        <v>11.666666666666666</v>
      </c>
      <c r="Q30" s="20">
        <f t="shared" si="14"/>
        <v>1.7795130420052205</v>
      </c>
      <c r="R30" s="7">
        <v>15.25</v>
      </c>
      <c r="S30" s="22"/>
    </row>
    <row r="31" spans="1:19" s="26" customFormat="1" x14ac:dyDescent="0.25">
      <c r="A31" s="23" t="s">
        <v>57</v>
      </c>
      <c r="B31" s="23">
        <v>29</v>
      </c>
      <c r="C31" s="25">
        <v>25.8</v>
      </c>
      <c r="D31" s="25">
        <v>23.5</v>
      </c>
      <c r="E31" s="25">
        <v>34.5</v>
      </c>
      <c r="F31" s="25">
        <v>22.6</v>
      </c>
      <c r="G31" s="25">
        <v>27.2</v>
      </c>
      <c r="H31" s="26">
        <v>22.1</v>
      </c>
      <c r="I31" s="31"/>
      <c r="J31" s="31"/>
      <c r="K31" s="31"/>
      <c r="L31" s="31"/>
      <c r="M31" s="27">
        <f t="shared" si="10"/>
        <v>6</v>
      </c>
      <c r="N31" s="27">
        <f t="shared" si="11"/>
        <v>22.1</v>
      </c>
      <c r="O31" s="27">
        <f t="shared" si="12"/>
        <v>34.5</v>
      </c>
      <c r="P31" s="27">
        <f t="shared" si="13"/>
        <v>25.95</v>
      </c>
      <c r="Q31" s="27">
        <f t="shared" si="14"/>
        <v>4.6202813767128976</v>
      </c>
      <c r="R31" s="27">
        <v>17.8</v>
      </c>
      <c r="S31" s="25"/>
    </row>
    <row r="32" spans="1:19" s="26" customFormat="1" x14ac:dyDescent="0.25">
      <c r="A32" s="23" t="s">
        <v>58</v>
      </c>
      <c r="B32" s="23">
        <v>30</v>
      </c>
      <c r="C32" s="25">
        <v>2.02</v>
      </c>
      <c r="D32" s="25">
        <v>2.27</v>
      </c>
      <c r="E32" s="25">
        <v>1.93</v>
      </c>
      <c r="F32" s="25">
        <v>2.06</v>
      </c>
      <c r="G32" s="25">
        <v>2.2799999999999998</v>
      </c>
      <c r="H32" s="26">
        <v>1.71</v>
      </c>
      <c r="I32" s="31"/>
      <c r="J32" s="31"/>
      <c r="K32" s="31"/>
      <c r="L32" s="31"/>
      <c r="M32" s="27">
        <f t="shared" si="10"/>
        <v>6</v>
      </c>
      <c r="N32" s="27">
        <f t="shared" si="11"/>
        <v>1.71</v>
      </c>
      <c r="O32" s="27">
        <f t="shared" si="12"/>
        <v>2.2799999999999998</v>
      </c>
      <c r="P32" s="27">
        <f t="shared" si="13"/>
        <v>2.0449999999999999</v>
      </c>
      <c r="Q32" s="27">
        <f t="shared" si="14"/>
        <v>0.21547621678505494</v>
      </c>
      <c r="R32" s="27">
        <v>10.7</v>
      </c>
      <c r="S32" s="25"/>
    </row>
    <row r="33" spans="1:19" s="37" customFormat="1" x14ac:dyDescent="0.25">
      <c r="A33" s="46" t="s">
        <v>59</v>
      </c>
      <c r="B33" s="36">
        <v>31</v>
      </c>
      <c r="C33" s="35">
        <v>44</v>
      </c>
      <c r="D33" s="35">
        <v>43.8</v>
      </c>
      <c r="E33" s="35">
        <v>75</v>
      </c>
      <c r="F33" s="35">
        <v>37.6</v>
      </c>
      <c r="G33" s="35">
        <v>44.8</v>
      </c>
      <c r="H33" s="37">
        <v>43.9</v>
      </c>
      <c r="I33" s="9"/>
      <c r="J33" s="9"/>
      <c r="K33" s="9"/>
      <c r="L33" s="9"/>
      <c r="M33" s="35">
        <f>COUNT(C33:H33)</f>
        <v>6</v>
      </c>
      <c r="N33" s="35">
        <f>MIN(C33:H33)</f>
        <v>37.6</v>
      </c>
      <c r="O33" s="38">
        <f>MAX(C33:H33)</f>
        <v>75</v>
      </c>
      <c r="P33" s="38">
        <f>AVERAGE(C33:H33)</f>
        <v>48.18333333333333</v>
      </c>
      <c r="Q33" s="38">
        <f>STDEV(C33:H33)</f>
        <v>13.398868111399056</v>
      </c>
      <c r="R33" s="35">
        <v>27.8</v>
      </c>
      <c r="S33" s="35"/>
    </row>
    <row r="34" spans="1:19" s="37" customFormat="1" x14ac:dyDescent="0.25">
      <c r="A34" s="46" t="s">
        <v>60</v>
      </c>
      <c r="B34" s="36">
        <v>32</v>
      </c>
      <c r="C34" s="35">
        <v>34.799999999999997</v>
      </c>
      <c r="D34" s="35">
        <v>34.5</v>
      </c>
      <c r="E34" s="35">
        <v>51</v>
      </c>
      <c r="F34" s="35">
        <v>29.6</v>
      </c>
      <c r="G34" s="35">
        <v>34</v>
      </c>
      <c r="H34" s="37">
        <v>34.1</v>
      </c>
      <c r="I34" s="9"/>
      <c r="J34" s="9"/>
      <c r="K34" s="9"/>
      <c r="L34" s="9"/>
      <c r="M34" s="35">
        <f>COUNT(C34:H34)</f>
        <v>6</v>
      </c>
      <c r="N34" s="35">
        <f>MIN(C34:H34)</f>
        <v>29.6</v>
      </c>
      <c r="O34" s="38">
        <f>MAX(C34:H34)</f>
        <v>51</v>
      </c>
      <c r="P34" s="38">
        <f>AVERAGE(C34:H34)</f>
        <v>36.333333333333336</v>
      </c>
      <c r="Q34" s="38">
        <f>STDEV(C34:H34)</f>
        <v>7.4376519592319355</v>
      </c>
      <c r="R34" s="35">
        <v>20.5</v>
      </c>
      <c r="S34" s="35"/>
    </row>
    <row r="35" spans="1:19" s="37" customFormat="1" x14ac:dyDescent="0.25">
      <c r="A35" s="46" t="s">
        <v>61</v>
      </c>
      <c r="B35" s="36">
        <v>33</v>
      </c>
      <c r="C35" s="35">
        <v>17.3</v>
      </c>
      <c r="D35" s="35">
        <v>17.2</v>
      </c>
      <c r="E35" s="35">
        <v>32</v>
      </c>
      <c r="F35" s="35">
        <v>16.5</v>
      </c>
      <c r="G35" s="35">
        <v>18</v>
      </c>
      <c r="H35" s="37">
        <v>17.399999999999999</v>
      </c>
      <c r="I35" s="9"/>
      <c r="J35" s="9"/>
      <c r="K35" s="9"/>
      <c r="L35" s="9"/>
      <c r="M35" s="35">
        <f>COUNT(C35:H35)</f>
        <v>6</v>
      </c>
      <c r="N35" s="35">
        <f>MIN(C35:H35)</f>
        <v>16.5</v>
      </c>
      <c r="O35" s="38">
        <f>MAX(C35:H35)</f>
        <v>32</v>
      </c>
      <c r="P35" s="38">
        <f>AVERAGE(C35:H35)</f>
        <v>19.733333333333334</v>
      </c>
      <c r="Q35" s="38">
        <f>STDEV(C35:H35)</f>
        <v>6.0284879253977639</v>
      </c>
      <c r="R35" s="35">
        <v>30.6</v>
      </c>
      <c r="S35" s="35"/>
    </row>
    <row r="36" spans="1:19" s="37" customFormat="1" x14ac:dyDescent="0.25">
      <c r="A36" s="46" t="s">
        <v>62</v>
      </c>
      <c r="B36" s="36">
        <v>34</v>
      </c>
      <c r="C36" s="35">
        <v>9.4</v>
      </c>
      <c r="D36" s="35">
        <v>13</v>
      </c>
      <c r="E36" s="35">
        <v>19.5</v>
      </c>
      <c r="F36" s="35">
        <v>13.9</v>
      </c>
      <c r="G36" s="35">
        <v>14.3</v>
      </c>
      <c r="H36" s="37">
        <v>10.3</v>
      </c>
      <c r="I36" s="9"/>
      <c r="J36" s="9"/>
      <c r="K36" s="9"/>
      <c r="L36" s="9"/>
      <c r="M36" s="35">
        <f>COUNT(C36:H36)</f>
        <v>6</v>
      </c>
      <c r="N36" s="35">
        <f>MIN(C36:H36)</f>
        <v>9.4</v>
      </c>
      <c r="O36" s="38">
        <f>MAX(C36:H36)</f>
        <v>19.5</v>
      </c>
      <c r="P36" s="38">
        <f>AVERAGE(C36:H36)</f>
        <v>13.399999999999999</v>
      </c>
      <c r="Q36" s="38">
        <f>STDEV(C36:H36)</f>
        <v>3.5788266233501718</v>
      </c>
      <c r="R36" s="35">
        <v>26.7</v>
      </c>
      <c r="S36" s="35"/>
    </row>
  </sheetData>
  <pageMargins left="0.7" right="0.7" top="0.75" bottom="0.75" header="0.3" footer="0.3"/>
  <pageSetup paperSize="9" orientation="portrait" horizontalDpi="1200" verticalDpi="1200" r:id="rId1"/>
  <ignoredErrors>
    <ignoredError sqref="M3 N3:Q3 M4:Q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7"/>
  <sheetViews>
    <sheetView workbookViewId="0">
      <pane xSplit="1" topLeftCell="B1" activePane="topRight" state="frozen"/>
      <selection pane="topRight" activeCell="B32" sqref="B32"/>
    </sheetView>
  </sheetViews>
  <sheetFormatPr defaultColWidth="8.7109375" defaultRowHeight="15" x14ac:dyDescent="0.25"/>
  <cols>
    <col min="1" max="1" width="54.140625" style="39" customWidth="1"/>
    <col min="2" max="2" width="16.140625" style="23" customWidth="1"/>
    <col min="3" max="12" width="12.85546875" style="2" customWidth="1"/>
    <col min="13" max="15" width="12.85546875" style="33" customWidth="1"/>
    <col min="16" max="16" width="8.7109375" style="33"/>
    <col min="17" max="22" width="8.7109375" style="6"/>
    <col min="23" max="16384" width="8.7109375" style="2"/>
  </cols>
  <sheetData>
    <row r="1" spans="1:22" s="4" customFormat="1" x14ac:dyDescent="0.25">
      <c r="A1" s="3" t="s">
        <v>32</v>
      </c>
      <c r="B1" s="29" t="s">
        <v>33</v>
      </c>
      <c r="C1" s="4" t="s">
        <v>17</v>
      </c>
      <c r="D1" s="4" t="s">
        <v>18</v>
      </c>
      <c r="E1" s="4" t="s">
        <v>22</v>
      </c>
      <c r="F1" s="4" t="s">
        <v>23</v>
      </c>
      <c r="G1" s="4" t="s">
        <v>24</v>
      </c>
      <c r="H1" s="4" t="s">
        <v>26</v>
      </c>
      <c r="I1" s="4" t="s">
        <v>27</v>
      </c>
      <c r="J1" s="4" t="s">
        <v>28</v>
      </c>
      <c r="K1" s="4" t="s">
        <v>29</v>
      </c>
      <c r="L1" s="4" t="s">
        <v>30</v>
      </c>
      <c r="M1" s="32"/>
      <c r="N1" s="32"/>
      <c r="O1" s="32"/>
      <c r="P1" s="32"/>
      <c r="Q1" s="5" t="s">
        <v>5</v>
      </c>
      <c r="R1" s="5" t="s">
        <v>8</v>
      </c>
      <c r="S1" s="5" t="s">
        <v>7</v>
      </c>
      <c r="T1" s="5" t="s">
        <v>6</v>
      </c>
      <c r="U1" s="5" t="s">
        <v>9</v>
      </c>
      <c r="V1" s="5" t="s">
        <v>10</v>
      </c>
    </row>
    <row r="4" spans="1:22" s="8" customFormat="1" ht="17.45" customHeight="1" x14ac:dyDescent="0.25">
      <c r="A4" s="21" t="s">
        <v>34</v>
      </c>
      <c r="B4" s="23">
        <v>1</v>
      </c>
      <c r="C4" s="8">
        <v>1336</v>
      </c>
      <c r="D4" s="8">
        <v>1422</v>
      </c>
      <c r="E4" s="8">
        <v>1325</v>
      </c>
      <c r="F4" s="8">
        <v>1344</v>
      </c>
      <c r="G4" s="8">
        <v>1253</v>
      </c>
      <c r="H4" s="8">
        <v>1312</v>
      </c>
      <c r="I4" s="8">
        <v>1220</v>
      </c>
      <c r="J4" s="8">
        <v>1345</v>
      </c>
      <c r="K4" s="8">
        <v>1262</v>
      </c>
      <c r="L4" s="8">
        <v>1245</v>
      </c>
      <c r="M4" s="33"/>
      <c r="N4" s="33"/>
      <c r="O4" s="33"/>
      <c r="P4" s="33"/>
      <c r="Q4" s="8">
        <f t="shared" ref="Q4:Q12" si="0">COUNT(C4:L4)</f>
        <v>10</v>
      </c>
      <c r="R4" s="8">
        <f t="shared" ref="R4:R12" si="1">MIN(C4:L4)</f>
        <v>1220</v>
      </c>
      <c r="S4" s="8">
        <f t="shared" ref="S4:S12" si="2">MAX(C4:L4)</f>
        <v>1422</v>
      </c>
      <c r="T4" s="8">
        <f t="shared" ref="T4:T12" si="3">AVERAGE(C4:L4)</f>
        <v>1306.4000000000001</v>
      </c>
      <c r="U4" s="8">
        <f t="shared" ref="U4:U12" si="4">STDEV(C4:L4)</f>
        <v>61.081366498575761</v>
      </c>
      <c r="V4" s="8">
        <v>4.68</v>
      </c>
    </row>
    <row r="5" spans="1:22" s="8" customFormat="1" x14ac:dyDescent="0.25">
      <c r="A5" s="21" t="s">
        <v>35</v>
      </c>
      <c r="B5" s="23">
        <v>2</v>
      </c>
      <c r="C5" s="8">
        <v>172</v>
      </c>
      <c r="D5" s="8">
        <v>181</v>
      </c>
      <c r="E5" s="8">
        <v>195</v>
      </c>
      <c r="F5" s="8">
        <v>183</v>
      </c>
      <c r="G5" s="8">
        <v>166</v>
      </c>
      <c r="H5" s="8">
        <v>178</v>
      </c>
      <c r="I5" s="8">
        <v>172</v>
      </c>
      <c r="J5" s="8">
        <v>177</v>
      </c>
      <c r="K5" s="8">
        <v>185</v>
      </c>
      <c r="L5" s="8">
        <v>177</v>
      </c>
      <c r="M5" s="33"/>
      <c r="N5" s="33"/>
      <c r="O5" s="33"/>
      <c r="P5" s="33"/>
      <c r="Q5" s="8">
        <f t="shared" si="0"/>
        <v>10</v>
      </c>
      <c r="R5" s="8">
        <f t="shared" si="1"/>
        <v>166</v>
      </c>
      <c r="S5" s="8">
        <f t="shared" si="2"/>
        <v>195</v>
      </c>
      <c r="T5" s="8">
        <f t="shared" si="3"/>
        <v>178.6</v>
      </c>
      <c r="U5" s="8">
        <f t="shared" si="4"/>
        <v>8.0718991294214995</v>
      </c>
      <c r="V5" s="8">
        <v>4.5199999999999996</v>
      </c>
    </row>
    <row r="6" spans="1:22" s="8" customFormat="1" x14ac:dyDescent="0.25">
      <c r="A6" s="21" t="s">
        <v>36</v>
      </c>
      <c r="B6" s="23">
        <v>3</v>
      </c>
      <c r="C6" s="8">
        <v>92.1</v>
      </c>
      <c r="D6" s="8">
        <v>82.2</v>
      </c>
      <c r="E6" s="8">
        <v>82.2</v>
      </c>
      <c r="F6" s="8">
        <v>93.7</v>
      </c>
      <c r="G6" s="8">
        <v>98</v>
      </c>
      <c r="H6" s="8">
        <v>91.7</v>
      </c>
      <c r="I6" s="8">
        <v>92.1</v>
      </c>
      <c r="J6" s="8">
        <v>90.2</v>
      </c>
      <c r="K6" s="8">
        <v>92</v>
      </c>
      <c r="L6" s="8">
        <v>98</v>
      </c>
      <c r="M6" s="33"/>
      <c r="N6" s="33"/>
      <c r="O6" s="33"/>
      <c r="P6" s="33"/>
      <c r="Q6" s="8">
        <f t="shared" si="0"/>
        <v>10</v>
      </c>
      <c r="R6" s="8">
        <f t="shared" si="1"/>
        <v>82.2</v>
      </c>
      <c r="S6" s="8">
        <f t="shared" si="2"/>
        <v>98</v>
      </c>
      <c r="T6" s="8">
        <f t="shared" si="3"/>
        <v>91.22</v>
      </c>
      <c r="U6" s="8">
        <f t="shared" si="4"/>
        <v>5.4184458616429438</v>
      </c>
      <c r="V6" s="8">
        <v>5.94</v>
      </c>
    </row>
    <row r="7" spans="1:22" s="8" customFormat="1" x14ac:dyDescent="0.25">
      <c r="A7" s="21" t="s">
        <v>63</v>
      </c>
      <c r="B7" s="23">
        <v>4</v>
      </c>
      <c r="C7" s="8">
        <v>660</v>
      </c>
      <c r="D7" s="8">
        <v>778</v>
      </c>
      <c r="E7" s="8">
        <v>680</v>
      </c>
      <c r="F7" s="8">
        <v>693</v>
      </c>
      <c r="G7" s="8">
        <v>648</v>
      </c>
      <c r="H7" s="8">
        <v>646</v>
      </c>
      <c r="I7" s="8">
        <v>607</v>
      </c>
      <c r="J7" s="8">
        <v>709</v>
      </c>
      <c r="K7" s="8">
        <v>619</v>
      </c>
      <c r="L7" s="8">
        <v>627</v>
      </c>
      <c r="M7" s="33"/>
      <c r="N7" s="33"/>
      <c r="O7" s="33"/>
      <c r="P7" s="33"/>
      <c r="Q7" s="8">
        <f t="shared" si="0"/>
        <v>10</v>
      </c>
      <c r="R7" s="8">
        <f t="shared" si="1"/>
        <v>607</v>
      </c>
      <c r="S7" s="8">
        <f t="shared" si="2"/>
        <v>778</v>
      </c>
      <c r="T7" s="8">
        <f t="shared" si="3"/>
        <v>666.7</v>
      </c>
      <c r="U7" s="8">
        <f t="shared" si="4"/>
        <v>50.863761384921411</v>
      </c>
      <c r="V7" s="8">
        <v>7.63</v>
      </c>
    </row>
    <row r="8" spans="1:22" s="15" customFormat="1" x14ac:dyDescent="0.25">
      <c r="A8" s="40" t="s">
        <v>11</v>
      </c>
      <c r="B8" s="23">
        <v>5</v>
      </c>
      <c r="C8" s="15">
        <v>31.1</v>
      </c>
      <c r="D8" s="15">
        <v>34.4</v>
      </c>
      <c r="E8" s="15">
        <v>28.8</v>
      </c>
      <c r="F8" s="15">
        <v>29.6</v>
      </c>
      <c r="G8" s="15">
        <v>25.9</v>
      </c>
      <c r="H8" s="15">
        <v>27.2</v>
      </c>
      <c r="I8" s="15">
        <v>27.4</v>
      </c>
      <c r="J8" s="15">
        <v>29.4</v>
      </c>
      <c r="K8" s="15">
        <v>27.6</v>
      </c>
      <c r="L8" s="15">
        <v>31.6</v>
      </c>
      <c r="M8" s="34"/>
      <c r="N8" s="34"/>
      <c r="O8" s="34"/>
      <c r="P8" s="34"/>
      <c r="Q8" s="15">
        <f t="shared" si="0"/>
        <v>10</v>
      </c>
      <c r="R8" s="15">
        <f t="shared" si="1"/>
        <v>25.9</v>
      </c>
      <c r="S8" s="15">
        <f t="shared" si="2"/>
        <v>34.4</v>
      </c>
      <c r="T8" s="15">
        <f t="shared" si="3"/>
        <v>29.300000000000004</v>
      </c>
      <c r="U8" s="15">
        <f t="shared" si="4"/>
        <v>2.5245461638348652</v>
      </c>
      <c r="V8" s="15">
        <v>8.6</v>
      </c>
    </row>
    <row r="9" spans="1:22" s="15" customFormat="1" x14ac:dyDescent="0.25">
      <c r="A9" s="40" t="s">
        <v>12</v>
      </c>
      <c r="B9" s="23">
        <v>6</v>
      </c>
      <c r="C9" s="15">
        <v>7.77</v>
      </c>
      <c r="D9" s="15">
        <v>7.86</v>
      </c>
      <c r="E9" s="15">
        <v>6.79</v>
      </c>
      <c r="F9" s="15">
        <v>7.34</v>
      </c>
      <c r="G9" s="15">
        <v>7.55</v>
      </c>
      <c r="H9" s="15">
        <v>7.37</v>
      </c>
      <c r="I9" s="15">
        <v>7.09</v>
      </c>
      <c r="J9" s="15">
        <v>7.6</v>
      </c>
      <c r="K9" s="15">
        <v>6.82</v>
      </c>
      <c r="L9" s="15">
        <v>7.03</v>
      </c>
      <c r="M9" s="34"/>
      <c r="N9" s="34"/>
      <c r="O9" s="34"/>
      <c r="P9" s="34"/>
      <c r="Q9" s="15">
        <f t="shared" si="0"/>
        <v>10</v>
      </c>
      <c r="R9" s="15">
        <f t="shared" si="1"/>
        <v>6.79</v>
      </c>
      <c r="S9" s="15">
        <f t="shared" si="2"/>
        <v>7.86</v>
      </c>
      <c r="T9" s="15">
        <f t="shared" si="3"/>
        <v>7.3220000000000001</v>
      </c>
      <c r="U9" s="15">
        <f t="shared" si="4"/>
        <v>0.37949674277624268</v>
      </c>
      <c r="V9" s="15">
        <v>5.19</v>
      </c>
    </row>
    <row r="10" spans="1:22" s="15" customFormat="1" x14ac:dyDescent="0.25">
      <c r="A10" s="40" t="s">
        <v>13</v>
      </c>
      <c r="B10" s="23">
        <v>7</v>
      </c>
      <c r="C10" s="15">
        <v>14.5</v>
      </c>
      <c r="D10" s="15">
        <v>17.3</v>
      </c>
      <c r="E10" s="15">
        <v>16.100000000000001</v>
      </c>
      <c r="F10" s="15">
        <v>14.3</v>
      </c>
      <c r="G10" s="15">
        <v>12.8</v>
      </c>
      <c r="H10" s="15">
        <v>14.3</v>
      </c>
      <c r="I10" s="15">
        <v>13.2</v>
      </c>
      <c r="J10" s="15">
        <v>14.9</v>
      </c>
      <c r="K10" s="15">
        <v>13.7</v>
      </c>
      <c r="L10" s="15">
        <v>12.7</v>
      </c>
      <c r="M10" s="34"/>
      <c r="N10" s="34"/>
      <c r="O10" s="34"/>
      <c r="P10" s="34"/>
      <c r="Q10" s="15">
        <f t="shared" si="0"/>
        <v>10</v>
      </c>
      <c r="R10" s="15">
        <f t="shared" si="1"/>
        <v>12.7</v>
      </c>
      <c r="S10" s="15">
        <f t="shared" si="2"/>
        <v>17.3</v>
      </c>
      <c r="T10" s="15">
        <f t="shared" si="3"/>
        <v>14.379999999999999</v>
      </c>
      <c r="U10" s="15">
        <f t="shared" si="4"/>
        <v>1.4512829573250778</v>
      </c>
      <c r="V10" s="15">
        <v>10.1</v>
      </c>
    </row>
    <row r="11" spans="1:22" s="15" customFormat="1" x14ac:dyDescent="0.25">
      <c r="A11" s="40" t="s">
        <v>14</v>
      </c>
      <c r="B11" s="23">
        <v>8</v>
      </c>
      <c r="C11" s="15">
        <v>3.95</v>
      </c>
      <c r="D11" s="15">
        <v>2.98</v>
      </c>
      <c r="E11" s="15">
        <v>3.4</v>
      </c>
      <c r="F11" s="15">
        <v>3.84</v>
      </c>
      <c r="G11" s="15" t="s">
        <v>0</v>
      </c>
      <c r="H11" s="15">
        <v>3.89</v>
      </c>
      <c r="I11" s="15">
        <v>3.3</v>
      </c>
      <c r="J11" s="15">
        <v>4.03</v>
      </c>
      <c r="K11" s="15">
        <v>4.09</v>
      </c>
      <c r="L11" s="15">
        <v>4.12</v>
      </c>
      <c r="M11" s="34"/>
      <c r="N11" s="34"/>
      <c r="O11" s="34"/>
      <c r="P11" s="34"/>
      <c r="Q11" s="15">
        <f t="shared" si="0"/>
        <v>9</v>
      </c>
      <c r="R11" s="15">
        <f t="shared" si="1"/>
        <v>2.98</v>
      </c>
      <c r="S11" s="15">
        <f t="shared" si="2"/>
        <v>4.12</v>
      </c>
      <c r="T11" s="15">
        <f t="shared" si="3"/>
        <v>3.7333333333333334</v>
      </c>
      <c r="U11" s="15">
        <f t="shared" si="4"/>
        <v>0.40527768258318997</v>
      </c>
      <c r="V11" s="15">
        <v>11</v>
      </c>
    </row>
    <row r="12" spans="1:22" s="15" customFormat="1" x14ac:dyDescent="0.25">
      <c r="A12" s="40" t="s">
        <v>64</v>
      </c>
      <c r="B12" s="23">
        <v>9</v>
      </c>
      <c r="C12" s="15">
        <v>49.4</v>
      </c>
      <c r="D12" s="15">
        <v>54.7</v>
      </c>
      <c r="E12" s="15">
        <v>55.1</v>
      </c>
      <c r="F12" s="15">
        <v>51.6</v>
      </c>
      <c r="G12" s="15">
        <v>51.7</v>
      </c>
      <c r="H12" s="15">
        <v>49.2</v>
      </c>
      <c r="I12" s="15">
        <v>49.7</v>
      </c>
      <c r="J12" s="15">
        <v>52.7</v>
      </c>
      <c r="K12" s="15">
        <v>49.7</v>
      </c>
      <c r="L12" s="15">
        <v>50.4</v>
      </c>
      <c r="M12" s="34"/>
      <c r="N12" s="34"/>
      <c r="O12" s="34"/>
      <c r="P12" s="34"/>
      <c r="Q12" s="15">
        <f t="shared" si="0"/>
        <v>10</v>
      </c>
      <c r="R12" s="15">
        <f t="shared" si="1"/>
        <v>49.2</v>
      </c>
      <c r="S12" s="15">
        <f t="shared" si="2"/>
        <v>55.1</v>
      </c>
      <c r="T12" s="15">
        <f t="shared" si="3"/>
        <v>51.419999999999995</v>
      </c>
      <c r="U12" s="15">
        <f t="shared" si="4"/>
        <v>2.1606583358884959</v>
      </c>
      <c r="V12" s="15">
        <v>4.2</v>
      </c>
    </row>
    <row r="13" spans="1:22" s="6" customFormat="1" x14ac:dyDescent="0.25">
      <c r="A13" s="41" t="s">
        <v>37</v>
      </c>
      <c r="B13" s="23">
        <v>10</v>
      </c>
      <c r="C13" s="6">
        <v>16.5</v>
      </c>
      <c r="D13" s="6">
        <v>18</v>
      </c>
      <c r="E13" s="6">
        <v>18.100000000000001</v>
      </c>
      <c r="F13" s="6">
        <v>15.5</v>
      </c>
      <c r="G13" s="6">
        <v>15.9</v>
      </c>
      <c r="H13" s="6">
        <v>16.899999999999999</v>
      </c>
      <c r="I13" s="6">
        <v>16.8</v>
      </c>
      <c r="J13" s="6">
        <v>19</v>
      </c>
      <c r="K13" s="6">
        <v>16.7</v>
      </c>
      <c r="L13" s="6">
        <v>16.399999999999999</v>
      </c>
      <c r="M13" s="33"/>
      <c r="N13" s="33"/>
      <c r="O13" s="33"/>
      <c r="P13" s="33"/>
      <c r="Q13" s="6">
        <f t="shared" ref="Q13:Q19" si="5">COUNT(C13:L13)</f>
        <v>10</v>
      </c>
      <c r="R13" s="6">
        <f t="shared" ref="R13:R19" si="6">MIN(C13:L13)</f>
        <v>15.5</v>
      </c>
      <c r="S13" s="6">
        <f t="shared" ref="S13:S19" si="7">MAX(C13:L13)</f>
        <v>19</v>
      </c>
      <c r="T13" s="6">
        <f t="shared" ref="T13:T19" si="8">AVERAGE(C13:L13)</f>
        <v>16.979999999999997</v>
      </c>
      <c r="U13" s="6">
        <f t="shared" ref="U13:U19" si="9">STDEV(C13:L13)</f>
        <v>1.0757942802103633</v>
      </c>
      <c r="V13" s="6">
        <v>6.55</v>
      </c>
    </row>
    <row r="14" spans="1:22" s="6" customFormat="1" x14ac:dyDescent="0.25">
      <c r="A14" s="41" t="s">
        <v>38</v>
      </c>
      <c r="B14" s="23">
        <v>11</v>
      </c>
      <c r="C14" s="6">
        <v>21</v>
      </c>
      <c r="D14" s="6">
        <v>22</v>
      </c>
      <c r="E14" s="6">
        <v>22</v>
      </c>
      <c r="F14" s="6">
        <v>21.7</v>
      </c>
      <c r="G14" s="6">
        <v>20</v>
      </c>
      <c r="H14" s="6">
        <v>23.7</v>
      </c>
      <c r="I14" s="6">
        <v>21.4</v>
      </c>
      <c r="J14" s="6">
        <v>24.2</v>
      </c>
      <c r="K14" s="6">
        <v>23.4</v>
      </c>
      <c r="L14" s="6">
        <v>20</v>
      </c>
      <c r="M14" s="33"/>
      <c r="N14" s="33"/>
      <c r="O14" s="33"/>
      <c r="P14" s="33"/>
      <c r="Q14" s="6">
        <f t="shared" si="5"/>
        <v>10</v>
      </c>
      <c r="R14" s="6">
        <f t="shared" si="6"/>
        <v>20</v>
      </c>
      <c r="S14" s="6">
        <f t="shared" si="7"/>
        <v>24.2</v>
      </c>
      <c r="T14" s="6">
        <f t="shared" si="8"/>
        <v>21.94</v>
      </c>
      <c r="U14" s="6">
        <f t="shared" si="9"/>
        <v>1.4569374271624247</v>
      </c>
      <c r="V14" s="6">
        <v>6.95</v>
      </c>
    </row>
    <row r="15" spans="1:22" s="6" customFormat="1" x14ac:dyDescent="0.25">
      <c r="A15" s="41" t="s">
        <v>39</v>
      </c>
      <c r="B15" s="23">
        <v>12</v>
      </c>
      <c r="M15" s="33"/>
      <c r="N15" s="33"/>
      <c r="O15" s="33"/>
      <c r="P15" s="33"/>
    </row>
    <row r="16" spans="1:22" s="6" customFormat="1" x14ac:dyDescent="0.25">
      <c r="A16" s="41" t="s">
        <v>40</v>
      </c>
      <c r="B16" s="23">
        <v>13</v>
      </c>
      <c r="C16" s="6">
        <v>36.5</v>
      </c>
      <c r="D16" s="6">
        <v>36.9</v>
      </c>
      <c r="E16" s="6">
        <v>38.200000000000003</v>
      </c>
      <c r="F16" s="6" t="s">
        <v>21</v>
      </c>
      <c r="G16" s="6">
        <v>38.200000000000003</v>
      </c>
      <c r="H16" s="6">
        <v>38.799999999999997</v>
      </c>
      <c r="I16" s="6">
        <v>38.9</v>
      </c>
      <c r="J16" s="6" t="s">
        <v>21</v>
      </c>
      <c r="K16" s="6">
        <v>40</v>
      </c>
      <c r="L16" s="6">
        <v>33.700000000000003</v>
      </c>
      <c r="M16" s="33"/>
      <c r="N16" s="33"/>
      <c r="O16" s="33"/>
      <c r="P16" s="33"/>
      <c r="Q16" s="6">
        <f t="shared" si="5"/>
        <v>8</v>
      </c>
      <c r="R16" s="6">
        <f t="shared" si="6"/>
        <v>33.700000000000003</v>
      </c>
      <c r="S16" s="6">
        <f t="shared" si="7"/>
        <v>40</v>
      </c>
      <c r="T16" s="6">
        <f t="shared" si="8"/>
        <v>37.65</v>
      </c>
      <c r="U16" s="6">
        <f t="shared" si="9"/>
        <v>1.9456912102680328</v>
      </c>
      <c r="V16" s="6">
        <v>5.34</v>
      </c>
    </row>
    <row r="17" spans="1:22" s="6" customFormat="1" x14ac:dyDescent="0.25">
      <c r="A17" s="41" t="s">
        <v>41</v>
      </c>
      <c r="B17" s="23">
        <v>14</v>
      </c>
      <c r="C17" s="6">
        <v>42.9</v>
      </c>
      <c r="D17" s="6">
        <v>41.3</v>
      </c>
      <c r="E17" s="6">
        <v>46</v>
      </c>
      <c r="F17" s="6">
        <v>45.4</v>
      </c>
      <c r="G17" s="6">
        <v>48.3</v>
      </c>
      <c r="H17" s="6">
        <v>48.3</v>
      </c>
      <c r="I17" s="6">
        <v>44.5</v>
      </c>
      <c r="J17" s="6">
        <v>45.7</v>
      </c>
      <c r="K17" s="6">
        <v>45.7</v>
      </c>
      <c r="L17" s="6">
        <v>39.4</v>
      </c>
      <c r="M17" s="33"/>
      <c r="N17" s="33"/>
      <c r="O17" s="33"/>
      <c r="P17" s="33"/>
      <c r="Q17" s="6">
        <f t="shared" si="5"/>
        <v>10</v>
      </c>
      <c r="R17" s="6">
        <f t="shared" si="6"/>
        <v>39.4</v>
      </c>
      <c r="S17" s="6">
        <f t="shared" si="7"/>
        <v>48.3</v>
      </c>
      <c r="T17" s="6">
        <f t="shared" si="8"/>
        <v>44.749999999999993</v>
      </c>
      <c r="U17" s="6">
        <f t="shared" si="9"/>
        <v>2.8480987810584568</v>
      </c>
      <c r="V17" s="6">
        <v>6.64</v>
      </c>
    </row>
    <row r="18" spans="1:22" s="6" customFormat="1" x14ac:dyDescent="0.25">
      <c r="A18" s="41" t="s">
        <v>65</v>
      </c>
      <c r="B18" s="23">
        <v>15</v>
      </c>
      <c r="C18" s="6">
        <v>23.3</v>
      </c>
      <c r="D18" s="6">
        <v>27.6</v>
      </c>
      <c r="E18" s="6">
        <v>24.2</v>
      </c>
      <c r="F18" s="6">
        <v>24.4</v>
      </c>
      <c r="G18" s="6" t="s">
        <v>21</v>
      </c>
      <c r="H18" s="6">
        <v>23.6</v>
      </c>
      <c r="I18" s="6">
        <v>27.9</v>
      </c>
      <c r="J18" s="6">
        <v>22.4</v>
      </c>
      <c r="K18" s="6">
        <v>22.5</v>
      </c>
      <c r="L18" s="6">
        <v>23.8</v>
      </c>
      <c r="M18" s="33"/>
      <c r="N18" s="33"/>
      <c r="O18" s="33"/>
      <c r="P18" s="33"/>
      <c r="Q18" s="6">
        <f t="shared" si="5"/>
        <v>9</v>
      </c>
      <c r="R18" s="6">
        <f t="shared" si="6"/>
        <v>22.4</v>
      </c>
      <c r="S18" s="6">
        <f t="shared" si="7"/>
        <v>27.9</v>
      </c>
      <c r="T18" s="6">
        <f t="shared" si="8"/>
        <v>24.411111111111111</v>
      </c>
      <c r="U18" s="6">
        <f t="shared" si="9"/>
        <v>2.0108732210438109</v>
      </c>
      <c r="V18" s="6">
        <v>8.6300000000000008</v>
      </c>
    </row>
    <row r="19" spans="1:22" s="17" customFormat="1" ht="14.1" customHeight="1" x14ac:dyDescent="0.25">
      <c r="A19" s="43" t="s">
        <v>66</v>
      </c>
      <c r="B19" s="23">
        <v>16</v>
      </c>
      <c r="C19" s="17">
        <v>57.5</v>
      </c>
      <c r="D19" s="17">
        <v>59.6</v>
      </c>
      <c r="E19" s="17">
        <v>57.6</v>
      </c>
      <c r="F19" s="17" t="s">
        <v>0</v>
      </c>
      <c r="G19" s="17">
        <v>52.4</v>
      </c>
      <c r="H19" s="17">
        <v>61.1</v>
      </c>
      <c r="I19" s="17">
        <v>55</v>
      </c>
      <c r="J19" s="17" t="s">
        <v>0</v>
      </c>
      <c r="K19" s="17">
        <v>58.5</v>
      </c>
      <c r="L19" s="17">
        <v>59.3</v>
      </c>
      <c r="M19" s="34"/>
      <c r="N19" s="34"/>
      <c r="O19" s="34"/>
      <c r="P19" s="34"/>
      <c r="Q19" s="17">
        <f t="shared" si="5"/>
        <v>8</v>
      </c>
      <c r="R19" s="17">
        <f t="shared" si="6"/>
        <v>52.4</v>
      </c>
      <c r="S19" s="17">
        <f t="shared" si="7"/>
        <v>61.1</v>
      </c>
      <c r="T19" s="17">
        <f t="shared" si="8"/>
        <v>57.625</v>
      </c>
      <c r="U19" s="17">
        <f t="shared" si="9"/>
        <v>2.771152416285636</v>
      </c>
      <c r="V19" s="17">
        <v>4.82</v>
      </c>
    </row>
    <row r="20" spans="1:22" s="12" customFormat="1" x14ac:dyDescent="0.25">
      <c r="A20" s="44" t="s">
        <v>43</v>
      </c>
      <c r="B20" s="23">
        <v>17</v>
      </c>
      <c r="C20" s="12">
        <v>15.9</v>
      </c>
      <c r="D20" s="12">
        <v>15.7</v>
      </c>
      <c r="E20" s="12">
        <v>14.9</v>
      </c>
      <c r="F20" s="12">
        <v>15.4</v>
      </c>
      <c r="G20" s="12">
        <v>18.3</v>
      </c>
      <c r="H20" s="12">
        <v>15.2</v>
      </c>
      <c r="I20" s="12">
        <v>14.3</v>
      </c>
      <c r="J20" s="12">
        <v>16.2</v>
      </c>
      <c r="K20" s="12">
        <v>15.7</v>
      </c>
      <c r="L20" s="12">
        <v>16.899999999999999</v>
      </c>
      <c r="M20" s="33"/>
      <c r="N20" s="33"/>
      <c r="O20" s="33"/>
      <c r="P20" s="33"/>
      <c r="Q20" s="12">
        <f t="shared" ref="Q20:Q27" si="10">COUNT(C20:L20)</f>
        <v>10</v>
      </c>
      <c r="R20" s="12">
        <f t="shared" ref="R20:R27" si="11">MIN(C20:L20)</f>
        <v>14.3</v>
      </c>
      <c r="S20" s="12">
        <f t="shared" ref="S20:S27" si="12">MAX(C20:L20)</f>
        <v>18.3</v>
      </c>
      <c r="T20" s="12">
        <f t="shared" ref="T20:T27" si="13">AVERAGE(C20:L20)</f>
        <v>15.85</v>
      </c>
      <c r="U20" s="12">
        <f t="shared" ref="U20:U27" si="14">STDEV(C20:L20)</f>
        <v>1.1157956802210698</v>
      </c>
      <c r="V20" s="12">
        <v>7.04</v>
      </c>
    </row>
    <row r="21" spans="1:22" s="12" customFormat="1" x14ac:dyDescent="0.25">
      <c r="A21" s="44" t="s">
        <v>67</v>
      </c>
      <c r="B21" s="23">
        <v>18</v>
      </c>
      <c r="C21" s="12">
        <v>26.8</v>
      </c>
      <c r="D21" s="12">
        <v>25.9</v>
      </c>
      <c r="E21" s="12">
        <v>26.3</v>
      </c>
      <c r="F21" s="12">
        <v>25.2</v>
      </c>
      <c r="G21" s="12">
        <v>26.5</v>
      </c>
      <c r="H21" s="12">
        <v>26.8</v>
      </c>
      <c r="I21" s="12">
        <v>26.1</v>
      </c>
      <c r="J21" s="12">
        <v>27.2</v>
      </c>
      <c r="K21" s="12">
        <v>27.6</v>
      </c>
      <c r="L21" s="12">
        <v>27.6</v>
      </c>
      <c r="M21" s="33"/>
      <c r="N21" s="33"/>
      <c r="O21" s="33"/>
      <c r="P21" s="33"/>
      <c r="Q21" s="12">
        <f t="shared" si="10"/>
        <v>10</v>
      </c>
      <c r="R21" s="12">
        <f t="shared" si="11"/>
        <v>25.2</v>
      </c>
      <c r="S21" s="12">
        <f t="shared" si="12"/>
        <v>27.6</v>
      </c>
      <c r="T21" s="12">
        <f t="shared" si="13"/>
        <v>26.6</v>
      </c>
      <c r="U21" s="12">
        <f t="shared" si="14"/>
        <v>0.76303487615064036</v>
      </c>
      <c r="V21" s="12">
        <v>2.84</v>
      </c>
    </row>
    <row r="22" spans="1:22" s="15" customFormat="1" x14ac:dyDescent="0.25">
      <c r="A22" s="40" t="s">
        <v>45</v>
      </c>
      <c r="B22" s="23">
        <v>19</v>
      </c>
      <c r="C22" s="15">
        <v>0.59</v>
      </c>
      <c r="D22" s="15">
        <v>0.61</v>
      </c>
      <c r="E22" s="15">
        <v>0.56999999999999995</v>
      </c>
      <c r="F22" s="15">
        <v>0.61</v>
      </c>
      <c r="G22" s="15">
        <v>0.69</v>
      </c>
      <c r="H22" s="15">
        <v>0.56999999999999995</v>
      </c>
      <c r="I22" s="15">
        <v>0.55000000000000004</v>
      </c>
      <c r="J22" s="15">
        <v>0.6</v>
      </c>
      <c r="M22" s="34"/>
      <c r="N22" s="34"/>
      <c r="O22" s="34"/>
      <c r="P22" s="34"/>
      <c r="Q22" s="15">
        <f t="shared" si="10"/>
        <v>8</v>
      </c>
      <c r="R22" s="15">
        <f t="shared" si="11"/>
        <v>0.55000000000000004</v>
      </c>
      <c r="S22" s="15">
        <f t="shared" si="12"/>
        <v>0.69</v>
      </c>
      <c r="T22" s="15">
        <f t="shared" si="13"/>
        <v>0.59874999999999989</v>
      </c>
      <c r="U22" s="15">
        <f t="shared" si="14"/>
        <v>4.2573465914815985E-2</v>
      </c>
      <c r="V22" s="15">
        <v>6.78</v>
      </c>
    </row>
    <row r="23" spans="1:22" s="13" customFormat="1" x14ac:dyDescent="0.25">
      <c r="A23" s="47" t="s">
        <v>46</v>
      </c>
      <c r="B23" s="23">
        <v>20</v>
      </c>
      <c r="C23" s="13" t="s">
        <v>0</v>
      </c>
      <c r="E23" s="13">
        <v>5.7</v>
      </c>
      <c r="F23" s="13">
        <v>4.5999999999999996</v>
      </c>
      <c r="G23" s="13">
        <v>6.5</v>
      </c>
      <c r="H23" s="13">
        <v>6.6</v>
      </c>
      <c r="J23" s="13" t="s">
        <v>0</v>
      </c>
      <c r="K23" s="13">
        <v>5.9</v>
      </c>
      <c r="L23" s="13">
        <v>7.5</v>
      </c>
      <c r="M23" s="33"/>
      <c r="N23" s="33"/>
      <c r="O23" s="33"/>
      <c r="P23" s="33"/>
      <c r="Q23" s="13">
        <f t="shared" si="10"/>
        <v>6</v>
      </c>
      <c r="R23" s="13">
        <f t="shared" si="11"/>
        <v>4.5999999999999996</v>
      </c>
      <c r="S23" s="13">
        <f t="shared" si="12"/>
        <v>7.5</v>
      </c>
      <c r="T23" s="13">
        <f t="shared" si="13"/>
        <v>6.1333333333333329</v>
      </c>
      <c r="U23" s="13">
        <f t="shared" si="14"/>
        <v>0.98115578103921797</v>
      </c>
      <c r="V23" s="13">
        <v>16</v>
      </c>
    </row>
    <row r="24" spans="1:22" s="13" customFormat="1" x14ac:dyDescent="0.25">
      <c r="A24" s="47" t="s">
        <v>47</v>
      </c>
      <c r="B24" s="23">
        <v>21</v>
      </c>
      <c r="C24" s="13" t="s">
        <v>0</v>
      </c>
      <c r="D24" s="13">
        <v>4.5</v>
      </c>
      <c r="E24" s="13">
        <v>5.5</v>
      </c>
      <c r="F24" s="13">
        <v>5.0999999999999996</v>
      </c>
      <c r="G24" s="13">
        <v>5.6</v>
      </c>
      <c r="H24" s="13">
        <v>6.8</v>
      </c>
      <c r="I24" s="13">
        <v>5.9</v>
      </c>
      <c r="J24" s="13">
        <v>5.4</v>
      </c>
      <c r="K24" s="13">
        <v>5.5</v>
      </c>
      <c r="L24" s="13">
        <v>5.9</v>
      </c>
      <c r="M24" s="33"/>
      <c r="N24" s="33"/>
      <c r="O24" s="33"/>
      <c r="P24" s="33"/>
      <c r="Q24" s="13">
        <f t="shared" si="10"/>
        <v>9</v>
      </c>
      <c r="R24" s="13">
        <f t="shared" si="11"/>
        <v>4.5</v>
      </c>
      <c r="S24" s="13">
        <f t="shared" si="12"/>
        <v>6.8</v>
      </c>
      <c r="T24" s="13">
        <f t="shared" si="13"/>
        <v>5.5777777777777775</v>
      </c>
      <c r="U24" s="13">
        <f t="shared" si="14"/>
        <v>0.62605466569976775</v>
      </c>
      <c r="V24" s="13">
        <v>11.3</v>
      </c>
    </row>
    <row r="25" spans="1:22" s="13" customFormat="1" x14ac:dyDescent="0.25">
      <c r="A25" s="47" t="s">
        <v>48</v>
      </c>
      <c r="B25" s="23">
        <v>22</v>
      </c>
      <c r="C25" s="13" t="s">
        <v>0</v>
      </c>
      <c r="D25" s="13">
        <v>6</v>
      </c>
      <c r="E25" s="13">
        <v>5.2</v>
      </c>
      <c r="F25" s="13">
        <v>6.2</v>
      </c>
      <c r="G25" s="13">
        <v>4.9000000000000004</v>
      </c>
      <c r="H25" s="13">
        <v>5.4</v>
      </c>
      <c r="I25" s="13">
        <v>5.5</v>
      </c>
      <c r="J25" s="13">
        <v>7.8</v>
      </c>
      <c r="K25" s="13">
        <v>5.3</v>
      </c>
      <c r="L25" s="13">
        <v>4.3</v>
      </c>
      <c r="M25" s="33"/>
      <c r="N25" s="33"/>
      <c r="O25" s="33"/>
      <c r="P25" s="33"/>
      <c r="Q25" s="13">
        <f t="shared" si="10"/>
        <v>9</v>
      </c>
      <c r="R25" s="13">
        <f t="shared" si="11"/>
        <v>4.3</v>
      </c>
      <c r="S25" s="13">
        <f t="shared" si="12"/>
        <v>7.8</v>
      </c>
      <c r="T25" s="13">
        <f t="shared" si="13"/>
        <v>5.6222222222222209</v>
      </c>
      <c r="U25" s="13">
        <f t="shared" si="14"/>
        <v>0.98966885595358001</v>
      </c>
      <c r="V25" s="13">
        <v>17.61</v>
      </c>
    </row>
    <row r="26" spans="1:22" s="6" customFormat="1" x14ac:dyDescent="0.25">
      <c r="A26" s="41" t="s">
        <v>68</v>
      </c>
      <c r="B26" s="23">
        <v>23</v>
      </c>
      <c r="C26" s="6">
        <v>4.5999999999999996</v>
      </c>
      <c r="D26" s="6">
        <v>4.5</v>
      </c>
      <c r="E26" s="6">
        <v>4.8</v>
      </c>
      <c r="F26" s="6">
        <v>4.9000000000000004</v>
      </c>
      <c r="G26" s="6">
        <v>4.7</v>
      </c>
      <c r="H26" s="6">
        <v>5.4</v>
      </c>
      <c r="I26" s="6">
        <v>5.3</v>
      </c>
      <c r="J26" s="6">
        <v>5.3</v>
      </c>
      <c r="K26" s="6">
        <v>5</v>
      </c>
      <c r="L26" s="6">
        <v>5.6</v>
      </c>
      <c r="M26" s="33"/>
      <c r="N26" s="33"/>
      <c r="O26" s="33"/>
      <c r="P26" s="33"/>
      <c r="Q26" s="6">
        <f t="shared" si="10"/>
        <v>10</v>
      </c>
      <c r="R26" s="6">
        <f t="shared" si="11"/>
        <v>4.5</v>
      </c>
      <c r="S26" s="6">
        <f t="shared" si="12"/>
        <v>5.6</v>
      </c>
      <c r="T26" s="6">
        <f t="shared" si="13"/>
        <v>5.01</v>
      </c>
      <c r="U26" s="6">
        <f t="shared" si="14"/>
        <v>0.37252889522529359</v>
      </c>
      <c r="V26" s="6">
        <v>7.39</v>
      </c>
    </row>
    <row r="27" spans="1:22" s="6" customFormat="1" x14ac:dyDescent="0.25">
      <c r="A27" s="41" t="s">
        <v>50</v>
      </c>
      <c r="B27" s="23">
        <v>24</v>
      </c>
      <c r="C27" s="6">
        <v>20</v>
      </c>
      <c r="D27" s="6">
        <v>20</v>
      </c>
      <c r="E27" s="6">
        <v>22</v>
      </c>
      <c r="F27" s="6">
        <v>21.8</v>
      </c>
      <c r="G27" s="6">
        <v>24.4</v>
      </c>
      <c r="H27" s="6">
        <v>21</v>
      </c>
      <c r="I27" s="6">
        <v>20.8</v>
      </c>
      <c r="J27" s="6">
        <v>20.8</v>
      </c>
      <c r="K27" s="6">
        <v>21.8</v>
      </c>
      <c r="L27" s="6">
        <v>20.5</v>
      </c>
      <c r="M27" s="33"/>
      <c r="N27" s="33"/>
      <c r="O27" s="33"/>
      <c r="P27" s="33"/>
      <c r="Q27" s="6">
        <f t="shared" si="10"/>
        <v>10</v>
      </c>
      <c r="R27" s="6">
        <f t="shared" si="11"/>
        <v>20</v>
      </c>
      <c r="S27" s="6">
        <f t="shared" si="12"/>
        <v>24.4</v>
      </c>
      <c r="T27" s="6">
        <f t="shared" si="13"/>
        <v>21.310000000000002</v>
      </c>
      <c r="U27" s="6">
        <f t="shared" si="14"/>
        <v>1.2999572642548245</v>
      </c>
      <c r="V27" s="6">
        <v>6.1</v>
      </c>
    </row>
    <row r="28" spans="1:22" s="6" customFormat="1" x14ac:dyDescent="0.25">
      <c r="A28" s="41" t="s">
        <v>51</v>
      </c>
      <c r="B28" s="23">
        <v>25</v>
      </c>
      <c r="C28" s="6" t="s">
        <v>0</v>
      </c>
      <c r="D28" s="6">
        <v>71.900000000000006</v>
      </c>
      <c r="E28" s="6">
        <v>83</v>
      </c>
      <c r="F28" s="6">
        <v>74.5</v>
      </c>
      <c r="G28" s="6">
        <v>71.5</v>
      </c>
      <c r="H28" s="6">
        <v>83.1</v>
      </c>
      <c r="I28" s="6">
        <v>75</v>
      </c>
      <c r="J28" s="6">
        <v>78.400000000000006</v>
      </c>
      <c r="K28" s="6">
        <v>88.2</v>
      </c>
      <c r="L28" s="6">
        <v>86</v>
      </c>
      <c r="M28" s="33"/>
      <c r="N28" s="33"/>
      <c r="O28" s="33"/>
      <c r="P28" s="33"/>
      <c r="Q28" s="6">
        <f t="shared" ref="Q28:Q35" si="15">COUNT(C28:L28)</f>
        <v>9</v>
      </c>
      <c r="R28" s="6">
        <f t="shared" ref="R28:R35" si="16">MIN(C28:L28)</f>
        <v>71.5</v>
      </c>
      <c r="S28" s="6">
        <f t="shared" ref="S28:S35" si="17">MAX(C28:L28)</f>
        <v>88.2</v>
      </c>
      <c r="T28" s="6">
        <f t="shared" ref="T28:T35" si="18">AVERAGE(C28:L28)</f>
        <v>79.066666666666663</v>
      </c>
      <c r="U28" s="6">
        <f t="shared" ref="U28:U35" si="19">STDEV(C28:L28)</f>
        <v>6.2217360921209108</v>
      </c>
      <c r="V28" s="6">
        <v>7.87</v>
      </c>
    </row>
    <row r="29" spans="1:22" s="17" customFormat="1" x14ac:dyDescent="0.25">
      <c r="A29" s="43" t="s">
        <v>69</v>
      </c>
      <c r="B29" s="23">
        <v>26</v>
      </c>
      <c r="C29" s="17" t="s">
        <v>0</v>
      </c>
      <c r="D29" s="17">
        <v>39.700000000000003</v>
      </c>
      <c r="E29" s="17">
        <v>42.6</v>
      </c>
      <c r="F29" s="17">
        <v>40.700000000000003</v>
      </c>
      <c r="G29" s="17">
        <v>44.7</v>
      </c>
      <c r="H29" s="17">
        <v>47</v>
      </c>
      <c r="I29" s="17">
        <v>45.3</v>
      </c>
      <c r="J29" s="17">
        <v>44.1</v>
      </c>
      <c r="K29" s="17">
        <v>48.7</v>
      </c>
      <c r="L29" s="17">
        <v>53</v>
      </c>
      <c r="M29" s="34"/>
      <c r="N29" s="34"/>
      <c r="O29" s="34"/>
      <c r="P29" s="34"/>
      <c r="Q29" s="17">
        <f t="shared" si="15"/>
        <v>9</v>
      </c>
      <c r="R29" s="17">
        <f t="shared" si="16"/>
        <v>39.700000000000003</v>
      </c>
      <c r="S29" s="17">
        <f t="shared" si="17"/>
        <v>53</v>
      </c>
      <c r="T29" s="17">
        <f t="shared" si="18"/>
        <v>45.088888888888889</v>
      </c>
      <c r="U29" s="17">
        <f t="shared" si="19"/>
        <v>4.1071414768803747</v>
      </c>
      <c r="V29" s="17">
        <v>9.1199999999999992</v>
      </c>
    </row>
    <row r="30" spans="1:22" s="6" customFormat="1" x14ac:dyDescent="0.25">
      <c r="A30" s="41" t="s">
        <v>53</v>
      </c>
      <c r="B30" s="23">
        <v>27</v>
      </c>
      <c r="C30" s="6">
        <v>14.8</v>
      </c>
      <c r="D30" s="6">
        <v>14.5</v>
      </c>
      <c r="E30" s="6">
        <v>15.2</v>
      </c>
      <c r="F30" s="6">
        <v>13.3</v>
      </c>
      <c r="G30" s="6">
        <v>14.9</v>
      </c>
      <c r="H30" s="6">
        <v>14.2</v>
      </c>
      <c r="I30" s="6">
        <v>13.9</v>
      </c>
      <c r="J30" s="6" t="s">
        <v>21</v>
      </c>
      <c r="K30" s="6">
        <v>14.8</v>
      </c>
      <c r="L30" s="6">
        <v>13.3</v>
      </c>
      <c r="M30" s="33"/>
      <c r="N30" s="33"/>
      <c r="O30" s="33"/>
      <c r="P30" s="33"/>
      <c r="Q30" s="6">
        <f t="shared" si="15"/>
        <v>9</v>
      </c>
      <c r="R30" s="6">
        <f t="shared" si="16"/>
        <v>13.3</v>
      </c>
      <c r="S30" s="6">
        <f t="shared" si="17"/>
        <v>15.2</v>
      </c>
      <c r="T30" s="6">
        <f t="shared" si="18"/>
        <v>14.322222222222223</v>
      </c>
      <c r="U30" s="6">
        <f t="shared" si="19"/>
        <v>0.69602043392736979</v>
      </c>
      <c r="V30" s="6">
        <v>4.8899999999999997</v>
      </c>
    </row>
    <row r="31" spans="1:22" s="6" customFormat="1" x14ac:dyDescent="0.25">
      <c r="A31" s="41" t="s">
        <v>54</v>
      </c>
      <c r="B31" s="23">
        <v>28</v>
      </c>
      <c r="C31" s="6">
        <v>27.1</v>
      </c>
      <c r="D31" s="6">
        <v>27.6</v>
      </c>
      <c r="E31" s="6">
        <v>27.6</v>
      </c>
      <c r="F31" s="6">
        <v>27.9</v>
      </c>
      <c r="G31" s="6">
        <v>28.9</v>
      </c>
      <c r="H31" s="6">
        <v>28</v>
      </c>
      <c r="I31" s="6">
        <v>27.2</v>
      </c>
      <c r="J31" s="6" t="s">
        <v>21</v>
      </c>
      <c r="K31" s="6">
        <v>28.6</v>
      </c>
      <c r="L31" s="6">
        <v>26.1</v>
      </c>
      <c r="M31" s="33"/>
      <c r="N31" s="33"/>
      <c r="O31" s="33"/>
      <c r="P31" s="33"/>
      <c r="Q31" s="6">
        <f t="shared" si="15"/>
        <v>9</v>
      </c>
      <c r="R31" s="6">
        <f t="shared" si="16"/>
        <v>26.1</v>
      </c>
      <c r="S31" s="6">
        <f t="shared" si="17"/>
        <v>28.9</v>
      </c>
      <c r="T31" s="6">
        <f t="shared" si="18"/>
        <v>27.666666666666668</v>
      </c>
      <c r="U31" s="6">
        <f t="shared" si="19"/>
        <v>0.83366660002665272</v>
      </c>
      <c r="V31" s="6">
        <v>3</v>
      </c>
    </row>
    <row r="32" spans="1:22" s="8" customFormat="1" x14ac:dyDescent="0.25">
      <c r="A32" s="21" t="s">
        <v>55</v>
      </c>
      <c r="B32" s="48">
        <v>29</v>
      </c>
      <c r="C32" s="8">
        <v>23.5</v>
      </c>
      <c r="D32" s="8">
        <v>22</v>
      </c>
      <c r="E32" s="8">
        <v>23.2</v>
      </c>
      <c r="F32" s="8">
        <v>25.4</v>
      </c>
      <c r="G32" s="8">
        <v>21.7</v>
      </c>
      <c r="H32" s="8">
        <v>22.7</v>
      </c>
      <c r="I32" s="8">
        <v>23.2</v>
      </c>
      <c r="J32" s="8">
        <v>24</v>
      </c>
      <c r="K32" s="8">
        <v>23.2</v>
      </c>
      <c r="L32" s="8">
        <v>23</v>
      </c>
      <c r="Q32" s="8">
        <f t="shared" si="15"/>
        <v>10</v>
      </c>
      <c r="R32" s="8">
        <f t="shared" si="16"/>
        <v>21.7</v>
      </c>
      <c r="S32" s="8">
        <f t="shared" si="17"/>
        <v>25.4</v>
      </c>
      <c r="T32" s="8">
        <f t="shared" si="18"/>
        <v>23.189999999999998</v>
      </c>
      <c r="U32" s="8">
        <f t="shared" si="19"/>
        <v>1.0300485425454471</v>
      </c>
      <c r="V32" s="8">
        <v>4.4400000000000004</v>
      </c>
    </row>
    <row r="33" spans="1:22" s="8" customFormat="1" x14ac:dyDescent="0.25">
      <c r="A33" s="21" t="s">
        <v>56</v>
      </c>
      <c r="B33" s="48">
        <v>30</v>
      </c>
      <c r="C33" s="8">
        <v>10.9</v>
      </c>
      <c r="D33" s="8">
        <v>12.1</v>
      </c>
      <c r="E33" s="8">
        <v>11.6</v>
      </c>
      <c r="F33" s="8">
        <v>10.7</v>
      </c>
      <c r="G33" s="8">
        <v>10.8</v>
      </c>
      <c r="H33" s="8">
        <v>10.4</v>
      </c>
      <c r="I33" s="8">
        <v>11.6</v>
      </c>
      <c r="J33" s="8">
        <v>11.2</v>
      </c>
      <c r="K33" s="8">
        <v>10.5</v>
      </c>
      <c r="L33" s="8">
        <v>10.8</v>
      </c>
      <c r="Q33" s="8">
        <f t="shared" si="15"/>
        <v>10</v>
      </c>
      <c r="R33" s="8">
        <f t="shared" si="16"/>
        <v>10.4</v>
      </c>
      <c r="S33" s="8">
        <f t="shared" si="17"/>
        <v>12.1</v>
      </c>
      <c r="T33" s="8">
        <f t="shared" si="18"/>
        <v>11.059999999999999</v>
      </c>
      <c r="U33" s="8">
        <f t="shared" si="19"/>
        <v>0.55015149428740662</v>
      </c>
      <c r="V33" s="8">
        <v>4.97</v>
      </c>
    </row>
    <row r="34" spans="1:22" s="49" customFormat="1" x14ac:dyDescent="0.25">
      <c r="A34" s="48" t="s">
        <v>70</v>
      </c>
      <c r="B34" s="48">
        <v>31</v>
      </c>
      <c r="C34" s="49">
        <v>25.5</v>
      </c>
      <c r="D34" s="49">
        <v>26.8</v>
      </c>
      <c r="E34" s="49">
        <v>28.2</v>
      </c>
      <c r="F34" s="49">
        <v>27.1</v>
      </c>
      <c r="G34" s="49">
        <v>22.1</v>
      </c>
      <c r="H34" s="49">
        <v>24.8</v>
      </c>
      <c r="I34" s="49">
        <v>25.2</v>
      </c>
      <c r="J34" s="49">
        <v>26.6</v>
      </c>
      <c r="K34" s="49">
        <v>25.2</v>
      </c>
      <c r="L34" s="49">
        <v>23.5</v>
      </c>
      <c r="Q34" s="49">
        <f t="shared" si="15"/>
        <v>10</v>
      </c>
      <c r="R34" s="49">
        <f t="shared" si="16"/>
        <v>22.1</v>
      </c>
      <c r="S34" s="49">
        <f t="shared" si="17"/>
        <v>28.2</v>
      </c>
      <c r="T34" s="49">
        <f t="shared" si="18"/>
        <v>25.499999999999996</v>
      </c>
      <c r="U34" s="49">
        <f t="shared" si="19"/>
        <v>1.794435844492636</v>
      </c>
      <c r="V34" s="49">
        <v>7.02</v>
      </c>
    </row>
    <row r="35" spans="1:22" s="49" customFormat="1" x14ac:dyDescent="0.25">
      <c r="A35" s="48" t="s">
        <v>71</v>
      </c>
      <c r="B35" s="48">
        <v>32</v>
      </c>
      <c r="C35" s="49">
        <v>2.16</v>
      </c>
      <c r="D35" s="49">
        <v>1.82</v>
      </c>
      <c r="E35" s="49">
        <v>2</v>
      </c>
      <c r="F35" s="49">
        <v>2.37</v>
      </c>
      <c r="G35" s="49">
        <v>2.0099999999999998</v>
      </c>
      <c r="H35" s="49">
        <v>2.1800000000000002</v>
      </c>
      <c r="I35" s="49">
        <v>2</v>
      </c>
      <c r="J35" s="49">
        <v>2.14</v>
      </c>
      <c r="K35" s="49">
        <v>2.21</v>
      </c>
      <c r="L35" s="49">
        <v>2.13</v>
      </c>
      <c r="Q35" s="49">
        <f t="shared" si="15"/>
        <v>10</v>
      </c>
      <c r="R35" s="49">
        <f t="shared" si="16"/>
        <v>1.82</v>
      </c>
      <c r="S35" s="49">
        <f t="shared" si="17"/>
        <v>2.37</v>
      </c>
      <c r="T35" s="49">
        <f t="shared" si="18"/>
        <v>2.1019999999999999</v>
      </c>
      <c r="U35" s="49">
        <f t="shared" si="19"/>
        <v>0.15053976957011139</v>
      </c>
      <c r="V35" s="49">
        <v>7.14</v>
      </c>
    </row>
    <row r="36" spans="1:22" s="6" customFormat="1" x14ac:dyDescent="0.25">
      <c r="A36" s="46" t="s">
        <v>16</v>
      </c>
      <c r="B36" s="36">
        <v>33</v>
      </c>
      <c r="C36" s="37"/>
      <c r="D36" s="37">
        <v>85.7</v>
      </c>
      <c r="E36" s="37">
        <v>85</v>
      </c>
      <c r="F36" s="37">
        <v>85.6</v>
      </c>
      <c r="G36" s="37" t="s">
        <v>25</v>
      </c>
      <c r="H36" s="37">
        <v>79.5</v>
      </c>
      <c r="I36" s="37" t="s">
        <v>25</v>
      </c>
      <c r="J36" s="37" t="s">
        <v>25</v>
      </c>
      <c r="K36" s="37" t="s">
        <v>25</v>
      </c>
      <c r="L36" s="37" t="s">
        <v>25</v>
      </c>
      <c r="M36" s="33"/>
      <c r="N36" s="33"/>
      <c r="O36" s="33"/>
      <c r="P36" s="33"/>
      <c r="Q36" s="6">
        <f>COUNT(C36:L36)</f>
        <v>4</v>
      </c>
      <c r="R36" s="6">
        <f>MIN(C36:L36)</f>
        <v>79.5</v>
      </c>
      <c r="S36" s="6">
        <f>MAX(C36:L36)</f>
        <v>85.7</v>
      </c>
      <c r="T36" s="6">
        <f>AVERAGE(C36:L36)</f>
        <v>83.949999999999989</v>
      </c>
      <c r="U36" s="6">
        <f>STDEV(C36:L36)</f>
        <v>2.9827280577797675</v>
      </c>
      <c r="V36" s="6">
        <v>3.55</v>
      </c>
    </row>
    <row r="37" spans="1:22" s="6" customFormat="1" x14ac:dyDescent="0.25">
      <c r="A37" s="46" t="s">
        <v>15</v>
      </c>
      <c r="B37" s="36">
        <v>34</v>
      </c>
      <c r="C37" s="37"/>
      <c r="D37" s="37">
        <v>32.700000000000003</v>
      </c>
      <c r="E37" s="37">
        <v>40</v>
      </c>
      <c r="F37" s="37">
        <v>33</v>
      </c>
      <c r="G37" s="37" t="s">
        <v>25</v>
      </c>
      <c r="H37" s="37">
        <v>36</v>
      </c>
      <c r="I37" s="37" t="s">
        <v>25</v>
      </c>
      <c r="J37" s="37" t="s">
        <v>25</v>
      </c>
      <c r="K37" s="37" t="s">
        <v>25</v>
      </c>
      <c r="L37" s="37" t="s">
        <v>25</v>
      </c>
      <c r="M37" s="33"/>
      <c r="N37" s="33"/>
      <c r="O37" s="33"/>
      <c r="P37" s="33"/>
      <c r="Q37" s="6">
        <f>COUNT(C37:L37)</f>
        <v>4</v>
      </c>
      <c r="R37" s="6">
        <f>MIN(C37:L37)</f>
        <v>32.700000000000003</v>
      </c>
      <c r="S37" s="6">
        <f>MAX(C37:L37)</f>
        <v>40</v>
      </c>
      <c r="T37" s="6">
        <f>AVERAGE(C37:L37)</f>
        <v>35.424999999999997</v>
      </c>
      <c r="U37" s="6">
        <f>STDEV(C37:L37)</f>
        <v>3.3944808144987348</v>
      </c>
      <c r="V37" s="6">
        <v>9.57</v>
      </c>
    </row>
  </sheetData>
  <pageMargins left="0.7" right="0.7" top="0.75" bottom="0.75" header="0.3" footer="0.3"/>
  <pageSetup paperSize="9" orientation="portrait" horizontalDpi="1200" verticalDpi="1200" r:id="rId1"/>
  <ignoredErrors>
    <ignoredError sqref="Q16:V23 Q4:V14 Q24:V3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males</vt:lpstr>
      <vt:lpstr>females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AVTchesunov</dc:creator>
  <cp:lastModifiedBy>AVT</cp:lastModifiedBy>
  <dcterms:created xsi:type="dcterms:W3CDTF">2020-12-30T11:17:15Z</dcterms:created>
  <dcterms:modified xsi:type="dcterms:W3CDTF">2022-07-06T16:41:50Z</dcterms:modified>
</cp:coreProperties>
</file>