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ематологические дела\Нематол рукописи\MS Tchesunov et al., Cuba sponge Acanthopharynx\MS Cuba Acanthopharynx SUPPLEMENTS\"/>
    </mc:Choice>
  </mc:AlternateContent>
  <xr:revisionPtr revIDLastSave="0" documentId="13_ncr:1_{114F0491-FF3C-405E-BF34-801C721D04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les" sheetId="1" r:id="rId1"/>
    <sheet name="females" sheetId="2" r:id="rId2"/>
    <sheet name="Лист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4" i="2" l="1"/>
  <c r="O34" i="2"/>
  <c r="P34" i="2"/>
  <c r="Q34" i="2"/>
  <c r="R34" i="2"/>
  <c r="N35" i="2"/>
  <c r="O35" i="2"/>
  <c r="P35" i="2"/>
  <c r="Q35" i="2"/>
  <c r="R35" i="2"/>
  <c r="N22" i="2"/>
  <c r="O22" i="2"/>
  <c r="P22" i="2"/>
  <c r="Q22" i="2"/>
  <c r="R22" i="2"/>
  <c r="N19" i="2"/>
  <c r="O19" i="2"/>
  <c r="P19" i="2"/>
  <c r="Q19" i="2"/>
  <c r="R19" i="2"/>
  <c r="T31" i="1"/>
  <c r="U31" i="1"/>
  <c r="V31" i="1"/>
  <c r="W31" i="1"/>
  <c r="X31" i="1"/>
  <c r="T32" i="1"/>
  <c r="U32" i="1"/>
  <c r="V32" i="1"/>
  <c r="W32" i="1"/>
  <c r="X32" i="1"/>
  <c r="T19" i="1"/>
  <c r="U19" i="1"/>
  <c r="V19" i="1"/>
  <c r="W19" i="1"/>
  <c r="X19" i="1"/>
  <c r="T16" i="1"/>
  <c r="U16" i="1"/>
  <c r="V16" i="1"/>
  <c r="W16" i="1"/>
  <c r="X16" i="1"/>
  <c r="X34" i="1"/>
  <c r="W34" i="1"/>
  <c r="V34" i="1"/>
  <c r="U34" i="1"/>
  <c r="T34" i="1"/>
  <c r="W27" i="1"/>
  <c r="X27" i="1"/>
  <c r="V27" i="1"/>
  <c r="U27" i="1"/>
  <c r="T27" i="1"/>
  <c r="T9" i="1"/>
  <c r="U9" i="1"/>
  <c r="V9" i="1"/>
  <c r="W9" i="1"/>
  <c r="X9" i="1"/>
  <c r="T15" i="1"/>
  <c r="U15" i="1"/>
  <c r="V15" i="1"/>
  <c r="W15" i="1"/>
  <c r="X15" i="1"/>
  <c r="T8" i="1"/>
  <c r="U8" i="1"/>
  <c r="V8" i="1"/>
  <c r="W8" i="1"/>
  <c r="X8" i="1"/>
  <c r="T7" i="1"/>
  <c r="U7" i="1"/>
  <c r="V7" i="1"/>
  <c r="W7" i="1"/>
  <c r="X7" i="1"/>
  <c r="T6" i="1"/>
  <c r="U6" i="1"/>
  <c r="V6" i="1"/>
  <c r="W6" i="1"/>
  <c r="X6" i="1"/>
  <c r="N32" i="2"/>
  <c r="O32" i="2"/>
  <c r="P32" i="2"/>
  <c r="Q32" i="2"/>
  <c r="R32" i="2"/>
  <c r="N33" i="2"/>
  <c r="O33" i="2"/>
  <c r="P33" i="2"/>
  <c r="Q33" i="2"/>
  <c r="R33" i="2"/>
  <c r="N5" i="2"/>
  <c r="O5" i="2"/>
  <c r="P5" i="2"/>
  <c r="Q5" i="2"/>
  <c r="R5" i="2"/>
  <c r="N6" i="2"/>
  <c r="O6" i="2"/>
  <c r="P6" i="2"/>
  <c r="Q6" i="2"/>
  <c r="R6" i="2"/>
  <c r="N7" i="2"/>
  <c r="O7" i="2"/>
  <c r="P7" i="2"/>
  <c r="Q7" i="2"/>
  <c r="R7" i="2"/>
  <c r="N8" i="2"/>
  <c r="O8" i="2"/>
  <c r="P8" i="2"/>
  <c r="Q8" i="2"/>
  <c r="R8" i="2"/>
  <c r="N9" i="2"/>
  <c r="O9" i="2"/>
  <c r="P9" i="2"/>
  <c r="Q9" i="2"/>
  <c r="R9" i="2"/>
  <c r="N10" i="2"/>
  <c r="O10" i="2"/>
  <c r="P10" i="2"/>
  <c r="Q10" i="2"/>
  <c r="R10" i="2"/>
  <c r="N12" i="2"/>
  <c r="O12" i="2"/>
  <c r="P12" i="2"/>
  <c r="Q12" i="2"/>
  <c r="R12" i="2"/>
  <c r="N11" i="2"/>
  <c r="O11" i="2"/>
  <c r="P11" i="2"/>
  <c r="Q11" i="2"/>
  <c r="R11" i="2"/>
  <c r="N13" i="2"/>
  <c r="O13" i="2"/>
  <c r="P13" i="2"/>
  <c r="Q13" i="2"/>
  <c r="R13" i="2"/>
  <c r="N14" i="2"/>
  <c r="O14" i="2"/>
  <c r="P14" i="2"/>
  <c r="Q14" i="2"/>
  <c r="R14" i="2"/>
  <c r="N15" i="2"/>
  <c r="O15" i="2"/>
  <c r="P15" i="2"/>
  <c r="Q15" i="2"/>
  <c r="R15" i="2"/>
  <c r="N16" i="2"/>
  <c r="O16" i="2"/>
  <c r="P16" i="2"/>
  <c r="Q16" i="2"/>
  <c r="R16" i="2"/>
  <c r="N17" i="2"/>
  <c r="O17" i="2"/>
  <c r="P17" i="2"/>
  <c r="Q17" i="2"/>
  <c r="R17" i="2"/>
  <c r="N18" i="2"/>
  <c r="O18" i="2"/>
  <c r="P18" i="2"/>
  <c r="Q18" i="2"/>
  <c r="R18" i="2"/>
  <c r="N20" i="2"/>
  <c r="O20" i="2"/>
  <c r="P20" i="2"/>
  <c r="Q20" i="2"/>
  <c r="R20" i="2"/>
  <c r="N21" i="2"/>
  <c r="O21" i="2"/>
  <c r="P21" i="2"/>
  <c r="Q21" i="2"/>
  <c r="R21" i="2"/>
  <c r="N23" i="2"/>
  <c r="O23" i="2"/>
  <c r="P23" i="2"/>
  <c r="Q23" i="2"/>
  <c r="R23" i="2"/>
  <c r="N24" i="2"/>
  <c r="O24" i="2"/>
  <c r="P24" i="2"/>
  <c r="Q24" i="2"/>
  <c r="R24" i="2"/>
  <c r="N25" i="2"/>
  <c r="O25" i="2"/>
  <c r="P25" i="2"/>
  <c r="Q25" i="2"/>
  <c r="R25" i="2"/>
  <c r="N26" i="2"/>
  <c r="O26" i="2"/>
  <c r="P26" i="2"/>
  <c r="Q26" i="2"/>
  <c r="R26" i="2"/>
  <c r="N27" i="2"/>
  <c r="O27" i="2"/>
  <c r="P27" i="2"/>
  <c r="Q27" i="2"/>
  <c r="R27" i="2"/>
  <c r="N28" i="2"/>
  <c r="O28" i="2"/>
  <c r="P28" i="2"/>
  <c r="Q28" i="2"/>
  <c r="R28" i="2"/>
  <c r="N29" i="2"/>
  <c r="O29" i="2"/>
  <c r="P29" i="2"/>
  <c r="Q29" i="2"/>
  <c r="R29" i="2"/>
  <c r="N30" i="2"/>
  <c r="O30" i="2"/>
  <c r="P30" i="2"/>
  <c r="Q30" i="2"/>
  <c r="R30" i="2"/>
  <c r="N31" i="2"/>
  <c r="O31" i="2"/>
  <c r="P31" i="2"/>
  <c r="Q31" i="2"/>
  <c r="R31" i="2"/>
  <c r="N36" i="2"/>
  <c r="O36" i="2"/>
  <c r="P36" i="2"/>
  <c r="Q36" i="2"/>
  <c r="R36" i="2"/>
  <c r="N37" i="2"/>
  <c r="O37" i="2"/>
  <c r="P37" i="2"/>
  <c r="Q37" i="2"/>
  <c r="R37" i="2"/>
  <c r="R4" i="2"/>
  <c r="Q4" i="2"/>
  <c r="P4" i="2"/>
  <c r="O4" i="2"/>
  <c r="N4" i="2"/>
  <c r="T14" i="1"/>
  <c r="U14" i="1"/>
  <c r="V14" i="1"/>
  <c r="W14" i="1"/>
  <c r="X14" i="1"/>
  <c r="T30" i="1"/>
  <c r="U30" i="1"/>
  <c r="V30" i="1"/>
  <c r="W30" i="1"/>
  <c r="X30" i="1"/>
  <c r="T29" i="1"/>
  <c r="U29" i="1"/>
  <c r="V29" i="1"/>
  <c r="W29" i="1"/>
  <c r="X29" i="1"/>
  <c r="T33" i="1"/>
  <c r="U33" i="1"/>
  <c r="V33" i="1"/>
  <c r="W33" i="1"/>
  <c r="X33" i="1"/>
  <c r="T13" i="1"/>
  <c r="U13" i="1"/>
  <c r="V13" i="1"/>
  <c r="W13" i="1"/>
  <c r="X13" i="1"/>
  <c r="T28" i="1"/>
  <c r="U28" i="1"/>
  <c r="V28" i="1"/>
  <c r="W28" i="1"/>
  <c r="X28" i="1"/>
  <c r="T12" i="1"/>
  <c r="U12" i="1"/>
  <c r="V12" i="1"/>
  <c r="W12" i="1"/>
  <c r="X12" i="1"/>
  <c r="T10" i="1"/>
  <c r="U10" i="1"/>
  <c r="V10" i="1"/>
  <c r="W10" i="1"/>
  <c r="X10" i="1"/>
  <c r="T23" i="1"/>
  <c r="U23" i="1"/>
  <c r="V23" i="1"/>
  <c r="W23" i="1"/>
  <c r="X23" i="1"/>
  <c r="T24" i="1"/>
  <c r="U24" i="1"/>
  <c r="V24" i="1"/>
  <c r="W24" i="1"/>
  <c r="X24" i="1"/>
  <c r="T17" i="1"/>
  <c r="U17" i="1"/>
  <c r="V17" i="1"/>
  <c r="W17" i="1"/>
  <c r="X17" i="1"/>
  <c r="T18" i="1"/>
  <c r="U18" i="1"/>
  <c r="V18" i="1"/>
  <c r="W18" i="1"/>
  <c r="X18" i="1"/>
  <c r="T11" i="1"/>
  <c r="U11" i="1"/>
  <c r="V11" i="1"/>
  <c r="W11" i="1"/>
  <c r="X11" i="1"/>
  <c r="T26" i="1"/>
  <c r="U26" i="1"/>
  <c r="V26" i="1"/>
  <c r="W26" i="1"/>
  <c r="X26" i="1"/>
  <c r="T25" i="1"/>
  <c r="U25" i="1"/>
  <c r="V25" i="1"/>
  <c r="W25" i="1"/>
  <c r="X25" i="1"/>
  <c r="T5" i="1"/>
  <c r="U5" i="1"/>
  <c r="V5" i="1"/>
  <c r="W5" i="1"/>
  <c r="X5" i="1"/>
  <c r="T4" i="1"/>
  <c r="U4" i="1"/>
  <c r="V4" i="1"/>
  <c r="W4" i="1"/>
  <c r="X4" i="1"/>
  <c r="T3" i="1"/>
  <c r="U3" i="1"/>
  <c r="V3" i="1"/>
  <c r="W3" i="1"/>
  <c r="X3" i="1"/>
  <c r="T21" i="1"/>
  <c r="U21" i="1"/>
  <c r="V21" i="1"/>
  <c r="W21" i="1"/>
  <c r="X21" i="1"/>
  <c r="T36" i="1"/>
  <c r="U36" i="1"/>
  <c r="V36" i="1"/>
  <c r="W36" i="1"/>
  <c r="X36" i="1"/>
  <c r="T35" i="1"/>
  <c r="U35" i="1"/>
  <c r="V35" i="1"/>
  <c r="W35" i="1"/>
  <c r="X35" i="1"/>
  <c r="T22" i="1"/>
  <c r="U22" i="1"/>
  <c r="V22" i="1"/>
  <c r="W22" i="1"/>
  <c r="X22" i="1"/>
  <c r="T20" i="1"/>
  <c r="U20" i="1"/>
  <c r="V20" i="1"/>
  <c r="W20" i="1"/>
  <c r="X20" i="1"/>
</calcChain>
</file>

<file path=xl/sharedStrings.xml><?xml version="1.0" encoding="utf-8"?>
<sst xmlns="http://schemas.openxmlformats.org/spreadsheetml/2006/main" count="199" uniqueCount="90">
  <si>
    <t>PA-21 sl1 n9</t>
  </si>
  <si>
    <t>PA-21 sl2 n3</t>
  </si>
  <si>
    <t>PA-21 sl2 n5</t>
  </si>
  <si>
    <t>PA-21 sl2 n8</t>
  </si>
  <si>
    <t>obscure</t>
  </si>
  <si>
    <t>PA-21 sl3 n3</t>
  </si>
  <si>
    <t>PA-21 sl3 n7</t>
  </si>
  <si>
    <t>PA-21 sl4 n4</t>
  </si>
  <si>
    <t>PA-21 sl4 n5</t>
  </si>
  <si>
    <t>PA-21 sl5 n7</t>
  </si>
  <si>
    <t>PA-21 sl5 n8</t>
  </si>
  <si>
    <t>PA-21 sl6 n2</t>
  </si>
  <si>
    <t>PA-21 sl8 n8</t>
  </si>
  <si>
    <t>n</t>
  </si>
  <si>
    <t>min</t>
  </si>
  <si>
    <t>max</t>
  </si>
  <si>
    <t>a</t>
  </si>
  <si>
    <t>b</t>
  </si>
  <si>
    <t>c</t>
  </si>
  <si>
    <t>c'</t>
  </si>
  <si>
    <t>?</t>
  </si>
  <si>
    <t>SD</t>
  </si>
  <si>
    <t>mean</t>
  </si>
  <si>
    <t>PA-21 sl9 n1</t>
  </si>
  <si>
    <t>PA-21 sl9 n6</t>
  </si>
  <si>
    <t>PA-21 sl11 n2</t>
  </si>
  <si>
    <t>PA-21 sl11 n3</t>
  </si>
  <si>
    <t>PA-21 sl14 n8</t>
  </si>
  <si>
    <t>PA-21 sl18 n8</t>
  </si>
  <si>
    <t>PA-21 sl5 n10</t>
  </si>
  <si>
    <t>PA-21 sl6 n8</t>
  </si>
  <si>
    <t>PA-21 sl8 n2</t>
  </si>
  <si>
    <t>PA-21 sl8 n4</t>
  </si>
  <si>
    <t>head setae</t>
  </si>
  <si>
    <t>egg x40x1 length</t>
  </si>
  <si>
    <t>egg x40x1 width</t>
  </si>
  <si>
    <t>PA-21 sl9 n4</t>
  </si>
  <si>
    <t>squashed</t>
  </si>
  <si>
    <t>PA-21 sl10 n4</t>
  </si>
  <si>
    <t>PA-21 sl10 n6</t>
  </si>
  <si>
    <t>compressed</t>
  </si>
  <si>
    <t>PA-21 sl11 n6</t>
  </si>
  <si>
    <t>PA-21 sl11 n9</t>
  </si>
  <si>
    <t>head medially</t>
  </si>
  <si>
    <t>PA-21 sl18 n7</t>
  </si>
  <si>
    <t>head, entire</t>
  </si>
  <si>
    <t>x</t>
  </si>
  <si>
    <t>Character</t>
  </si>
  <si>
    <t>Body length</t>
  </si>
  <si>
    <t>Pharynx length</t>
  </si>
  <si>
    <t>Body diameter at ceplalic setae</t>
  </si>
  <si>
    <t>Body diameter at amphids</t>
  </si>
  <si>
    <t>Body diameter at nerve ring</t>
  </si>
  <si>
    <t>Body diameter at cardia</t>
  </si>
  <si>
    <t>Body diameter at midbody</t>
  </si>
  <si>
    <t>Body diameter at cloaca</t>
  </si>
  <si>
    <t>Body diameter at amphid / Body diameter at cardia %%</t>
  </si>
  <si>
    <t>Cephalic capsule  length</t>
  </si>
  <si>
    <t>Cephalic capsule basal diameter</t>
  </si>
  <si>
    <t>Cephalic capsule length / Cephalic capsule basal diameter</t>
  </si>
  <si>
    <t>Amphid width</t>
  </si>
  <si>
    <t>Cephalic setae</t>
  </si>
  <si>
    <r>
      <t>Distance head apex</t>
    </r>
    <r>
      <rPr>
        <b/>
        <sz val="11"/>
        <color theme="1"/>
        <rFont val="Calibri"/>
        <family val="2"/>
        <charset val="204"/>
      </rPr>
      <t>–amphid</t>
    </r>
  </si>
  <si>
    <t>Stoma maximal width</t>
  </si>
  <si>
    <t>Stoma length</t>
  </si>
  <si>
    <t>Posterior pharynx widening length</t>
  </si>
  <si>
    <t>Posterior pharynx widening length / entire pharynx length, %%</t>
  </si>
  <si>
    <t>Pharynx diameter at nerve ring</t>
  </si>
  <si>
    <t>Pharynx diameter at posterior widening end</t>
  </si>
  <si>
    <t>Tail terminal cone length / entire tail length, %%</t>
  </si>
  <si>
    <t>Tail terminal cone length / Tail terminal cone basal diameter</t>
  </si>
  <si>
    <t>Spicule arc</t>
  </si>
  <si>
    <t>Spicule chord</t>
  </si>
  <si>
    <t>Gubernaculum length</t>
  </si>
  <si>
    <r>
      <t xml:space="preserve">Distance cloaca </t>
    </r>
    <r>
      <rPr>
        <b/>
        <sz val="11"/>
        <color theme="1"/>
        <rFont val="Calibri"/>
        <family val="2"/>
        <charset val="204"/>
      </rPr>
      <t xml:space="preserve">– </t>
    </r>
    <r>
      <rPr>
        <b/>
        <sz val="11"/>
        <color theme="1"/>
        <rFont val="Calibri"/>
        <family val="2"/>
        <charset val="204"/>
        <scheme val="minor"/>
      </rPr>
      <t>posteriormost supplementary papilla</t>
    </r>
  </si>
  <si>
    <t>Tail length</t>
  </si>
  <si>
    <r>
      <t>Distance head apex</t>
    </r>
    <r>
      <rPr>
        <b/>
        <sz val="11"/>
        <color theme="1"/>
        <rFont val="Calibri"/>
        <family val="2"/>
        <charset val="204"/>
      </rPr>
      <t>–</t>
    </r>
    <r>
      <rPr>
        <b/>
        <sz val="11"/>
        <color theme="1"/>
        <rFont val="Calibri"/>
        <family val="2"/>
        <charset val="204"/>
        <scheme val="minor"/>
      </rPr>
      <t>vulva</t>
    </r>
  </si>
  <si>
    <t>V, %%</t>
  </si>
  <si>
    <t>Body diameter at cephalic setae</t>
  </si>
  <si>
    <t>Body diameter at amphid</t>
  </si>
  <si>
    <t>Body diameter at anus</t>
  </si>
  <si>
    <t>Body diameter at amphid / Body diameter at cardia, %%</t>
  </si>
  <si>
    <t>Cephalic capsule length</t>
  </si>
  <si>
    <t>Distance head apex–amphid</t>
  </si>
  <si>
    <t>Posterior pharynx widening length in %% of entire pharynx length</t>
  </si>
  <si>
    <t>Tail terminal cone length</t>
  </si>
  <si>
    <t>Tail terminal cone basal diameter</t>
  </si>
  <si>
    <t>Tail terminal cone length in %% entire tail length</t>
  </si>
  <si>
    <t>Tail terminal cone length / Terminal cone basal diameter</t>
  </si>
  <si>
    <t>Cephalic setae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</si>
</sst>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0" fillId="0" borderId="4" xfId="0" applyNumberFormat="1" applyBorder="1"/>
    <xf numFmtId="2" fontId="0" fillId="2" borderId="4" xfId="0" applyNumberFormat="1" applyFill="1" applyBorder="1"/>
    <xf numFmtId="2" fontId="1" fillId="0" borderId="1" xfId="0" applyNumberFormat="1" applyFont="1" applyBorder="1"/>
    <xf numFmtId="2" fontId="1" fillId="0" borderId="2" xfId="0" applyNumberFormat="1" applyFont="1" applyBorder="1"/>
    <xf numFmtId="2" fontId="0" fillId="3" borderId="4" xfId="0" applyNumberFormat="1" applyFill="1" applyBorder="1"/>
    <xf numFmtId="2" fontId="0" fillId="4" borderId="4" xfId="0" applyNumberFormat="1" applyFill="1" applyBorder="1"/>
    <xf numFmtId="2" fontId="1" fillId="5" borderId="2" xfId="0" applyNumberFormat="1" applyFont="1" applyFill="1" applyBorder="1"/>
    <xf numFmtId="2" fontId="0" fillId="5" borderId="4" xfId="0" applyNumberFormat="1" applyFill="1" applyBorder="1"/>
    <xf numFmtId="2" fontId="0" fillId="6" borderId="4" xfId="0" applyNumberFormat="1" applyFill="1" applyBorder="1"/>
    <xf numFmtId="2" fontId="0" fillId="7" borderId="4" xfId="0" applyNumberFormat="1" applyFill="1" applyBorder="1"/>
    <xf numFmtId="2" fontId="2" fillId="5" borderId="4" xfId="0" applyNumberFormat="1" applyFont="1" applyFill="1" applyBorder="1"/>
    <xf numFmtId="2" fontId="0" fillId="8" borderId="4" xfId="0" applyNumberFormat="1" applyFill="1" applyBorder="1"/>
    <xf numFmtId="2" fontId="2" fillId="7" borderId="4" xfId="0" applyNumberFormat="1" applyFont="1" applyFill="1" applyBorder="1"/>
    <xf numFmtId="2" fontId="0" fillId="9" borderId="4" xfId="0" applyNumberFormat="1" applyFill="1" applyBorder="1"/>
    <xf numFmtId="2" fontId="2" fillId="6" borderId="4" xfId="0" applyNumberFormat="1" applyFont="1" applyFill="1" applyBorder="1"/>
    <xf numFmtId="2" fontId="0" fillId="10" borderId="4" xfId="0" applyNumberFormat="1" applyFill="1" applyBorder="1"/>
    <xf numFmtId="2" fontId="0" fillId="12" borderId="4" xfId="0" applyNumberFormat="1" applyFill="1" applyBorder="1"/>
    <xf numFmtId="2" fontId="0" fillId="11" borderId="4" xfId="0" applyNumberFormat="1" applyFill="1" applyBorder="1"/>
    <xf numFmtId="2" fontId="1" fillId="2" borderId="2" xfId="0" applyNumberFormat="1" applyFont="1" applyFill="1" applyBorder="1"/>
    <xf numFmtId="2" fontId="2" fillId="2" borderId="4" xfId="0" applyNumberFormat="1" applyFont="1" applyFill="1" applyBorder="1"/>
    <xf numFmtId="2" fontId="1" fillId="0" borderId="3" xfId="0" applyNumberFormat="1" applyFont="1" applyBorder="1"/>
    <xf numFmtId="2" fontId="1" fillId="6" borderId="3" xfId="0" applyNumberFormat="1" applyFont="1" applyFill="1" applyBorder="1"/>
    <xf numFmtId="2" fontId="3" fillId="7" borderId="3" xfId="0" applyNumberFormat="1" applyFont="1" applyFill="1" applyBorder="1"/>
    <xf numFmtId="2" fontId="1" fillId="5" borderId="3" xfId="0" applyNumberFormat="1" applyFont="1" applyFill="1" applyBorder="1"/>
    <xf numFmtId="2" fontId="1" fillId="8" borderId="3" xfId="0" applyNumberFormat="1" applyFont="1" applyFill="1" applyBorder="1"/>
    <xf numFmtId="2" fontId="3" fillId="5" borderId="3" xfId="0" applyNumberFormat="1" applyFont="1" applyFill="1" applyBorder="1"/>
    <xf numFmtId="2" fontId="1" fillId="7" borderId="3" xfId="0" applyNumberFormat="1" applyFont="1" applyFill="1" applyBorder="1"/>
    <xf numFmtId="2" fontId="3" fillId="6" borderId="3" xfId="0" applyNumberFormat="1" applyFont="1" applyFill="1" applyBorder="1"/>
    <xf numFmtId="2" fontId="1" fillId="9" borderId="3" xfId="0" applyNumberFormat="1" applyFont="1" applyFill="1" applyBorder="1"/>
    <xf numFmtId="2" fontId="1" fillId="12" borderId="3" xfId="0" applyNumberFormat="1" applyFont="1" applyFill="1" applyBorder="1"/>
    <xf numFmtId="2" fontId="1" fillId="10" borderId="3" xfId="0" applyNumberFormat="1" applyFont="1" applyFill="1" applyBorder="1"/>
    <xf numFmtId="2" fontId="1" fillId="11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"/>
  <sheetViews>
    <sheetView tabSelected="1" workbookViewId="0">
      <pane xSplit="1" topLeftCell="T1" activePane="topRight" state="frozen"/>
      <selection pane="topRight" activeCell="A20" sqref="A20"/>
    </sheetView>
  </sheetViews>
  <sheetFormatPr defaultColWidth="8.7109375" defaultRowHeight="15" x14ac:dyDescent="0.25"/>
  <cols>
    <col min="1" max="1" width="57.7109375" style="21" customWidth="1"/>
    <col min="2" max="2" width="12.28515625" style="1" customWidth="1"/>
    <col min="3" max="3" width="11.140625" style="1" customWidth="1"/>
    <col min="4" max="4" width="11.5703125" style="1" customWidth="1"/>
    <col min="5" max="5" width="11" style="1" customWidth="1"/>
    <col min="6" max="6" width="10.5703125" style="1" customWidth="1"/>
    <col min="7" max="8" width="11.140625" style="1" customWidth="1"/>
    <col min="9" max="9" width="10.85546875" style="1" customWidth="1"/>
    <col min="10" max="10" width="11.140625" style="1" customWidth="1"/>
    <col min="11" max="14" width="10.85546875" style="1" customWidth="1"/>
    <col min="15" max="15" width="11.85546875" style="1" customWidth="1"/>
    <col min="16" max="18" width="11.7109375" style="1" customWidth="1"/>
    <col min="19" max="19" width="11.7109375" style="2" customWidth="1"/>
    <col min="20" max="23" width="8.7109375" style="8"/>
    <col min="24" max="24" width="8.85546875" style="8" customWidth="1"/>
    <col min="25" max="16384" width="8.7109375" style="1"/>
  </cols>
  <sheetData>
    <row r="1" spans="1:24" s="4" customFormat="1" x14ac:dyDescent="0.25">
      <c r="A1" s="3" t="s">
        <v>47</v>
      </c>
      <c r="B1" s="4" t="s">
        <v>0</v>
      </c>
      <c r="C1" s="4" t="s">
        <v>2</v>
      </c>
      <c r="D1" s="4" t="s">
        <v>3</v>
      </c>
      <c r="E1" s="4" t="s">
        <v>5</v>
      </c>
      <c r="F1" s="4" t="s">
        <v>6</v>
      </c>
      <c r="G1" s="4" t="s">
        <v>7</v>
      </c>
      <c r="H1" s="4" t="s">
        <v>8</v>
      </c>
      <c r="I1" s="4" t="s">
        <v>9</v>
      </c>
      <c r="J1" s="4" t="s">
        <v>10</v>
      </c>
      <c r="K1" s="4" t="s">
        <v>11</v>
      </c>
      <c r="L1" s="4" t="s">
        <v>12</v>
      </c>
      <c r="M1" s="4" t="s">
        <v>23</v>
      </c>
      <c r="N1" s="4" t="s">
        <v>24</v>
      </c>
      <c r="O1" s="4" t="s">
        <v>25</v>
      </c>
      <c r="P1" s="4" t="s">
        <v>26</v>
      </c>
      <c r="Q1" s="4" t="s">
        <v>27</v>
      </c>
      <c r="R1" s="4" t="s">
        <v>28</v>
      </c>
      <c r="S1" s="19"/>
      <c r="T1" s="7" t="s">
        <v>13</v>
      </c>
      <c r="U1" s="7" t="s">
        <v>14</v>
      </c>
      <c r="V1" s="7" t="s">
        <v>15</v>
      </c>
      <c r="W1" s="7" t="s">
        <v>22</v>
      </c>
      <c r="X1" s="7" t="s">
        <v>21</v>
      </c>
    </row>
    <row r="2" spans="1:24" x14ac:dyDescent="0.25">
      <c r="B2" s="2"/>
    </row>
    <row r="3" spans="1:24" s="9" customFormat="1" x14ac:dyDescent="0.25">
      <c r="A3" s="22" t="s">
        <v>48</v>
      </c>
      <c r="B3" s="9">
        <v>1844</v>
      </c>
      <c r="C3" s="9">
        <v>1887</v>
      </c>
      <c r="D3" s="9">
        <v>2105</v>
      </c>
      <c r="E3" s="9">
        <v>2061</v>
      </c>
      <c r="F3" s="9">
        <v>2325</v>
      </c>
      <c r="G3" s="9">
        <v>1957</v>
      </c>
      <c r="H3" s="9">
        <v>2162</v>
      </c>
      <c r="I3" s="9">
        <v>2163</v>
      </c>
      <c r="J3" s="9">
        <v>1914</v>
      </c>
      <c r="K3" s="9">
        <v>2090</v>
      </c>
      <c r="L3" s="9">
        <v>1930</v>
      </c>
      <c r="M3" s="9">
        <v>2052</v>
      </c>
      <c r="N3" s="9">
        <v>1782</v>
      </c>
      <c r="O3" s="9">
        <v>1971</v>
      </c>
      <c r="P3" s="9">
        <v>1607</v>
      </c>
      <c r="Q3" s="9">
        <v>1699</v>
      </c>
      <c r="R3" s="9">
        <v>2210</v>
      </c>
      <c r="S3" s="2"/>
      <c r="T3" s="9">
        <f t="shared" ref="T3:T9" si="0">COUNT(B3:R3)</f>
        <v>17</v>
      </c>
      <c r="U3" s="9">
        <f t="shared" ref="U3:U9" si="1">MIN(B3:R3)</f>
        <v>1607</v>
      </c>
      <c r="V3" s="9">
        <f t="shared" ref="V3:V9" si="2">MAX(B3:R3)</f>
        <v>2325</v>
      </c>
      <c r="W3" s="9">
        <f t="shared" ref="W3:W9" si="3">AVERAGE(B3:R3)</f>
        <v>1985.8235294117646</v>
      </c>
      <c r="X3" s="9">
        <f t="shared" ref="X3:X9" si="4">STDEV(B3:R3)</f>
        <v>188.63597062004027</v>
      </c>
    </row>
    <row r="4" spans="1:24" s="9" customFormat="1" x14ac:dyDescent="0.25">
      <c r="A4" s="22" t="s">
        <v>49</v>
      </c>
      <c r="B4" s="9">
        <v>314</v>
      </c>
      <c r="C4" s="9">
        <v>406</v>
      </c>
      <c r="D4" s="9">
        <v>375</v>
      </c>
      <c r="E4" s="9">
        <v>333</v>
      </c>
      <c r="F4" s="9">
        <v>341</v>
      </c>
      <c r="G4" s="9">
        <v>340</v>
      </c>
      <c r="H4" s="9">
        <v>349</v>
      </c>
      <c r="I4" s="9">
        <v>316</v>
      </c>
      <c r="J4" s="9">
        <v>353</v>
      </c>
      <c r="K4" s="9">
        <v>353.3</v>
      </c>
      <c r="L4" s="9">
        <v>347</v>
      </c>
      <c r="M4" s="9">
        <v>355</v>
      </c>
      <c r="N4" s="9">
        <v>321</v>
      </c>
      <c r="O4" s="9">
        <v>329</v>
      </c>
      <c r="P4" s="9">
        <v>329</v>
      </c>
      <c r="Q4" s="9">
        <v>316</v>
      </c>
      <c r="R4" s="9">
        <v>348</v>
      </c>
      <c r="S4" s="2"/>
      <c r="T4" s="9">
        <f t="shared" si="0"/>
        <v>17</v>
      </c>
      <c r="U4" s="9">
        <f t="shared" si="1"/>
        <v>314</v>
      </c>
      <c r="V4" s="9">
        <f t="shared" si="2"/>
        <v>406</v>
      </c>
      <c r="W4" s="9">
        <f t="shared" si="3"/>
        <v>342.66470588235296</v>
      </c>
      <c r="X4" s="9">
        <f t="shared" si="4"/>
        <v>23.326726655718076</v>
      </c>
    </row>
    <row r="5" spans="1:24" s="9" customFormat="1" x14ac:dyDescent="0.25">
      <c r="A5" s="22" t="s">
        <v>75</v>
      </c>
      <c r="B5" s="9">
        <v>105</v>
      </c>
      <c r="C5" s="9">
        <v>108</v>
      </c>
      <c r="D5" s="9">
        <v>110</v>
      </c>
      <c r="E5" s="9">
        <v>92.3</v>
      </c>
      <c r="F5" s="9">
        <v>98.6</v>
      </c>
      <c r="G5" s="9">
        <v>84.2</v>
      </c>
      <c r="H5" s="9">
        <v>97</v>
      </c>
      <c r="I5" s="9">
        <v>100</v>
      </c>
      <c r="J5" s="9">
        <v>102.8</v>
      </c>
      <c r="K5" s="9">
        <v>98.4</v>
      </c>
      <c r="L5" s="9">
        <v>99.1</v>
      </c>
      <c r="M5" s="9">
        <v>89</v>
      </c>
      <c r="N5" s="9">
        <v>97.3</v>
      </c>
      <c r="O5" s="9">
        <v>98.2</v>
      </c>
      <c r="P5" s="9">
        <v>93.4</v>
      </c>
      <c r="Q5" s="9">
        <v>96.1</v>
      </c>
      <c r="R5" s="9">
        <v>90.2</v>
      </c>
      <c r="S5" s="2"/>
      <c r="T5" s="9">
        <f t="shared" si="0"/>
        <v>17</v>
      </c>
      <c r="U5" s="9">
        <f t="shared" si="1"/>
        <v>84.2</v>
      </c>
      <c r="V5" s="9">
        <f t="shared" si="2"/>
        <v>110</v>
      </c>
      <c r="W5" s="9">
        <f t="shared" si="3"/>
        <v>97.623529411764707</v>
      </c>
      <c r="X5" s="9">
        <f t="shared" si="4"/>
        <v>6.6634759521368334</v>
      </c>
    </row>
    <row r="6" spans="1:24" s="13" customFormat="1" x14ac:dyDescent="0.25">
      <c r="A6" s="23" t="s">
        <v>16</v>
      </c>
      <c r="B6" s="13">
        <v>42.9</v>
      </c>
      <c r="C6" s="13">
        <v>35.299999999999997</v>
      </c>
      <c r="D6" s="13">
        <v>39.700000000000003</v>
      </c>
      <c r="E6" s="13">
        <v>39.6</v>
      </c>
      <c r="F6" s="13">
        <v>43.3</v>
      </c>
      <c r="G6" s="13">
        <v>44.3</v>
      </c>
      <c r="H6" s="13">
        <v>44.5</v>
      </c>
      <c r="I6" s="13">
        <v>46.6</v>
      </c>
      <c r="J6" s="13">
        <v>39</v>
      </c>
      <c r="K6" s="13">
        <v>49.8</v>
      </c>
      <c r="L6" s="13">
        <v>40.200000000000003</v>
      </c>
      <c r="M6" s="13">
        <v>42.1</v>
      </c>
      <c r="N6" s="13">
        <v>39.1</v>
      </c>
      <c r="O6" s="13">
        <v>46.7</v>
      </c>
      <c r="P6" s="13">
        <v>40</v>
      </c>
      <c r="Q6" s="13">
        <v>39</v>
      </c>
      <c r="R6" s="13">
        <v>48.8</v>
      </c>
      <c r="S6" s="20"/>
      <c r="T6" s="13">
        <f t="shared" si="0"/>
        <v>17</v>
      </c>
      <c r="U6" s="13">
        <f t="shared" si="1"/>
        <v>35.299999999999997</v>
      </c>
      <c r="V6" s="13">
        <f t="shared" si="2"/>
        <v>49.8</v>
      </c>
      <c r="W6" s="13">
        <f t="shared" si="3"/>
        <v>42.405882352941184</v>
      </c>
      <c r="X6" s="13">
        <f t="shared" si="4"/>
        <v>3.9620813009445066</v>
      </c>
    </row>
    <row r="7" spans="1:24" s="13" customFormat="1" x14ac:dyDescent="0.25">
      <c r="A7" s="23" t="s">
        <v>17</v>
      </c>
      <c r="B7" s="13">
        <v>5.87</v>
      </c>
      <c r="C7" s="13">
        <v>4.6500000000000004</v>
      </c>
      <c r="D7" s="13">
        <v>5.61</v>
      </c>
      <c r="E7" s="13">
        <v>6.19</v>
      </c>
      <c r="F7" s="13">
        <v>6.81</v>
      </c>
      <c r="G7" s="13">
        <v>5.76</v>
      </c>
      <c r="H7" s="13">
        <v>6.19</v>
      </c>
      <c r="I7" s="13">
        <v>6.84</v>
      </c>
      <c r="J7" s="13">
        <v>5.42</v>
      </c>
      <c r="K7" s="13">
        <v>5.92</v>
      </c>
      <c r="L7" s="13">
        <v>5.56</v>
      </c>
      <c r="M7" s="13">
        <v>5.78</v>
      </c>
      <c r="N7" s="13">
        <v>5.55</v>
      </c>
      <c r="O7" s="13">
        <v>5.99</v>
      </c>
      <c r="P7" s="13">
        <v>4.88</v>
      </c>
      <c r="Q7" s="13">
        <v>5.38</v>
      </c>
      <c r="R7" s="13">
        <v>6.35</v>
      </c>
      <c r="S7" s="20"/>
      <c r="T7" s="13">
        <f t="shared" si="0"/>
        <v>17</v>
      </c>
      <c r="U7" s="13">
        <f t="shared" si="1"/>
        <v>4.6500000000000004</v>
      </c>
      <c r="V7" s="13">
        <f t="shared" si="2"/>
        <v>6.84</v>
      </c>
      <c r="W7" s="13">
        <f t="shared" si="3"/>
        <v>5.8088235294117636</v>
      </c>
      <c r="X7" s="13">
        <f t="shared" si="4"/>
        <v>0.58150539929717304</v>
      </c>
    </row>
    <row r="8" spans="1:24" s="13" customFormat="1" x14ac:dyDescent="0.25">
      <c r="A8" s="23" t="s">
        <v>18</v>
      </c>
      <c r="B8" s="13">
        <v>17.600000000000001</v>
      </c>
      <c r="C8" s="13">
        <v>17.5</v>
      </c>
      <c r="D8" s="13">
        <v>19.100000000000001</v>
      </c>
      <c r="E8" s="13">
        <v>22.3</v>
      </c>
      <c r="F8" s="13">
        <v>23.7</v>
      </c>
      <c r="G8" s="13">
        <v>23.2</v>
      </c>
      <c r="H8" s="13">
        <v>22.3</v>
      </c>
      <c r="I8" s="13">
        <v>21.6</v>
      </c>
      <c r="J8" s="13">
        <v>18.600000000000001</v>
      </c>
      <c r="K8" s="13">
        <v>21.2</v>
      </c>
      <c r="L8" s="13">
        <v>19.5</v>
      </c>
      <c r="M8" s="13">
        <v>23.1</v>
      </c>
      <c r="N8" s="13">
        <v>18.3</v>
      </c>
      <c r="O8" s="13">
        <v>20.100000000000001</v>
      </c>
      <c r="P8" s="13">
        <v>17.2</v>
      </c>
      <c r="Q8" s="13">
        <v>17.7</v>
      </c>
      <c r="R8" s="13">
        <v>24.5</v>
      </c>
      <c r="S8" s="20"/>
      <c r="T8" s="13">
        <f t="shared" si="0"/>
        <v>17</v>
      </c>
      <c r="U8" s="13">
        <f t="shared" si="1"/>
        <v>17.2</v>
      </c>
      <c r="V8" s="13">
        <f t="shared" si="2"/>
        <v>24.5</v>
      </c>
      <c r="W8" s="13">
        <f t="shared" si="3"/>
        <v>20.441176470588236</v>
      </c>
      <c r="X8" s="13">
        <f t="shared" si="4"/>
        <v>2.4510351954657414</v>
      </c>
    </row>
    <row r="9" spans="1:24" s="13" customFormat="1" x14ac:dyDescent="0.25">
      <c r="A9" s="23" t="s">
        <v>19</v>
      </c>
      <c r="B9" s="13">
        <v>2.76</v>
      </c>
      <c r="C9" s="13">
        <v>2.4</v>
      </c>
      <c r="D9" s="13" t="s">
        <v>20</v>
      </c>
      <c r="E9" s="13">
        <v>2.27</v>
      </c>
      <c r="F9" s="13">
        <v>2.4900000000000002</v>
      </c>
      <c r="G9" s="13">
        <v>2.4500000000000002</v>
      </c>
      <c r="H9" s="13">
        <v>2.4500000000000002</v>
      </c>
      <c r="I9" s="13">
        <v>2.64</v>
      </c>
      <c r="J9" s="13">
        <v>2.64</v>
      </c>
      <c r="K9" s="13">
        <v>2.62</v>
      </c>
      <c r="L9" s="13" t="s">
        <v>20</v>
      </c>
      <c r="M9" s="13">
        <v>2.3199999999999998</v>
      </c>
      <c r="N9" s="13">
        <v>2.79</v>
      </c>
      <c r="O9" s="13">
        <v>2.75</v>
      </c>
      <c r="P9" s="13" t="s">
        <v>20</v>
      </c>
      <c r="Q9" s="13">
        <v>2.75</v>
      </c>
      <c r="R9" s="13">
        <v>2.66</v>
      </c>
      <c r="S9" s="20"/>
      <c r="T9" s="13">
        <f t="shared" si="0"/>
        <v>14</v>
      </c>
      <c r="U9" s="13">
        <f t="shared" si="1"/>
        <v>2.27</v>
      </c>
      <c r="V9" s="13">
        <f t="shared" si="2"/>
        <v>2.79</v>
      </c>
      <c r="W9" s="13">
        <f t="shared" si="3"/>
        <v>2.5707142857142853</v>
      </c>
      <c r="X9" s="13">
        <f t="shared" si="4"/>
        <v>0.17237991520138057</v>
      </c>
    </row>
    <row r="10" spans="1:24" s="8" customFormat="1" x14ac:dyDescent="0.25">
      <c r="A10" s="24" t="s">
        <v>50</v>
      </c>
      <c r="B10" s="8">
        <v>19</v>
      </c>
      <c r="C10" s="8">
        <v>20.7</v>
      </c>
      <c r="E10" s="8">
        <v>20</v>
      </c>
      <c r="F10" s="8">
        <v>22.8</v>
      </c>
      <c r="G10" s="8">
        <v>20.5</v>
      </c>
      <c r="H10" s="8">
        <v>19.399999999999999</v>
      </c>
      <c r="I10" s="8">
        <v>21</v>
      </c>
      <c r="J10" s="8">
        <v>23.5</v>
      </c>
      <c r="K10" s="8">
        <v>22.8</v>
      </c>
      <c r="L10" s="8">
        <v>23.8</v>
      </c>
      <c r="M10" s="8">
        <v>24.3</v>
      </c>
      <c r="N10" s="8">
        <v>20.8</v>
      </c>
      <c r="O10" s="8">
        <v>21.7</v>
      </c>
      <c r="P10" s="8">
        <v>20.399999999999999</v>
      </c>
      <c r="Q10" s="8">
        <v>22.2</v>
      </c>
      <c r="R10" s="8">
        <v>21.4</v>
      </c>
      <c r="S10" s="2"/>
      <c r="T10" s="8">
        <f t="shared" ref="T10:T15" si="5">COUNT(B10:R10)</f>
        <v>16</v>
      </c>
      <c r="U10" s="8">
        <f t="shared" ref="U10:U15" si="6">MIN(B10:R10)</f>
        <v>19</v>
      </c>
      <c r="V10" s="8">
        <f t="shared" ref="V10:V15" si="7">MAX(B10:R10)</f>
        <v>24.3</v>
      </c>
      <c r="W10" s="8">
        <f t="shared" ref="W10:W15" si="8">AVERAGE(B10:R10)</f>
        <v>21.518749999999997</v>
      </c>
      <c r="X10" s="8">
        <f t="shared" ref="X10:X15" si="9">STDEV(B10:R10)</f>
        <v>1.5820740606347528</v>
      </c>
    </row>
    <row r="11" spans="1:24" s="12" customFormat="1" x14ac:dyDescent="0.25">
      <c r="A11" s="25" t="s">
        <v>51</v>
      </c>
      <c r="B11" s="12">
        <v>29</v>
      </c>
      <c r="C11" s="12" t="s">
        <v>4</v>
      </c>
      <c r="D11" s="12">
        <v>30.7</v>
      </c>
      <c r="E11" s="12">
        <v>27</v>
      </c>
      <c r="F11" s="12">
        <v>29</v>
      </c>
      <c r="G11" s="12">
        <v>27.9</v>
      </c>
      <c r="H11" s="12">
        <v>27.4</v>
      </c>
      <c r="I11" s="12">
        <v>27</v>
      </c>
      <c r="J11" s="12">
        <v>28.1</v>
      </c>
      <c r="K11" s="12">
        <v>26.7</v>
      </c>
      <c r="L11" s="12">
        <v>29.9</v>
      </c>
      <c r="M11" s="12">
        <v>28.2</v>
      </c>
      <c r="N11" s="12">
        <v>23.9</v>
      </c>
      <c r="O11" s="12">
        <v>26.6</v>
      </c>
      <c r="P11" s="12">
        <v>25.2</v>
      </c>
      <c r="Q11" s="12">
        <v>26.4</v>
      </c>
      <c r="R11" s="12">
        <v>25.8</v>
      </c>
      <c r="S11" s="2"/>
      <c r="T11" s="12">
        <f t="shared" si="5"/>
        <v>16</v>
      </c>
      <c r="U11" s="12">
        <f t="shared" si="6"/>
        <v>23.9</v>
      </c>
      <c r="V11" s="12">
        <f t="shared" si="7"/>
        <v>30.7</v>
      </c>
      <c r="W11" s="12">
        <f t="shared" si="8"/>
        <v>27.424999999999997</v>
      </c>
      <c r="X11" s="12">
        <f t="shared" si="9"/>
        <v>1.746043145705932</v>
      </c>
    </row>
    <row r="12" spans="1:24" s="8" customFormat="1" x14ac:dyDescent="0.25">
      <c r="A12" s="24" t="s">
        <v>52</v>
      </c>
      <c r="B12" s="8">
        <v>42</v>
      </c>
      <c r="C12" s="8">
        <v>52.8</v>
      </c>
      <c r="D12" s="8">
        <v>50</v>
      </c>
      <c r="E12" s="8">
        <v>47</v>
      </c>
      <c r="F12" s="8">
        <v>51</v>
      </c>
      <c r="G12" s="8">
        <v>42.1</v>
      </c>
      <c r="H12" s="8">
        <v>47.7</v>
      </c>
      <c r="I12" s="8">
        <v>45</v>
      </c>
      <c r="J12" s="8">
        <v>48.4</v>
      </c>
      <c r="K12" s="8">
        <v>42</v>
      </c>
      <c r="L12" s="8">
        <v>46.5</v>
      </c>
      <c r="M12" s="8">
        <v>48.5</v>
      </c>
      <c r="N12" s="8">
        <v>43.4</v>
      </c>
      <c r="O12" s="8">
        <v>41.2</v>
      </c>
      <c r="P12" s="8">
        <v>41.2</v>
      </c>
      <c r="Q12" s="8">
        <v>43</v>
      </c>
      <c r="R12" s="8">
        <v>44.4</v>
      </c>
      <c r="S12" s="2"/>
      <c r="T12" s="8">
        <f t="shared" si="5"/>
        <v>17</v>
      </c>
      <c r="U12" s="8">
        <f t="shared" si="6"/>
        <v>41.2</v>
      </c>
      <c r="V12" s="8">
        <f t="shared" si="7"/>
        <v>52.8</v>
      </c>
      <c r="W12" s="8">
        <f t="shared" si="8"/>
        <v>45.658823529411769</v>
      </c>
      <c r="X12" s="8">
        <f t="shared" si="9"/>
        <v>3.6573656543216675</v>
      </c>
    </row>
    <row r="13" spans="1:24" s="12" customFormat="1" x14ac:dyDescent="0.25">
      <c r="A13" s="25" t="s">
        <v>53</v>
      </c>
      <c r="B13" s="12">
        <v>43</v>
      </c>
      <c r="C13" s="12">
        <v>52.8</v>
      </c>
      <c r="D13" s="12">
        <v>56</v>
      </c>
      <c r="E13" s="12">
        <v>48</v>
      </c>
      <c r="F13" s="12">
        <v>51</v>
      </c>
      <c r="G13" s="12">
        <v>41.7</v>
      </c>
      <c r="H13" s="12">
        <v>47</v>
      </c>
      <c r="I13" s="12">
        <v>45</v>
      </c>
      <c r="J13" s="12">
        <v>49</v>
      </c>
      <c r="K13" s="12">
        <v>42.4</v>
      </c>
      <c r="L13" s="12">
        <v>49</v>
      </c>
      <c r="M13" s="12">
        <v>48.5</v>
      </c>
      <c r="N13" s="12">
        <v>43</v>
      </c>
      <c r="O13" s="12">
        <v>39.6</v>
      </c>
      <c r="P13" s="12">
        <v>41.1</v>
      </c>
      <c r="Q13" s="12">
        <v>42</v>
      </c>
      <c r="R13" s="12">
        <v>42.7</v>
      </c>
      <c r="S13" s="2"/>
      <c r="T13" s="12">
        <f t="shared" si="5"/>
        <v>17</v>
      </c>
      <c r="U13" s="12">
        <f t="shared" si="6"/>
        <v>39.6</v>
      </c>
      <c r="V13" s="12">
        <f t="shared" si="7"/>
        <v>56</v>
      </c>
      <c r="W13" s="12">
        <f t="shared" si="8"/>
        <v>45.988235294117651</v>
      </c>
      <c r="X13" s="12">
        <f t="shared" si="9"/>
        <v>4.6286988388937624</v>
      </c>
    </row>
    <row r="14" spans="1:24" s="8" customFormat="1" x14ac:dyDescent="0.25">
      <c r="A14" s="24" t="s">
        <v>54</v>
      </c>
      <c r="B14" s="8">
        <v>43</v>
      </c>
      <c r="C14" s="8">
        <v>53.4</v>
      </c>
      <c r="D14" s="8">
        <v>53</v>
      </c>
      <c r="E14" s="8">
        <v>52</v>
      </c>
      <c r="F14" s="8">
        <v>53.7</v>
      </c>
      <c r="G14" s="8">
        <v>44.2</v>
      </c>
      <c r="H14" s="8">
        <v>48.6</v>
      </c>
      <c r="I14" s="8">
        <v>46.4</v>
      </c>
      <c r="J14" s="8">
        <v>49.1</v>
      </c>
      <c r="K14" s="8">
        <v>42</v>
      </c>
      <c r="L14" s="8">
        <v>48.9</v>
      </c>
      <c r="M14" s="8">
        <v>48.7</v>
      </c>
      <c r="N14" s="8">
        <v>45.6</v>
      </c>
      <c r="O14" s="8">
        <v>42.2</v>
      </c>
      <c r="P14" s="8">
        <v>40.200000000000003</v>
      </c>
      <c r="Q14" s="8">
        <v>43.6</v>
      </c>
      <c r="R14" s="8">
        <v>45.3</v>
      </c>
      <c r="S14" s="2"/>
      <c r="T14" s="8">
        <f t="shared" si="5"/>
        <v>17</v>
      </c>
      <c r="U14" s="8">
        <f t="shared" si="6"/>
        <v>40.200000000000003</v>
      </c>
      <c r="V14" s="8">
        <f t="shared" si="7"/>
        <v>53.7</v>
      </c>
      <c r="W14" s="8">
        <f t="shared" si="8"/>
        <v>47.052941176470597</v>
      </c>
      <c r="X14" s="8">
        <f t="shared" si="9"/>
        <v>4.2950724160162341</v>
      </c>
    </row>
    <row r="15" spans="1:24" s="8" customFormat="1" x14ac:dyDescent="0.25">
      <c r="A15" s="24" t="s">
        <v>55</v>
      </c>
      <c r="B15" s="8">
        <v>38</v>
      </c>
      <c r="C15" s="8">
        <v>45</v>
      </c>
      <c r="D15" s="8" t="s">
        <v>20</v>
      </c>
      <c r="E15" s="8">
        <v>40.700000000000003</v>
      </c>
      <c r="F15" s="8">
        <v>39.6</v>
      </c>
      <c r="G15" s="8">
        <v>34.4</v>
      </c>
      <c r="H15" s="8">
        <v>39.5</v>
      </c>
      <c r="I15" s="8">
        <v>37.799999999999997</v>
      </c>
      <c r="J15" s="8">
        <v>38.9</v>
      </c>
      <c r="K15" s="8">
        <v>37.6</v>
      </c>
      <c r="L15" s="8" t="s">
        <v>20</v>
      </c>
      <c r="M15" s="8">
        <v>38.299999999999997</v>
      </c>
      <c r="N15" s="8">
        <v>34.9</v>
      </c>
      <c r="O15" s="8">
        <v>35.700000000000003</v>
      </c>
      <c r="P15" s="8" t="s">
        <v>20</v>
      </c>
      <c r="Q15" s="8">
        <v>35.200000000000003</v>
      </c>
      <c r="R15" s="8">
        <v>33.9</v>
      </c>
      <c r="S15" s="2"/>
      <c r="T15" s="8">
        <f t="shared" si="5"/>
        <v>14</v>
      </c>
      <c r="U15" s="8">
        <f t="shared" si="6"/>
        <v>33.9</v>
      </c>
      <c r="V15" s="8">
        <f t="shared" si="7"/>
        <v>45</v>
      </c>
      <c r="W15" s="8">
        <f t="shared" si="8"/>
        <v>37.821428571428569</v>
      </c>
      <c r="X15" s="8">
        <f t="shared" si="9"/>
        <v>2.9647100186199489</v>
      </c>
    </row>
    <row r="16" spans="1:24" s="11" customFormat="1" x14ac:dyDescent="0.25">
      <c r="A16" s="26" t="s">
        <v>56</v>
      </c>
      <c r="B16" s="11">
        <v>67.400000000000006</v>
      </c>
      <c r="C16" s="11" t="s">
        <v>20</v>
      </c>
      <c r="D16" s="11">
        <v>54.8</v>
      </c>
      <c r="E16" s="11">
        <v>56.25</v>
      </c>
      <c r="F16" s="11">
        <v>56.86</v>
      </c>
      <c r="G16" s="11">
        <v>66.900000000000006</v>
      </c>
      <c r="H16" s="11">
        <v>58.3</v>
      </c>
      <c r="I16" s="11">
        <v>60</v>
      </c>
      <c r="J16" s="11">
        <v>57.35</v>
      </c>
      <c r="K16" s="11">
        <v>62.97</v>
      </c>
      <c r="L16" s="11">
        <v>61.02</v>
      </c>
      <c r="M16" s="11">
        <v>58.14</v>
      </c>
      <c r="N16" s="11">
        <v>55.58</v>
      </c>
      <c r="O16" s="11">
        <v>67.17</v>
      </c>
      <c r="P16" s="11">
        <v>61.31</v>
      </c>
      <c r="Q16" s="11">
        <v>62.86</v>
      </c>
      <c r="R16" s="11">
        <v>60.42</v>
      </c>
      <c r="S16" s="20"/>
      <c r="T16" s="8">
        <f t="shared" ref="T16" si="10">COUNT(B16:R16)</f>
        <v>16</v>
      </c>
      <c r="U16" s="8">
        <f t="shared" ref="U16" si="11">MIN(B16:R16)</f>
        <v>54.8</v>
      </c>
      <c r="V16" s="8">
        <f t="shared" ref="V16" si="12">MAX(B16:R16)</f>
        <v>67.400000000000006</v>
      </c>
      <c r="W16" s="8">
        <f t="shared" ref="W16" si="13">AVERAGE(B16:R16)</f>
        <v>60.458124999999995</v>
      </c>
      <c r="X16" s="8">
        <f t="shared" ref="X16" si="14">STDEV(B16:R16)</f>
        <v>4.1168340890381634</v>
      </c>
    </row>
    <row r="17" spans="1:24" s="10" customFormat="1" x14ac:dyDescent="0.25">
      <c r="A17" s="27" t="s">
        <v>57</v>
      </c>
      <c r="B17" s="10">
        <v>22</v>
      </c>
      <c r="C17" s="10">
        <v>27</v>
      </c>
      <c r="D17" s="10">
        <v>24</v>
      </c>
      <c r="E17" s="10">
        <v>23.7</v>
      </c>
      <c r="F17" s="10">
        <v>22</v>
      </c>
      <c r="G17" s="10">
        <v>25.9</v>
      </c>
      <c r="H17" s="10">
        <v>23.7</v>
      </c>
      <c r="I17" s="10">
        <v>22.2</v>
      </c>
      <c r="J17" s="10">
        <v>23.2</v>
      </c>
      <c r="K17" s="10">
        <v>21.1</v>
      </c>
      <c r="L17" s="10">
        <v>22.5</v>
      </c>
      <c r="M17" s="10">
        <v>23.2</v>
      </c>
      <c r="N17" s="10">
        <v>25</v>
      </c>
      <c r="O17" s="10">
        <v>21.6</v>
      </c>
      <c r="P17" s="10">
        <v>24</v>
      </c>
      <c r="Q17" s="10">
        <v>22.3</v>
      </c>
      <c r="R17" s="10">
        <v>20</v>
      </c>
      <c r="S17" s="2"/>
      <c r="T17" s="10">
        <f>COUNT(B17:R17)</f>
        <v>17</v>
      </c>
      <c r="U17" s="10">
        <f>MIN(B17:R17)</f>
        <v>20</v>
      </c>
      <c r="V17" s="10">
        <f>MAX(B17:R17)</f>
        <v>27</v>
      </c>
      <c r="W17" s="10">
        <f>AVERAGE(B17:R17)</f>
        <v>23.141176470588235</v>
      </c>
      <c r="X17" s="10">
        <f>STDEV(B17:R17)</f>
        <v>1.751448979962523</v>
      </c>
    </row>
    <row r="18" spans="1:24" s="10" customFormat="1" x14ac:dyDescent="0.25">
      <c r="A18" s="27" t="s">
        <v>58</v>
      </c>
      <c r="B18" s="10">
        <v>32</v>
      </c>
      <c r="C18" s="10">
        <v>37</v>
      </c>
      <c r="D18" s="10">
        <v>37.799999999999997</v>
      </c>
      <c r="E18" s="10">
        <v>35</v>
      </c>
      <c r="F18" s="10">
        <v>37</v>
      </c>
      <c r="G18" s="10">
        <v>33</v>
      </c>
      <c r="H18" s="10">
        <v>35</v>
      </c>
      <c r="I18" s="10">
        <v>33.299999999999997</v>
      </c>
      <c r="J18" s="10">
        <v>34.9</v>
      </c>
      <c r="K18" s="10">
        <v>33.1</v>
      </c>
      <c r="L18" s="10">
        <v>35.5</v>
      </c>
      <c r="M18" s="10">
        <v>35</v>
      </c>
      <c r="N18" s="10">
        <v>33.4</v>
      </c>
      <c r="O18" s="10">
        <v>33.200000000000003</v>
      </c>
      <c r="P18" s="10">
        <v>33</v>
      </c>
      <c r="Q18" s="10">
        <v>32.9</v>
      </c>
      <c r="R18" s="10">
        <v>31.8</v>
      </c>
      <c r="S18" s="2"/>
      <c r="T18" s="10">
        <f>COUNT(B18:R18)</f>
        <v>17</v>
      </c>
      <c r="U18" s="10">
        <f>MIN(B18:R18)</f>
        <v>31.8</v>
      </c>
      <c r="V18" s="10">
        <f>MAX(B18:R18)</f>
        <v>37.799999999999997</v>
      </c>
      <c r="W18" s="10">
        <f>AVERAGE(B18:R18)</f>
        <v>34.288235294117648</v>
      </c>
      <c r="X18" s="10">
        <f>STDEV(B18:R18)</f>
        <v>1.7930010990449696</v>
      </c>
    </row>
    <row r="19" spans="1:24" s="13" customFormat="1" x14ac:dyDescent="0.25">
      <c r="A19" s="23" t="s">
        <v>59</v>
      </c>
      <c r="B19" s="13">
        <v>0.68799999999999994</v>
      </c>
      <c r="C19" s="13">
        <v>0.73</v>
      </c>
      <c r="D19" s="13">
        <v>0.63</v>
      </c>
      <c r="E19" s="13">
        <v>0.68</v>
      </c>
      <c r="F19" s="13">
        <v>0.59</v>
      </c>
      <c r="G19" s="13">
        <v>0.78</v>
      </c>
      <c r="H19" s="13">
        <v>0.68</v>
      </c>
      <c r="I19" s="13">
        <v>0.67</v>
      </c>
      <c r="J19" s="13">
        <v>0.66</v>
      </c>
      <c r="K19" s="13">
        <v>0.64</v>
      </c>
      <c r="L19" s="13">
        <v>0.63</v>
      </c>
      <c r="M19" s="13">
        <v>0.66</v>
      </c>
      <c r="N19" s="13">
        <v>0.75</v>
      </c>
      <c r="O19" s="13">
        <v>0.65</v>
      </c>
      <c r="P19" s="13">
        <v>0.73</v>
      </c>
      <c r="Q19" s="13">
        <v>0.68</v>
      </c>
      <c r="R19" s="13">
        <v>0.63</v>
      </c>
      <c r="S19" s="20"/>
      <c r="T19" s="10">
        <f>COUNT(B19:R19)</f>
        <v>17</v>
      </c>
      <c r="U19" s="10">
        <f>MIN(B19:R19)</f>
        <v>0.59</v>
      </c>
      <c r="V19" s="10">
        <f>MAX(B19:R19)</f>
        <v>0.78</v>
      </c>
      <c r="W19" s="10">
        <f>AVERAGE(B19:R19)</f>
        <v>0.67517647058823527</v>
      </c>
      <c r="X19" s="10">
        <f>STDEV(B19:R19)</f>
        <v>4.9097142602851196E-2</v>
      </c>
    </row>
    <row r="20" spans="1:24" s="9" customFormat="1" x14ac:dyDescent="0.25">
      <c r="A20" s="22" t="s">
        <v>89</v>
      </c>
      <c r="B20" s="9">
        <v>9</v>
      </c>
      <c r="C20" s="9">
        <v>9</v>
      </c>
      <c r="D20" s="9">
        <v>10</v>
      </c>
      <c r="E20" s="9">
        <v>8</v>
      </c>
      <c r="F20" s="9">
        <v>9</v>
      </c>
      <c r="G20" s="9">
        <v>8</v>
      </c>
      <c r="H20" s="9">
        <v>8.5</v>
      </c>
      <c r="I20" s="9">
        <v>9.5</v>
      </c>
      <c r="J20" s="9">
        <v>8.3000000000000007</v>
      </c>
      <c r="K20" s="9">
        <v>9.6</v>
      </c>
      <c r="L20" s="9">
        <v>10</v>
      </c>
      <c r="M20" s="9" t="s">
        <v>20</v>
      </c>
      <c r="N20" s="9" t="s">
        <v>20</v>
      </c>
      <c r="O20" s="9" t="s">
        <v>20</v>
      </c>
      <c r="P20" s="9" t="s">
        <v>20</v>
      </c>
      <c r="Q20" s="9">
        <v>7.5</v>
      </c>
      <c r="R20" s="9">
        <v>8</v>
      </c>
      <c r="S20" s="2"/>
      <c r="T20" s="9">
        <f>COUNT(B20:L20)</f>
        <v>11</v>
      </c>
      <c r="U20" s="9">
        <f>MIN(B20:L20)</f>
        <v>8</v>
      </c>
      <c r="V20" s="9">
        <f>MAX(B20:L20)</f>
        <v>10</v>
      </c>
      <c r="W20" s="9">
        <f>AVERAGE(B20:L20)</f>
        <v>8.9909090909090903</v>
      </c>
      <c r="X20" s="9">
        <f>STDEV(B20:L20)</f>
        <v>0.73137479510104175</v>
      </c>
    </row>
    <row r="21" spans="1:24" s="9" customFormat="1" x14ac:dyDescent="0.25">
      <c r="A21" s="22" t="s">
        <v>60</v>
      </c>
      <c r="B21" s="9">
        <v>9</v>
      </c>
      <c r="C21" s="9" t="s">
        <v>4</v>
      </c>
      <c r="D21" s="9">
        <v>7.5</v>
      </c>
      <c r="E21" s="9">
        <v>9</v>
      </c>
      <c r="F21" s="9">
        <v>9.6999999999999993</v>
      </c>
      <c r="G21" s="9">
        <v>9.5</v>
      </c>
      <c r="H21" s="9">
        <v>8.8000000000000007</v>
      </c>
      <c r="I21" s="9">
        <v>9.1999999999999993</v>
      </c>
      <c r="J21" s="9">
        <v>9.6</v>
      </c>
      <c r="K21" s="9">
        <v>7.3</v>
      </c>
      <c r="L21" s="9">
        <v>9.9</v>
      </c>
      <c r="M21" s="9">
        <v>8.9</v>
      </c>
      <c r="N21" s="9">
        <v>7.8</v>
      </c>
      <c r="O21" s="9">
        <v>7.6</v>
      </c>
      <c r="P21" s="9">
        <v>8.5</v>
      </c>
      <c r="Q21" s="9">
        <v>9.1</v>
      </c>
      <c r="R21" s="9">
        <v>8.5</v>
      </c>
      <c r="S21" s="2"/>
      <c r="T21" s="9">
        <f>COUNT(B21:O21)</f>
        <v>13</v>
      </c>
      <c r="U21" s="9">
        <f>MIN(B21:O21)</f>
        <v>7.3</v>
      </c>
      <c r="V21" s="9">
        <f>MAX(B21:O21)</f>
        <v>9.9</v>
      </c>
      <c r="W21" s="9">
        <f>AVERAGE(B21:O21)</f>
        <v>8.7538461538461529</v>
      </c>
      <c r="X21" s="9">
        <f>STDEV(B21:O21)</f>
        <v>0.90149448566938428</v>
      </c>
    </row>
    <row r="22" spans="1:24" s="9" customFormat="1" x14ac:dyDescent="0.25">
      <c r="A22" s="22" t="s">
        <v>62</v>
      </c>
      <c r="B22" s="9" t="s">
        <v>20</v>
      </c>
      <c r="C22" s="9" t="s">
        <v>20</v>
      </c>
      <c r="D22" s="9">
        <v>7</v>
      </c>
      <c r="E22" s="9">
        <v>3</v>
      </c>
      <c r="F22" s="9">
        <v>3.3</v>
      </c>
      <c r="G22" s="9">
        <v>4</v>
      </c>
      <c r="H22" s="9">
        <v>5</v>
      </c>
      <c r="I22" s="9">
        <v>5</v>
      </c>
      <c r="J22" s="9">
        <v>3.6</v>
      </c>
      <c r="K22" s="9">
        <v>3.2</v>
      </c>
      <c r="L22" s="9">
        <v>7</v>
      </c>
      <c r="M22" s="9">
        <v>3.3</v>
      </c>
      <c r="N22" s="9">
        <v>7.6</v>
      </c>
      <c r="O22" s="9" t="s">
        <v>20</v>
      </c>
      <c r="P22" s="9">
        <v>6</v>
      </c>
      <c r="Q22" s="9">
        <v>4.9000000000000004</v>
      </c>
      <c r="R22" s="9">
        <v>3.9</v>
      </c>
      <c r="S22" s="2"/>
      <c r="T22" s="9">
        <f>COUNT(B22:N22)</f>
        <v>11</v>
      </c>
      <c r="U22" s="9">
        <f>MIN(B22:N22)</f>
        <v>3</v>
      </c>
      <c r="V22" s="9">
        <f>MAX(B22:N22)</f>
        <v>7.6</v>
      </c>
      <c r="W22" s="9">
        <f>AVERAGE(B22:N22)</f>
        <v>4.7272727272727275</v>
      </c>
      <c r="X22" s="9">
        <f>STDEV(B22:N22)</f>
        <v>1.7297924205469914</v>
      </c>
    </row>
    <row r="23" spans="1:24" s="8" customFormat="1" x14ac:dyDescent="0.25">
      <c r="A23" s="24" t="s">
        <v>63</v>
      </c>
      <c r="B23" s="8">
        <v>8.6999999999999993</v>
      </c>
      <c r="C23" s="8">
        <v>8</v>
      </c>
      <c r="D23" s="8">
        <v>7.6</v>
      </c>
      <c r="E23" s="8">
        <v>7.8</v>
      </c>
      <c r="F23" s="8">
        <v>9</v>
      </c>
      <c r="G23" s="8">
        <v>8.3000000000000007</v>
      </c>
      <c r="H23" s="8">
        <v>8</v>
      </c>
      <c r="I23" s="8">
        <v>7.4</v>
      </c>
      <c r="J23" s="8">
        <v>9</v>
      </c>
      <c r="K23" s="8">
        <v>7.9</v>
      </c>
      <c r="L23" s="8">
        <v>7.1</v>
      </c>
      <c r="M23" s="8">
        <v>8.5</v>
      </c>
      <c r="N23" s="8">
        <v>8.1999999999999993</v>
      </c>
      <c r="O23" s="8">
        <v>8.5</v>
      </c>
      <c r="P23" s="8">
        <v>7.6</v>
      </c>
      <c r="Q23" s="8">
        <v>9</v>
      </c>
      <c r="R23" s="8">
        <v>7.7</v>
      </c>
      <c r="S23" s="2"/>
      <c r="T23" s="8">
        <f t="shared" ref="T23:T28" si="15">COUNT(B23:R23)</f>
        <v>17</v>
      </c>
      <c r="U23" s="8">
        <f t="shared" ref="U23:U28" si="16">MIN(B23:R23)</f>
        <v>7.1</v>
      </c>
      <c r="V23" s="8">
        <f t="shared" ref="V23:V28" si="17">MAX(B23:R23)</f>
        <v>9</v>
      </c>
      <c r="W23" s="8">
        <f t="shared" ref="W23:W28" si="18">AVERAGE(B23:R23)</f>
        <v>8.1352941176470583</v>
      </c>
      <c r="X23" s="8">
        <f t="shared" ref="X23:X28" si="19">STDEV(B23:R23)</f>
        <v>0.58303213512484486</v>
      </c>
    </row>
    <row r="24" spans="1:24" s="8" customFormat="1" x14ac:dyDescent="0.25">
      <c r="A24" s="24" t="s">
        <v>64</v>
      </c>
      <c r="B24" s="8">
        <v>50</v>
      </c>
      <c r="C24" s="8">
        <v>30</v>
      </c>
      <c r="D24" s="8">
        <v>31.4</v>
      </c>
      <c r="E24" s="8">
        <v>32.6</v>
      </c>
      <c r="F24" s="8">
        <v>32</v>
      </c>
      <c r="G24" s="8">
        <v>32.799999999999997</v>
      </c>
      <c r="H24" s="8">
        <v>30</v>
      </c>
      <c r="I24" s="8">
        <v>30</v>
      </c>
      <c r="J24" s="8">
        <v>31.7</v>
      </c>
      <c r="K24" s="8">
        <v>31.1</v>
      </c>
      <c r="L24" s="8">
        <v>31</v>
      </c>
      <c r="M24" s="8">
        <v>33.700000000000003</v>
      </c>
      <c r="N24" s="8">
        <v>32.6</v>
      </c>
      <c r="O24" s="8">
        <v>30.8</v>
      </c>
      <c r="P24" s="8">
        <v>29.9</v>
      </c>
      <c r="Q24" s="8">
        <v>32.200000000000003</v>
      </c>
      <c r="R24" s="8">
        <v>31.6</v>
      </c>
      <c r="S24" s="2"/>
      <c r="T24" s="8">
        <f t="shared" si="15"/>
        <v>17</v>
      </c>
      <c r="U24" s="8">
        <f t="shared" si="16"/>
        <v>29.9</v>
      </c>
      <c r="V24" s="8">
        <f t="shared" si="17"/>
        <v>50</v>
      </c>
      <c r="W24" s="8">
        <f t="shared" si="18"/>
        <v>32.552941176470597</v>
      </c>
      <c r="X24" s="8">
        <f t="shared" si="19"/>
        <v>4.6325098012657424</v>
      </c>
    </row>
    <row r="25" spans="1:24" s="8" customFormat="1" x14ac:dyDescent="0.25">
      <c r="A25" s="24" t="s">
        <v>65</v>
      </c>
      <c r="B25" s="8">
        <v>192</v>
      </c>
      <c r="C25" s="8">
        <v>242</v>
      </c>
      <c r="D25" s="8">
        <v>210</v>
      </c>
      <c r="E25" s="8">
        <v>193</v>
      </c>
      <c r="F25" s="8">
        <v>215</v>
      </c>
      <c r="G25" s="8">
        <v>200</v>
      </c>
      <c r="H25" s="8">
        <v>205</v>
      </c>
      <c r="I25" s="8">
        <v>185</v>
      </c>
      <c r="J25" s="8">
        <v>209</v>
      </c>
      <c r="K25" s="8">
        <v>206.7</v>
      </c>
      <c r="L25" s="8">
        <v>223.1</v>
      </c>
      <c r="M25" s="8">
        <v>216</v>
      </c>
      <c r="N25" s="8">
        <v>179</v>
      </c>
      <c r="O25" s="8">
        <v>200</v>
      </c>
      <c r="P25" s="8">
        <v>161</v>
      </c>
      <c r="Q25" s="8">
        <v>197</v>
      </c>
      <c r="R25" s="8">
        <v>188</v>
      </c>
      <c r="S25" s="2"/>
      <c r="T25" s="8">
        <f t="shared" si="15"/>
        <v>17</v>
      </c>
      <c r="U25" s="8">
        <f t="shared" si="16"/>
        <v>161</v>
      </c>
      <c r="V25" s="8">
        <f t="shared" si="17"/>
        <v>242</v>
      </c>
      <c r="W25" s="8">
        <f t="shared" si="18"/>
        <v>201.28235294117644</v>
      </c>
      <c r="X25" s="8">
        <f t="shared" si="19"/>
        <v>18.463722379781572</v>
      </c>
    </row>
    <row r="26" spans="1:24" s="11" customFormat="1" x14ac:dyDescent="0.25">
      <c r="A26" s="26" t="s">
        <v>66</v>
      </c>
      <c r="B26" s="11" t="s">
        <v>20</v>
      </c>
      <c r="C26" s="11" t="s">
        <v>20</v>
      </c>
      <c r="D26" s="11" t="s">
        <v>20</v>
      </c>
      <c r="E26" s="11">
        <v>66</v>
      </c>
      <c r="F26" s="11">
        <v>58</v>
      </c>
      <c r="G26" s="11">
        <v>59</v>
      </c>
      <c r="H26" s="11">
        <v>59</v>
      </c>
      <c r="I26" s="11">
        <v>58.5</v>
      </c>
      <c r="J26" s="11">
        <v>59.2</v>
      </c>
      <c r="K26" s="11">
        <v>58.6</v>
      </c>
      <c r="L26" s="11">
        <v>64.3</v>
      </c>
      <c r="M26" s="11">
        <v>62</v>
      </c>
      <c r="N26" s="11">
        <v>57</v>
      </c>
      <c r="O26" s="11">
        <v>62</v>
      </c>
      <c r="P26" s="11">
        <v>52</v>
      </c>
      <c r="Q26" s="11">
        <v>63</v>
      </c>
      <c r="R26" s="11">
        <v>56</v>
      </c>
      <c r="S26" s="20"/>
      <c r="T26" s="11">
        <f t="shared" si="15"/>
        <v>14</v>
      </c>
      <c r="U26" s="11">
        <f t="shared" si="16"/>
        <v>52</v>
      </c>
      <c r="V26" s="11">
        <f t="shared" si="17"/>
        <v>66</v>
      </c>
      <c r="W26" s="11">
        <f t="shared" si="18"/>
        <v>59.614285714285714</v>
      </c>
      <c r="X26" s="11">
        <f t="shared" si="19"/>
        <v>3.6082932557900853</v>
      </c>
    </row>
    <row r="27" spans="1:24" s="8" customFormat="1" x14ac:dyDescent="0.25">
      <c r="A27" s="24" t="s">
        <v>67</v>
      </c>
      <c r="B27" s="8">
        <v>16</v>
      </c>
      <c r="C27" s="8">
        <v>19</v>
      </c>
      <c r="D27" s="8">
        <v>18</v>
      </c>
      <c r="E27" s="8">
        <v>17.600000000000001</v>
      </c>
      <c r="F27" s="8">
        <v>16.5</v>
      </c>
      <c r="G27" s="8">
        <v>16.7</v>
      </c>
      <c r="H27" s="8">
        <v>15</v>
      </c>
      <c r="I27" s="8">
        <v>17.7</v>
      </c>
      <c r="J27" s="8">
        <v>14.5</v>
      </c>
      <c r="K27" s="8">
        <v>17</v>
      </c>
      <c r="L27" s="8">
        <v>14.3</v>
      </c>
      <c r="M27" s="8">
        <v>15.5</v>
      </c>
      <c r="N27" s="8">
        <v>15.9</v>
      </c>
      <c r="O27" s="8">
        <v>16.8</v>
      </c>
      <c r="P27" s="8">
        <v>13.3</v>
      </c>
      <c r="Q27" s="8">
        <v>17.899999999999999</v>
      </c>
      <c r="R27" s="8">
        <v>14.8</v>
      </c>
      <c r="S27" s="2"/>
      <c r="T27" s="8">
        <f t="shared" si="15"/>
        <v>17</v>
      </c>
      <c r="U27" s="8">
        <f t="shared" si="16"/>
        <v>13.3</v>
      </c>
      <c r="V27" s="8">
        <f t="shared" si="17"/>
        <v>19</v>
      </c>
      <c r="W27" s="8">
        <f t="shared" si="18"/>
        <v>16.264705882352946</v>
      </c>
      <c r="X27" s="8">
        <f t="shared" si="19"/>
        <v>1.5487661122933425</v>
      </c>
    </row>
    <row r="28" spans="1:24" s="8" customFormat="1" x14ac:dyDescent="0.25">
      <c r="A28" s="24" t="s">
        <v>68</v>
      </c>
      <c r="B28" s="8">
        <v>27</v>
      </c>
      <c r="C28" s="8">
        <v>28</v>
      </c>
      <c r="D28" s="8">
        <v>28</v>
      </c>
      <c r="E28" s="8">
        <v>29</v>
      </c>
      <c r="F28" s="8">
        <v>31.6</v>
      </c>
      <c r="G28" s="8">
        <v>26.2</v>
      </c>
      <c r="H28" s="8">
        <v>32.1</v>
      </c>
      <c r="I28" s="8">
        <v>26.3</v>
      </c>
      <c r="J28" s="8">
        <v>31.9</v>
      </c>
      <c r="K28" s="8">
        <v>28.5</v>
      </c>
      <c r="L28" s="8">
        <v>28.8</v>
      </c>
      <c r="M28" s="8">
        <v>27.8</v>
      </c>
      <c r="N28" s="8">
        <v>25.9</v>
      </c>
      <c r="O28" s="8">
        <v>25.8</v>
      </c>
      <c r="P28" s="8">
        <v>25.6</v>
      </c>
      <c r="Q28" s="8">
        <v>27.5</v>
      </c>
      <c r="R28" s="8">
        <v>27</v>
      </c>
      <c r="S28" s="2"/>
      <c r="T28" s="8">
        <f t="shared" si="15"/>
        <v>17</v>
      </c>
      <c r="U28" s="8">
        <f t="shared" si="16"/>
        <v>25.6</v>
      </c>
      <c r="V28" s="8">
        <f t="shared" si="17"/>
        <v>32.1</v>
      </c>
      <c r="W28" s="8">
        <f t="shared" si="18"/>
        <v>28.058823529411764</v>
      </c>
      <c r="X28" s="8">
        <f t="shared" si="19"/>
        <v>2.0952502307389835</v>
      </c>
    </row>
    <row r="29" spans="1:24" s="9" customFormat="1" x14ac:dyDescent="0.25">
      <c r="A29" s="22" t="s">
        <v>85</v>
      </c>
      <c r="B29" s="9" t="s">
        <v>20</v>
      </c>
      <c r="C29" s="9" t="s">
        <v>20</v>
      </c>
      <c r="D29" s="9" t="s">
        <v>20</v>
      </c>
      <c r="E29" s="9">
        <v>28</v>
      </c>
      <c r="F29" s="9">
        <v>21.3</v>
      </c>
      <c r="G29" s="9">
        <v>21</v>
      </c>
      <c r="H29" s="9">
        <v>23.7</v>
      </c>
      <c r="I29" s="9">
        <v>22</v>
      </c>
      <c r="J29" s="9">
        <v>21.6</v>
      </c>
      <c r="K29" s="9">
        <v>23</v>
      </c>
      <c r="L29" s="9">
        <v>29.4</v>
      </c>
      <c r="M29" s="9">
        <v>20.7</v>
      </c>
      <c r="N29" s="9">
        <v>23.3</v>
      </c>
      <c r="O29" s="9">
        <v>21</v>
      </c>
      <c r="P29" s="9">
        <v>20.399999999999999</v>
      </c>
      <c r="Q29" s="9">
        <v>22.9</v>
      </c>
      <c r="R29" s="9">
        <v>24.1</v>
      </c>
      <c r="S29" s="2"/>
      <c r="T29" s="9">
        <f>COUNT(B29:R29)</f>
        <v>14</v>
      </c>
      <c r="U29" s="9">
        <f>MIN(B29:R29)</f>
        <v>20.399999999999999</v>
      </c>
      <c r="V29" s="9">
        <f>MAX(B29:R29)</f>
        <v>29.4</v>
      </c>
      <c r="W29" s="9">
        <f>AVERAGE(B29:R29)</f>
        <v>23.028571428571428</v>
      </c>
      <c r="X29" s="9">
        <f>STDEV(B29:R29)</f>
        <v>2.6839776943440556</v>
      </c>
    </row>
    <row r="30" spans="1:24" s="9" customFormat="1" x14ac:dyDescent="0.25">
      <c r="A30" s="22" t="s">
        <v>86</v>
      </c>
      <c r="B30" s="9" t="s">
        <v>20</v>
      </c>
      <c r="C30" s="9" t="s">
        <v>20</v>
      </c>
      <c r="D30" s="9" t="s">
        <v>20</v>
      </c>
      <c r="E30" s="9">
        <v>14</v>
      </c>
      <c r="F30" s="9">
        <v>12.7</v>
      </c>
      <c r="G30" s="9">
        <v>13</v>
      </c>
      <c r="H30" s="9">
        <v>14</v>
      </c>
      <c r="I30" s="9">
        <v>14.7</v>
      </c>
      <c r="J30" s="9">
        <v>13</v>
      </c>
      <c r="K30" s="9">
        <v>12.5</v>
      </c>
      <c r="L30" s="9">
        <v>13</v>
      </c>
      <c r="M30" s="9">
        <v>13.4</v>
      </c>
      <c r="N30" s="9">
        <v>13.3</v>
      </c>
      <c r="O30" s="9">
        <v>13.1</v>
      </c>
      <c r="P30" s="9">
        <v>12.2</v>
      </c>
      <c r="Q30" s="9">
        <v>13</v>
      </c>
      <c r="R30" s="9">
        <v>13.4</v>
      </c>
      <c r="S30" s="2"/>
      <c r="T30" s="9">
        <f>COUNT(B30:R30)</f>
        <v>14</v>
      </c>
      <c r="U30" s="9">
        <f>MIN(B30:R30)</f>
        <v>12.2</v>
      </c>
      <c r="V30" s="9">
        <f>MAX(B30:R30)</f>
        <v>14.7</v>
      </c>
      <c r="W30" s="9">
        <f>AVERAGE(B30:R30)</f>
        <v>13.235714285714286</v>
      </c>
      <c r="X30" s="9">
        <f>STDEV(B30:R30)</f>
        <v>0.65116126190905199</v>
      </c>
    </row>
    <row r="31" spans="1:24" s="15" customFormat="1" x14ac:dyDescent="0.25">
      <c r="A31" s="28" t="s">
        <v>69</v>
      </c>
      <c r="B31" s="15" t="s">
        <v>20</v>
      </c>
      <c r="C31" s="15" t="s">
        <v>20</v>
      </c>
      <c r="D31" s="15" t="s">
        <v>20</v>
      </c>
      <c r="E31" s="15">
        <v>30.3</v>
      </c>
      <c r="F31" s="15">
        <v>21.6</v>
      </c>
      <c r="G31" s="15">
        <v>24.9</v>
      </c>
      <c r="H31" s="15">
        <v>24.4</v>
      </c>
      <c r="I31" s="15">
        <v>22</v>
      </c>
      <c r="J31" s="15">
        <v>21</v>
      </c>
      <c r="K31" s="15">
        <v>23.4</v>
      </c>
      <c r="L31" s="15">
        <v>29.7</v>
      </c>
      <c r="M31" s="15">
        <v>23.3</v>
      </c>
      <c r="N31" s="15">
        <v>23.9</v>
      </c>
      <c r="O31" s="15">
        <v>21.4</v>
      </c>
      <c r="P31" s="15">
        <v>21.8</v>
      </c>
      <c r="Q31" s="15">
        <v>23.8</v>
      </c>
      <c r="R31" s="15">
        <v>26.7</v>
      </c>
      <c r="S31" s="20"/>
      <c r="T31" s="9">
        <f t="shared" ref="T31:T32" si="20">COUNT(B31:R31)</f>
        <v>14</v>
      </c>
      <c r="U31" s="9">
        <f t="shared" ref="U31:U32" si="21">MIN(B31:R31)</f>
        <v>21</v>
      </c>
      <c r="V31" s="9">
        <f t="shared" ref="V31:V32" si="22">MAX(B31:R31)</f>
        <v>30.3</v>
      </c>
      <c r="W31" s="9">
        <f t="shared" ref="W31:W32" si="23">AVERAGE(B31:R31)</f>
        <v>24.157142857142862</v>
      </c>
      <c r="X31" s="9">
        <f t="shared" ref="X31:X32" si="24">STDEV(B31:R31)</f>
        <v>2.9267241560683628</v>
      </c>
    </row>
    <row r="32" spans="1:24" s="15" customFormat="1" x14ac:dyDescent="0.25">
      <c r="A32" s="28" t="s">
        <v>70</v>
      </c>
      <c r="B32" s="15" t="s">
        <v>20</v>
      </c>
      <c r="C32" s="15" t="s">
        <v>20</v>
      </c>
      <c r="D32" s="15" t="s">
        <v>20</v>
      </c>
      <c r="E32" s="15">
        <v>2</v>
      </c>
      <c r="F32" s="15">
        <v>1.68</v>
      </c>
      <c r="G32" s="15">
        <v>1.62</v>
      </c>
      <c r="H32" s="15">
        <v>1.69</v>
      </c>
      <c r="I32" s="15">
        <v>1.5</v>
      </c>
      <c r="J32" s="15">
        <v>1.66</v>
      </c>
      <c r="K32" s="15">
        <v>1.84</v>
      </c>
      <c r="L32" s="15">
        <v>2.2599999999999998</v>
      </c>
      <c r="M32" s="15">
        <v>1.54</v>
      </c>
      <c r="N32" s="15">
        <v>1.75</v>
      </c>
      <c r="O32" s="15">
        <v>1.6</v>
      </c>
      <c r="P32" s="15">
        <v>1.67</v>
      </c>
      <c r="Q32" s="15">
        <v>1.76</v>
      </c>
      <c r="R32" s="15">
        <v>1.8</v>
      </c>
      <c r="S32" s="20"/>
      <c r="T32" s="9">
        <f t="shared" si="20"/>
        <v>14</v>
      </c>
      <c r="U32" s="9">
        <f t="shared" si="21"/>
        <v>1.5</v>
      </c>
      <c r="V32" s="9">
        <f t="shared" si="22"/>
        <v>2.2599999999999998</v>
      </c>
      <c r="W32" s="9">
        <f t="shared" si="23"/>
        <v>1.7407142857142861</v>
      </c>
      <c r="X32" s="9">
        <f t="shared" si="24"/>
        <v>0.19633034507075914</v>
      </c>
    </row>
    <row r="33" spans="1:24" s="14" customFormat="1" x14ac:dyDescent="0.25">
      <c r="A33" s="29" t="s">
        <v>71</v>
      </c>
      <c r="B33" s="14">
        <v>74</v>
      </c>
      <c r="C33" s="14">
        <v>68.400000000000006</v>
      </c>
      <c r="D33" s="14">
        <v>66</v>
      </c>
      <c r="E33" s="14">
        <v>70</v>
      </c>
      <c r="F33" s="14">
        <v>66.8</v>
      </c>
      <c r="G33" s="14">
        <v>67</v>
      </c>
      <c r="H33" s="14">
        <v>64.2</v>
      </c>
      <c r="I33" s="14">
        <v>66.2</v>
      </c>
      <c r="J33" s="14">
        <v>65.2</v>
      </c>
      <c r="K33" s="14">
        <v>66.099999999999994</v>
      </c>
      <c r="L33" s="14">
        <v>62.5</v>
      </c>
      <c r="M33" s="14">
        <v>58.5</v>
      </c>
      <c r="N33" s="14">
        <v>63.1</v>
      </c>
      <c r="O33" s="14">
        <v>60</v>
      </c>
      <c r="P33" s="14">
        <v>55.4</v>
      </c>
      <c r="Q33" s="14">
        <v>54</v>
      </c>
      <c r="R33" s="14">
        <v>62.4</v>
      </c>
      <c r="S33" s="2"/>
      <c r="T33" s="14">
        <f>COUNT(B33:R33)</f>
        <v>17</v>
      </c>
      <c r="U33" s="14">
        <f>MIN(B33:R33)</f>
        <v>54</v>
      </c>
      <c r="V33" s="14">
        <f>MAX(B33:R33)</f>
        <v>74</v>
      </c>
      <c r="W33" s="14">
        <f>AVERAGE(B33:R33)</f>
        <v>64.105882352941194</v>
      </c>
      <c r="X33" s="14">
        <f>STDEV(B33:R33)</f>
        <v>5.0779511848081134</v>
      </c>
    </row>
    <row r="34" spans="1:24" s="14" customFormat="1" x14ac:dyDescent="0.25">
      <c r="A34" s="29" t="s">
        <v>72</v>
      </c>
      <c r="B34" s="14">
        <v>49</v>
      </c>
      <c r="C34" s="14">
        <v>52.9</v>
      </c>
      <c r="D34" s="14">
        <v>49</v>
      </c>
      <c r="E34" s="14">
        <v>50</v>
      </c>
      <c r="F34" s="14">
        <v>47</v>
      </c>
      <c r="G34" s="14">
        <v>50</v>
      </c>
      <c r="H34" s="14">
        <v>47.4</v>
      </c>
      <c r="I34" s="14">
        <v>48.2</v>
      </c>
      <c r="J34" s="14">
        <v>46.5</v>
      </c>
      <c r="K34" s="14">
        <v>50</v>
      </c>
      <c r="L34" s="14">
        <v>47.9</v>
      </c>
      <c r="M34" s="14">
        <v>48.5</v>
      </c>
      <c r="N34" s="14">
        <v>47</v>
      </c>
      <c r="O34" s="14">
        <v>47.1</v>
      </c>
      <c r="P34" s="14">
        <v>43.5</v>
      </c>
      <c r="Q34" s="14">
        <v>41.4</v>
      </c>
      <c r="R34" s="14">
        <v>43.5</v>
      </c>
      <c r="S34" s="2"/>
      <c r="T34" s="14">
        <f>COUNT(B34:R34)</f>
        <v>17</v>
      </c>
      <c r="U34" s="14">
        <f>MIN(B34:R34)</f>
        <v>41.4</v>
      </c>
      <c r="V34" s="14">
        <f>MAX(B34:R34)</f>
        <v>52.9</v>
      </c>
      <c r="W34" s="14">
        <f>AVERAGE(B34:R34)</f>
        <v>47.582352941176467</v>
      </c>
      <c r="X34" s="14">
        <f>STDEV(B34:R34)</f>
        <v>2.7931244364773762</v>
      </c>
    </row>
    <row r="35" spans="1:24" s="14" customFormat="1" x14ac:dyDescent="0.25">
      <c r="A35" s="29" t="s">
        <v>73</v>
      </c>
      <c r="B35" s="14">
        <v>30</v>
      </c>
      <c r="C35" s="14">
        <v>29</v>
      </c>
      <c r="D35" s="14">
        <v>30</v>
      </c>
      <c r="E35" s="14">
        <v>29.3</v>
      </c>
      <c r="F35" s="14">
        <v>30</v>
      </c>
      <c r="G35" s="14">
        <v>30.5</v>
      </c>
      <c r="H35" s="14">
        <v>23.6</v>
      </c>
      <c r="I35" s="14">
        <v>30.7</v>
      </c>
      <c r="J35" s="14">
        <v>26.4</v>
      </c>
      <c r="K35" s="14">
        <v>27.8</v>
      </c>
      <c r="L35" s="14">
        <v>28.3</v>
      </c>
      <c r="M35" s="14">
        <v>27</v>
      </c>
      <c r="N35" s="14">
        <v>29.8</v>
      </c>
      <c r="O35" s="14">
        <v>24.7</v>
      </c>
      <c r="P35" s="14" t="s">
        <v>20</v>
      </c>
      <c r="Q35" s="14">
        <v>27.7</v>
      </c>
      <c r="R35" s="14">
        <v>29.8</v>
      </c>
      <c r="S35" s="2"/>
      <c r="T35" s="14">
        <f>COUNT(B35:O35)</f>
        <v>14</v>
      </c>
      <c r="U35" s="14">
        <f>MIN(B35:O35)</f>
        <v>23.6</v>
      </c>
      <c r="V35" s="14">
        <f>MAX(B35:O35)</f>
        <v>30.7</v>
      </c>
      <c r="W35" s="14">
        <f>AVERAGE(B35:O35)</f>
        <v>28.364285714285717</v>
      </c>
      <c r="X35" s="14">
        <f>STDEV(B35:O35)</f>
        <v>2.2110238292760154</v>
      </c>
    </row>
    <row r="36" spans="1:24" s="14" customFormat="1" x14ac:dyDescent="0.25">
      <c r="A36" s="29" t="s">
        <v>74</v>
      </c>
      <c r="B36" s="14" t="s">
        <v>20</v>
      </c>
      <c r="C36" s="14">
        <v>12</v>
      </c>
      <c r="D36" s="14">
        <v>15</v>
      </c>
      <c r="E36" s="14">
        <v>14.3</v>
      </c>
      <c r="F36" s="14">
        <v>10.5</v>
      </c>
      <c r="G36" s="14">
        <v>12</v>
      </c>
      <c r="H36" s="14">
        <v>14</v>
      </c>
      <c r="I36" s="14">
        <v>13.3</v>
      </c>
      <c r="J36" s="14">
        <v>12.6</v>
      </c>
      <c r="K36" s="14">
        <v>11.6</v>
      </c>
      <c r="L36" s="14">
        <v>12.9</v>
      </c>
      <c r="M36" s="14">
        <v>11.5</v>
      </c>
      <c r="N36" s="14">
        <v>12.5</v>
      </c>
      <c r="O36" s="14">
        <v>10.6</v>
      </c>
      <c r="P36" s="14" t="s">
        <v>20</v>
      </c>
      <c r="Q36" s="14">
        <v>11.5</v>
      </c>
      <c r="R36" s="14">
        <v>12</v>
      </c>
      <c r="S36" s="2"/>
      <c r="T36" s="14">
        <f>COUNT(B36:O36)</f>
        <v>13</v>
      </c>
      <c r="U36" s="14">
        <f>MIN(B36:O36)</f>
        <v>10.5</v>
      </c>
      <c r="V36" s="14">
        <f>MAX(B36:O36)</f>
        <v>15</v>
      </c>
      <c r="W36" s="14">
        <f>AVERAGE(B36:O36)</f>
        <v>12.523076923076921</v>
      </c>
      <c r="X36" s="14">
        <f>STDEV(B36:O36)</f>
        <v>1.3681823989962554</v>
      </c>
    </row>
  </sheetData>
  <pageMargins left="0.7" right="0.7" top="0.75" bottom="0.75" header="0.3" footer="0.3"/>
  <pageSetup paperSize="9" orientation="portrait" horizontalDpi="1200" verticalDpi="1200" r:id="rId1"/>
  <ignoredErrors>
    <ignoredError sqref="T3:X15 T17:X19 T20:X20 T21:X28 T29:X3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7"/>
  <sheetViews>
    <sheetView workbookViewId="0">
      <pane xSplit="1" topLeftCell="N1" activePane="topRight" state="frozen"/>
      <selection activeCell="A16" sqref="A16"/>
      <selection pane="topRight" activeCell="A35" sqref="A35"/>
    </sheetView>
  </sheetViews>
  <sheetFormatPr defaultColWidth="8.7109375" defaultRowHeight="15" x14ac:dyDescent="0.25"/>
  <cols>
    <col min="1" max="1" width="52.140625" style="21" customWidth="1"/>
    <col min="2" max="2" width="11.140625" style="1" customWidth="1"/>
    <col min="3" max="3" width="13.28515625" style="1" customWidth="1"/>
    <col min="4" max="4" width="11.42578125" style="1" customWidth="1"/>
    <col min="5" max="5" width="10.7109375" style="1" customWidth="1"/>
    <col min="6" max="6" width="11.140625" style="1" customWidth="1"/>
    <col min="7" max="7" width="10.5703125" style="1" customWidth="1"/>
    <col min="8" max="8" width="12" style="1" customWidth="1"/>
    <col min="9" max="9" width="12.42578125" style="1" customWidth="1"/>
    <col min="10" max="10" width="11.85546875" style="1" customWidth="1"/>
    <col min="11" max="11" width="11.5703125" style="1" customWidth="1"/>
    <col min="12" max="12" width="11.42578125" style="1" customWidth="1"/>
    <col min="13" max="13" width="11.42578125" style="2" customWidth="1"/>
    <col min="14" max="18" width="8.7109375" style="8"/>
    <col min="19" max="16384" width="8.7109375" style="1"/>
  </cols>
  <sheetData>
    <row r="1" spans="1:18" s="4" customFormat="1" x14ac:dyDescent="0.25">
      <c r="A1" s="3" t="s">
        <v>47</v>
      </c>
      <c r="B1" s="4" t="s">
        <v>1</v>
      </c>
      <c r="C1" s="4" t="s">
        <v>29</v>
      </c>
      <c r="D1" s="4" t="s">
        <v>30</v>
      </c>
      <c r="E1" s="4" t="s">
        <v>31</v>
      </c>
      <c r="F1" s="4" t="s">
        <v>32</v>
      </c>
      <c r="G1" s="4" t="s">
        <v>36</v>
      </c>
      <c r="H1" s="4" t="s">
        <v>38</v>
      </c>
      <c r="I1" s="4" t="s">
        <v>39</v>
      </c>
      <c r="J1" s="4" t="s">
        <v>41</v>
      </c>
      <c r="K1" s="4" t="s">
        <v>42</v>
      </c>
      <c r="L1" s="4" t="s">
        <v>44</v>
      </c>
      <c r="M1" s="19"/>
      <c r="N1" s="7" t="s">
        <v>13</v>
      </c>
      <c r="O1" s="7" t="s">
        <v>14</v>
      </c>
      <c r="P1" s="7" t="s">
        <v>15</v>
      </c>
      <c r="Q1" s="7" t="s">
        <v>22</v>
      </c>
      <c r="R1" s="7" t="s">
        <v>21</v>
      </c>
    </row>
    <row r="2" spans="1:18" x14ac:dyDescent="0.25">
      <c r="F2" s="5" t="s">
        <v>33</v>
      </c>
      <c r="G2" s="6" t="s">
        <v>37</v>
      </c>
      <c r="J2" s="1" t="s">
        <v>43</v>
      </c>
      <c r="L2" s="5" t="s">
        <v>45</v>
      </c>
    </row>
    <row r="4" spans="1:18" s="9" customFormat="1" x14ac:dyDescent="0.25">
      <c r="A4" s="22" t="s">
        <v>48</v>
      </c>
      <c r="B4" s="9">
        <v>2023</v>
      </c>
      <c r="C4" s="9">
        <v>2003</v>
      </c>
      <c r="D4" s="9">
        <v>1949</v>
      </c>
      <c r="E4" s="9">
        <v>1935</v>
      </c>
      <c r="F4" s="9">
        <v>2269</v>
      </c>
      <c r="G4" s="9">
        <v>1964</v>
      </c>
      <c r="H4" s="9">
        <v>1813</v>
      </c>
      <c r="I4" s="9">
        <v>1724</v>
      </c>
      <c r="J4" s="9">
        <v>1850</v>
      </c>
      <c r="K4" s="9">
        <v>1732</v>
      </c>
      <c r="L4" s="9">
        <v>1909</v>
      </c>
      <c r="M4" s="2"/>
      <c r="N4" s="9">
        <f t="shared" ref="N4:N18" si="0">COUNT(B4:L4)</f>
        <v>11</v>
      </c>
      <c r="O4" s="9">
        <f t="shared" ref="O4:O18" si="1">MIN(B4:L4)</f>
        <v>1724</v>
      </c>
      <c r="P4" s="9">
        <f t="shared" ref="P4:P18" si="2">MAX(B4:L4)</f>
        <v>2269</v>
      </c>
      <c r="Q4" s="9">
        <f t="shared" ref="Q4:Q18" si="3">AVERAGE(B4:L4)</f>
        <v>1924.6363636363637</v>
      </c>
      <c r="R4" s="9">
        <f t="shared" ref="R4:R18" si="4">STDEV(B4:L4)</f>
        <v>152.41212073012613</v>
      </c>
    </row>
    <row r="5" spans="1:18" s="9" customFormat="1" x14ac:dyDescent="0.25">
      <c r="A5" s="22" t="s">
        <v>49</v>
      </c>
      <c r="B5" s="9">
        <v>392</v>
      </c>
      <c r="C5" s="9">
        <v>347</v>
      </c>
      <c r="D5" s="9" t="s">
        <v>46</v>
      </c>
      <c r="E5" s="9">
        <v>334</v>
      </c>
      <c r="F5" s="9">
        <v>401</v>
      </c>
      <c r="G5" s="9">
        <v>312</v>
      </c>
      <c r="H5" s="9">
        <v>314</v>
      </c>
      <c r="I5" s="9">
        <v>334</v>
      </c>
      <c r="J5" s="9">
        <v>303.39999999999998</v>
      </c>
      <c r="K5" s="9">
        <v>319</v>
      </c>
      <c r="L5" s="9">
        <v>366</v>
      </c>
      <c r="M5" s="2"/>
      <c r="N5" s="9">
        <f t="shared" si="0"/>
        <v>10</v>
      </c>
      <c r="O5" s="9">
        <f t="shared" si="1"/>
        <v>303.39999999999998</v>
      </c>
      <c r="P5" s="9">
        <f t="shared" si="2"/>
        <v>401</v>
      </c>
      <c r="Q5" s="9">
        <f t="shared" si="3"/>
        <v>342.24</v>
      </c>
      <c r="R5" s="9">
        <f t="shared" si="4"/>
        <v>34.013696587632985</v>
      </c>
    </row>
    <row r="6" spans="1:18" s="17" customFormat="1" x14ac:dyDescent="0.25">
      <c r="A6" s="30" t="s">
        <v>75</v>
      </c>
      <c r="B6" s="17">
        <v>115</v>
      </c>
      <c r="C6" s="17">
        <v>103</v>
      </c>
      <c r="D6" s="17">
        <v>99.1</v>
      </c>
      <c r="E6" s="17">
        <v>96.8</v>
      </c>
      <c r="F6" s="17">
        <v>107.4</v>
      </c>
      <c r="G6" s="17">
        <v>98.3</v>
      </c>
      <c r="H6" s="17">
        <v>105</v>
      </c>
      <c r="I6" s="17">
        <v>89</v>
      </c>
      <c r="J6" s="17">
        <v>94</v>
      </c>
      <c r="K6" s="17">
        <v>87.7</v>
      </c>
      <c r="L6" s="17">
        <v>90.7</v>
      </c>
      <c r="M6" s="2"/>
      <c r="N6" s="17">
        <f t="shared" si="0"/>
        <v>11</v>
      </c>
      <c r="O6" s="17">
        <f t="shared" si="1"/>
        <v>87.7</v>
      </c>
      <c r="P6" s="17">
        <f t="shared" si="2"/>
        <v>115</v>
      </c>
      <c r="Q6" s="17">
        <f t="shared" si="3"/>
        <v>98.727272727272734</v>
      </c>
      <c r="R6" s="17">
        <f t="shared" si="4"/>
        <v>8.3944137268889598</v>
      </c>
    </row>
    <row r="7" spans="1:18" s="9" customFormat="1" x14ac:dyDescent="0.25">
      <c r="A7" s="22" t="s">
        <v>76</v>
      </c>
      <c r="B7" s="9">
        <v>1072</v>
      </c>
      <c r="C7" s="9">
        <v>1039</v>
      </c>
      <c r="D7" s="9">
        <v>1012</v>
      </c>
      <c r="E7" s="9">
        <v>1026</v>
      </c>
      <c r="F7" s="9">
        <v>1125</v>
      </c>
      <c r="G7" s="9">
        <v>987</v>
      </c>
      <c r="H7" s="9">
        <v>926</v>
      </c>
      <c r="I7" s="9">
        <v>926</v>
      </c>
      <c r="J7" s="9">
        <v>1003</v>
      </c>
      <c r="K7" s="9">
        <v>949</v>
      </c>
      <c r="L7" s="9">
        <v>993.5</v>
      </c>
      <c r="M7" s="2"/>
      <c r="N7" s="9">
        <f t="shared" si="0"/>
        <v>11</v>
      </c>
      <c r="O7" s="9">
        <f t="shared" si="1"/>
        <v>926</v>
      </c>
      <c r="P7" s="9">
        <f t="shared" si="2"/>
        <v>1125</v>
      </c>
      <c r="Q7" s="9">
        <f t="shared" si="3"/>
        <v>1005.3181818181819</v>
      </c>
      <c r="R7" s="9">
        <f t="shared" si="4"/>
        <v>60.507963412790851</v>
      </c>
    </row>
    <row r="8" spans="1:18" s="13" customFormat="1" x14ac:dyDescent="0.25">
      <c r="A8" s="23" t="s">
        <v>16</v>
      </c>
      <c r="B8" s="13">
        <v>37.4</v>
      </c>
      <c r="C8" s="13">
        <v>37.200000000000003</v>
      </c>
      <c r="D8" s="13">
        <v>38.4</v>
      </c>
      <c r="E8" s="13">
        <v>35.200000000000003</v>
      </c>
      <c r="F8" s="13">
        <v>37.799999999999997</v>
      </c>
      <c r="G8" s="13" t="s">
        <v>46</v>
      </c>
      <c r="H8" s="13">
        <v>37.200000000000003</v>
      </c>
      <c r="I8" s="13">
        <v>32</v>
      </c>
      <c r="J8" s="13">
        <v>32.5</v>
      </c>
      <c r="K8" s="13">
        <v>33.4</v>
      </c>
      <c r="L8" s="13">
        <v>38</v>
      </c>
      <c r="M8" s="20"/>
      <c r="N8" s="13">
        <f t="shared" si="0"/>
        <v>10</v>
      </c>
      <c r="O8" s="13">
        <f t="shared" si="1"/>
        <v>32</v>
      </c>
      <c r="P8" s="13">
        <f t="shared" si="2"/>
        <v>38.4</v>
      </c>
      <c r="Q8" s="13">
        <f t="shared" si="3"/>
        <v>35.909999999999997</v>
      </c>
      <c r="R8" s="13">
        <f t="shared" si="4"/>
        <v>2.4360487132513038</v>
      </c>
    </row>
    <row r="9" spans="1:18" s="13" customFormat="1" x14ac:dyDescent="0.25">
      <c r="A9" s="23" t="s">
        <v>17</v>
      </c>
      <c r="B9" s="13">
        <v>5.16</v>
      </c>
      <c r="C9" s="13">
        <v>5.77</v>
      </c>
      <c r="D9" s="13" t="s">
        <v>46</v>
      </c>
      <c r="E9" s="13">
        <v>5.79</v>
      </c>
      <c r="F9" s="13">
        <v>5.66</v>
      </c>
      <c r="G9" s="13" t="s">
        <v>46</v>
      </c>
      <c r="H9" s="13">
        <v>5.77</v>
      </c>
      <c r="I9" s="13">
        <v>5.16</v>
      </c>
      <c r="J9" s="13">
        <v>6.1</v>
      </c>
      <c r="K9" s="13">
        <v>5.43</v>
      </c>
      <c r="L9" s="13">
        <v>5.22</v>
      </c>
      <c r="M9" s="20"/>
      <c r="N9" s="13">
        <f t="shared" si="0"/>
        <v>9</v>
      </c>
      <c r="O9" s="13">
        <f t="shared" si="1"/>
        <v>5.16</v>
      </c>
      <c r="P9" s="13">
        <f t="shared" si="2"/>
        <v>6.1</v>
      </c>
      <c r="Q9" s="13">
        <f t="shared" si="3"/>
        <v>5.5622222222222222</v>
      </c>
      <c r="R9" s="13">
        <f t="shared" si="4"/>
        <v>0.33450626966387997</v>
      </c>
    </row>
    <row r="10" spans="1:18" s="13" customFormat="1" x14ac:dyDescent="0.25">
      <c r="A10" s="23" t="s">
        <v>18</v>
      </c>
      <c r="B10" s="13">
        <v>17.600000000000001</v>
      </c>
      <c r="C10" s="13">
        <v>19.399999999999999</v>
      </c>
      <c r="D10" s="13">
        <v>19.7</v>
      </c>
      <c r="E10" s="13">
        <v>20</v>
      </c>
      <c r="F10" s="13">
        <v>21.1</v>
      </c>
      <c r="G10" s="13" t="s">
        <v>46</v>
      </c>
      <c r="H10" s="13">
        <v>17.3</v>
      </c>
      <c r="I10" s="13">
        <v>19.399999999999999</v>
      </c>
      <c r="J10" s="13">
        <v>19.7</v>
      </c>
      <c r="K10" s="13">
        <v>19.7</v>
      </c>
      <c r="L10" s="13">
        <v>21</v>
      </c>
      <c r="M10" s="20"/>
      <c r="N10" s="13">
        <f t="shared" si="0"/>
        <v>10</v>
      </c>
      <c r="O10" s="13">
        <f t="shared" si="1"/>
        <v>17.3</v>
      </c>
      <c r="P10" s="13">
        <f t="shared" si="2"/>
        <v>21.1</v>
      </c>
      <c r="Q10" s="13">
        <f t="shared" si="3"/>
        <v>19.489999999999998</v>
      </c>
      <c r="R10" s="13">
        <f t="shared" si="4"/>
        <v>1.2314851016376751</v>
      </c>
    </row>
    <row r="11" spans="1:18" s="13" customFormat="1" x14ac:dyDescent="0.25">
      <c r="A11" s="23" t="s">
        <v>19</v>
      </c>
      <c r="B11" s="13">
        <v>3.97</v>
      </c>
      <c r="C11" s="13">
        <v>3.55</v>
      </c>
      <c r="D11" s="13">
        <v>3.51</v>
      </c>
      <c r="E11" s="13">
        <v>2.69</v>
      </c>
      <c r="F11" s="13">
        <v>3.28</v>
      </c>
      <c r="G11" s="13" t="s">
        <v>46</v>
      </c>
      <c r="H11" s="13">
        <v>3.35</v>
      </c>
      <c r="I11" s="13">
        <v>3.32</v>
      </c>
      <c r="J11" s="13">
        <v>3.44</v>
      </c>
      <c r="K11" s="13">
        <v>3.07</v>
      </c>
      <c r="L11" s="13">
        <v>2.91</v>
      </c>
      <c r="M11" s="20"/>
      <c r="N11" s="13">
        <f t="shared" si="0"/>
        <v>10</v>
      </c>
      <c r="O11" s="13">
        <f t="shared" si="1"/>
        <v>2.69</v>
      </c>
      <c r="P11" s="13">
        <f t="shared" si="2"/>
        <v>3.97</v>
      </c>
      <c r="Q11" s="13">
        <f t="shared" si="3"/>
        <v>3.3090000000000002</v>
      </c>
      <c r="R11" s="13">
        <f t="shared" si="4"/>
        <v>0.35818834275962413</v>
      </c>
    </row>
    <row r="12" spans="1:18" s="13" customFormat="1" x14ac:dyDescent="0.25">
      <c r="A12" s="23" t="s">
        <v>77</v>
      </c>
      <c r="B12" s="13">
        <v>53</v>
      </c>
      <c r="C12" s="13">
        <v>51.9</v>
      </c>
      <c r="D12" s="13">
        <v>51.9</v>
      </c>
      <c r="E12" s="13">
        <v>53</v>
      </c>
      <c r="F12" s="13">
        <v>49.6</v>
      </c>
      <c r="G12" s="13" t="s">
        <v>46</v>
      </c>
      <c r="H12" s="13">
        <v>51.1</v>
      </c>
      <c r="I12" s="13">
        <v>53.7</v>
      </c>
      <c r="J12" s="13">
        <v>54.2</v>
      </c>
      <c r="K12" s="13">
        <v>54.8</v>
      </c>
      <c r="L12" s="13">
        <v>52</v>
      </c>
      <c r="M12" s="20"/>
      <c r="N12" s="13">
        <f t="shared" si="0"/>
        <v>10</v>
      </c>
      <c r="O12" s="13">
        <f t="shared" si="1"/>
        <v>49.6</v>
      </c>
      <c r="P12" s="13">
        <f t="shared" si="2"/>
        <v>54.8</v>
      </c>
      <c r="Q12" s="13">
        <f t="shared" si="3"/>
        <v>52.52</v>
      </c>
      <c r="R12" s="13">
        <f t="shared" si="4"/>
        <v>1.5440207252495022</v>
      </c>
    </row>
    <row r="13" spans="1:18" s="8" customFormat="1" x14ac:dyDescent="0.25">
      <c r="A13" s="24" t="s">
        <v>78</v>
      </c>
      <c r="B13" s="8">
        <v>23.7</v>
      </c>
      <c r="C13" s="8">
        <v>22.3</v>
      </c>
      <c r="D13" s="8">
        <v>21.2</v>
      </c>
      <c r="E13" s="8">
        <v>21.5</v>
      </c>
      <c r="F13" s="8">
        <v>28.5</v>
      </c>
      <c r="G13" s="8" t="s">
        <v>46</v>
      </c>
      <c r="H13" s="8">
        <v>19.7</v>
      </c>
      <c r="I13" s="8">
        <v>21.5</v>
      </c>
      <c r="J13" s="8">
        <v>21</v>
      </c>
      <c r="K13" s="8">
        <v>20.2</v>
      </c>
      <c r="L13" s="8">
        <v>22.8</v>
      </c>
      <c r="M13" s="2"/>
      <c r="N13" s="8">
        <f t="shared" si="0"/>
        <v>10</v>
      </c>
      <c r="O13" s="8">
        <f t="shared" si="1"/>
        <v>19.7</v>
      </c>
      <c r="P13" s="8">
        <f t="shared" si="2"/>
        <v>28.5</v>
      </c>
      <c r="Q13" s="8">
        <f t="shared" si="3"/>
        <v>22.240000000000002</v>
      </c>
      <c r="R13" s="8">
        <f t="shared" si="4"/>
        <v>2.4936363452240218</v>
      </c>
    </row>
    <row r="14" spans="1:18" s="12" customFormat="1" x14ac:dyDescent="0.25">
      <c r="A14" s="25" t="s">
        <v>79</v>
      </c>
      <c r="B14" s="12">
        <v>30</v>
      </c>
      <c r="C14" s="12">
        <v>28</v>
      </c>
      <c r="D14" s="12">
        <v>26.2</v>
      </c>
      <c r="E14" s="12">
        <v>29.5</v>
      </c>
      <c r="F14" s="12" t="s">
        <v>20</v>
      </c>
      <c r="G14" s="12" t="s">
        <v>46</v>
      </c>
      <c r="H14" s="12">
        <v>26.4</v>
      </c>
      <c r="I14" s="12">
        <v>23.6</v>
      </c>
      <c r="J14" s="12" t="s">
        <v>20</v>
      </c>
      <c r="K14" s="12">
        <v>25.7</v>
      </c>
      <c r="L14" s="12">
        <v>28.6</v>
      </c>
      <c r="M14" s="2"/>
      <c r="N14" s="12">
        <f t="shared" si="0"/>
        <v>8</v>
      </c>
      <c r="O14" s="12">
        <f t="shared" si="1"/>
        <v>23.6</v>
      </c>
      <c r="P14" s="12">
        <f t="shared" si="2"/>
        <v>30</v>
      </c>
      <c r="Q14" s="12">
        <f t="shared" si="3"/>
        <v>27.249999999999996</v>
      </c>
      <c r="R14" s="12">
        <f t="shared" si="4"/>
        <v>2.1567170819160704</v>
      </c>
    </row>
    <row r="15" spans="1:18" s="8" customFormat="1" x14ac:dyDescent="0.25">
      <c r="A15" s="24" t="s">
        <v>52</v>
      </c>
      <c r="B15" s="8">
        <v>53</v>
      </c>
      <c r="C15" s="8" t="s">
        <v>20</v>
      </c>
      <c r="D15" s="8">
        <v>42.4</v>
      </c>
      <c r="E15" s="8">
        <v>50.1</v>
      </c>
      <c r="F15" s="8">
        <v>58</v>
      </c>
      <c r="G15" s="8" t="s">
        <v>46</v>
      </c>
      <c r="H15" s="8">
        <v>41</v>
      </c>
      <c r="I15" s="8">
        <v>41.6</v>
      </c>
      <c r="J15" s="8">
        <v>46.4</v>
      </c>
      <c r="K15" s="8">
        <v>43.6</v>
      </c>
      <c r="L15" s="8">
        <v>45.5</v>
      </c>
      <c r="M15" s="2"/>
      <c r="N15" s="8">
        <f t="shared" si="0"/>
        <v>9</v>
      </c>
      <c r="O15" s="8">
        <f t="shared" si="1"/>
        <v>41</v>
      </c>
      <c r="P15" s="8">
        <f t="shared" si="2"/>
        <v>58</v>
      </c>
      <c r="Q15" s="8">
        <f t="shared" si="3"/>
        <v>46.844444444444449</v>
      </c>
      <c r="R15" s="8">
        <f t="shared" si="4"/>
        <v>5.7758356778718483</v>
      </c>
    </row>
    <row r="16" spans="1:18" s="12" customFormat="1" x14ac:dyDescent="0.25">
      <c r="A16" s="25" t="s">
        <v>53</v>
      </c>
      <c r="B16" s="12">
        <v>51</v>
      </c>
      <c r="C16" s="12">
        <v>52.6</v>
      </c>
      <c r="D16" s="12">
        <v>43.3</v>
      </c>
      <c r="E16" s="12">
        <v>50.4</v>
      </c>
      <c r="F16" s="12">
        <v>61</v>
      </c>
      <c r="G16" s="12" t="s">
        <v>46</v>
      </c>
      <c r="H16" s="12" t="s">
        <v>40</v>
      </c>
      <c r="I16" s="12">
        <v>43.6</v>
      </c>
      <c r="J16" s="12">
        <v>48.5</v>
      </c>
      <c r="K16" s="12">
        <v>46.4</v>
      </c>
      <c r="L16" s="12">
        <v>47.8</v>
      </c>
      <c r="M16" s="2"/>
      <c r="N16" s="12">
        <f t="shared" si="0"/>
        <v>9</v>
      </c>
      <c r="O16" s="12">
        <f t="shared" si="1"/>
        <v>43.3</v>
      </c>
      <c r="P16" s="12">
        <f t="shared" si="2"/>
        <v>61</v>
      </c>
      <c r="Q16" s="12">
        <f t="shared" si="3"/>
        <v>49.4</v>
      </c>
      <c r="R16" s="12">
        <f t="shared" si="4"/>
        <v>5.3802880963755291</v>
      </c>
    </row>
    <row r="17" spans="1:18" s="8" customFormat="1" x14ac:dyDescent="0.25">
      <c r="A17" s="24" t="s">
        <v>54</v>
      </c>
      <c r="B17" s="8">
        <v>54</v>
      </c>
      <c r="C17" s="8">
        <v>53.9</v>
      </c>
      <c r="D17" s="8">
        <v>50.7</v>
      </c>
      <c r="E17" s="8">
        <v>55</v>
      </c>
      <c r="F17" s="8">
        <v>60</v>
      </c>
      <c r="G17" s="8" t="s">
        <v>46</v>
      </c>
      <c r="H17" s="8">
        <v>48.7</v>
      </c>
      <c r="I17" s="8">
        <v>53.9</v>
      </c>
      <c r="J17" s="8">
        <v>57</v>
      </c>
      <c r="K17" s="8">
        <v>51.9</v>
      </c>
      <c r="L17" s="8">
        <v>50.3</v>
      </c>
      <c r="M17" s="2"/>
      <c r="N17" s="8">
        <f t="shared" si="0"/>
        <v>10</v>
      </c>
      <c r="O17" s="8">
        <f t="shared" si="1"/>
        <v>48.7</v>
      </c>
      <c r="P17" s="8">
        <f t="shared" si="2"/>
        <v>60</v>
      </c>
      <c r="Q17" s="8">
        <f t="shared" si="3"/>
        <v>53.54</v>
      </c>
      <c r="R17" s="8">
        <f t="shared" si="4"/>
        <v>3.3496931866134312</v>
      </c>
    </row>
    <row r="18" spans="1:18" s="8" customFormat="1" x14ac:dyDescent="0.25">
      <c r="A18" s="24" t="s">
        <v>80</v>
      </c>
      <c r="B18" s="8">
        <v>29</v>
      </c>
      <c r="C18" s="8">
        <v>29.2</v>
      </c>
      <c r="D18" s="8">
        <v>28.2</v>
      </c>
      <c r="E18" s="8">
        <v>36</v>
      </c>
      <c r="F18" s="8">
        <v>32.700000000000003</v>
      </c>
      <c r="G18" s="8" t="s">
        <v>46</v>
      </c>
      <c r="H18" s="8">
        <v>31.3</v>
      </c>
      <c r="I18" s="8">
        <v>26.8</v>
      </c>
      <c r="J18" s="8">
        <v>27.3</v>
      </c>
      <c r="K18" s="8">
        <v>28.6</v>
      </c>
      <c r="L18" s="8">
        <v>31.2</v>
      </c>
      <c r="M18" s="2"/>
      <c r="N18" s="8">
        <f t="shared" si="0"/>
        <v>10</v>
      </c>
      <c r="O18" s="8">
        <f t="shared" si="1"/>
        <v>26.8</v>
      </c>
      <c r="P18" s="8">
        <f t="shared" si="2"/>
        <v>36</v>
      </c>
      <c r="Q18" s="8">
        <f t="shared" si="3"/>
        <v>30.030000000000008</v>
      </c>
      <c r="R18" s="8">
        <f t="shared" si="4"/>
        <v>2.8043814925140906</v>
      </c>
    </row>
    <row r="19" spans="1:18" s="11" customFormat="1" x14ac:dyDescent="0.25">
      <c r="A19" s="26" t="s">
        <v>81</v>
      </c>
      <c r="B19" s="11">
        <v>58.8</v>
      </c>
      <c r="C19" s="11">
        <v>53.23</v>
      </c>
      <c r="D19" s="11">
        <v>60.5</v>
      </c>
      <c r="E19" s="11">
        <v>58.5</v>
      </c>
      <c r="F19" s="11" t="s">
        <v>20</v>
      </c>
      <c r="G19" s="11" t="s">
        <v>46</v>
      </c>
      <c r="H19" s="11" t="s">
        <v>20</v>
      </c>
      <c r="I19" s="11">
        <v>54.1</v>
      </c>
      <c r="J19" s="11" t="s">
        <v>20</v>
      </c>
      <c r="K19" s="11">
        <v>55.4</v>
      </c>
      <c r="L19" s="11">
        <v>59.83</v>
      </c>
      <c r="M19" s="20"/>
      <c r="N19" s="8">
        <f t="shared" ref="N19" si="5">COUNT(B19:L19)</f>
        <v>7</v>
      </c>
      <c r="O19" s="8">
        <f t="shared" ref="O19" si="6">MIN(B19:L19)</f>
        <v>53.23</v>
      </c>
      <c r="P19" s="8">
        <f t="shared" ref="P19" si="7">MAX(B19:L19)</f>
        <v>60.5</v>
      </c>
      <c r="Q19" s="8">
        <f t="shared" ref="Q19" si="8">AVERAGE(B19:L19)</f>
        <v>57.194285714285705</v>
      </c>
      <c r="R19" s="8">
        <f t="shared" ref="R19" si="9">STDEV(B19:L19)</f>
        <v>2.9059585747383321</v>
      </c>
    </row>
    <row r="20" spans="1:18" s="10" customFormat="1" x14ac:dyDescent="0.25">
      <c r="A20" s="27" t="s">
        <v>82</v>
      </c>
      <c r="B20" s="10">
        <v>24</v>
      </c>
      <c r="C20" s="10">
        <v>22.9</v>
      </c>
      <c r="D20" s="10">
        <v>23.9</v>
      </c>
      <c r="E20" s="10">
        <v>20.7</v>
      </c>
      <c r="F20" s="10">
        <v>23.3</v>
      </c>
      <c r="G20" s="10" t="s">
        <v>46</v>
      </c>
      <c r="H20" s="10">
        <v>24.2</v>
      </c>
      <c r="I20" s="10">
        <v>19.399999999999999</v>
      </c>
      <c r="J20" s="10">
        <v>22.1</v>
      </c>
      <c r="K20" s="10">
        <v>22</v>
      </c>
      <c r="L20" s="10">
        <v>20.399999999999999</v>
      </c>
      <c r="M20" s="2"/>
      <c r="N20" s="10">
        <f>COUNT(B20:L20)</f>
        <v>10</v>
      </c>
      <c r="O20" s="10">
        <f>MIN(B20:L20)</f>
        <v>19.399999999999999</v>
      </c>
      <c r="P20" s="10">
        <f>MAX(B20:L20)</f>
        <v>24.2</v>
      </c>
      <c r="Q20" s="10">
        <f>AVERAGE(B20:L20)</f>
        <v>22.29</v>
      </c>
      <c r="R20" s="10">
        <f>STDEV(B20:L20)</f>
        <v>1.670961133931939</v>
      </c>
    </row>
    <row r="21" spans="1:18" s="10" customFormat="1" x14ac:dyDescent="0.25">
      <c r="A21" s="27" t="s">
        <v>58</v>
      </c>
      <c r="B21" s="10">
        <v>36.799999999999997</v>
      </c>
      <c r="C21" s="10">
        <v>35.200000000000003</v>
      </c>
      <c r="D21" s="10">
        <v>32.700000000000003</v>
      </c>
      <c r="E21" s="10">
        <v>38.799999999999997</v>
      </c>
      <c r="F21" s="10">
        <v>41.5</v>
      </c>
      <c r="G21" s="10" t="s">
        <v>46</v>
      </c>
      <c r="H21" s="10">
        <v>32.6</v>
      </c>
      <c r="I21" s="10">
        <v>32.1</v>
      </c>
      <c r="J21" s="10">
        <v>33.9</v>
      </c>
      <c r="K21" s="10">
        <v>33.4</v>
      </c>
      <c r="L21" s="10">
        <v>34.299999999999997</v>
      </c>
      <c r="M21" s="2"/>
      <c r="N21" s="10">
        <f>COUNT(B21:L21)</f>
        <v>10</v>
      </c>
      <c r="O21" s="10">
        <f>MIN(B21:L21)</f>
        <v>32.1</v>
      </c>
      <c r="P21" s="10">
        <f>MAX(B21:L21)</f>
        <v>41.5</v>
      </c>
      <c r="Q21" s="10">
        <f>AVERAGE(B21:L21)</f>
        <v>35.129999999999995</v>
      </c>
      <c r="R21" s="10">
        <f>STDEV(B21:L21)</f>
        <v>3.0463274792955377</v>
      </c>
    </row>
    <row r="22" spans="1:18" s="13" customFormat="1" x14ac:dyDescent="0.25">
      <c r="A22" s="23" t="s">
        <v>59</v>
      </c>
      <c r="B22" s="13">
        <v>0.65</v>
      </c>
      <c r="C22" s="13">
        <v>0.65</v>
      </c>
      <c r="D22" s="13">
        <v>0.73</v>
      </c>
      <c r="E22" s="13">
        <v>0.53</v>
      </c>
      <c r="F22" s="13">
        <v>0.56000000000000005</v>
      </c>
      <c r="G22" s="13" t="s">
        <v>46</v>
      </c>
      <c r="H22" s="13">
        <v>0.74</v>
      </c>
      <c r="I22" s="13">
        <v>0.6</v>
      </c>
      <c r="J22" s="13">
        <v>0.65</v>
      </c>
      <c r="K22" s="13">
        <v>0.66</v>
      </c>
      <c r="L22" s="13">
        <v>0.59</v>
      </c>
      <c r="M22" s="20"/>
      <c r="N22" s="13">
        <f t="shared" ref="N22" si="10">COUNT(B22:L22)</f>
        <v>10</v>
      </c>
      <c r="O22" s="13">
        <f t="shared" ref="O22" si="11">MIN(B22:L22)</f>
        <v>0.53</v>
      </c>
      <c r="P22" s="13">
        <f t="shared" ref="P22" si="12">MAX(B22:L22)</f>
        <v>0.74</v>
      </c>
      <c r="Q22" s="13">
        <f t="shared" ref="Q22" si="13">AVERAGE(B22:L22)</f>
        <v>0.63600000000000001</v>
      </c>
      <c r="R22" s="13">
        <f t="shared" ref="R22" si="14">STDEV(B22:L22)</f>
        <v>6.7692113441834137E-2</v>
      </c>
    </row>
    <row r="23" spans="1:18" s="16" customFormat="1" x14ac:dyDescent="0.25">
      <c r="A23" s="31" t="s">
        <v>61</v>
      </c>
      <c r="B23" s="16" t="s">
        <v>20</v>
      </c>
      <c r="C23" s="16">
        <v>8.1999999999999993</v>
      </c>
      <c r="D23" s="16" t="s">
        <v>20</v>
      </c>
      <c r="E23" s="16" t="s">
        <v>20</v>
      </c>
      <c r="F23" s="16">
        <v>10.3</v>
      </c>
      <c r="G23" s="16" t="s">
        <v>46</v>
      </c>
      <c r="H23" s="16">
        <v>9.1999999999999993</v>
      </c>
      <c r="I23" s="16">
        <v>9.3000000000000007</v>
      </c>
      <c r="J23" s="16">
        <v>9.4</v>
      </c>
      <c r="K23" s="16">
        <v>8.4</v>
      </c>
      <c r="L23" s="16">
        <v>9</v>
      </c>
      <c r="M23" s="2"/>
      <c r="N23" s="16">
        <f t="shared" ref="N23:N31" si="15">COUNT(B23:L23)</f>
        <v>7</v>
      </c>
      <c r="O23" s="16">
        <f t="shared" ref="O23:O31" si="16">MIN(B23:L23)</f>
        <v>8.1999999999999993</v>
      </c>
      <c r="P23" s="16">
        <f t="shared" ref="P23:P31" si="17">MAX(B23:L23)</f>
        <v>10.3</v>
      </c>
      <c r="Q23" s="16">
        <f t="shared" ref="Q23:Q31" si="18">AVERAGE(B23:L23)</f>
        <v>9.1142857142857139</v>
      </c>
      <c r="R23" s="16">
        <f t="shared" ref="R23:R31" si="19">STDEV(B23:L23)</f>
        <v>0.69385053969033705</v>
      </c>
    </row>
    <row r="24" spans="1:18" s="16" customFormat="1" x14ac:dyDescent="0.25">
      <c r="A24" s="31" t="s">
        <v>60</v>
      </c>
      <c r="B24" s="16">
        <v>9</v>
      </c>
      <c r="C24" s="16">
        <v>9</v>
      </c>
      <c r="D24" s="16">
        <v>7.4</v>
      </c>
      <c r="E24" s="16" t="s">
        <v>20</v>
      </c>
      <c r="F24" s="16" t="s">
        <v>20</v>
      </c>
      <c r="G24" s="16" t="s">
        <v>46</v>
      </c>
      <c r="H24" s="16">
        <v>7</v>
      </c>
      <c r="I24" s="16">
        <v>8.9</v>
      </c>
      <c r="J24" s="16" t="s">
        <v>20</v>
      </c>
      <c r="K24" s="16">
        <v>8.1</v>
      </c>
      <c r="L24" s="16">
        <v>8.6999999999999993</v>
      </c>
      <c r="M24" s="2"/>
      <c r="N24" s="16">
        <f t="shared" si="15"/>
        <v>7</v>
      </c>
      <c r="O24" s="16">
        <f t="shared" si="16"/>
        <v>7</v>
      </c>
      <c r="P24" s="16">
        <f t="shared" si="17"/>
        <v>9</v>
      </c>
      <c r="Q24" s="16">
        <f t="shared" si="18"/>
        <v>8.2999999999999989</v>
      </c>
      <c r="R24" s="16">
        <f t="shared" si="19"/>
        <v>0.82056890833941132</v>
      </c>
    </row>
    <row r="25" spans="1:18" s="16" customFormat="1" x14ac:dyDescent="0.25">
      <c r="A25" s="31" t="s">
        <v>83</v>
      </c>
      <c r="B25" s="16">
        <v>6</v>
      </c>
      <c r="C25" s="16">
        <v>6.9</v>
      </c>
      <c r="D25" s="16">
        <v>6</v>
      </c>
      <c r="E25" s="16">
        <v>6</v>
      </c>
      <c r="F25" s="16" t="s">
        <v>20</v>
      </c>
      <c r="G25" s="16" t="s">
        <v>46</v>
      </c>
      <c r="H25" s="16">
        <v>9.5</v>
      </c>
      <c r="I25" s="16">
        <v>3.4</v>
      </c>
      <c r="J25" s="16" t="s">
        <v>20</v>
      </c>
      <c r="K25" s="16">
        <v>5.4</v>
      </c>
      <c r="L25" s="16">
        <v>3.9</v>
      </c>
      <c r="M25" s="2"/>
      <c r="N25" s="16">
        <f t="shared" si="15"/>
        <v>8</v>
      </c>
      <c r="O25" s="16">
        <f t="shared" si="16"/>
        <v>3.4</v>
      </c>
      <c r="P25" s="16">
        <f t="shared" si="17"/>
        <v>9.5</v>
      </c>
      <c r="Q25" s="16">
        <f t="shared" si="18"/>
        <v>5.8874999999999993</v>
      </c>
      <c r="R25" s="16">
        <f t="shared" si="19"/>
        <v>1.8703991170717738</v>
      </c>
    </row>
    <row r="26" spans="1:18" s="8" customFormat="1" x14ac:dyDescent="0.25">
      <c r="A26" s="24" t="s">
        <v>63</v>
      </c>
      <c r="B26" s="8">
        <v>9</v>
      </c>
      <c r="C26" s="8">
        <v>8.9</v>
      </c>
      <c r="D26" s="8">
        <v>9.5</v>
      </c>
      <c r="E26" s="8">
        <v>10.7</v>
      </c>
      <c r="F26" s="8">
        <v>10.7</v>
      </c>
      <c r="G26" s="8" t="s">
        <v>46</v>
      </c>
      <c r="H26" s="8">
        <v>9.8000000000000007</v>
      </c>
      <c r="I26" s="8">
        <v>8</v>
      </c>
      <c r="J26" s="8">
        <v>9.4</v>
      </c>
      <c r="K26" s="8">
        <v>9</v>
      </c>
      <c r="L26" s="8">
        <v>10.4</v>
      </c>
      <c r="M26" s="2"/>
      <c r="N26" s="8">
        <f t="shared" si="15"/>
        <v>10</v>
      </c>
      <c r="O26" s="8">
        <f t="shared" si="16"/>
        <v>8</v>
      </c>
      <c r="P26" s="8">
        <f t="shared" si="17"/>
        <v>10.7</v>
      </c>
      <c r="Q26" s="8">
        <f t="shared" si="18"/>
        <v>9.5400000000000009</v>
      </c>
      <c r="R26" s="8">
        <f t="shared" si="19"/>
        <v>0.8745792639257397</v>
      </c>
    </row>
    <row r="27" spans="1:18" s="8" customFormat="1" x14ac:dyDescent="0.25">
      <c r="A27" s="24" t="s">
        <v>64</v>
      </c>
      <c r="B27" s="8">
        <v>33</v>
      </c>
      <c r="C27" s="8">
        <v>31</v>
      </c>
      <c r="D27" s="8">
        <v>31</v>
      </c>
      <c r="E27" s="8">
        <v>29.3</v>
      </c>
      <c r="F27" s="8">
        <v>37</v>
      </c>
      <c r="G27" s="8" t="s">
        <v>46</v>
      </c>
      <c r="H27" s="8">
        <v>32</v>
      </c>
      <c r="I27" s="8">
        <v>29.3</v>
      </c>
      <c r="J27" s="8">
        <v>30</v>
      </c>
      <c r="K27" s="8">
        <v>31.4</v>
      </c>
      <c r="L27" s="8">
        <v>35</v>
      </c>
      <c r="M27" s="2"/>
      <c r="N27" s="8">
        <f t="shared" si="15"/>
        <v>10</v>
      </c>
      <c r="O27" s="8">
        <f t="shared" si="16"/>
        <v>29.3</v>
      </c>
      <c r="P27" s="8">
        <f t="shared" si="17"/>
        <v>37</v>
      </c>
      <c r="Q27" s="8">
        <f t="shared" si="18"/>
        <v>31.9</v>
      </c>
      <c r="R27" s="8">
        <f t="shared" si="19"/>
        <v>2.4908722256359206</v>
      </c>
    </row>
    <row r="28" spans="1:18" s="8" customFormat="1" x14ac:dyDescent="0.25">
      <c r="A28" s="24" t="s">
        <v>65</v>
      </c>
      <c r="B28" s="8">
        <v>244</v>
      </c>
      <c r="C28" s="8">
        <v>204</v>
      </c>
      <c r="D28" s="8">
        <v>236</v>
      </c>
      <c r="E28" s="8">
        <v>202</v>
      </c>
      <c r="F28" s="8">
        <v>243</v>
      </c>
      <c r="G28" s="8">
        <v>187</v>
      </c>
      <c r="H28" s="8">
        <v>189</v>
      </c>
      <c r="I28" s="8">
        <v>208</v>
      </c>
      <c r="J28" s="8">
        <v>194</v>
      </c>
      <c r="K28" s="8">
        <v>205</v>
      </c>
      <c r="L28" s="8">
        <v>216</v>
      </c>
      <c r="M28" s="2"/>
      <c r="N28" s="8">
        <f t="shared" si="15"/>
        <v>11</v>
      </c>
      <c r="O28" s="8">
        <f t="shared" si="16"/>
        <v>187</v>
      </c>
      <c r="P28" s="8">
        <f t="shared" si="17"/>
        <v>244</v>
      </c>
      <c r="Q28" s="8">
        <f t="shared" si="18"/>
        <v>211.63636363636363</v>
      </c>
      <c r="R28" s="8">
        <f t="shared" si="19"/>
        <v>20.694311910632482</v>
      </c>
    </row>
    <row r="29" spans="1:18" s="11" customFormat="1" x14ac:dyDescent="0.25">
      <c r="A29" s="26" t="s">
        <v>84</v>
      </c>
      <c r="B29" s="11">
        <v>62</v>
      </c>
      <c r="C29" s="11">
        <v>58</v>
      </c>
      <c r="D29" s="11">
        <v>66.5</v>
      </c>
      <c r="E29" s="11">
        <v>60.5</v>
      </c>
      <c r="F29" s="11">
        <v>60.6</v>
      </c>
      <c r="G29" s="11">
        <v>60</v>
      </c>
      <c r="H29" s="11">
        <v>60.1</v>
      </c>
      <c r="I29" s="11">
        <v>62</v>
      </c>
      <c r="J29" s="11">
        <v>64</v>
      </c>
      <c r="K29" s="11">
        <v>64.2</v>
      </c>
      <c r="L29" s="11">
        <v>59</v>
      </c>
      <c r="M29" s="20"/>
      <c r="N29" s="11">
        <f t="shared" si="15"/>
        <v>11</v>
      </c>
      <c r="O29" s="11">
        <f t="shared" si="16"/>
        <v>58</v>
      </c>
      <c r="P29" s="11">
        <f t="shared" si="17"/>
        <v>66.5</v>
      </c>
      <c r="Q29" s="11">
        <f t="shared" si="18"/>
        <v>61.536363636363646</v>
      </c>
      <c r="R29" s="11">
        <f t="shared" si="19"/>
        <v>2.5208223766353424</v>
      </c>
    </row>
    <row r="30" spans="1:18" s="8" customFormat="1" x14ac:dyDescent="0.25">
      <c r="A30" s="24" t="s">
        <v>67</v>
      </c>
      <c r="B30" s="8">
        <v>16.3</v>
      </c>
      <c r="C30" s="8">
        <v>19.5</v>
      </c>
      <c r="D30" s="8">
        <v>16.100000000000001</v>
      </c>
      <c r="E30" s="8">
        <v>18.399999999999999</v>
      </c>
      <c r="F30" s="8">
        <v>27.3</v>
      </c>
      <c r="G30" s="8" t="s">
        <v>46</v>
      </c>
      <c r="H30" s="8">
        <v>16.899999999999999</v>
      </c>
      <c r="I30" s="8">
        <v>15</v>
      </c>
      <c r="J30" s="8">
        <v>18.100000000000001</v>
      </c>
      <c r="K30" s="8">
        <v>16.5</v>
      </c>
      <c r="L30" s="8">
        <v>15.6</v>
      </c>
      <c r="M30" s="2"/>
      <c r="N30" s="8">
        <f t="shared" si="15"/>
        <v>10</v>
      </c>
      <c r="O30" s="8">
        <f t="shared" si="16"/>
        <v>15</v>
      </c>
      <c r="P30" s="8">
        <f t="shared" si="17"/>
        <v>27.3</v>
      </c>
      <c r="Q30" s="8">
        <f t="shared" si="18"/>
        <v>17.97</v>
      </c>
      <c r="R30" s="8">
        <f t="shared" si="19"/>
        <v>3.5531050583335722</v>
      </c>
    </row>
    <row r="31" spans="1:18" s="8" customFormat="1" x14ac:dyDescent="0.25">
      <c r="A31" s="24" t="s">
        <v>68</v>
      </c>
      <c r="B31" s="8">
        <v>34</v>
      </c>
      <c r="D31" s="8">
        <v>27.3</v>
      </c>
      <c r="E31" s="8">
        <v>30.5</v>
      </c>
      <c r="F31" s="8">
        <v>31.3</v>
      </c>
      <c r="G31" s="8" t="s">
        <v>46</v>
      </c>
      <c r="H31" s="8">
        <v>31.6</v>
      </c>
      <c r="I31" s="8">
        <v>27.9</v>
      </c>
      <c r="J31" s="8">
        <v>29.7</v>
      </c>
      <c r="K31" s="8">
        <v>27.3</v>
      </c>
      <c r="L31" s="8">
        <v>25.2</v>
      </c>
      <c r="M31" s="2"/>
      <c r="N31" s="8">
        <f t="shared" si="15"/>
        <v>9</v>
      </c>
      <c r="O31" s="8">
        <f t="shared" si="16"/>
        <v>25.2</v>
      </c>
      <c r="P31" s="8">
        <f t="shared" si="17"/>
        <v>34</v>
      </c>
      <c r="Q31" s="8">
        <f t="shared" si="18"/>
        <v>29.422222222222224</v>
      </c>
      <c r="R31" s="8">
        <f t="shared" si="19"/>
        <v>2.729824984215004</v>
      </c>
    </row>
    <row r="32" spans="1:18" s="10" customFormat="1" x14ac:dyDescent="0.25">
      <c r="A32" s="27" t="s">
        <v>85</v>
      </c>
      <c r="B32" s="10">
        <v>24</v>
      </c>
      <c r="C32" s="10">
        <v>22.5</v>
      </c>
      <c r="D32" s="10">
        <v>25</v>
      </c>
      <c r="E32" s="10">
        <v>25</v>
      </c>
      <c r="F32" s="10">
        <v>32.799999999999997</v>
      </c>
      <c r="G32" s="10" t="s">
        <v>46</v>
      </c>
      <c r="H32" s="10">
        <v>28.6</v>
      </c>
      <c r="I32" s="10">
        <v>27.7</v>
      </c>
      <c r="J32" s="10">
        <v>29.5</v>
      </c>
      <c r="K32" s="10">
        <v>28.5</v>
      </c>
      <c r="L32" s="10">
        <v>24.8</v>
      </c>
      <c r="M32" s="2"/>
      <c r="N32" s="10">
        <f t="shared" ref="N32:N33" si="20">COUNT(B32:L32)</f>
        <v>10</v>
      </c>
      <c r="O32" s="10">
        <f t="shared" ref="O32:O33" si="21">MIN(B32:L32)</f>
        <v>22.5</v>
      </c>
      <c r="P32" s="10">
        <f t="shared" ref="P32:P33" si="22">MAX(B32:L32)</f>
        <v>32.799999999999997</v>
      </c>
      <c r="Q32" s="10">
        <f t="shared" ref="Q32:Q33" si="23">AVERAGE(B32:L32)</f>
        <v>26.839999999999996</v>
      </c>
      <c r="R32" s="10">
        <f t="shared" ref="R32:R33" si="24">STDEV(B32:L32)</f>
        <v>3.1095551664721395</v>
      </c>
    </row>
    <row r="33" spans="1:18" s="10" customFormat="1" x14ac:dyDescent="0.25">
      <c r="A33" s="27" t="s">
        <v>86</v>
      </c>
      <c r="B33" s="10">
        <v>14</v>
      </c>
      <c r="C33" s="10">
        <v>15.6</v>
      </c>
      <c r="D33" s="10">
        <v>13</v>
      </c>
      <c r="E33" s="10">
        <v>16.8</v>
      </c>
      <c r="F33" s="10">
        <v>17.399999999999999</v>
      </c>
      <c r="G33" s="10" t="s">
        <v>46</v>
      </c>
      <c r="H33" s="10">
        <v>18.600000000000001</v>
      </c>
      <c r="I33" s="10">
        <v>14.5</v>
      </c>
      <c r="J33" s="10">
        <v>14.5</v>
      </c>
      <c r="K33" s="10">
        <v>15.8</v>
      </c>
      <c r="L33" s="10">
        <v>13.7</v>
      </c>
      <c r="M33" s="2"/>
      <c r="N33" s="10">
        <f t="shared" si="20"/>
        <v>10</v>
      </c>
      <c r="O33" s="10">
        <f t="shared" si="21"/>
        <v>13</v>
      </c>
      <c r="P33" s="10">
        <f t="shared" si="22"/>
        <v>18.600000000000001</v>
      </c>
      <c r="Q33" s="10">
        <f t="shared" si="23"/>
        <v>15.39</v>
      </c>
      <c r="R33" s="10">
        <f t="shared" si="24"/>
        <v>1.7835358140502784</v>
      </c>
    </row>
    <row r="34" spans="1:18" s="13" customFormat="1" x14ac:dyDescent="0.25">
      <c r="A34" s="23" t="s">
        <v>87</v>
      </c>
      <c r="B34" s="13">
        <v>20.87</v>
      </c>
      <c r="C34" s="13">
        <v>21.84</v>
      </c>
      <c r="D34" s="13">
        <v>25.23</v>
      </c>
      <c r="E34" s="13">
        <v>25.83</v>
      </c>
      <c r="F34" s="13">
        <v>30.54</v>
      </c>
      <c r="G34" s="10" t="s">
        <v>46</v>
      </c>
      <c r="H34" s="13">
        <v>27.24</v>
      </c>
      <c r="I34" s="13">
        <v>31.12</v>
      </c>
      <c r="J34" s="13">
        <v>31.38</v>
      </c>
      <c r="K34" s="13">
        <v>32.5</v>
      </c>
      <c r="L34" s="13">
        <v>27.34</v>
      </c>
      <c r="M34" s="20"/>
      <c r="N34" s="10">
        <f t="shared" ref="N34:N35" si="25">COUNT(B34:L34)</f>
        <v>10</v>
      </c>
      <c r="O34" s="10">
        <f t="shared" ref="O34:O35" si="26">MIN(B34:L34)</f>
        <v>20.87</v>
      </c>
      <c r="P34" s="10">
        <f t="shared" ref="P34:P35" si="27">MAX(B34:L34)</f>
        <v>32.5</v>
      </c>
      <c r="Q34" s="10">
        <f t="shared" ref="Q34:Q35" si="28">AVERAGE(B34:L34)</f>
        <v>27.388999999999999</v>
      </c>
      <c r="R34" s="10">
        <f t="shared" ref="R34:R35" si="29">STDEV(B34:L34)</f>
        <v>4.0318825214366996</v>
      </c>
    </row>
    <row r="35" spans="1:18" s="13" customFormat="1" x14ac:dyDescent="0.25">
      <c r="A35" s="23" t="s">
        <v>88</v>
      </c>
      <c r="B35" s="13">
        <v>1.71</v>
      </c>
      <c r="C35" s="13">
        <v>1.44</v>
      </c>
      <c r="D35" s="13">
        <v>1.92</v>
      </c>
      <c r="E35" s="13">
        <v>1.49</v>
      </c>
      <c r="F35" s="13">
        <v>1.89</v>
      </c>
      <c r="G35" s="10" t="s">
        <v>46</v>
      </c>
      <c r="H35" s="13">
        <v>1.54</v>
      </c>
      <c r="I35" s="13">
        <v>1.91</v>
      </c>
      <c r="J35" s="13">
        <v>2.0299999999999998</v>
      </c>
      <c r="K35" s="13">
        <v>1.8</v>
      </c>
      <c r="L35" s="13">
        <v>1.81</v>
      </c>
      <c r="M35" s="20"/>
      <c r="N35" s="10">
        <f t="shared" si="25"/>
        <v>10</v>
      </c>
      <c r="O35" s="10">
        <f t="shared" si="26"/>
        <v>1.44</v>
      </c>
      <c r="P35" s="10">
        <f t="shared" si="27"/>
        <v>2.0299999999999998</v>
      </c>
      <c r="Q35" s="10">
        <f t="shared" si="28"/>
        <v>1.7540000000000002</v>
      </c>
      <c r="R35" s="10">
        <f t="shared" si="29"/>
        <v>0.20216604836398827</v>
      </c>
    </row>
    <row r="36" spans="1:18" s="18" customFormat="1" x14ac:dyDescent="0.25">
      <c r="A36" s="32" t="s">
        <v>34</v>
      </c>
      <c r="B36" s="18">
        <v>100</v>
      </c>
      <c r="C36" s="18">
        <v>105</v>
      </c>
      <c r="D36" s="18">
        <v>102</v>
      </c>
      <c r="E36" s="18">
        <v>90</v>
      </c>
      <c r="F36" s="18" t="s">
        <v>46</v>
      </c>
      <c r="G36" s="18" t="s">
        <v>46</v>
      </c>
      <c r="H36" s="18" t="s">
        <v>46</v>
      </c>
      <c r="I36" s="18" t="s">
        <v>46</v>
      </c>
      <c r="J36" s="18" t="s">
        <v>46</v>
      </c>
      <c r="K36" s="18">
        <v>144</v>
      </c>
      <c r="L36" s="18">
        <v>105</v>
      </c>
      <c r="M36" s="2"/>
      <c r="N36" s="18">
        <f>COUNT(B36:L36)</f>
        <v>6</v>
      </c>
      <c r="O36" s="18">
        <f>MIN(B36:L36)</f>
        <v>90</v>
      </c>
      <c r="P36" s="18">
        <f>MAX(B36:L36)</f>
        <v>144</v>
      </c>
      <c r="Q36" s="18">
        <f>AVERAGE(B36:L36)</f>
        <v>107.66666666666667</v>
      </c>
      <c r="R36" s="18">
        <f>STDEV(B36:L36)</f>
        <v>18.640457791231032</v>
      </c>
    </row>
    <row r="37" spans="1:18" s="18" customFormat="1" x14ac:dyDescent="0.25">
      <c r="A37" s="32" t="s">
        <v>35</v>
      </c>
      <c r="B37" s="18">
        <v>44</v>
      </c>
      <c r="C37" s="18">
        <v>41</v>
      </c>
      <c r="D37" s="18">
        <v>40.299999999999997</v>
      </c>
      <c r="E37" s="18">
        <v>46</v>
      </c>
      <c r="F37" s="18" t="s">
        <v>46</v>
      </c>
      <c r="G37" s="18" t="s">
        <v>46</v>
      </c>
      <c r="H37" s="18" t="s">
        <v>46</v>
      </c>
      <c r="I37" s="18" t="s">
        <v>46</v>
      </c>
      <c r="J37" s="18" t="s">
        <v>46</v>
      </c>
      <c r="K37" s="18">
        <v>41</v>
      </c>
      <c r="L37" s="18">
        <v>35</v>
      </c>
      <c r="M37" s="2"/>
      <c r="N37" s="18">
        <f>COUNT(B37:L37)</f>
        <v>6</v>
      </c>
      <c r="O37" s="18">
        <f>MIN(B37:L37)</f>
        <v>35</v>
      </c>
      <c r="P37" s="18">
        <f>MAX(B37:L37)</f>
        <v>46</v>
      </c>
      <c r="Q37" s="18">
        <f>AVERAGE(B37:L37)</f>
        <v>41.216666666666669</v>
      </c>
      <c r="R37" s="18">
        <f>STDEV(B37:L37)</f>
        <v>3.7472211926528529</v>
      </c>
    </row>
  </sheetData>
  <pageMargins left="0.7" right="0.7" top="0.75" bottom="0.75" header="0.3" footer="0.3"/>
  <pageSetup paperSize="9" orientation="portrait" r:id="rId1"/>
  <ignoredErrors>
    <ignoredError sqref="N4:R7 N28:R2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males</vt:lpstr>
      <vt:lpstr>females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AVTchesunov</dc:creator>
  <cp:lastModifiedBy>AVT</cp:lastModifiedBy>
  <dcterms:created xsi:type="dcterms:W3CDTF">2020-12-30T11:17:15Z</dcterms:created>
  <dcterms:modified xsi:type="dcterms:W3CDTF">2022-07-21T09:39:23Z</dcterms:modified>
</cp:coreProperties>
</file>