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_My activities/Lab members/2015_LiangJB/PJ12 PD/Draft_PJ12-PD_190129/mSupTables/"/>
    </mc:Choice>
  </mc:AlternateContent>
  <bookViews>
    <workbookView xWindow="3200" yWindow="460" windowWidth="21500" windowHeight="16160" tabRatio="500"/>
  </bookViews>
  <sheets>
    <sheet name="Sheet1" sheetId="1" r:id="rId1"/>
    <sheet name="Sheet2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8" i="1" l="1"/>
  <c r="G19" i="1"/>
  <c r="H19" i="1"/>
  <c r="E19" i="1"/>
  <c r="F19" i="1"/>
  <c r="J19" i="1"/>
  <c r="G20" i="1"/>
  <c r="H20" i="1"/>
  <c r="E20" i="1"/>
  <c r="F20" i="1"/>
  <c r="J20" i="1"/>
  <c r="G21" i="1"/>
  <c r="H21" i="1"/>
  <c r="E21" i="1"/>
  <c r="F21" i="1"/>
  <c r="J21" i="1"/>
  <c r="G22" i="1"/>
  <c r="H22" i="1"/>
  <c r="E22" i="1"/>
  <c r="F22" i="1"/>
  <c r="J22" i="1"/>
  <c r="G23" i="1"/>
  <c r="H23" i="1"/>
  <c r="E23" i="1"/>
  <c r="F23" i="1"/>
  <c r="J23" i="1"/>
  <c r="G24" i="1"/>
  <c r="H24" i="1"/>
  <c r="E24" i="1"/>
  <c r="F24" i="1"/>
  <c r="J24" i="1"/>
  <c r="G18" i="1"/>
  <c r="H18" i="1"/>
  <c r="E18" i="1"/>
  <c r="F18" i="1"/>
  <c r="J18" i="1"/>
  <c r="C19" i="1"/>
  <c r="D19" i="1"/>
  <c r="I19" i="1"/>
  <c r="C20" i="1"/>
  <c r="D20" i="1"/>
  <c r="I20" i="1"/>
  <c r="C21" i="1"/>
  <c r="D21" i="1"/>
  <c r="I21" i="1"/>
  <c r="C22" i="1"/>
  <c r="D22" i="1"/>
  <c r="I22" i="1"/>
  <c r="C23" i="1"/>
  <c r="D23" i="1"/>
  <c r="I23" i="1"/>
  <c r="C24" i="1"/>
  <c r="D24" i="1"/>
  <c r="I24" i="1"/>
  <c r="C18" i="1"/>
  <c r="D18" i="1"/>
  <c r="I18" i="1"/>
  <c r="G13" i="1"/>
  <c r="G14" i="1"/>
  <c r="I13" i="1"/>
  <c r="I14" i="1"/>
  <c r="E13" i="1"/>
  <c r="E14" i="1"/>
</calcChain>
</file>

<file path=xl/sharedStrings.xml><?xml version="1.0" encoding="utf-8"?>
<sst xmlns="http://schemas.openxmlformats.org/spreadsheetml/2006/main" count="82" uniqueCount="60">
  <si>
    <t>TID</t>
  </si>
  <si>
    <t>FC_PD/PR</t>
  </si>
  <si>
    <t>FC_PDR/PD</t>
  </si>
  <si>
    <t>TRINITY_DN9489_c0_g1_i1</t>
  </si>
  <si>
    <t>TRINITY_DN9889_c1_g1_i2</t>
  </si>
  <si>
    <t>TRINITY_DN10575_c0_g1_i2</t>
  </si>
  <si>
    <t>TRINITY_DN10159_c0_g1_i4</t>
  </si>
  <si>
    <t>TRINITY_DN7796_c0_g2_i1</t>
  </si>
  <si>
    <t>TRINITY_DN19958_c0_g2_i1</t>
  </si>
  <si>
    <t>TRINITY_DN16503_c0_g1_i1</t>
  </si>
  <si>
    <t>glycerophosphoryl diester phosphodiesterase</t>
  </si>
  <si>
    <t xml:space="preserve">Inositol phosphorylceramide synthase </t>
  </si>
  <si>
    <t>ethanolamine-phosphate phospho-lyase</t>
  </si>
  <si>
    <t>betaine lipid synthase</t>
  </si>
  <si>
    <t>alkaline phosphatase D</t>
  </si>
  <si>
    <t>Sodium/phosphate symporter</t>
  </si>
  <si>
    <t>Description</t>
  </si>
  <si>
    <t>phosphate transporter</t>
  </si>
  <si>
    <t>CT_PR_r1</t>
  </si>
  <si>
    <t>CT_PR_r2</t>
  </si>
  <si>
    <t>CT_PD_r1</t>
  </si>
  <si>
    <t>CT_PD_r2</t>
  </si>
  <si>
    <t>CT_PDR_r1</t>
  </si>
  <si>
    <t>CT_PDR_r2</t>
  </si>
  <si>
    <t>Control_ave</t>
  </si>
  <si>
    <t>Control</t>
  </si>
  <si>
    <t>Exportin 1</t>
    <phoneticPr fontId="0" type="noConversion"/>
  </si>
  <si>
    <t>nuclear transport</t>
    <phoneticPr fontId="0" type="noConversion"/>
  </si>
  <si>
    <t>Actin</t>
    <phoneticPr fontId="0" type="noConversion"/>
  </si>
  <si>
    <t>Normalized Ct-values</t>
  </si>
  <si>
    <t>RNA-seq</t>
  </si>
  <si>
    <t>qRT-PCR</t>
  </si>
  <si>
    <t>GCGGAGTAGCACGTATAATGGT</t>
  </si>
  <si>
    <t>TTGAGGTGGAAGAAGTGAGGC</t>
  </si>
  <si>
    <t>GACTAAGTGGCAGGCGAAG</t>
  </si>
  <si>
    <t>GCCGATAAGAATGTAGAGGAAG</t>
  </si>
  <si>
    <t>CGTCTCGCACAGTTCTACCCT</t>
  </si>
  <si>
    <t>CACCCTCAGCAAAGAAAGCAG</t>
  </si>
  <si>
    <t>CCGTTTCTGAGGGAGCAGTT</t>
  </si>
  <si>
    <t>CGCATCACAGGTGGGACATAG</t>
  </si>
  <si>
    <t>ACAATCCCGCCCTGAATCTC</t>
  </si>
  <si>
    <t>CCAGCATGTCGCCTTGAAAC</t>
  </si>
  <si>
    <t>GTGAAGGCAGAGGCGATTT</t>
  </si>
  <si>
    <t>CGACAACCAGGGAGAACG</t>
  </si>
  <si>
    <t>CTATTCGAGCTGCGGTAT</t>
  </si>
  <si>
    <t>TCATGCGAGGTTGTGC</t>
  </si>
  <si>
    <t>GCCGTTATTGGATGGATATG</t>
  </si>
  <si>
    <t>ACAACAACTCTCCTTCACA</t>
  </si>
  <si>
    <t>CCCCTGGGCAGTACTACATTCA</t>
  </si>
  <si>
    <t>CGACGACACTCCAGAGGATTCT</t>
  </si>
  <si>
    <t>AGGACCTCGCAGCGTACAAGAC</t>
  </si>
  <si>
    <t>CAGAGCCGCTTCTTCATGGAAC</t>
  </si>
  <si>
    <t>Fwd primer</t>
  </si>
  <si>
    <t>Rev primer</t>
  </si>
  <si>
    <t>Housekeeping_1</t>
  </si>
  <si>
    <t>Housekeeping_2</t>
  </si>
  <si>
    <t>Housekeeping_3</t>
  </si>
  <si>
    <t>Normalizing factor (to average of 21.26 CT-value)</t>
  </si>
  <si>
    <t>CT-value_ave under each condition</t>
  </si>
  <si>
    <t>R (qRT-PCR:RNA-seq)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</si>
</sst>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164" fontId="0" fillId="0" borderId="0" xfId="0" applyNumberFormat="1"/>
    <xf numFmtId="0" fontId="0" fillId="0" borderId="0" xfId="0" applyFill="1" applyBorder="1"/>
    <xf numFmtId="0" fontId="0" fillId="2" borderId="0" xfId="0" applyFill="1" applyBorder="1"/>
    <xf numFmtId="0" fontId="0" fillId="0" borderId="0" xfId="0" applyFont="1" applyFill="1" applyBorder="1"/>
    <xf numFmtId="0" fontId="0" fillId="0" borderId="0" xfId="0" applyFont="1" applyFill="1" applyBorder="1" applyAlignment="1" applyProtection="1">
      <alignment horizontal="left" vertical="center"/>
    </xf>
    <xf numFmtId="2" fontId="0" fillId="0" borderId="0" xfId="0" applyNumberFormat="1" applyFill="1" applyBorder="1"/>
    <xf numFmtId="2" fontId="0" fillId="0" borderId="0" xfId="0" applyNumberFormat="1"/>
    <xf numFmtId="0" fontId="0" fillId="2" borderId="0" xfId="0" applyFill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919310230175"/>
          <c:y val="0.0560344827586207"/>
          <c:w val="0.781506793416658"/>
          <c:h val="0.788459136573445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0651862711019088"/>
                  <c:y val="0.6398425196850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Sheet1!$A$28:$A$41</c:f>
              <c:numCache>
                <c:formatCode>General</c:formatCode>
                <c:ptCount val="14"/>
                <c:pt idx="0">
                  <c:v>1.155000000000001</c:v>
                </c:pt>
                <c:pt idx="1">
                  <c:v>1.285000000000004</c:v>
                </c:pt>
                <c:pt idx="2">
                  <c:v>2.280000000000001</c:v>
                </c:pt>
                <c:pt idx="3">
                  <c:v>1.564999999999998</c:v>
                </c:pt>
                <c:pt idx="4">
                  <c:v>0.695000000000004</c:v>
                </c:pt>
                <c:pt idx="5">
                  <c:v>1.630000000000002</c:v>
                </c:pt>
                <c:pt idx="6">
                  <c:v>2.41</c:v>
                </c:pt>
                <c:pt idx="7">
                  <c:v>-1.384999999999998</c:v>
                </c:pt>
                <c:pt idx="8">
                  <c:v>-1.254999999999999</c:v>
                </c:pt>
                <c:pt idx="9">
                  <c:v>-2.210000000000001</c:v>
                </c:pt>
                <c:pt idx="10">
                  <c:v>-1.514999999999997</c:v>
                </c:pt>
                <c:pt idx="11">
                  <c:v>-0.914999999999999</c:v>
                </c:pt>
                <c:pt idx="12">
                  <c:v>-1.195</c:v>
                </c:pt>
                <c:pt idx="13">
                  <c:v>-1.889999999999997</c:v>
                </c:pt>
              </c:numCache>
            </c:numRef>
          </c:xVal>
          <c:yVal>
            <c:numRef>
              <c:f>Sheet1!$B$28:$B$41</c:f>
              <c:numCache>
                <c:formatCode>0.000</c:formatCode>
                <c:ptCount val="14"/>
                <c:pt idx="0">
                  <c:v>2.411541517979289</c:v>
                </c:pt>
                <c:pt idx="1">
                  <c:v>2.765912011951448</c:v>
                </c:pt>
                <c:pt idx="2">
                  <c:v>2.974904248874871</c:v>
                </c:pt>
                <c:pt idx="3">
                  <c:v>0.985227822099948</c:v>
                </c:pt>
                <c:pt idx="4">
                  <c:v>0.941368853599633</c:v>
                </c:pt>
                <c:pt idx="5">
                  <c:v>3.324727534755374</c:v>
                </c:pt>
                <c:pt idx="6">
                  <c:v>2.559801284054157</c:v>
                </c:pt>
                <c:pt idx="7">
                  <c:v>-2.211921656728462</c:v>
                </c:pt>
                <c:pt idx="8">
                  <c:v>-0.956115593657843</c:v>
                </c:pt>
                <c:pt idx="9">
                  <c:v>-2.616994178078503</c:v>
                </c:pt>
                <c:pt idx="10">
                  <c:v>-1.058988065435025</c:v>
                </c:pt>
                <c:pt idx="11">
                  <c:v>-1.098240206827991</c:v>
                </c:pt>
                <c:pt idx="12">
                  <c:v>-1.61450391181882</c:v>
                </c:pt>
                <c:pt idx="13">
                  <c:v>-1.303122934182721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68815360"/>
        <c:axId val="-1468813040"/>
      </c:scatterChart>
      <c:valAx>
        <c:axId val="-1468815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68813040"/>
        <c:crossesAt val="-3.0"/>
        <c:crossBetween val="midCat"/>
        <c:majorUnit val="1.0"/>
      </c:valAx>
      <c:valAx>
        <c:axId val="-146881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68815360"/>
        <c:crossesAt val="-3.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31750</xdr:colOff>
      <xdr:row>26</xdr:row>
      <xdr:rowOff>38100</xdr:rowOff>
    </xdr:from>
    <xdr:to>
      <xdr:col>7</xdr:col>
      <xdr:colOff>698500</xdr:colOff>
      <xdr:row>40</xdr:row>
      <xdr:rowOff>165100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topLeftCell="A7" workbookViewId="0">
      <selection activeCell="M10" sqref="M10"/>
    </sheetView>
  </sheetViews>
  <sheetFormatPr baseColWidth="10" defaultRowHeight="16" x14ac:dyDescent="0.2"/>
  <cols>
    <col min="1" max="1" width="11.1640625" customWidth="1"/>
    <col min="3" max="4" width="10.33203125" customWidth="1"/>
    <col min="9" max="10" width="9.5" customWidth="1"/>
  </cols>
  <sheetData>
    <row r="1" spans="1:13" x14ac:dyDescent="0.2">
      <c r="A1" t="s">
        <v>0</v>
      </c>
      <c r="B1" t="s">
        <v>16</v>
      </c>
      <c r="C1" t="s">
        <v>52</v>
      </c>
      <c r="D1" t="s">
        <v>53</v>
      </c>
      <c r="E1" s="2" t="s">
        <v>18</v>
      </c>
      <c r="F1" s="2" t="s">
        <v>19</v>
      </c>
      <c r="G1" s="2" t="s">
        <v>20</v>
      </c>
      <c r="H1" s="2" t="s">
        <v>21</v>
      </c>
      <c r="I1" s="2" t="s">
        <v>22</v>
      </c>
      <c r="J1" s="2" t="s">
        <v>23</v>
      </c>
    </row>
    <row r="2" spans="1:13" x14ac:dyDescent="0.2">
      <c r="A2" t="s">
        <v>3</v>
      </c>
      <c r="B2" s="2" t="s">
        <v>10</v>
      </c>
      <c r="C2" t="s">
        <v>32</v>
      </c>
      <c r="D2" t="s">
        <v>33</v>
      </c>
      <c r="E2" s="2">
        <v>17.64</v>
      </c>
      <c r="F2" s="2">
        <v>18.559999999999999</v>
      </c>
      <c r="G2" s="2">
        <v>16.87</v>
      </c>
      <c r="H2" s="2">
        <v>16.86</v>
      </c>
      <c r="I2" s="2">
        <v>18.34</v>
      </c>
      <c r="J2" s="2">
        <v>18.260000000000002</v>
      </c>
    </row>
    <row r="3" spans="1:13" x14ac:dyDescent="0.2">
      <c r="A3" t="s">
        <v>4</v>
      </c>
      <c r="B3" s="2" t="s">
        <v>11</v>
      </c>
      <c r="C3" t="s">
        <v>34</v>
      </c>
      <c r="D3" t="s">
        <v>35</v>
      </c>
      <c r="E3" s="2">
        <v>19.149999999999999</v>
      </c>
      <c r="F3" s="2">
        <v>18.77</v>
      </c>
      <c r="G3" s="2">
        <v>17.649999999999999</v>
      </c>
      <c r="H3" s="2">
        <v>17.54</v>
      </c>
      <c r="I3" s="2">
        <v>18.829999999999998</v>
      </c>
      <c r="J3" s="2">
        <v>18.97</v>
      </c>
    </row>
    <row r="4" spans="1:13" x14ac:dyDescent="0.2">
      <c r="A4" t="s">
        <v>5</v>
      </c>
      <c r="B4" s="2" t="s">
        <v>12</v>
      </c>
      <c r="C4" t="s">
        <v>36</v>
      </c>
      <c r="D4" t="s">
        <v>37</v>
      </c>
      <c r="E4" s="2">
        <v>22.69</v>
      </c>
      <c r="F4" s="2">
        <v>22.56</v>
      </c>
      <c r="G4" s="2">
        <v>20.68</v>
      </c>
      <c r="H4" s="2">
        <v>19.850000000000001</v>
      </c>
      <c r="I4" s="2">
        <v>22.19</v>
      </c>
      <c r="J4" s="2">
        <v>22.86</v>
      </c>
    </row>
    <row r="5" spans="1:13" x14ac:dyDescent="0.2">
      <c r="A5" t="s">
        <v>6</v>
      </c>
      <c r="B5" s="2" t="s">
        <v>13</v>
      </c>
      <c r="C5" t="s">
        <v>38</v>
      </c>
      <c r="D5" t="s">
        <v>39</v>
      </c>
      <c r="E5" s="2">
        <v>21.6</v>
      </c>
      <c r="F5" s="2">
        <v>21.45</v>
      </c>
      <c r="G5" s="2">
        <v>19.78</v>
      </c>
      <c r="H5" s="2">
        <v>19.98</v>
      </c>
      <c r="I5" s="2">
        <v>21.36</v>
      </c>
      <c r="J5" s="2">
        <v>21.53</v>
      </c>
    </row>
    <row r="6" spans="1:13" x14ac:dyDescent="0.2">
      <c r="A6" t="s">
        <v>7</v>
      </c>
      <c r="B6" s="2" t="s">
        <v>14</v>
      </c>
      <c r="C6" t="s">
        <v>40</v>
      </c>
      <c r="D6" t="s">
        <v>41</v>
      </c>
      <c r="E6" s="2">
        <v>22.91</v>
      </c>
      <c r="F6" s="2">
        <v>22.91</v>
      </c>
      <c r="G6" s="2">
        <v>22.4</v>
      </c>
      <c r="H6" s="2">
        <v>21.87</v>
      </c>
      <c r="I6" s="2">
        <v>23.12</v>
      </c>
      <c r="J6" s="2">
        <v>23.08</v>
      </c>
    </row>
    <row r="7" spans="1:13" x14ac:dyDescent="0.2">
      <c r="A7" t="s">
        <v>8</v>
      </c>
      <c r="B7" s="2" t="s">
        <v>15</v>
      </c>
      <c r="C7" t="s">
        <v>42</v>
      </c>
      <c r="D7" t="s">
        <v>43</v>
      </c>
      <c r="E7" s="2">
        <v>19.48</v>
      </c>
      <c r="F7" s="2">
        <v>19.53</v>
      </c>
      <c r="G7" s="2">
        <v>17.89</v>
      </c>
      <c r="H7" s="2">
        <v>17.7</v>
      </c>
      <c r="I7" s="2">
        <v>18.96</v>
      </c>
      <c r="J7" s="2">
        <v>19.12</v>
      </c>
    </row>
    <row r="8" spans="1:13" x14ac:dyDescent="0.2">
      <c r="A8" t="s">
        <v>9</v>
      </c>
      <c r="B8" s="2" t="s">
        <v>17</v>
      </c>
      <c r="C8" t="s">
        <v>44</v>
      </c>
      <c r="D8" t="s">
        <v>45</v>
      </c>
      <c r="E8" s="2">
        <v>20.92</v>
      </c>
      <c r="F8" s="2">
        <v>21.18</v>
      </c>
      <c r="G8" s="2">
        <v>18.43</v>
      </c>
      <c r="H8" s="2">
        <v>18.690000000000001</v>
      </c>
      <c r="I8" s="2">
        <v>20.62</v>
      </c>
      <c r="J8" s="2">
        <v>20.38</v>
      </c>
    </row>
    <row r="9" spans="1:13" x14ac:dyDescent="0.2">
      <c r="A9" s="2" t="s">
        <v>54</v>
      </c>
      <c r="B9" s="4" t="s">
        <v>26</v>
      </c>
      <c r="C9" t="s">
        <v>50</v>
      </c>
      <c r="D9" t="s">
        <v>51</v>
      </c>
      <c r="E9" s="4">
        <v>21.62</v>
      </c>
      <c r="F9" s="4">
        <v>21.86</v>
      </c>
      <c r="G9" s="4">
        <v>21.5</v>
      </c>
      <c r="H9" s="4">
        <v>21.5</v>
      </c>
      <c r="I9" s="4">
        <v>21.72</v>
      </c>
      <c r="J9" s="4">
        <v>21.69</v>
      </c>
      <c r="L9" s="2"/>
      <c r="M9" s="1"/>
    </row>
    <row r="10" spans="1:13" x14ac:dyDescent="0.2">
      <c r="A10" s="2" t="s">
        <v>55</v>
      </c>
      <c r="B10" s="5" t="s">
        <v>27</v>
      </c>
      <c r="C10" t="s">
        <v>48</v>
      </c>
      <c r="D10" t="s">
        <v>49</v>
      </c>
      <c r="E10" s="4">
        <v>20.81</v>
      </c>
      <c r="F10" s="4">
        <v>20.5</v>
      </c>
      <c r="G10" s="4">
        <v>20.75</v>
      </c>
      <c r="H10" s="4">
        <v>20.91</v>
      </c>
      <c r="I10" s="4">
        <v>20.92</v>
      </c>
      <c r="J10" s="4">
        <v>20.61</v>
      </c>
      <c r="L10" s="2"/>
      <c r="M10" s="1"/>
    </row>
    <row r="11" spans="1:13" x14ac:dyDescent="0.2">
      <c r="A11" s="2" t="s">
        <v>56</v>
      </c>
      <c r="B11" s="5" t="s">
        <v>28</v>
      </c>
      <c r="C11" t="s">
        <v>46</v>
      </c>
      <c r="D11" t="s">
        <v>47</v>
      </c>
      <c r="E11" s="4">
        <v>21.7</v>
      </c>
      <c r="F11" s="4">
        <v>20.86</v>
      </c>
      <c r="G11" s="4">
        <v>21.81</v>
      </c>
      <c r="H11" s="4">
        <v>21.34</v>
      </c>
      <c r="I11" s="4">
        <v>21.61</v>
      </c>
      <c r="J11" s="4">
        <v>20.96</v>
      </c>
      <c r="L11" s="2"/>
      <c r="M11" s="1"/>
    </row>
    <row r="12" spans="1:13" x14ac:dyDescent="0.2">
      <c r="A12" s="2" t="s">
        <v>24</v>
      </c>
      <c r="B12" s="2" t="s">
        <v>25</v>
      </c>
      <c r="E12" s="6">
        <v>21.376666666666665</v>
      </c>
      <c r="F12" s="6">
        <v>21.073333333333334</v>
      </c>
      <c r="G12" s="6">
        <v>21.353333333333335</v>
      </c>
      <c r="H12" s="6">
        <v>21.25</v>
      </c>
      <c r="I12" s="6">
        <v>21.416666666666668</v>
      </c>
      <c r="J12" s="6">
        <v>21.086666666666666</v>
      </c>
      <c r="L12" s="2"/>
      <c r="M12" s="1"/>
    </row>
    <row r="13" spans="1:13" x14ac:dyDescent="0.2">
      <c r="A13" s="2" t="s">
        <v>58</v>
      </c>
      <c r="E13" s="7">
        <f>AVERAGE(E12:F12)</f>
        <v>21.225000000000001</v>
      </c>
      <c r="G13" s="7">
        <f>AVERAGE(G12:H12)</f>
        <v>21.301666666666669</v>
      </c>
      <c r="I13" s="7">
        <f>AVERAGE(I12:J12)</f>
        <v>21.251666666666665</v>
      </c>
      <c r="K13" s="7"/>
      <c r="L13" s="2"/>
      <c r="M13" s="1"/>
    </row>
    <row r="14" spans="1:13" x14ac:dyDescent="0.2">
      <c r="A14" t="s">
        <v>57</v>
      </c>
      <c r="E14" s="7">
        <f>21.26-E13</f>
        <v>3.5000000000000142E-2</v>
      </c>
      <c r="F14" s="7"/>
      <c r="G14" s="7">
        <f t="shared" ref="G14:I14" si="0">21.26-G13</f>
        <v>-4.1666666666667851E-2</v>
      </c>
      <c r="H14" s="7"/>
      <c r="I14" s="7">
        <f t="shared" si="0"/>
        <v>8.3333333333364124E-3</v>
      </c>
    </row>
    <row r="16" spans="1:13" x14ac:dyDescent="0.2">
      <c r="A16" t="s">
        <v>29</v>
      </c>
    </row>
    <row r="17" spans="1:10" x14ac:dyDescent="0.2">
      <c r="A17" t="s">
        <v>0</v>
      </c>
      <c r="B17" t="s">
        <v>16</v>
      </c>
      <c r="C17" s="2" t="s">
        <v>18</v>
      </c>
      <c r="D17" s="2" t="s">
        <v>19</v>
      </c>
      <c r="E17" s="2" t="s">
        <v>20</v>
      </c>
      <c r="F17" s="2" t="s">
        <v>21</v>
      </c>
      <c r="G17" s="2" t="s">
        <v>22</v>
      </c>
      <c r="H17" s="2" t="s">
        <v>23</v>
      </c>
      <c r="I17" s="3" t="s">
        <v>1</v>
      </c>
      <c r="J17" s="3" t="s">
        <v>2</v>
      </c>
    </row>
    <row r="18" spans="1:10" x14ac:dyDescent="0.2">
      <c r="A18" t="s">
        <v>3</v>
      </c>
      <c r="B18" s="2" t="s">
        <v>10</v>
      </c>
      <c r="C18">
        <f>E2-0.04</f>
        <v>17.600000000000001</v>
      </c>
      <c r="D18">
        <f>F2-0.04</f>
        <v>18.52</v>
      </c>
      <c r="E18">
        <f>G2+0.04</f>
        <v>16.91</v>
      </c>
      <c r="F18">
        <f>H2+0.04</f>
        <v>16.899999999999999</v>
      </c>
      <c r="G18">
        <f>I2-0.01</f>
        <v>18.329999999999998</v>
      </c>
      <c r="H18">
        <f>J2-0.01</f>
        <v>18.25</v>
      </c>
      <c r="I18">
        <f>-(AVERAGE(E18:F18)-AVERAGE(C18:D18))</f>
        <v>1.1550000000000011</v>
      </c>
      <c r="J18">
        <f>-(AVERAGE(G18:H18)-AVERAGE(E18:F18))</f>
        <v>-1.384999999999998</v>
      </c>
    </row>
    <row r="19" spans="1:10" x14ac:dyDescent="0.2">
      <c r="A19" t="s">
        <v>4</v>
      </c>
      <c r="B19" s="2" t="s">
        <v>11</v>
      </c>
      <c r="C19">
        <f>E3-0.04</f>
        <v>19.11</v>
      </c>
      <c r="D19">
        <f>F3-0.04</f>
        <v>18.73</v>
      </c>
      <c r="E19">
        <f>G3+0.04</f>
        <v>17.689999999999998</v>
      </c>
      <c r="F19">
        <f>H3+0.04</f>
        <v>17.579999999999998</v>
      </c>
      <c r="G19">
        <f>I3-0.01</f>
        <v>18.819999999999997</v>
      </c>
      <c r="H19">
        <f>J3-0.01</f>
        <v>18.959999999999997</v>
      </c>
      <c r="I19">
        <f t="shared" ref="I19:I24" si="1">-(AVERAGE(E19:F19)-AVERAGE(C19:D19))</f>
        <v>1.2850000000000037</v>
      </c>
      <c r="J19">
        <f t="shared" ref="J19:J24" si="2">-(AVERAGE(G19:H19)-AVERAGE(E19:F19))</f>
        <v>-1.254999999999999</v>
      </c>
    </row>
    <row r="20" spans="1:10" x14ac:dyDescent="0.2">
      <c r="A20" t="s">
        <v>5</v>
      </c>
      <c r="B20" s="2" t="s">
        <v>12</v>
      </c>
      <c r="C20">
        <f>E4-0.04</f>
        <v>22.650000000000002</v>
      </c>
      <c r="D20">
        <f>F4-0.04</f>
        <v>22.52</v>
      </c>
      <c r="E20">
        <f>G4+0.04</f>
        <v>20.72</v>
      </c>
      <c r="F20">
        <f>H4+0.04</f>
        <v>19.89</v>
      </c>
      <c r="G20">
        <f>I4-0.01</f>
        <v>22.18</v>
      </c>
      <c r="H20">
        <f>J4-0.01</f>
        <v>22.849999999999998</v>
      </c>
      <c r="I20">
        <f t="shared" si="1"/>
        <v>2.2800000000000011</v>
      </c>
      <c r="J20">
        <f t="shared" si="2"/>
        <v>-2.2100000000000009</v>
      </c>
    </row>
    <row r="21" spans="1:10" x14ac:dyDescent="0.2">
      <c r="A21" t="s">
        <v>6</v>
      </c>
      <c r="B21" s="2" t="s">
        <v>13</v>
      </c>
      <c r="C21">
        <f>E5-0.04</f>
        <v>21.560000000000002</v>
      </c>
      <c r="D21">
        <f>F5-0.04</f>
        <v>21.41</v>
      </c>
      <c r="E21">
        <f>G5+0.04</f>
        <v>19.82</v>
      </c>
      <c r="F21">
        <f>H5+0.04</f>
        <v>20.02</v>
      </c>
      <c r="G21">
        <f>I5-0.01</f>
        <v>21.349999999999998</v>
      </c>
      <c r="H21">
        <f>J5-0.01</f>
        <v>21.52</v>
      </c>
      <c r="I21">
        <f t="shared" si="1"/>
        <v>1.5649999999999977</v>
      </c>
      <c r="J21">
        <f t="shared" si="2"/>
        <v>-1.514999999999997</v>
      </c>
    </row>
    <row r="22" spans="1:10" x14ac:dyDescent="0.2">
      <c r="A22" t="s">
        <v>7</v>
      </c>
      <c r="B22" s="2" t="s">
        <v>14</v>
      </c>
      <c r="C22">
        <f>E6-0.04</f>
        <v>22.87</v>
      </c>
      <c r="D22">
        <f>F6-0.04</f>
        <v>22.87</v>
      </c>
      <c r="E22">
        <f>G6+0.04</f>
        <v>22.439999999999998</v>
      </c>
      <c r="F22">
        <f>H6+0.04</f>
        <v>21.91</v>
      </c>
      <c r="G22">
        <f>I6-0.01</f>
        <v>23.11</v>
      </c>
      <c r="H22">
        <f>J6-0.01</f>
        <v>23.069999999999997</v>
      </c>
      <c r="I22">
        <f t="shared" si="1"/>
        <v>0.69500000000000384</v>
      </c>
      <c r="J22">
        <f t="shared" si="2"/>
        <v>-0.91499999999999915</v>
      </c>
    </row>
    <row r="23" spans="1:10" x14ac:dyDescent="0.2">
      <c r="A23" t="s">
        <v>8</v>
      </c>
      <c r="B23" s="2" t="s">
        <v>15</v>
      </c>
      <c r="C23">
        <f>E7-0.04</f>
        <v>19.440000000000001</v>
      </c>
      <c r="D23">
        <f>F7-0.04</f>
        <v>19.490000000000002</v>
      </c>
      <c r="E23">
        <f>G7+0.04</f>
        <v>17.93</v>
      </c>
      <c r="F23">
        <f>H7+0.04</f>
        <v>17.739999999999998</v>
      </c>
      <c r="G23">
        <f>I7-0.01</f>
        <v>18.95</v>
      </c>
      <c r="H23">
        <f>J7-0.01</f>
        <v>19.11</v>
      </c>
      <c r="I23">
        <f t="shared" si="1"/>
        <v>1.6300000000000026</v>
      </c>
      <c r="J23">
        <f t="shared" si="2"/>
        <v>-1.1950000000000003</v>
      </c>
    </row>
    <row r="24" spans="1:10" x14ac:dyDescent="0.2">
      <c r="A24" t="s">
        <v>9</v>
      </c>
      <c r="B24" s="2" t="s">
        <v>17</v>
      </c>
      <c r="C24">
        <f>E8-0.04</f>
        <v>20.880000000000003</v>
      </c>
      <c r="D24">
        <f>F8-0.04</f>
        <v>21.14</v>
      </c>
      <c r="E24">
        <f>G8+0.04</f>
        <v>18.47</v>
      </c>
      <c r="F24">
        <f>H8+0.04</f>
        <v>18.73</v>
      </c>
      <c r="G24">
        <f>I8-0.01</f>
        <v>20.61</v>
      </c>
      <c r="H24">
        <f>J8-0.01</f>
        <v>20.369999999999997</v>
      </c>
      <c r="I24">
        <f t="shared" si="1"/>
        <v>2.41</v>
      </c>
      <c r="J24">
        <f t="shared" si="2"/>
        <v>-1.889999999999997</v>
      </c>
    </row>
    <row r="27" spans="1:10" x14ac:dyDescent="0.2">
      <c r="A27" s="8" t="s">
        <v>31</v>
      </c>
      <c r="B27" t="s">
        <v>30</v>
      </c>
      <c r="C27" t="s">
        <v>59</v>
      </c>
    </row>
    <row r="28" spans="1:10" x14ac:dyDescent="0.2">
      <c r="A28">
        <v>1.1550000000000011</v>
      </c>
      <c r="B28" s="1">
        <v>2.411541517979289</v>
      </c>
      <c r="C28">
        <f>CORREL(A28:A41,B28:B41)</f>
        <v>0.94612382137392659</v>
      </c>
    </row>
    <row r="29" spans="1:10" x14ac:dyDescent="0.2">
      <c r="A29">
        <v>1.2850000000000037</v>
      </c>
      <c r="B29" s="1">
        <v>2.765912011951448</v>
      </c>
    </row>
    <row r="30" spans="1:10" x14ac:dyDescent="0.2">
      <c r="A30">
        <v>2.2800000000000011</v>
      </c>
      <c r="B30" s="1">
        <v>2.9749042488748709</v>
      </c>
    </row>
    <row r="31" spans="1:10" x14ac:dyDescent="0.2">
      <c r="A31">
        <v>1.5649999999999977</v>
      </c>
      <c r="B31" s="1">
        <v>0.98522782209994797</v>
      </c>
    </row>
    <row r="32" spans="1:10" x14ac:dyDescent="0.2">
      <c r="A32">
        <v>0.69500000000000384</v>
      </c>
      <c r="B32" s="1">
        <v>0.94136885359963274</v>
      </c>
    </row>
    <row r="33" spans="1:2" x14ac:dyDescent="0.2">
      <c r="A33">
        <v>1.6300000000000026</v>
      </c>
      <c r="B33" s="1">
        <v>3.3247275347553744</v>
      </c>
    </row>
    <row r="34" spans="1:2" x14ac:dyDescent="0.2">
      <c r="A34">
        <v>2.41</v>
      </c>
      <c r="B34" s="1">
        <v>2.5598012840541573</v>
      </c>
    </row>
    <row r="35" spans="1:2" x14ac:dyDescent="0.2">
      <c r="A35">
        <v>-1.384999999999998</v>
      </c>
      <c r="B35" s="1">
        <v>-2.2119216567284621</v>
      </c>
    </row>
    <row r="36" spans="1:2" x14ac:dyDescent="0.2">
      <c r="A36">
        <v>-1.254999999999999</v>
      </c>
      <c r="B36" s="1">
        <v>-0.95611559365784293</v>
      </c>
    </row>
    <row r="37" spans="1:2" x14ac:dyDescent="0.2">
      <c r="A37">
        <v>-2.2100000000000009</v>
      </c>
      <c r="B37" s="1">
        <v>-2.6169941780785027</v>
      </c>
    </row>
    <row r="38" spans="1:2" x14ac:dyDescent="0.2">
      <c r="A38">
        <v>-1.514999999999997</v>
      </c>
      <c r="B38" s="1">
        <v>-1.0589880654350252</v>
      </c>
    </row>
    <row r="39" spans="1:2" x14ac:dyDescent="0.2">
      <c r="A39">
        <v>-0.91499999999999915</v>
      </c>
      <c r="B39" s="1">
        <v>-1.0982402068279911</v>
      </c>
    </row>
    <row r="40" spans="1:2" x14ac:dyDescent="0.2">
      <c r="A40">
        <v>-1.1950000000000003</v>
      </c>
      <c r="B40" s="1">
        <v>-1.61450391181882</v>
      </c>
    </row>
    <row r="41" spans="1:2" x14ac:dyDescent="0.2">
      <c r="A41">
        <v>-1.889999999999997</v>
      </c>
      <c r="B41" s="1">
        <v>-1.3031229341827206</v>
      </c>
    </row>
  </sheetData>
  <dataValidations count="1">
    <dataValidation operator="greaterThan" allowBlank="1" showInputMessage="1" showErrorMessage="1" promptTitle="Primer名称" prompt="请给定每个引物一个唯一的名称。为保证标签打印效果，名称长度范围为英文20个字符，汉字10个以内。为方便检索此栏请务必填写。" sqref="B10"/>
  </dataValidations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7" sqref="I17"/>
    </sheetView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2019-06-30T11:27:52Z</dcterms:created>
  <dcterms:modified xsi:type="dcterms:W3CDTF">2019-07-06T01:19:31Z</dcterms:modified>
</cp:coreProperties>
</file>