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local\dfs\AAS-USERS\sileshi.wubshet\Documents\Projects\2021_ProGo 2.0\Paper\"/>
    </mc:Choice>
  </mc:AlternateContent>
  <xr:revisionPtr revIDLastSave="0" documentId="13_ncr:1_{B6C82468-CBA9-4948-92F3-AA2A7E1DEED5}" xr6:coauthVersionLast="47" xr6:coauthVersionMax="47" xr10:uidLastSave="{00000000-0000-0000-0000-000000000000}"/>
  <bookViews>
    <workbookView xWindow="-120" yWindow="-120" windowWidth="29040" windowHeight="15840" xr2:uid="{15242EF8-C26C-4DD6-B733-F4ED36FE0AD1}"/>
  </bookViews>
  <sheets>
    <sheet name="Raw Data" sheetId="1" r:id="rId1"/>
    <sheet name="Plate layou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13" i="2" l="1"/>
  <c r="X13" i="2"/>
  <c r="W13" i="2"/>
  <c r="V13" i="2"/>
  <c r="U13" i="2"/>
  <c r="T13" i="2"/>
  <c r="S13" i="2"/>
  <c r="R13" i="2"/>
  <c r="W4" i="1"/>
  <c r="V4" i="1"/>
  <c r="U5" i="1"/>
  <c r="U6" i="1"/>
  <c r="U4" i="1"/>
  <c r="S4" i="1"/>
  <c r="T4" i="1"/>
  <c r="R6" i="1"/>
  <c r="R5" i="1"/>
  <c r="R4" i="1"/>
</calcChain>
</file>

<file path=xl/sharedStrings.xml><?xml version="1.0" encoding="utf-8"?>
<sst xmlns="http://schemas.openxmlformats.org/spreadsheetml/2006/main" count="227" uniqueCount="205">
  <si>
    <t>A</t>
  </si>
  <si>
    <t>B</t>
  </si>
  <si>
    <t>C</t>
  </si>
  <si>
    <t>D</t>
  </si>
  <si>
    <t>E</t>
  </si>
  <si>
    <t>F</t>
  </si>
  <si>
    <t>G</t>
  </si>
  <si>
    <t>H</t>
  </si>
  <si>
    <t>Well ID</t>
  </si>
  <si>
    <t>Name</t>
  </si>
  <si>
    <t>Well</t>
  </si>
  <si>
    <t>Conc/Dil</t>
  </si>
  <si>
    <t>Count</t>
  </si>
  <si>
    <t>Mean</t>
  </si>
  <si>
    <t>Std Dev</t>
  </si>
  <si>
    <t>CV (%)</t>
  </si>
  <si>
    <t>BLK</t>
  </si>
  <si>
    <t>Met</t>
  </si>
  <si>
    <t>A1</t>
  </si>
  <si>
    <t>A2</t>
  </si>
  <si>
    <t>A3</t>
  </si>
  <si>
    <t>QPos</t>
  </si>
  <si>
    <t>B2</t>
  </si>
  <si>
    <t>B3</t>
  </si>
  <si>
    <t>B1</t>
  </si>
  <si>
    <t>Sitaglyp</t>
  </si>
  <si>
    <t>C1</t>
  </si>
  <si>
    <t>C2</t>
  </si>
  <si>
    <t>C3</t>
  </si>
  <si>
    <t>PRO1</t>
  </si>
  <si>
    <t>A4</t>
  </si>
  <si>
    <t>A5</t>
  </si>
  <si>
    <t>A6</t>
  </si>
  <si>
    <t>B4</t>
  </si>
  <si>
    <t>B5</t>
  </si>
  <si>
    <t>B6</t>
  </si>
  <si>
    <t>C4</t>
  </si>
  <si>
    <t>C5</t>
  </si>
  <si>
    <t>C6</t>
  </si>
  <si>
    <t>D4</t>
  </si>
  <si>
    <t>D5</t>
  </si>
  <si>
    <t>D6</t>
  </si>
  <si>
    <t>E4</t>
  </si>
  <si>
    <t>E5</t>
  </si>
  <si>
    <t>E6</t>
  </si>
  <si>
    <t>F4</t>
  </si>
  <si>
    <t>F5</t>
  </si>
  <si>
    <t>F6</t>
  </si>
  <si>
    <t>G4</t>
  </si>
  <si>
    <t>G5</t>
  </si>
  <si>
    <t>G6</t>
  </si>
  <si>
    <t>H4</t>
  </si>
  <si>
    <t>H5</t>
  </si>
  <si>
    <t>H6</t>
  </si>
  <si>
    <t>PRO2</t>
  </si>
  <si>
    <t>A7</t>
  </si>
  <si>
    <t>A8</t>
  </si>
  <si>
    <t>A9</t>
  </si>
  <si>
    <t>B7</t>
  </si>
  <si>
    <t>B8</t>
  </si>
  <si>
    <t>B9</t>
  </si>
  <si>
    <t>C7</t>
  </si>
  <si>
    <t>C8</t>
  </si>
  <si>
    <t>C9</t>
  </si>
  <si>
    <t>D7</t>
  </si>
  <si>
    <t>D8</t>
  </si>
  <si>
    <t>D9</t>
  </si>
  <si>
    <t>E7</t>
  </si>
  <si>
    <t>E8</t>
  </si>
  <si>
    <t>E9</t>
  </si>
  <si>
    <t>F7</t>
  </si>
  <si>
    <t>F8</t>
  </si>
  <si>
    <t>F9</t>
  </si>
  <si>
    <t>G7</t>
  </si>
  <si>
    <t>G8</t>
  </si>
  <si>
    <t>G9</t>
  </si>
  <si>
    <t>H7</t>
  </si>
  <si>
    <t>H8</t>
  </si>
  <si>
    <t>H9</t>
  </si>
  <si>
    <t>PRO3</t>
  </si>
  <si>
    <t>A10</t>
  </si>
  <si>
    <t>A11</t>
  </si>
  <si>
    <t>A12</t>
  </si>
  <si>
    <t>B10</t>
  </si>
  <si>
    <t>B11</t>
  </si>
  <si>
    <t>B12</t>
  </si>
  <si>
    <t>C10</t>
  </si>
  <si>
    <t>C11</t>
  </si>
  <si>
    <t>C12</t>
  </si>
  <si>
    <t>D10</t>
  </si>
  <si>
    <t>D11</t>
  </si>
  <si>
    <t>D12</t>
  </si>
  <si>
    <t>E10</t>
  </si>
  <si>
    <t>E11</t>
  </si>
  <si>
    <t>E12</t>
  </si>
  <si>
    <t>F10</t>
  </si>
  <si>
    <t>F11</t>
  </si>
  <si>
    <t>F12</t>
  </si>
  <si>
    <t>G10</t>
  </si>
  <si>
    <t>G11</t>
  </si>
  <si>
    <t>G12</t>
  </si>
  <si>
    <t>H10</t>
  </si>
  <si>
    <t>H11</t>
  </si>
  <si>
    <t>H12</t>
  </si>
  <si>
    <t>Sitag.</t>
  </si>
  <si>
    <t>Initial mean</t>
  </si>
  <si>
    <t>Blank mean</t>
  </si>
  <si>
    <t>% Inhibition</t>
  </si>
  <si>
    <t>Average</t>
  </si>
  <si>
    <t>STDVA</t>
  </si>
  <si>
    <t>100% Aktivitet</t>
  </si>
  <si>
    <t>28.02.22: DPP-IV inhibition study</t>
  </si>
  <si>
    <t>Project:ProGo</t>
  </si>
  <si>
    <t>Plate format</t>
  </si>
  <si>
    <t>Samples</t>
  </si>
  <si>
    <t>Short</t>
  </si>
  <si>
    <r>
      <rPr>
        <b/>
        <sz val="11"/>
        <color rgb="FFFF0000"/>
        <rFont val="Calibri"/>
        <family val="2"/>
        <scheme val="minor"/>
      </rPr>
      <t>Final</t>
    </r>
    <r>
      <rPr>
        <sz val="11"/>
        <color theme="1"/>
        <rFont val="Calibri"/>
        <family val="2"/>
        <scheme val="minor"/>
      </rPr>
      <t xml:space="preserve"> Concentraions (mg/ml)</t>
    </r>
  </si>
  <si>
    <t>Crude</t>
  </si>
  <si>
    <t>BW</t>
  </si>
  <si>
    <t>C001_1</t>
  </si>
  <si>
    <t>C001_2</t>
  </si>
  <si>
    <t>C001_3</t>
  </si>
  <si>
    <t>P001_1</t>
  </si>
  <si>
    <t>P001_2</t>
  </si>
  <si>
    <t>P001_3</t>
  </si>
  <si>
    <t>R001_1</t>
  </si>
  <si>
    <t>R001_2</t>
  </si>
  <si>
    <t>R001_3</t>
  </si>
  <si>
    <t>Permeate</t>
  </si>
  <si>
    <t>P</t>
  </si>
  <si>
    <t>C005_1</t>
  </si>
  <si>
    <t>C005_2</t>
  </si>
  <si>
    <t>C005_3</t>
  </si>
  <si>
    <t>P005_1</t>
  </si>
  <si>
    <t>P005_2</t>
  </si>
  <si>
    <t>P005_3</t>
  </si>
  <si>
    <t>R005_1</t>
  </si>
  <si>
    <t>R005_2</t>
  </si>
  <si>
    <t>R005_3</t>
  </si>
  <si>
    <t>Retentate</t>
  </si>
  <si>
    <t>R</t>
  </si>
  <si>
    <t>S</t>
  </si>
  <si>
    <t>C010_1</t>
  </si>
  <si>
    <t>C010_2</t>
  </si>
  <si>
    <t>C010_3</t>
  </si>
  <si>
    <t>P010_1</t>
  </si>
  <si>
    <t>P010_2</t>
  </si>
  <si>
    <t>P010_3</t>
  </si>
  <si>
    <t>R010_1</t>
  </si>
  <si>
    <t>R010_2</t>
  </si>
  <si>
    <t>R010_3</t>
  </si>
  <si>
    <t>Sitagliptin</t>
  </si>
  <si>
    <t>100 uM</t>
  </si>
  <si>
    <t>Just use the supplied after the specified dilution</t>
  </si>
  <si>
    <t>C025_1</t>
  </si>
  <si>
    <t>C025_2</t>
  </si>
  <si>
    <t>C025_3</t>
  </si>
  <si>
    <t>P025_1</t>
  </si>
  <si>
    <t>P025_2</t>
  </si>
  <si>
    <t>P025_3</t>
  </si>
  <si>
    <t>R025_1</t>
  </si>
  <si>
    <t>R025_2</t>
  </si>
  <si>
    <t>R025_3</t>
  </si>
  <si>
    <t>C050_1</t>
  </si>
  <si>
    <t>C050_2</t>
  </si>
  <si>
    <t>C050_3</t>
  </si>
  <si>
    <t>P050_1</t>
  </si>
  <si>
    <t>P050_2</t>
  </si>
  <si>
    <t>P050_3</t>
  </si>
  <si>
    <t>R050_1</t>
  </si>
  <si>
    <t>R050_2</t>
  </si>
  <si>
    <t>R050_3</t>
  </si>
  <si>
    <t>For C, R, and P = start by preparing the highet concentration 50 mg/ml (this gives a final conc. Of 5 mg/ml in the assay) in appx. 300 uL of water</t>
  </si>
  <si>
    <t>C100_1</t>
  </si>
  <si>
    <t>C100_2</t>
  </si>
  <si>
    <t>C100_3</t>
  </si>
  <si>
    <t>P100_1</t>
  </si>
  <si>
    <t>P100_2</t>
  </si>
  <si>
    <t>P100_3</t>
  </si>
  <si>
    <t>R100_1</t>
  </si>
  <si>
    <t>R100_2</t>
  </si>
  <si>
    <t>R100_3</t>
  </si>
  <si>
    <t>C250_1</t>
  </si>
  <si>
    <t>C250_2</t>
  </si>
  <si>
    <t>C250_3</t>
  </si>
  <si>
    <t>P250_1</t>
  </si>
  <si>
    <t>P250_2</t>
  </si>
  <si>
    <t>P250_3</t>
  </si>
  <si>
    <t>R250_1</t>
  </si>
  <si>
    <t>R250_2</t>
  </si>
  <si>
    <t>R250_3</t>
  </si>
  <si>
    <t>C500_1</t>
  </si>
  <si>
    <t>C500_2</t>
  </si>
  <si>
    <t>C500_3</t>
  </si>
  <si>
    <t>P500_1</t>
  </si>
  <si>
    <t>P500_2</t>
  </si>
  <si>
    <t>P500_3</t>
  </si>
  <si>
    <t>R500_1</t>
  </si>
  <si>
    <t>R500_2</t>
  </si>
  <si>
    <t>R500_3</t>
  </si>
  <si>
    <t>Star concentration</t>
  </si>
  <si>
    <t>50 uL (S)</t>
  </si>
  <si>
    <t>100 ul (S)</t>
  </si>
  <si>
    <t>200 uL B</t>
  </si>
  <si>
    <t>100 ul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</si>
</sst>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0"/>
      <color rgb="FF27413E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sz val="10"/>
      <color rgb="FF202124"/>
      <name val="Arial"/>
      <family val="2"/>
    </font>
    <font>
      <sz val="8"/>
      <color theme="1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428EC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7EB2DB"/>
        <bgColor indexed="64"/>
      </patternFill>
    </fill>
    <fill>
      <patternFill patternType="solid">
        <fgColor rgb="FF8DBCE0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ABCEEA"/>
        <bgColor indexed="64"/>
      </patternFill>
    </fill>
    <fill>
      <patternFill patternType="solid">
        <fgColor rgb="FFBAD7EF"/>
        <bgColor indexed="64"/>
      </patternFill>
    </fill>
    <fill>
      <patternFill patternType="solid">
        <fgColor rgb="FFC9E0F4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7" fillId="19" borderId="2" applyNumberFormat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</cellStyleXfs>
  <cellXfs count="48">
    <xf numFmtId="0" fontId="0" fillId="0" borderId="0" xfId="0"/>
    <xf numFmtId="0" fontId="0" fillId="2" borderId="1" xfId="0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 inden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2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4" borderId="1" xfId="0" applyFont="1" applyFill="1" applyBorder="1" applyAlignment="1">
      <alignment horizontal="center" vertical="center" wrapText="1"/>
    </xf>
    <xf numFmtId="0" fontId="2" fillId="15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8" fillId="0" borderId="9" xfId="0" applyFont="1" applyBorder="1"/>
    <xf numFmtId="0" fontId="8" fillId="0" borderId="10" xfId="0" applyFont="1" applyBorder="1"/>
    <xf numFmtId="0" fontId="8" fillId="0" borderId="11" xfId="0" applyFont="1" applyBorder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left"/>
    </xf>
    <xf numFmtId="0" fontId="12" fillId="0" borderId="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2" fontId="0" fillId="0" borderId="0" xfId="0" applyNumberFormat="1"/>
    <xf numFmtId="0" fontId="12" fillId="0" borderId="12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4" fillId="20" borderId="8" xfId="4" applyBorder="1" applyAlignment="1">
      <alignment horizontal="center" vertical="center" wrapText="1"/>
    </xf>
    <xf numFmtId="0" fontId="4" fillId="22" borderId="8" xfId="6" applyBorder="1" applyAlignment="1">
      <alignment horizontal="center" vertical="center" wrapText="1"/>
    </xf>
    <xf numFmtId="0" fontId="4" fillId="21" borderId="8" xfId="5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/>
    </xf>
    <xf numFmtId="0" fontId="4" fillId="21" borderId="0" xfId="5" applyBorder="1" applyAlignment="1">
      <alignment horizontal="center" vertical="center" wrapText="1"/>
    </xf>
    <xf numFmtId="0" fontId="7" fillId="19" borderId="2" xfId="3"/>
    <xf numFmtId="0" fontId="5" fillId="17" borderId="0" xfId="1"/>
    <xf numFmtId="0" fontId="6" fillId="18" borderId="0" xfId="2"/>
    <xf numFmtId="0" fontId="15" fillId="0" borderId="0" xfId="0" applyFont="1" applyAlignment="1">
      <alignment vertical="center"/>
    </xf>
  </cellXfs>
  <cellStyles count="7">
    <cellStyle name="20% - Accent2" xfId="4" builtinId="34"/>
    <cellStyle name="20% - Accent5" xfId="5" builtinId="46"/>
    <cellStyle name="20% - Accent6" xfId="6" builtinId="50"/>
    <cellStyle name="Check Cell" xfId="3" builtinId="23"/>
    <cellStyle name="Good" xfId="1" builtinId="26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CF4D9-D674-4F29-8FC4-0A1DF5516B96}">
  <dimension ref="A1:W92"/>
  <sheetViews>
    <sheetView tabSelected="1" workbookViewId="0">
      <selection activeCell="P12" sqref="P12"/>
    </sheetView>
  </sheetViews>
  <sheetFormatPr defaultRowHeight="15" x14ac:dyDescent="0.25"/>
  <cols>
    <col min="16" max="16" width="10.85546875" bestFit="1" customWidth="1"/>
    <col min="17" max="17" width="3.28515625" bestFit="1" customWidth="1"/>
    <col min="18" max="18" width="11.28515625" bestFit="1" customWidth="1"/>
    <col min="19" max="19" width="11.5703125" bestFit="1" customWidth="1"/>
    <col min="20" max="20" width="11.28515625" bestFit="1" customWidth="1"/>
    <col min="21" max="21" width="12" bestFit="1" customWidth="1"/>
    <col min="22" max="22" width="8.28515625" bestFit="1" customWidth="1"/>
    <col min="23" max="23" width="8.42578125" customWidth="1"/>
  </cols>
  <sheetData>
    <row r="1" spans="1:23" x14ac:dyDescent="0.25">
      <c r="A1" s="1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23" ht="15.75" thickBot="1" x14ac:dyDescent="0.3">
      <c r="A2" s="2" t="s">
        <v>0</v>
      </c>
      <c r="B2" s="3">
        <v>989952</v>
      </c>
      <c r="C2" s="3">
        <v>974625</v>
      </c>
      <c r="D2" s="3">
        <v>986450</v>
      </c>
      <c r="E2" s="4">
        <v>6991918</v>
      </c>
      <c r="F2" s="4">
        <v>6883474</v>
      </c>
      <c r="G2" s="4">
        <v>6716696</v>
      </c>
      <c r="H2" s="4">
        <v>6736122</v>
      </c>
      <c r="I2" s="5">
        <v>7308285</v>
      </c>
      <c r="J2" s="5">
        <v>7263497</v>
      </c>
      <c r="K2" s="5">
        <v>7032143</v>
      </c>
      <c r="L2" s="5">
        <v>7214514</v>
      </c>
      <c r="M2" s="5">
        <v>7464469</v>
      </c>
      <c r="N2" s="6">
        <v>355.45499999999998</v>
      </c>
    </row>
    <row r="3" spans="1:23" ht="15.75" thickBot="1" x14ac:dyDescent="0.3">
      <c r="A3" s="2" t="s">
        <v>1</v>
      </c>
      <c r="B3" s="5">
        <v>7065002</v>
      </c>
      <c r="C3" s="4">
        <v>6832767</v>
      </c>
      <c r="D3" s="4">
        <v>6863452</v>
      </c>
      <c r="E3" s="4">
        <v>6740654</v>
      </c>
      <c r="F3" s="4">
        <v>6669748</v>
      </c>
      <c r="G3" s="4">
        <v>6536598</v>
      </c>
      <c r="H3" s="7">
        <v>6438625</v>
      </c>
      <c r="I3" s="5">
        <v>7062525</v>
      </c>
      <c r="J3" s="4">
        <v>6917127</v>
      </c>
      <c r="K3" s="4">
        <v>6595102</v>
      </c>
      <c r="L3" s="4">
        <v>6834833</v>
      </c>
      <c r="M3" s="5">
        <v>7181405</v>
      </c>
      <c r="N3" s="6">
        <v>355.45499999999998</v>
      </c>
      <c r="P3" s="27"/>
      <c r="Q3" s="28"/>
      <c r="R3" s="28" t="s">
        <v>104</v>
      </c>
      <c r="S3" s="28" t="s">
        <v>105</v>
      </c>
      <c r="T3" s="28" t="s">
        <v>106</v>
      </c>
      <c r="U3" s="28" t="s">
        <v>107</v>
      </c>
      <c r="V3" s="28" t="s">
        <v>108</v>
      </c>
      <c r="W3" s="29" t="s">
        <v>109</v>
      </c>
    </row>
    <row r="4" spans="1:23" x14ac:dyDescent="0.25">
      <c r="A4" s="2" t="s">
        <v>2</v>
      </c>
      <c r="B4" s="3">
        <v>854588</v>
      </c>
      <c r="C4" s="3">
        <v>860400</v>
      </c>
      <c r="D4" s="3">
        <v>850406</v>
      </c>
      <c r="E4" s="4">
        <v>6828375</v>
      </c>
      <c r="F4" s="7">
        <v>6380303</v>
      </c>
      <c r="G4" s="7">
        <v>6496853</v>
      </c>
      <c r="H4" s="4">
        <v>6691811</v>
      </c>
      <c r="I4" s="4">
        <v>6556575</v>
      </c>
      <c r="J4" s="7">
        <v>6386078</v>
      </c>
      <c r="K4" s="4">
        <v>6579552</v>
      </c>
      <c r="L4" s="4">
        <v>6884024</v>
      </c>
      <c r="M4" s="4">
        <v>6937544</v>
      </c>
      <c r="N4" s="6">
        <v>355.45499999999998</v>
      </c>
      <c r="P4" s="21" t="s">
        <v>25</v>
      </c>
      <c r="Q4" s="20" t="s">
        <v>26</v>
      </c>
      <c r="R4" s="20">
        <f>E18</f>
        <v>854588</v>
      </c>
      <c r="S4" s="19">
        <f>G15</f>
        <v>6920407</v>
      </c>
      <c r="T4" s="19">
        <f>G12</f>
        <v>983676</v>
      </c>
      <c r="U4" s="19">
        <f>(($S$4-R4)/$S$4)*100</f>
        <v>87.651188723437798</v>
      </c>
      <c r="V4" s="19">
        <f>AVERAGE(U4:U6)</f>
        <v>87.643337547440012</v>
      </c>
      <c r="W4" s="22">
        <f>STDEVA(U4:U6)</f>
        <v>7.252615680468999E-2</v>
      </c>
    </row>
    <row r="5" spans="1:23" x14ac:dyDescent="0.25">
      <c r="A5" s="2" t="s">
        <v>3</v>
      </c>
      <c r="B5" s="8"/>
      <c r="C5" s="8"/>
      <c r="D5" s="8"/>
      <c r="E5" s="7">
        <v>6201632</v>
      </c>
      <c r="F5" s="7">
        <v>6095714</v>
      </c>
      <c r="G5" s="7">
        <v>6207807</v>
      </c>
      <c r="H5" s="9">
        <v>5428921</v>
      </c>
      <c r="I5" s="10">
        <v>5888737</v>
      </c>
      <c r="J5" s="9">
        <v>5424305</v>
      </c>
      <c r="K5" s="7">
        <v>6049904</v>
      </c>
      <c r="L5" s="7">
        <v>6175144</v>
      </c>
      <c r="M5" s="4">
        <v>6524177</v>
      </c>
      <c r="N5" s="6">
        <v>355.45499999999998</v>
      </c>
      <c r="P5" s="21"/>
      <c r="Q5" s="20" t="s">
        <v>27</v>
      </c>
      <c r="R5" s="20">
        <f>E19</f>
        <v>860400</v>
      </c>
      <c r="S5" s="19"/>
      <c r="T5" s="19"/>
      <c r="U5" s="19">
        <f>(($S$4-R5)/$S$4)*100</f>
        <v>87.567205223623418</v>
      </c>
      <c r="V5" s="19"/>
      <c r="W5" s="22"/>
    </row>
    <row r="6" spans="1:23" ht="15.75" thickBot="1" x14ac:dyDescent="0.3">
      <c r="A6" s="2" t="s">
        <v>4</v>
      </c>
      <c r="B6" s="8"/>
      <c r="C6" s="8"/>
      <c r="D6" s="8"/>
      <c r="E6" s="7">
        <v>6061402</v>
      </c>
      <c r="F6" s="9">
        <v>5503762</v>
      </c>
      <c r="G6" s="9">
        <v>5495382</v>
      </c>
      <c r="H6" s="11">
        <v>4899806</v>
      </c>
      <c r="I6" s="11">
        <v>4986235</v>
      </c>
      <c r="J6" s="12">
        <v>4434633</v>
      </c>
      <c r="K6" s="10">
        <v>5717090</v>
      </c>
      <c r="L6" s="9">
        <v>5388963</v>
      </c>
      <c r="M6" s="10">
        <v>5843180</v>
      </c>
      <c r="N6" s="6">
        <v>355.45499999999998</v>
      </c>
      <c r="P6" s="23"/>
      <c r="Q6" s="24" t="s">
        <v>28</v>
      </c>
      <c r="R6" s="24">
        <f>E20</f>
        <v>850406</v>
      </c>
      <c r="S6" s="25"/>
      <c r="T6" s="25"/>
      <c r="U6" s="25">
        <f>(($S$4-R6)/$S$4)*100</f>
        <v>87.711618695258821</v>
      </c>
      <c r="V6" s="25"/>
      <c r="W6" s="26"/>
    </row>
    <row r="7" spans="1:23" x14ac:dyDescent="0.25">
      <c r="A7" s="2" t="s">
        <v>5</v>
      </c>
      <c r="B7" s="8"/>
      <c r="C7" s="8"/>
      <c r="D7" s="8"/>
      <c r="E7" s="9">
        <v>5367227</v>
      </c>
      <c r="F7" s="12">
        <v>4475597</v>
      </c>
      <c r="G7" s="12">
        <v>4459994</v>
      </c>
      <c r="H7" s="12">
        <v>4257838</v>
      </c>
      <c r="I7" s="13">
        <v>3692008</v>
      </c>
      <c r="J7" s="12">
        <v>4218058</v>
      </c>
      <c r="K7" s="9">
        <v>5325359</v>
      </c>
      <c r="L7" s="9">
        <v>5493291</v>
      </c>
      <c r="M7" s="9">
        <v>5332035</v>
      </c>
      <c r="N7" s="6">
        <v>355.45499999999998</v>
      </c>
    </row>
    <row r="8" spans="1:23" x14ac:dyDescent="0.25">
      <c r="A8" s="2" t="s">
        <v>6</v>
      </c>
      <c r="B8" s="8"/>
      <c r="C8" s="8"/>
      <c r="D8" s="8"/>
      <c r="E8" s="13">
        <v>3935378</v>
      </c>
      <c r="F8" s="14">
        <v>3591484</v>
      </c>
      <c r="G8" s="14">
        <v>3576044</v>
      </c>
      <c r="H8" s="15">
        <v>2893752</v>
      </c>
      <c r="I8" s="16">
        <v>2610187</v>
      </c>
      <c r="J8" s="15">
        <v>2934006</v>
      </c>
      <c r="K8" s="12">
        <v>4234371</v>
      </c>
      <c r="L8" s="13">
        <v>4087969</v>
      </c>
      <c r="M8" s="13">
        <v>4001075</v>
      </c>
      <c r="N8" s="6">
        <v>355.45499999999998</v>
      </c>
    </row>
    <row r="9" spans="1:23" x14ac:dyDescent="0.25">
      <c r="A9" s="2" t="s">
        <v>7</v>
      </c>
      <c r="B9" s="8"/>
      <c r="C9" s="8"/>
      <c r="D9" s="8"/>
      <c r="E9" s="15">
        <v>2832597</v>
      </c>
      <c r="F9" s="16">
        <v>2667637</v>
      </c>
      <c r="G9" s="16">
        <v>2668627</v>
      </c>
      <c r="H9" s="17">
        <v>2143765</v>
      </c>
      <c r="I9" s="17">
        <v>1982271</v>
      </c>
      <c r="J9" s="17">
        <v>2151734</v>
      </c>
      <c r="K9" s="14">
        <v>3284501</v>
      </c>
      <c r="L9" s="16">
        <v>2731657</v>
      </c>
      <c r="M9" s="15">
        <v>3015029</v>
      </c>
      <c r="N9" s="6">
        <v>355.45499999999998</v>
      </c>
    </row>
    <row r="11" spans="1:23" x14ac:dyDescent="0.25">
      <c r="A11" s="2" t="s">
        <v>8</v>
      </c>
      <c r="B11" s="2" t="s">
        <v>9</v>
      </c>
      <c r="C11" s="2" t="s">
        <v>10</v>
      </c>
      <c r="D11" s="2" t="s">
        <v>11</v>
      </c>
      <c r="E11" s="2">
        <v>355.45499999999998</v>
      </c>
      <c r="F11" s="2" t="s">
        <v>12</v>
      </c>
      <c r="G11" s="2" t="s">
        <v>13</v>
      </c>
      <c r="H11" s="2" t="s">
        <v>14</v>
      </c>
      <c r="I11" s="2" t="s">
        <v>15</v>
      </c>
      <c r="M11" s="19"/>
    </row>
    <row r="12" spans="1:23" x14ac:dyDescent="0.25">
      <c r="A12" s="18" t="s">
        <v>16</v>
      </c>
      <c r="B12" s="18" t="s">
        <v>17</v>
      </c>
      <c r="C12" s="18" t="s">
        <v>18</v>
      </c>
      <c r="D12" s="18"/>
      <c r="E12" s="18">
        <v>989952</v>
      </c>
      <c r="F12" s="18">
        <v>3</v>
      </c>
      <c r="G12" s="18">
        <v>983676</v>
      </c>
      <c r="H12" s="18">
        <v>8031</v>
      </c>
      <c r="I12" s="18">
        <v>0.81599999999999995</v>
      </c>
    </row>
    <row r="13" spans="1:23" x14ac:dyDescent="0.25">
      <c r="A13" s="18"/>
      <c r="B13" s="18"/>
      <c r="C13" s="18" t="s">
        <v>19</v>
      </c>
      <c r="D13" s="18"/>
      <c r="E13" s="18">
        <v>974625</v>
      </c>
      <c r="F13" s="18"/>
      <c r="G13" s="18"/>
      <c r="H13" s="18"/>
      <c r="I13" s="18"/>
      <c r="M13" s="20"/>
    </row>
    <row r="14" spans="1:23" x14ac:dyDescent="0.25">
      <c r="A14" s="18"/>
      <c r="B14" s="18"/>
      <c r="C14" s="18" t="s">
        <v>20</v>
      </c>
      <c r="D14" s="18"/>
      <c r="E14" s="18">
        <v>986450</v>
      </c>
      <c r="F14" s="18"/>
      <c r="G14" s="18"/>
      <c r="H14" s="18"/>
      <c r="I14" s="18"/>
      <c r="M14" s="20"/>
    </row>
    <row r="15" spans="1:23" ht="25.5" x14ac:dyDescent="0.25">
      <c r="A15" s="18" t="s">
        <v>110</v>
      </c>
      <c r="B15" s="18" t="s">
        <v>21</v>
      </c>
      <c r="C15" s="18" t="s">
        <v>22</v>
      </c>
      <c r="D15" s="18"/>
      <c r="E15" s="18">
        <v>6832767</v>
      </c>
      <c r="F15" s="18">
        <v>3</v>
      </c>
      <c r="G15" s="18">
        <v>6920407</v>
      </c>
      <c r="H15" s="18">
        <v>126159</v>
      </c>
      <c r="I15" s="18">
        <v>1.823</v>
      </c>
      <c r="M15" s="20"/>
      <c r="N15" s="20"/>
      <c r="O15" s="20"/>
      <c r="P15" s="20"/>
      <c r="Q15" s="19"/>
      <c r="R15" s="19"/>
      <c r="S15" s="19"/>
      <c r="T15" s="19"/>
      <c r="U15" s="19"/>
    </row>
    <row r="16" spans="1:23" x14ac:dyDescent="0.25">
      <c r="A16" s="18"/>
      <c r="B16" s="18"/>
      <c r="C16" s="18" t="s">
        <v>23</v>
      </c>
      <c r="D16" s="18"/>
      <c r="E16" s="18">
        <v>6863452</v>
      </c>
      <c r="F16" s="18"/>
      <c r="G16" s="18"/>
      <c r="H16" s="18"/>
      <c r="I16" s="18"/>
      <c r="M16" s="20"/>
      <c r="N16" s="20"/>
      <c r="O16" s="20"/>
      <c r="P16" s="20"/>
      <c r="Q16" s="19"/>
      <c r="R16" s="19"/>
      <c r="S16" s="19"/>
      <c r="T16" s="19"/>
      <c r="U16" s="19"/>
    </row>
    <row r="17" spans="1:21" x14ac:dyDescent="0.25">
      <c r="A17" s="18"/>
      <c r="B17" s="18"/>
      <c r="C17" s="18" t="s">
        <v>24</v>
      </c>
      <c r="D17" s="18"/>
      <c r="E17" s="18">
        <v>7065002</v>
      </c>
      <c r="F17" s="18"/>
      <c r="G17" s="18"/>
      <c r="H17" s="18"/>
      <c r="I17" s="18"/>
      <c r="M17" s="20"/>
      <c r="N17" s="20"/>
      <c r="O17" s="20"/>
      <c r="P17" s="20"/>
      <c r="Q17" s="19"/>
      <c r="R17" s="19"/>
      <c r="S17" s="19"/>
      <c r="T17" s="19"/>
      <c r="U17" s="19"/>
    </row>
    <row r="18" spans="1:21" x14ac:dyDescent="0.25">
      <c r="A18" s="18" t="s">
        <v>25</v>
      </c>
      <c r="B18" s="18"/>
      <c r="C18" s="18" t="s">
        <v>26</v>
      </c>
      <c r="D18" s="18"/>
      <c r="E18" s="18">
        <v>854588</v>
      </c>
      <c r="F18" s="18">
        <v>3</v>
      </c>
      <c r="G18" s="18">
        <v>855131</v>
      </c>
      <c r="H18" s="18">
        <v>5019</v>
      </c>
      <c r="I18" s="18">
        <v>0.58699999999999997</v>
      </c>
      <c r="M18" s="19"/>
      <c r="N18" s="19"/>
      <c r="O18" s="19"/>
      <c r="P18" s="19"/>
      <c r="Q18" s="19"/>
      <c r="R18" s="19"/>
      <c r="S18" s="19"/>
      <c r="T18" s="19"/>
      <c r="U18" s="19"/>
    </row>
    <row r="19" spans="1:21" x14ac:dyDescent="0.25">
      <c r="A19" s="18"/>
      <c r="B19" s="18"/>
      <c r="C19" s="18" t="s">
        <v>27</v>
      </c>
      <c r="D19" s="18"/>
      <c r="E19" s="18">
        <v>860400</v>
      </c>
      <c r="F19" s="18"/>
      <c r="G19" s="18"/>
      <c r="H19" s="18"/>
      <c r="I19" s="18"/>
      <c r="M19" s="19"/>
      <c r="N19" s="19"/>
      <c r="O19" s="19"/>
      <c r="P19" s="19"/>
      <c r="Q19" s="19"/>
      <c r="R19" s="19"/>
      <c r="S19" s="19"/>
      <c r="T19" s="19"/>
      <c r="U19" s="19"/>
    </row>
    <row r="20" spans="1:21" x14ac:dyDescent="0.25">
      <c r="A20" s="18"/>
      <c r="B20" s="18"/>
      <c r="C20" s="18" t="s">
        <v>28</v>
      </c>
      <c r="D20" s="18"/>
      <c r="E20" s="18">
        <v>850406</v>
      </c>
      <c r="F20" s="18"/>
      <c r="G20" s="18"/>
      <c r="H20" s="18"/>
      <c r="I20" s="18"/>
    </row>
    <row r="21" spans="1:21" x14ac:dyDescent="0.25">
      <c r="A21" s="18" t="s">
        <v>29</v>
      </c>
      <c r="B21" s="18"/>
      <c r="C21" s="18" t="s">
        <v>30</v>
      </c>
      <c r="D21" s="18">
        <v>0.01</v>
      </c>
      <c r="E21" s="18">
        <v>6991918</v>
      </c>
      <c r="F21" s="18">
        <v>3</v>
      </c>
      <c r="G21" s="18">
        <v>6864029</v>
      </c>
      <c r="H21" s="18">
        <v>138638</v>
      </c>
      <c r="I21" s="18">
        <v>2.02</v>
      </c>
    </row>
    <row r="22" spans="1:21" x14ac:dyDescent="0.25">
      <c r="A22" s="18"/>
      <c r="B22" s="18"/>
      <c r="C22" s="18" t="s">
        <v>31</v>
      </c>
      <c r="D22" s="18">
        <v>0.01</v>
      </c>
      <c r="E22" s="18">
        <v>6883474</v>
      </c>
      <c r="F22" s="18"/>
      <c r="G22" s="18"/>
      <c r="H22" s="18"/>
      <c r="I22" s="18"/>
    </row>
    <row r="23" spans="1:21" x14ac:dyDescent="0.25">
      <c r="A23" s="18"/>
      <c r="B23" s="18"/>
      <c r="C23" s="18" t="s">
        <v>32</v>
      </c>
      <c r="D23" s="18">
        <v>0.01</v>
      </c>
      <c r="E23" s="18">
        <v>6716696</v>
      </c>
      <c r="F23" s="18"/>
      <c r="G23" s="18"/>
      <c r="H23" s="18"/>
      <c r="I23" s="18"/>
    </row>
    <row r="24" spans="1:21" x14ac:dyDescent="0.25">
      <c r="A24" s="18"/>
      <c r="B24" s="18"/>
      <c r="C24" s="18" t="s">
        <v>33</v>
      </c>
      <c r="D24" s="18">
        <v>0.05</v>
      </c>
      <c r="E24" s="18">
        <v>6740654</v>
      </c>
      <c r="F24" s="18">
        <v>3</v>
      </c>
      <c r="G24" s="18">
        <v>6649000</v>
      </c>
      <c r="H24" s="18">
        <v>103598</v>
      </c>
      <c r="I24" s="18">
        <v>1.5580000000000001</v>
      </c>
    </row>
    <row r="25" spans="1:21" x14ac:dyDescent="0.25">
      <c r="A25" s="18"/>
      <c r="B25" s="18"/>
      <c r="C25" s="18" t="s">
        <v>34</v>
      </c>
      <c r="D25" s="18">
        <v>0.05</v>
      </c>
      <c r="E25" s="18">
        <v>6669748</v>
      </c>
      <c r="F25" s="18"/>
      <c r="G25" s="18"/>
      <c r="H25" s="18"/>
      <c r="I25" s="18"/>
    </row>
    <row r="26" spans="1:21" x14ac:dyDescent="0.25">
      <c r="A26" s="18"/>
      <c r="B26" s="18"/>
      <c r="C26" s="18" t="s">
        <v>35</v>
      </c>
      <c r="D26" s="18">
        <v>0.05</v>
      </c>
      <c r="E26" s="18">
        <v>6536598</v>
      </c>
      <c r="F26" s="18"/>
      <c r="G26" s="18"/>
      <c r="H26" s="18"/>
      <c r="I26" s="18"/>
    </row>
    <row r="27" spans="1:21" x14ac:dyDescent="0.25">
      <c r="A27" s="18"/>
      <c r="B27" s="18"/>
      <c r="C27" s="18" t="s">
        <v>36</v>
      </c>
      <c r="D27" s="18">
        <v>0.1</v>
      </c>
      <c r="E27" s="18">
        <v>6828375</v>
      </c>
      <c r="F27" s="18">
        <v>3</v>
      </c>
      <c r="G27" s="18">
        <v>6568510</v>
      </c>
      <c r="H27" s="18">
        <v>232472</v>
      </c>
      <c r="I27" s="18">
        <v>3.5390000000000001</v>
      </c>
    </row>
    <row r="28" spans="1:21" x14ac:dyDescent="0.25">
      <c r="A28" s="18"/>
      <c r="B28" s="18"/>
      <c r="C28" s="18" t="s">
        <v>37</v>
      </c>
      <c r="D28" s="18">
        <v>0.1</v>
      </c>
      <c r="E28" s="18">
        <v>6380303</v>
      </c>
      <c r="F28" s="18"/>
      <c r="G28" s="18"/>
      <c r="H28" s="18"/>
      <c r="I28" s="18"/>
    </row>
    <row r="29" spans="1:21" x14ac:dyDescent="0.25">
      <c r="A29" s="18"/>
      <c r="B29" s="18"/>
      <c r="C29" s="18" t="s">
        <v>38</v>
      </c>
      <c r="D29" s="18">
        <v>0.1</v>
      </c>
      <c r="E29" s="18">
        <v>6496853</v>
      </c>
      <c r="F29" s="18"/>
      <c r="G29" s="18"/>
      <c r="H29" s="18"/>
      <c r="I29" s="18"/>
    </row>
    <row r="30" spans="1:21" x14ac:dyDescent="0.25">
      <c r="A30" s="18"/>
      <c r="B30" s="18"/>
      <c r="C30" s="18" t="s">
        <v>39</v>
      </c>
      <c r="D30" s="18">
        <v>0.25</v>
      </c>
      <c r="E30" s="18">
        <v>6201632</v>
      </c>
      <c r="F30" s="18">
        <v>3</v>
      </c>
      <c r="G30" s="18">
        <v>6168384</v>
      </c>
      <c r="H30" s="18">
        <v>63010</v>
      </c>
      <c r="I30" s="18">
        <v>1.0209999999999999</v>
      </c>
    </row>
    <row r="31" spans="1:21" x14ac:dyDescent="0.25">
      <c r="A31" s="18"/>
      <c r="B31" s="18"/>
      <c r="C31" s="18" t="s">
        <v>40</v>
      </c>
      <c r="D31" s="18">
        <v>0.25</v>
      </c>
      <c r="E31" s="18">
        <v>6095714</v>
      </c>
      <c r="F31" s="18"/>
      <c r="G31" s="18"/>
      <c r="H31" s="18"/>
      <c r="I31" s="18"/>
    </row>
    <row r="32" spans="1:21" x14ac:dyDescent="0.25">
      <c r="A32" s="18"/>
      <c r="B32" s="18"/>
      <c r="C32" s="18" t="s">
        <v>41</v>
      </c>
      <c r="D32" s="18">
        <v>0.25</v>
      </c>
      <c r="E32" s="18">
        <v>6207807</v>
      </c>
      <c r="F32" s="18"/>
      <c r="G32" s="18"/>
      <c r="H32" s="18"/>
      <c r="I32" s="18"/>
    </row>
    <row r="33" spans="1:9" x14ac:dyDescent="0.25">
      <c r="A33" s="18"/>
      <c r="B33" s="18"/>
      <c r="C33" s="18" t="s">
        <v>42</v>
      </c>
      <c r="D33" s="18">
        <v>0.5</v>
      </c>
      <c r="E33" s="18">
        <v>6061402</v>
      </c>
      <c r="F33" s="18">
        <v>3</v>
      </c>
      <c r="G33" s="18">
        <v>5686849</v>
      </c>
      <c r="H33" s="18">
        <v>324400</v>
      </c>
      <c r="I33" s="18">
        <v>5.7039999999999997</v>
      </c>
    </row>
    <row r="34" spans="1:9" x14ac:dyDescent="0.25">
      <c r="A34" s="18"/>
      <c r="B34" s="18"/>
      <c r="C34" s="18" t="s">
        <v>43</v>
      </c>
      <c r="D34" s="18">
        <v>0.5</v>
      </c>
      <c r="E34" s="18">
        <v>5503762</v>
      </c>
      <c r="F34" s="18"/>
      <c r="G34" s="18"/>
      <c r="H34" s="18"/>
      <c r="I34" s="18"/>
    </row>
    <row r="35" spans="1:9" x14ac:dyDescent="0.25">
      <c r="A35" s="18"/>
      <c r="B35" s="18"/>
      <c r="C35" s="18" t="s">
        <v>44</v>
      </c>
      <c r="D35" s="18">
        <v>0.5</v>
      </c>
      <c r="E35" s="18">
        <v>5495382</v>
      </c>
      <c r="F35" s="18"/>
      <c r="G35" s="18"/>
      <c r="H35" s="18"/>
      <c r="I35" s="18"/>
    </row>
    <row r="36" spans="1:9" x14ac:dyDescent="0.25">
      <c r="A36" s="18"/>
      <c r="B36" s="18"/>
      <c r="C36" s="18" t="s">
        <v>45</v>
      </c>
      <c r="D36" s="18">
        <v>1</v>
      </c>
      <c r="E36" s="18">
        <v>5367227</v>
      </c>
      <c r="F36" s="18">
        <v>3</v>
      </c>
      <c r="G36" s="18">
        <v>4767606</v>
      </c>
      <c r="H36" s="18">
        <v>519346</v>
      </c>
      <c r="I36" s="18">
        <v>10.893000000000001</v>
      </c>
    </row>
    <row r="37" spans="1:9" x14ac:dyDescent="0.25">
      <c r="A37" s="18"/>
      <c r="B37" s="18"/>
      <c r="C37" s="18" t="s">
        <v>46</v>
      </c>
      <c r="D37" s="18">
        <v>1</v>
      </c>
      <c r="E37" s="18">
        <v>4475597</v>
      </c>
      <c r="F37" s="18"/>
      <c r="G37" s="18"/>
      <c r="H37" s="18"/>
      <c r="I37" s="18"/>
    </row>
    <row r="38" spans="1:9" x14ac:dyDescent="0.25">
      <c r="A38" s="18"/>
      <c r="B38" s="18"/>
      <c r="C38" s="18" t="s">
        <v>47</v>
      </c>
      <c r="D38" s="18">
        <v>1</v>
      </c>
      <c r="E38" s="18">
        <v>4459994</v>
      </c>
      <c r="F38" s="18"/>
      <c r="G38" s="18"/>
      <c r="H38" s="18"/>
      <c r="I38" s="18"/>
    </row>
    <row r="39" spans="1:9" x14ac:dyDescent="0.25">
      <c r="A39" s="18"/>
      <c r="B39" s="18"/>
      <c r="C39" s="18" t="s">
        <v>48</v>
      </c>
      <c r="D39" s="18">
        <v>2.5</v>
      </c>
      <c r="E39" s="18">
        <v>3935378</v>
      </c>
      <c r="F39" s="18">
        <v>3</v>
      </c>
      <c r="G39" s="18">
        <v>3700969</v>
      </c>
      <c r="H39" s="18">
        <v>203151</v>
      </c>
      <c r="I39" s="18">
        <v>5.4889999999999999</v>
      </c>
    </row>
    <row r="40" spans="1:9" x14ac:dyDescent="0.25">
      <c r="A40" s="18"/>
      <c r="B40" s="18"/>
      <c r="C40" s="18" t="s">
        <v>49</v>
      </c>
      <c r="D40" s="18">
        <v>2.5</v>
      </c>
      <c r="E40" s="18">
        <v>3591484</v>
      </c>
      <c r="F40" s="18"/>
      <c r="G40" s="18"/>
      <c r="H40" s="18"/>
      <c r="I40" s="18"/>
    </row>
    <row r="41" spans="1:9" x14ac:dyDescent="0.25">
      <c r="A41" s="18"/>
      <c r="B41" s="18"/>
      <c r="C41" s="18" t="s">
        <v>50</v>
      </c>
      <c r="D41" s="18">
        <v>2.5</v>
      </c>
      <c r="E41" s="18">
        <v>3576044</v>
      </c>
      <c r="F41" s="18"/>
      <c r="G41" s="18"/>
      <c r="H41" s="18"/>
      <c r="I41" s="18"/>
    </row>
    <row r="42" spans="1:9" x14ac:dyDescent="0.25">
      <c r="A42" s="18"/>
      <c r="B42" s="18"/>
      <c r="C42" s="18" t="s">
        <v>51</v>
      </c>
      <c r="D42" s="18">
        <v>5</v>
      </c>
      <c r="E42" s="18">
        <v>2832597</v>
      </c>
      <c r="F42" s="18">
        <v>3</v>
      </c>
      <c r="G42" s="18">
        <v>2722954</v>
      </c>
      <c r="H42" s="18">
        <v>94955</v>
      </c>
      <c r="I42" s="18">
        <v>3.4870000000000001</v>
      </c>
    </row>
    <row r="43" spans="1:9" x14ac:dyDescent="0.25">
      <c r="A43" s="18"/>
      <c r="B43" s="18"/>
      <c r="C43" s="18" t="s">
        <v>52</v>
      </c>
      <c r="D43" s="18">
        <v>5</v>
      </c>
      <c r="E43" s="18">
        <v>2667637</v>
      </c>
      <c r="F43" s="18"/>
      <c r="G43" s="18"/>
      <c r="H43" s="18"/>
      <c r="I43" s="18"/>
    </row>
    <row r="44" spans="1:9" x14ac:dyDescent="0.25">
      <c r="A44" s="18"/>
      <c r="B44" s="18"/>
      <c r="C44" s="18" t="s">
        <v>53</v>
      </c>
      <c r="D44" s="18">
        <v>5</v>
      </c>
      <c r="E44" s="18">
        <v>2668627</v>
      </c>
      <c r="F44" s="18"/>
      <c r="G44" s="18"/>
      <c r="H44" s="18"/>
      <c r="I44" s="18"/>
    </row>
    <row r="45" spans="1:9" x14ac:dyDescent="0.25">
      <c r="A45" s="18" t="s">
        <v>54</v>
      </c>
      <c r="B45" s="18"/>
      <c r="C45" s="18" t="s">
        <v>55</v>
      </c>
      <c r="D45" s="18">
        <v>0.01</v>
      </c>
      <c r="E45" s="18">
        <v>6736122</v>
      </c>
      <c r="F45" s="18">
        <v>3</v>
      </c>
      <c r="G45" s="18">
        <v>7102635</v>
      </c>
      <c r="H45" s="18">
        <v>318198</v>
      </c>
      <c r="I45" s="18">
        <v>4.4800000000000004</v>
      </c>
    </row>
    <row r="46" spans="1:9" x14ac:dyDescent="0.25">
      <c r="A46" s="18"/>
      <c r="B46" s="18"/>
      <c r="C46" s="18" t="s">
        <v>56</v>
      </c>
      <c r="D46" s="18">
        <v>0.01</v>
      </c>
      <c r="E46" s="18">
        <v>7308285</v>
      </c>
      <c r="F46" s="18"/>
      <c r="G46" s="18"/>
      <c r="H46" s="18"/>
      <c r="I46" s="18"/>
    </row>
    <row r="47" spans="1:9" x14ac:dyDescent="0.25">
      <c r="A47" s="18"/>
      <c r="B47" s="18"/>
      <c r="C47" s="18" t="s">
        <v>57</v>
      </c>
      <c r="D47" s="18">
        <v>0.01</v>
      </c>
      <c r="E47" s="18">
        <v>7263497</v>
      </c>
      <c r="F47" s="18"/>
      <c r="G47" s="18"/>
      <c r="H47" s="18"/>
      <c r="I47" s="18"/>
    </row>
    <row r="48" spans="1:9" x14ac:dyDescent="0.25">
      <c r="A48" s="18"/>
      <c r="B48" s="18"/>
      <c r="C48" s="18" t="s">
        <v>58</v>
      </c>
      <c r="D48" s="18">
        <v>0.05</v>
      </c>
      <c r="E48" s="18">
        <v>6438625</v>
      </c>
      <c r="F48" s="18">
        <v>3</v>
      </c>
      <c r="G48" s="18">
        <v>6806092</v>
      </c>
      <c r="H48" s="18">
        <v>326434</v>
      </c>
      <c r="I48" s="18">
        <v>4.7960000000000003</v>
      </c>
    </row>
    <row r="49" spans="1:9" x14ac:dyDescent="0.25">
      <c r="A49" s="18"/>
      <c r="B49" s="18"/>
      <c r="C49" s="18" t="s">
        <v>59</v>
      </c>
      <c r="D49" s="18">
        <v>0.05</v>
      </c>
      <c r="E49" s="18">
        <v>7062525</v>
      </c>
      <c r="F49" s="18"/>
      <c r="G49" s="18"/>
      <c r="H49" s="18"/>
      <c r="I49" s="18"/>
    </row>
    <row r="50" spans="1:9" x14ac:dyDescent="0.25">
      <c r="A50" s="18"/>
      <c r="B50" s="18"/>
      <c r="C50" s="18" t="s">
        <v>60</v>
      </c>
      <c r="D50" s="18">
        <v>0.05</v>
      </c>
      <c r="E50" s="18">
        <v>6917127</v>
      </c>
      <c r="F50" s="18"/>
      <c r="G50" s="18"/>
      <c r="H50" s="18"/>
      <c r="I50" s="18"/>
    </row>
    <row r="51" spans="1:9" x14ac:dyDescent="0.25">
      <c r="A51" s="18"/>
      <c r="B51" s="18"/>
      <c r="C51" s="18" t="s">
        <v>61</v>
      </c>
      <c r="D51" s="18">
        <v>0.1</v>
      </c>
      <c r="E51" s="18">
        <v>6691811</v>
      </c>
      <c r="F51" s="18">
        <v>3</v>
      </c>
      <c r="G51" s="18">
        <v>6544821</v>
      </c>
      <c r="H51" s="18">
        <v>153205</v>
      </c>
      <c r="I51" s="18">
        <v>2.3410000000000002</v>
      </c>
    </row>
    <row r="52" spans="1:9" x14ac:dyDescent="0.25">
      <c r="A52" s="18"/>
      <c r="B52" s="18"/>
      <c r="C52" s="18" t="s">
        <v>62</v>
      </c>
      <c r="D52" s="18">
        <v>0.1</v>
      </c>
      <c r="E52" s="18">
        <v>6556575</v>
      </c>
      <c r="F52" s="18"/>
      <c r="G52" s="18"/>
      <c r="H52" s="18"/>
      <c r="I52" s="18"/>
    </row>
    <row r="53" spans="1:9" x14ac:dyDescent="0.25">
      <c r="A53" s="18"/>
      <c r="B53" s="18"/>
      <c r="C53" s="18" t="s">
        <v>63</v>
      </c>
      <c r="D53" s="18">
        <v>0.1</v>
      </c>
      <c r="E53" s="18">
        <v>6386078</v>
      </c>
      <c r="F53" s="18"/>
      <c r="G53" s="18"/>
      <c r="H53" s="18"/>
      <c r="I53" s="18"/>
    </row>
    <row r="54" spans="1:9" x14ac:dyDescent="0.25">
      <c r="A54" s="18"/>
      <c r="B54" s="18"/>
      <c r="C54" s="18" t="s">
        <v>64</v>
      </c>
      <c r="D54" s="18">
        <v>0.25</v>
      </c>
      <c r="E54" s="18">
        <v>5428921</v>
      </c>
      <c r="F54" s="18">
        <v>3</v>
      </c>
      <c r="G54" s="18">
        <v>5580654</v>
      </c>
      <c r="H54" s="18">
        <v>266817</v>
      </c>
      <c r="I54" s="18">
        <v>4.7809999999999997</v>
      </c>
    </row>
    <row r="55" spans="1:9" x14ac:dyDescent="0.25">
      <c r="A55" s="18"/>
      <c r="B55" s="18"/>
      <c r="C55" s="18" t="s">
        <v>65</v>
      </c>
      <c r="D55" s="18">
        <v>0.25</v>
      </c>
      <c r="E55" s="18">
        <v>5888737</v>
      </c>
      <c r="F55" s="18"/>
      <c r="G55" s="18"/>
      <c r="H55" s="18"/>
      <c r="I55" s="18"/>
    </row>
    <row r="56" spans="1:9" x14ac:dyDescent="0.25">
      <c r="A56" s="18"/>
      <c r="B56" s="18"/>
      <c r="C56" s="18" t="s">
        <v>66</v>
      </c>
      <c r="D56" s="18">
        <v>0.25</v>
      </c>
      <c r="E56" s="18">
        <v>5424305</v>
      </c>
      <c r="F56" s="18"/>
      <c r="G56" s="18"/>
      <c r="H56" s="18"/>
      <c r="I56" s="18"/>
    </row>
    <row r="57" spans="1:9" x14ac:dyDescent="0.25">
      <c r="A57" s="18"/>
      <c r="B57" s="18"/>
      <c r="C57" s="18" t="s">
        <v>67</v>
      </c>
      <c r="D57" s="18">
        <v>0.5</v>
      </c>
      <c r="E57" s="18">
        <v>4899806</v>
      </c>
      <c r="F57" s="18">
        <v>3</v>
      </c>
      <c r="G57" s="18">
        <v>4773558</v>
      </c>
      <c r="H57" s="18">
        <v>296682</v>
      </c>
      <c r="I57" s="18">
        <v>6.2149999999999999</v>
      </c>
    </row>
    <row r="58" spans="1:9" x14ac:dyDescent="0.25">
      <c r="A58" s="18"/>
      <c r="B58" s="18"/>
      <c r="C58" s="18" t="s">
        <v>68</v>
      </c>
      <c r="D58" s="18">
        <v>0.5</v>
      </c>
      <c r="E58" s="18">
        <v>4986235</v>
      </c>
      <c r="F58" s="18"/>
      <c r="G58" s="18"/>
      <c r="H58" s="18"/>
      <c r="I58" s="18"/>
    </row>
    <row r="59" spans="1:9" x14ac:dyDescent="0.25">
      <c r="A59" s="18"/>
      <c r="B59" s="18"/>
      <c r="C59" s="18" t="s">
        <v>69</v>
      </c>
      <c r="D59" s="18">
        <v>0.5</v>
      </c>
      <c r="E59" s="18">
        <v>4434633</v>
      </c>
      <c r="F59" s="18"/>
      <c r="G59" s="18"/>
      <c r="H59" s="18"/>
      <c r="I59" s="18"/>
    </row>
    <row r="60" spans="1:9" x14ac:dyDescent="0.25">
      <c r="A60" s="18"/>
      <c r="B60" s="18"/>
      <c r="C60" s="18" t="s">
        <v>70</v>
      </c>
      <c r="D60" s="18">
        <v>1</v>
      </c>
      <c r="E60" s="18">
        <v>4257838</v>
      </c>
      <c r="F60" s="18">
        <v>3</v>
      </c>
      <c r="G60" s="18">
        <v>4055968</v>
      </c>
      <c r="H60" s="18">
        <v>315826</v>
      </c>
      <c r="I60" s="18">
        <v>7.7869999999999999</v>
      </c>
    </row>
    <row r="61" spans="1:9" x14ac:dyDescent="0.25">
      <c r="A61" s="18"/>
      <c r="B61" s="18"/>
      <c r="C61" s="18" t="s">
        <v>71</v>
      </c>
      <c r="D61" s="18">
        <v>1</v>
      </c>
      <c r="E61" s="18">
        <v>3692008</v>
      </c>
      <c r="F61" s="18"/>
      <c r="G61" s="18"/>
      <c r="H61" s="18"/>
      <c r="I61" s="18"/>
    </row>
    <row r="62" spans="1:9" x14ac:dyDescent="0.25">
      <c r="A62" s="18"/>
      <c r="B62" s="18"/>
      <c r="C62" s="18" t="s">
        <v>72</v>
      </c>
      <c r="D62" s="18">
        <v>1</v>
      </c>
      <c r="E62" s="18">
        <v>4218058</v>
      </c>
      <c r="F62" s="18"/>
      <c r="G62" s="18"/>
      <c r="H62" s="18"/>
      <c r="I62" s="18"/>
    </row>
    <row r="63" spans="1:9" x14ac:dyDescent="0.25">
      <c r="A63" s="18"/>
      <c r="B63" s="18"/>
      <c r="C63" s="18" t="s">
        <v>73</v>
      </c>
      <c r="D63" s="18">
        <v>2.5</v>
      </c>
      <c r="E63" s="18">
        <v>2893752</v>
      </c>
      <c r="F63" s="18">
        <v>3</v>
      </c>
      <c r="G63" s="18">
        <v>2812648</v>
      </c>
      <c r="H63" s="18">
        <v>176488</v>
      </c>
      <c r="I63" s="18">
        <v>6.2750000000000004</v>
      </c>
    </row>
    <row r="64" spans="1:9" x14ac:dyDescent="0.25">
      <c r="A64" s="18"/>
      <c r="B64" s="18"/>
      <c r="C64" s="18" t="s">
        <v>74</v>
      </c>
      <c r="D64" s="18">
        <v>2.5</v>
      </c>
      <c r="E64" s="18">
        <v>2610187</v>
      </c>
      <c r="F64" s="18"/>
      <c r="G64" s="18"/>
      <c r="H64" s="18"/>
      <c r="I64" s="18"/>
    </row>
    <row r="65" spans="1:9" x14ac:dyDescent="0.25">
      <c r="A65" s="18"/>
      <c r="B65" s="18"/>
      <c r="C65" s="18" t="s">
        <v>75</v>
      </c>
      <c r="D65" s="18">
        <v>2.5</v>
      </c>
      <c r="E65" s="18">
        <v>2934006</v>
      </c>
      <c r="F65" s="18"/>
      <c r="G65" s="18"/>
      <c r="H65" s="18"/>
      <c r="I65" s="18"/>
    </row>
    <row r="66" spans="1:9" x14ac:dyDescent="0.25">
      <c r="A66" s="18"/>
      <c r="B66" s="18"/>
      <c r="C66" s="18" t="s">
        <v>76</v>
      </c>
      <c r="D66" s="18">
        <v>5</v>
      </c>
      <c r="E66" s="18">
        <v>2143765</v>
      </c>
      <c r="F66" s="18">
        <v>3</v>
      </c>
      <c r="G66" s="18">
        <v>2092590</v>
      </c>
      <c r="H66" s="18">
        <v>95622</v>
      </c>
      <c r="I66" s="18">
        <v>4.57</v>
      </c>
    </row>
    <row r="67" spans="1:9" x14ac:dyDescent="0.25">
      <c r="A67" s="18"/>
      <c r="B67" s="18"/>
      <c r="C67" s="18" t="s">
        <v>77</v>
      </c>
      <c r="D67" s="18">
        <v>5</v>
      </c>
      <c r="E67" s="18">
        <v>1982271</v>
      </c>
      <c r="F67" s="18"/>
      <c r="G67" s="18"/>
      <c r="H67" s="18"/>
      <c r="I67" s="18"/>
    </row>
    <row r="68" spans="1:9" x14ac:dyDescent="0.25">
      <c r="A68" s="18"/>
      <c r="B68" s="18"/>
      <c r="C68" s="18" t="s">
        <v>78</v>
      </c>
      <c r="D68" s="18">
        <v>5</v>
      </c>
      <c r="E68" s="18">
        <v>2151734</v>
      </c>
      <c r="F68" s="18"/>
      <c r="G68" s="18"/>
      <c r="H68" s="18"/>
      <c r="I68" s="18"/>
    </row>
    <row r="69" spans="1:9" x14ac:dyDescent="0.25">
      <c r="A69" s="18" t="s">
        <v>79</v>
      </c>
      <c r="B69" s="18"/>
      <c r="C69" s="18" t="s">
        <v>80</v>
      </c>
      <c r="D69" s="18">
        <v>0.01</v>
      </c>
      <c r="E69" s="18">
        <v>7032143</v>
      </c>
      <c r="F69" s="18">
        <v>3</v>
      </c>
      <c r="G69" s="18">
        <v>7237042</v>
      </c>
      <c r="H69" s="18">
        <v>217042</v>
      </c>
      <c r="I69" s="18">
        <v>2.9990000000000001</v>
      </c>
    </row>
    <row r="70" spans="1:9" x14ac:dyDescent="0.25">
      <c r="A70" s="18"/>
      <c r="B70" s="18"/>
      <c r="C70" s="18" t="s">
        <v>81</v>
      </c>
      <c r="D70" s="18">
        <v>0.01</v>
      </c>
      <c r="E70" s="18">
        <v>7214514</v>
      </c>
      <c r="F70" s="18"/>
      <c r="G70" s="18"/>
      <c r="H70" s="18"/>
      <c r="I70" s="18"/>
    </row>
    <row r="71" spans="1:9" x14ac:dyDescent="0.25">
      <c r="A71" s="18"/>
      <c r="B71" s="18"/>
      <c r="C71" s="18" t="s">
        <v>82</v>
      </c>
      <c r="D71" s="18">
        <v>0.01</v>
      </c>
      <c r="E71" s="18">
        <v>7464469</v>
      </c>
      <c r="F71" s="18"/>
      <c r="G71" s="18"/>
      <c r="H71" s="18"/>
      <c r="I71" s="18"/>
    </row>
    <row r="72" spans="1:9" x14ac:dyDescent="0.25">
      <c r="A72" s="18"/>
      <c r="B72" s="18"/>
      <c r="C72" s="18" t="s">
        <v>83</v>
      </c>
      <c r="D72" s="18">
        <v>0.05</v>
      </c>
      <c r="E72" s="18">
        <v>6595102</v>
      </c>
      <c r="F72" s="18">
        <v>3</v>
      </c>
      <c r="G72" s="18">
        <v>6870447</v>
      </c>
      <c r="H72" s="18">
        <v>294769</v>
      </c>
      <c r="I72" s="18">
        <v>4.29</v>
      </c>
    </row>
    <row r="73" spans="1:9" x14ac:dyDescent="0.25">
      <c r="A73" s="18"/>
      <c r="B73" s="18"/>
      <c r="C73" s="18" t="s">
        <v>84</v>
      </c>
      <c r="D73" s="18">
        <v>0.05</v>
      </c>
      <c r="E73" s="18">
        <v>6834833</v>
      </c>
      <c r="F73" s="18"/>
      <c r="G73" s="18"/>
      <c r="H73" s="18"/>
      <c r="I73" s="18"/>
    </row>
    <row r="74" spans="1:9" x14ac:dyDescent="0.25">
      <c r="A74" s="18"/>
      <c r="B74" s="18"/>
      <c r="C74" s="18" t="s">
        <v>85</v>
      </c>
      <c r="D74" s="18">
        <v>0.05</v>
      </c>
      <c r="E74" s="18">
        <v>7181405</v>
      </c>
      <c r="F74" s="18"/>
      <c r="G74" s="18"/>
      <c r="H74" s="18"/>
      <c r="I74" s="18"/>
    </row>
    <row r="75" spans="1:9" x14ac:dyDescent="0.25">
      <c r="A75" s="18"/>
      <c r="B75" s="18"/>
      <c r="C75" s="18" t="s">
        <v>86</v>
      </c>
      <c r="D75" s="18">
        <v>0.1</v>
      </c>
      <c r="E75" s="18">
        <v>6579552</v>
      </c>
      <c r="F75" s="18">
        <v>3</v>
      </c>
      <c r="G75" s="18">
        <v>6800373</v>
      </c>
      <c r="H75" s="18">
        <v>193100</v>
      </c>
      <c r="I75" s="18">
        <v>2.84</v>
      </c>
    </row>
    <row r="76" spans="1:9" x14ac:dyDescent="0.25">
      <c r="A76" s="18"/>
      <c r="B76" s="18"/>
      <c r="C76" s="18" t="s">
        <v>87</v>
      </c>
      <c r="D76" s="18">
        <v>0.1</v>
      </c>
      <c r="E76" s="18">
        <v>6884024</v>
      </c>
      <c r="F76" s="18"/>
      <c r="G76" s="18"/>
      <c r="H76" s="18"/>
      <c r="I76" s="18"/>
    </row>
    <row r="77" spans="1:9" x14ac:dyDescent="0.25">
      <c r="A77" s="18"/>
      <c r="B77" s="18"/>
      <c r="C77" s="18" t="s">
        <v>88</v>
      </c>
      <c r="D77" s="18">
        <v>0.1</v>
      </c>
      <c r="E77" s="18">
        <v>6937544</v>
      </c>
      <c r="F77" s="18"/>
      <c r="G77" s="18"/>
      <c r="H77" s="18"/>
      <c r="I77" s="18"/>
    </row>
    <row r="78" spans="1:9" x14ac:dyDescent="0.25">
      <c r="A78" s="18"/>
      <c r="B78" s="18"/>
      <c r="C78" s="18" t="s">
        <v>89</v>
      </c>
      <c r="D78" s="18">
        <v>0.25</v>
      </c>
      <c r="E78" s="18">
        <v>6049904</v>
      </c>
      <c r="F78" s="18">
        <v>3</v>
      </c>
      <c r="G78" s="18">
        <v>6249742</v>
      </c>
      <c r="H78" s="18">
        <v>245779</v>
      </c>
      <c r="I78" s="18">
        <v>3.9329999999999998</v>
      </c>
    </row>
    <row r="79" spans="1:9" x14ac:dyDescent="0.25">
      <c r="A79" s="18"/>
      <c r="B79" s="18"/>
      <c r="C79" s="18" t="s">
        <v>90</v>
      </c>
      <c r="D79" s="18">
        <v>0.25</v>
      </c>
      <c r="E79" s="18">
        <v>6175144</v>
      </c>
      <c r="F79" s="18"/>
      <c r="G79" s="18"/>
      <c r="H79" s="18"/>
      <c r="I79" s="18"/>
    </row>
    <row r="80" spans="1:9" x14ac:dyDescent="0.25">
      <c r="A80" s="18"/>
      <c r="B80" s="18"/>
      <c r="C80" s="18" t="s">
        <v>91</v>
      </c>
      <c r="D80" s="18">
        <v>0.25</v>
      </c>
      <c r="E80" s="18">
        <v>6524177</v>
      </c>
      <c r="F80" s="18"/>
      <c r="G80" s="18"/>
      <c r="H80" s="18"/>
      <c r="I80" s="18"/>
    </row>
    <row r="81" spans="1:9" x14ac:dyDescent="0.25">
      <c r="A81" s="18"/>
      <c r="B81" s="18"/>
      <c r="C81" s="18" t="s">
        <v>92</v>
      </c>
      <c r="D81" s="18">
        <v>0.5</v>
      </c>
      <c r="E81" s="18">
        <v>5717090</v>
      </c>
      <c r="F81" s="18">
        <v>3</v>
      </c>
      <c r="G81" s="18">
        <v>5649744</v>
      </c>
      <c r="H81" s="18">
        <v>234478</v>
      </c>
      <c r="I81" s="18">
        <v>4.1500000000000004</v>
      </c>
    </row>
    <row r="82" spans="1:9" x14ac:dyDescent="0.25">
      <c r="A82" s="18"/>
      <c r="B82" s="18"/>
      <c r="C82" s="18" t="s">
        <v>93</v>
      </c>
      <c r="D82" s="18">
        <v>0.5</v>
      </c>
      <c r="E82" s="18">
        <v>5388963</v>
      </c>
      <c r="F82" s="18"/>
      <c r="G82" s="18"/>
      <c r="H82" s="18"/>
      <c r="I82" s="18"/>
    </row>
    <row r="83" spans="1:9" x14ac:dyDescent="0.25">
      <c r="A83" s="18"/>
      <c r="B83" s="18"/>
      <c r="C83" s="18" t="s">
        <v>94</v>
      </c>
      <c r="D83" s="18">
        <v>0.5</v>
      </c>
      <c r="E83" s="18">
        <v>5843180</v>
      </c>
      <c r="F83" s="18"/>
      <c r="G83" s="18"/>
      <c r="H83" s="18"/>
      <c r="I83" s="18"/>
    </row>
    <row r="84" spans="1:9" x14ac:dyDescent="0.25">
      <c r="A84" s="18"/>
      <c r="B84" s="18"/>
      <c r="C84" s="18" t="s">
        <v>95</v>
      </c>
      <c r="D84" s="18">
        <v>1</v>
      </c>
      <c r="E84" s="18">
        <v>5325359</v>
      </c>
      <c r="F84" s="18">
        <v>3</v>
      </c>
      <c r="G84" s="18">
        <v>5383562</v>
      </c>
      <c r="H84" s="18">
        <v>95087</v>
      </c>
      <c r="I84" s="18">
        <v>1.766</v>
      </c>
    </row>
    <row r="85" spans="1:9" x14ac:dyDescent="0.25">
      <c r="A85" s="18"/>
      <c r="B85" s="18"/>
      <c r="C85" s="18" t="s">
        <v>96</v>
      </c>
      <c r="D85" s="18">
        <v>1</v>
      </c>
      <c r="E85" s="18">
        <v>5493291</v>
      </c>
      <c r="F85" s="18"/>
      <c r="G85" s="18"/>
      <c r="H85" s="18"/>
      <c r="I85" s="18"/>
    </row>
    <row r="86" spans="1:9" x14ac:dyDescent="0.25">
      <c r="A86" s="18"/>
      <c r="B86" s="18"/>
      <c r="C86" s="18" t="s">
        <v>97</v>
      </c>
      <c r="D86" s="18">
        <v>1</v>
      </c>
      <c r="E86" s="18">
        <v>5332035</v>
      </c>
      <c r="F86" s="18"/>
      <c r="G86" s="18"/>
      <c r="H86" s="18"/>
      <c r="I86" s="18"/>
    </row>
    <row r="87" spans="1:9" x14ac:dyDescent="0.25">
      <c r="A87" s="18"/>
      <c r="B87" s="18"/>
      <c r="C87" s="18" t="s">
        <v>98</v>
      </c>
      <c r="D87" s="18">
        <v>2.5</v>
      </c>
      <c r="E87" s="18">
        <v>4234371</v>
      </c>
      <c r="F87" s="18">
        <v>3</v>
      </c>
      <c r="G87" s="18">
        <v>4107805</v>
      </c>
      <c r="H87" s="18">
        <v>117906</v>
      </c>
      <c r="I87" s="18">
        <v>2.87</v>
      </c>
    </row>
    <row r="88" spans="1:9" x14ac:dyDescent="0.25">
      <c r="A88" s="18"/>
      <c r="B88" s="18"/>
      <c r="C88" s="18" t="s">
        <v>99</v>
      </c>
      <c r="D88" s="18">
        <v>2.5</v>
      </c>
      <c r="E88" s="18">
        <v>4087969</v>
      </c>
      <c r="F88" s="18"/>
      <c r="G88" s="18"/>
      <c r="H88" s="18"/>
      <c r="I88" s="18"/>
    </row>
    <row r="89" spans="1:9" x14ac:dyDescent="0.25">
      <c r="A89" s="18"/>
      <c r="B89" s="18"/>
      <c r="C89" s="18" t="s">
        <v>100</v>
      </c>
      <c r="D89" s="18">
        <v>2.5</v>
      </c>
      <c r="E89" s="18">
        <v>4001075</v>
      </c>
      <c r="F89" s="18"/>
      <c r="G89" s="18"/>
      <c r="H89" s="18"/>
      <c r="I89" s="18"/>
    </row>
    <row r="90" spans="1:9" x14ac:dyDescent="0.25">
      <c r="A90" s="18"/>
      <c r="B90" s="18"/>
      <c r="C90" s="18" t="s">
        <v>101</v>
      </c>
      <c r="D90" s="18">
        <v>5</v>
      </c>
      <c r="E90" s="18">
        <v>3284501</v>
      </c>
      <c r="F90" s="18">
        <v>3</v>
      </c>
      <c r="G90" s="18">
        <v>3010396</v>
      </c>
      <c r="H90" s="18">
        <v>276451</v>
      </c>
      <c r="I90" s="18">
        <v>9.1829999999999998</v>
      </c>
    </row>
    <row r="91" spans="1:9" x14ac:dyDescent="0.25">
      <c r="A91" s="18"/>
      <c r="B91" s="18"/>
      <c r="C91" s="18" t="s">
        <v>102</v>
      </c>
      <c r="D91" s="18">
        <v>5</v>
      </c>
      <c r="E91" s="18">
        <v>2731657</v>
      </c>
      <c r="F91" s="18"/>
      <c r="G91" s="18"/>
      <c r="H91" s="18"/>
      <c r="I91" s="18"/>
    </row>
    <row r="92" spans="1:9" x14ac:dyDescent="0.25">
      <c r="A92" s="18"/>
      <c r="B92" s="18"/>
      <c r="C92" s="18" t="s">
        <v>103</v>
      </c>
      <c r="D92" s="18">
        <v>5</v>
      </c>
      <c r="E92" s="18">
        <v>3015029</v>
      </c>
      <c r="F92" s="18"/>
      <c r="G92" s="18"/>
      <c r="H92" s="18"/>
      <c r="I92" s="18"/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31709-2777-4515-BD52-D16EA4580B55}">
  <dimension ref="A1:Y16"/>
  <sheetViews>
    <sheetView workbookViewId="0">
      <selection activeCell="Q8" sqref="Q8"/>
    </sheetView>
  </sheetViews>
  <sheetFormatPr defaultRowHeight="15" x14ac:dyDescent="0.25"/>
  <sheetData>
    <row r="1" spans="1:25" ht="21" x14ac:dyDescent="0.35">
      <c r="A1" s="30" t="s">
        <v>111</v>
      </c>
      <c r="B1" s="30"/>
      <c r="C1" s="30"/>
    </row>
    <row r="2" spans="1:25" ht="21" x14ac:dyDescent="0.35">
      <c r="A2" s="31" t="s">
        <v>112</v>
      </c>
      <c r="B2" s="30"/>
      <c r="C2" s="30"/>
    </row>
    <row r="3" spans="1:25" ht="21" x14ac:dyDescent="0.35">
      <c r="A3" s="30"/>
      <c r="B3" s="30"/>
      <c r="C3" s="30"/>
    </row>
    <row r="4" spans="1:25" ht="15.75" thickBot="1" x14ac:dyDescent="0.3">
      <c r="A4" t="s">
        <v>113</v>
      </c>
      <c r="P4" s="32" t="s">
        <v>114</v>
      </c>
      <c r="Q4" s="32" t="s">
        <v>115</v>
      </c>
      <c r="R4" t="s">
        <v>116</v>
      </c>
    </row>
    <row r="5" spans="1:25" ht="15.75" thickBot="1" x14ac:dyDescent="0.3">
      <c r="B5" s="33"/>
      <c r="C5" s="34">
        <v>1</v>
      </c>
      <c r="D5" s="34">
        <v>2</v>
      </c>
      <c r="E5" s="34">
        <v>3</v>
      </c>
      <c r="F5" s="34">
        <v>4</v>
      </c>
      <c r="G5" s="34">
        <v>5</v>
      </c>
      <c r="H5" s="34">
        <v>6</v>
      </c>
      <c r="I5" s="34">
        <v>7</v>
      </c>
      <c r="J5" s="34">
        <v>8</v>
      </c>
      <c r="K5" s="34">
        <v>9</v>
      </c>
      <c r="L5" s="34">
        <v>10</v>
      </c>
      <c r="M5" s="34">
        <v>11</v>
      </c>
      <c r="N5" s="34">
        <v>12</v>
      </c>
      <c r="P5" s="32" t="s">
        <v>117</v>
      </c>
      <c r="Q5" s="32" t="s">
        <v>2</v>
      </c>
      <c r="R5" s="35">
        <v>0.01</v>
      </c>
      <c r="S5">
        <v>0.05</v>
      </c>
      <c r="T5" s="35">
        <v>0.1</v>
      </c>
      <c r="U5" s="35">
        <v>0.25</v>
      </c>
      <c r="V5" s="35">
        <v>0.5</v>
      </c>
      <c r="W5" s="35">
        <v>1</v>
      </c>
      <c r="X5" s="35">
        <v>2.5</v>
      </c>
      <c r="Y5" s="35">
        <v>5</v>
      </c>
    </row>
    <row r="6" spans="1:25" ht="15.75" thickBot="1" x14ac:dyDescent="0.3">
      <c r="B6" s="36" t="s">
        <v>0</v>
      </c>
      <c r="C6" s="37" t="s">
        <v>118</v>
      </c>
      <c r="D6" s="37" t="s">
        <v>118</v>
      </c>
      <c r="E6" s="37" t="s">
        <v>118</v>
      </c>
      <c r="F6" s="38" t="s">
        <v>119</v>
      </c>
      <c r="G6" s="38" t="s">
        <v>120</v>
      </c>
      <c r="H6" s="38" t="s">
        <v>121</v>
      </c>
      <c r="I6" s="39" t="s">
        <v>122</v>
      </c>
      <c r="J6" s="39" t="s">
        <v>123</v>
      </c>
      <c r="K6" s="39" t="s">
        <v>124</v>
      </c>
      <c r="L6" s="40" t="s">
        <v>125</v>
      </c>
      <c r="M6" s="40" t="s">
        <v>126</v>
      </c>
      <c r="N6" s="40" t="s">
        <v>127</v>
      </c>
      <c r="P6" s="41" t="s">
        <v>128</v>
      </c>
      <c r="Q6" s="41" t="s">
        <v>129</v>
      </c>
      <c r="R6" s="35">
        <v>0.01</v>
      </c>
      <c r="S6">
        <v>0.05</v>
      </c>
      <c r="T6" s="35">
        <v>0.1</v>
      </c>
      <c r="U6" s="35">
        <v>0.25</v>
      </c>
      <c r="V6" s="35">
        <v>0.5</v>
      </c>
      <c r="W6" s="35">
        <v>1</v>
      </c>
      <c r="X6" s="35">
        <v>2.5</v>
      </c>
      <c r="Y6" s="35">
        <v>5</v>
      </c>
    </row>
    <row r="7" spans="1:25" ht="15.75" thickBot="1" x14ac:dyDescent="0.3">
      <c r="B7" s="36" t="s">
        <v>1</v>
      </c>
      <c r="C7" s="37" t="s">
        <v>0</v>
      </c>
      <c r="D7" s="37" t="s">
        <v>0</v>
      </c>
      <c r="E7" s="37" t="s">
        <v>0</v>
      </c>
      <c r="F7" s="38" t="s">
        <v>130</v>
      </c>
      <c r="G7" s="38" t="s">
        <v>131</v>
      </c>
      <c r="H7" s="38" t="s">
        <v>132</v>
      </c>
      <c r="I7" s="39" t="s">
        <v>133</v>
      </c>
      <c r="J7" s="39" t="s">
        <v>134</v>
      </c>
      <c r="K7" s="39" t="s">
        <v>135</v>
      </c>
      <c r="L7" s="40" t="s">
        <v>136</v>
      </c>
      <c r="M7" s="40" t="s">
        <v>137</v>
      </c>
      <c r="N7" s="40" t="s">
        <v>138</v>
      </c>
      <c r="P7" s="41" t="s">
        <v>139</v>
      </c>
      <c r="Q7" s="41" t="s">
        <v>140</v>
      </c>
      <c r="R7" s="35">
        <v>0.01</v>
      </c>
      <c r="S7">
        <v>0.05</v>
      </c>
      <c r="T7" s="35">
        <v>0.1</v>
      </c>
      <c r="U7" s="35">
        <v>0.25</v>
      </c>
      <c r="V7" s="35">
        <v>0.5</v>
      </c>
      <c r="W7" s="35">
        <v>1</v>
      </c>
      <c r="X7" s="35">
        <v>2.5</v>
      </c>
      <c r="Y7" s="35">
        <v>5</v>
      </c>
    </row>
    <row r="8" spans="1:25" ht="15.75" thickBot="1" x14ac:dyDescent="0.3">
      <c r="B8" s="36" t="s">
        <v>2</v>
      </c>
      <c r="C8" s="37" t="s">
        <v>141</v>
      </c>
      <c r="D8" s="37" t="s">
        <v>141</v>
      </c>
      <c r="E8" s="37" t="s">
        <v>141</v>
      </c>
      <c r="F8" s="38" t="s">
        <v>142</v>
      </c>
      <c r="G8" s="38" t="s">
        <v>143</v>
      </c>
      <c r="H8" s="38" t="s">
        <v>144</v>
      </c>
      <c r="I8" s="39" t="s">
        <v>145</v>
      </c>
      <c r="J8" s="39" t="s">
        <v>146</v>
      </c>
      <c r="K8" s="39" t="s">
        <v>147</v>
      </c>
      <c r="L8" s="40" t="s">
        <v>148</v>
      </c>
      <c r="M8" s="40" t="s">
        <v>149</v>
      </c>
      <c r="N8" s="40" t="s">
        <v>150</v>
      </c>
      <c r="P8" s="42" t="s">
        <v>151</v>
      </c>
      <c r="Q8" s="32" t="s">
        <v>141</v>
      </c>
      <c r="R8" t="s">
        <v>152</v>
      </c>
      <c r="S8" t="s">
        <v>153</v>
      </c>
    </row>
    <row r="9" spans="1:25" ht="15.75" thickBot="1" x14ac:dyDescent="0.3">
      <c r="B9" s="36" t="s">
        <v>3</v>
      </c>
      <c r="C9" s="37"/>
      <c r="D9" s="37"/>
      <c r="E9" s="37"/>
      <c r="F9" s="38" t="s">
        <v>154</v>
      </c>
      <c r="G9" s="38" t="s">
        <v>155</v>
      </c>
      <c r="H9" s="38" t="s">
        <v>156</v>
      </c>
      <c r="I9" s="39" t="s">
        <v>157</v>
      </c>
      <c r="J9" s="39" t="s">
        <v>158</v>
      </c>
      <c r="K9" s="39" t="s">
        <v>159</v>
      </c>
      <c r="L9" s="40" t="s">
        <v>160</v>
      </c>
      <c r="M9" s="40" t="s">
        <v>161</v>
      </c>
      <c r="N9" s="40" t="s">
        <v>162</v>
      </c>
    </row>
    <row r="10" spans="1:25" ht="15.75" thickBot="1" x14ac:dyDescent="0.3">
      <c r="B10" s="36" t="s">
        <v>4</v>
      </c>
      <c r="C10" s="37"/>
      <c r="D10" s="37"/>
      <c r="E10" s="37"/>
      <c r="F10" s="38" t="s">
        <v>163</v>
      </c>
      <c r="G10" s="38" t="s">
        <v>164</v>
      </c>
      <c r="H10" s="38" t="s">
        <v>165</v>
      </c>
      <c r="I10" s="39" t="s">
        <v>166</v>
      </c>
      <c r="J10" s="39" t="s">
        <v>167</v>
      </c>
      <c r="K10" s="39" t="s">
        <v>168</v>
      </c>
      <c r="L10" s="40" t="s">
        <v>169</v>
      </c>
      <c r="M10" s="40" t="s">
        <v>170</v>
      </c>
      <c r="N10" s="40" t="s">
        <v>171</v>
      </c>
      <c r="P10" s="42" t="s">
        <v>172</v>
      </c>
    </row>
    <row r="11" spans="1:25" ht="15.75" thickBot="1" x14ac:dyDescent="0.3">
      <c r="B11" s="36" t="s">
        <v>5</v>
      </c>
      <c r="C11" s="37"/>
      <c r="D11" s="37"/>
      <c r="E11" s="37"/>
      <c r="F11" s="38" t="s">
        <v>173</v>
      </c>
      <c r="G11" s="38" t="s">
        <v>174</v>
      </c>
      <c r="H11" s="38" t="s">
        <v>175</v>
      </c>
      <c r="I11" s="39" t="s">
        <v>176</v>
      </c>
      <c r="J11" s="39" t="s">
        <v>177</v>
      </c>
      <c r="K11" s="39" t="s">
        <v>178</v>
      </c>
      <c r="L11" s="40" t="s">
        <v>179</v>
      </c>
      <c r="M11" s="40" t="s">
        <v>180</v>
      </c>
      <c r="N11" s="40" t="s">
        <v>181</v>
      </c>
    </row>
    <row r="12" spans="1:25" ht="15.75" thickBot="1" x14ac:dyDescent="0.3">
      <c r="B12" s="36" t="s">
        <v>6</v>
      </c>
      <c r="C12" s="37"/>
      <c r="D12" s="37"/>
      <c r="E12" s="37"/>
      <c r="F12" s="38" t="s">
        <v>182</v>
      </c>
      <c r="G12" s="38" t="s">
        <v>183</v>
      </c>
      <c r="H12" s="38" t="s">
        <v>184</v>
      </c>
      <c r="I12" s="39" t="s">
        <v>185</v>
      </c>
      <c r="J12" s="39" t="s">
        <v>186</v>
      </c>
      <c r="K12" s="39" t="s">
        <v>187</v>
      </c>
      <c r="L12" s="40" t="s">
        <v>188</v>
      </c>
      <c r="M12" s="40" t="s">
        <v>189</v>
      </c>
      <c r="N12" s="40" t="s">
        <v>190</v>
      </c>
    </row>
    <row r="13" spans="1:25" ht="46.5" thickTop="1" thickBot="1" x14ac:dyDescent="0.3">
      <c r="B13" s="36" t="s">
        <v>7</v>
      </c>
      <c r="C13" s="37"/>
      <c r="D13" s="37"/>
      <c r="E13" s="37"/>
      <c r="F13" s="38" t="s">
        <v>191</v>
      </c>
      <c r="G13" s="38" t="s">
        <v>192</v>
      </c>
      <c r="H13" s="38" t="s">
        <v>193</v>
      </c>
      <c r="I13" s="39" t="s">
        <v>194</v>
      </c>
      <c r="J13" s="39" t="s">
        <v>195</v>
      </c>
      <c r="K13" s="39" t="s">
        <v>196</v>
      </c>
      <c r="L13" s="40" t="s">
        <v>197</v>
      </c>
      <c r="M13" s="40" t="s">
        <v>198</v>
      </c>
      <c r="N13" s="40" t="s">
        <v>199</v>
      </c>
      <c r="P13" s="43" t="s">
        <v>200</v>
      </c>
      <c r="R13" s="44">
        <f>R5*10</f>
        <v>0.1</v>
      </c>
      <c r="S13" s="45">
        <f t="shared" ref="S13:Y13" si="0">S5*10</f>
        <v>0.5</v>
      </c>
      <c r="T13" s="44">
        <f t="shared" si="0"/>
        <v>1</v>
      </c>
      <c r="U13" s="46">
        <f t="shared" si="0"/>
        <v>2.5</v>
      </c>
      <c r="V13" s="45">
        <f t="shared" si="0"/>
        <v>5</v>
      </c>
      <c r="W13" s="44">
        <f t="shared" si="0"/>
        <v>10</v>
      </c>
      <c r="X13" s="46">
        <f t="shared" si="0"/>
        <v>25</v>
      </c>
      <c r="Y13" s="45">
        <f t="shared" si="0"/>
        <v>50</v>
      </c>
    </row>
    <row r="14" spans="1:25" x14ac:dyDescent="0.25">
      <c r="B14" s="47"/>
    </row>
    <row r="15" spans="1:25" x14ac:dyDescent="0.25">
      <c r="W15" t="s">
        <v>201</v>
      </c>
      <c r="X15" t="s">
        <v>202</v>
      </c>
      <c r="Y15" t="s">
        <v>141</v>
      </c>
    </row>
    <row r="16" spans="1:25" x14ac:dyDescent="0.25">
      <c r="W16" t="s">
        <v>203</v>
      </c>
      <c r="X16" t="s">
        <v>204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Plate layout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Win10Lab</dc:creator>
  <cp:lastModifiedBy>Sileshi Gizachew Wubshet</cp:lastModifiedBy>
  <dcterms:created xsi:type="dcterms:W3CDTF">2022-02-28T14:14:54Z</dcterms:created>
  <dcterms:modified xsi:type="dcterms:W3CDTF">2024-03-14T09:21:03Z</dcterms:modified>
</cp:coreProperties>
</file>