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ubmitted Manuscripts\2nd Innovation Fund to Energies\Supplemental files\"/>
    </mc:Choice>
  </mc:AlternateContent>
  <xr:revisionPtr revIDLastSave="0" documentId="13_ncr:1_{ECDCC439-41DD-4C83-BFCA-AF03949507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1" i="1" l="1"/>
  <c r="L41" i="1"/>
  <c r="B25" i="1" l="1"/>
  <c r="C41" i="1"/>
  <c r="J14" i="1" l="1"/>
  <c r="M14" i="1" s="1"/>
  <c r="J17" i="1"/>
  <c r="M17" i="1" s="1"/>
  <c r="J43" i="1"/>
  <c r="M43" i="1" s="1"/>
  <c r="I43" i="1"/>
  <c r="L43" i="1" s="1"/>
  <c r="J34" i="1"/>
  <c r="M34" i="1" s="1"/>
  <c r="J31" i="1"/>
  <c r="M31" i="1" s="1"/>
  <c r="J35" i="1"/>
  <c r="M35" i="1" s="1"/>
  <c r="J37" i="1"/>
  <c r="M37" i="1" s="1"/>
  <c r="J42" i="1"/>
  <c r="M42" i="1" s="1"/>
  <c r="J33" i="1"/>
  <c r="M33" i="1" s="1"/>
  <c r="J40" i="1"/>
  <c r="M40" i="1" s="1"/>
  <c r="J39" i="1"/>
  <c r="M39" i="1" s="1"/>
  <c r="I34" i="1"/>
  <c r="L34" i="1" s="1"/>
  <c r="I37" i="1"/>
  <c r="L37" i="1" s="1"/>
  <c r="I42" i="1"/>
  <c r="L42" i="1" s="1"/>
  <c r="I33" i="1"/>
  <c r="L33" i="1" s="1"/>
  <c r="I40" i="1"/>
  <c r="L40" i="1" s="1"/>
  <c r="I39" i="1"/>
  <c r="L39" i="1" s="1"/>
  <c r="I31" i="1"/>
  <c r="L31" i="1" s="1"/>
  <c r="I35" i="1"/>
  <c r="L35" i="1" s="1"/>
  <c r="J36" i="1"/>
  <c r="M36" i="1" s="1"/>
  <c r="I36" i="1"/>
  <c r="L36" i="1" s="1"/>
  <c r="J38" i="1"/>
  <c r="M38" i="1" s="1"/>
  <c r="I38" i="1"/>
  <c r="L38" i="1" s="1"/>
  <c r="J32" i="1"/>
  <c r="M32" i="1" s="1"/>
  <c r="I32" i="1"/>
  <c r="L32" i="1" s="1"/>
  <c r="J29" i="1"/>
  <c r="M29" i="1" s="1"/>
  <c r="I29" i="1"/>
  <c r="L29" i="1" s="1"/>
  <c r="J30" i="1"/>
  <c r="M30" i="1" s="1"/>
  <c r="I30" i="1"/>
  <c r="L30" i="1" s="1"/>
  <c r="J25" i="1"/>
  <c r="M25" i="1" s="1"/>
  <c r="J26" i="1"/>
  <c r="M26" i="1" s="1"/>
  <c r="J18" i="1"/>
  <c r="M18" i="1" s="1"/>
  <c r="J24" i="1"/>
  <c r="M24" i="1" s="1"/>
  <c r="J22" i="1"/>
  <c r="M22" i="1" s="1"/>
  <c r="J23" i="1"/>
  <c r="M23" i="1" s="1"/>
  <c r="J15" i="1"/>
  <c r="M15" i="1" s="1"/>
  <c r="J21" i="1"/>
  <c r="M21" i="1" s="1"/>
  <c r="I25" i="1"/>
  <c r="L25" i="1" s="1"/>
  <c r="I26" i="1"/>
  <c r="L26" i="1" s="1"/>
  <c r="I18" i="1"/>
  <c r="L18" i="1" s="1"/>
  <c r="I24" i="1"/>
  <c r="L24" i="1" s="1"/>
  <c r="I22" i="1"/>
  <c r="L22" i="1" s="1"/>
  <c r="I23" i="1"/>
  <c r="L23" i="1" s="1"/>
  <c r="I15" i="1"/>
  <c r="L15" i="1" s="1"/>
  <c r="I21" i="1"/>
  <c r="L21" i="1" s="1"/>
  <c r="I19" i="1"/>
  <c r="L19" i="1" s="1"/>
  <c r="J19" i="1"/>
  <c r="M19" i="1" s="1"/>
  <c r="J16" i="1"/>
  <c r="M16" i="1" s="1"/>
  <c r="I16" i="1"/>
  <c r="L16" i="1" s="1"/>
  <c r="J20" i="1"/>
  <c r="M20" i="1" s="1"/>
  <c r="I20" i="1"/>
  <c r="L20" i="1" s="1"/>
  <c r="I14" i="1"/>
  <c r="L14" i="1" s="1"/>
  <c r="I17" i="1"/>
  <c r="L17" i="1" s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D21" i="1"/>
  <c r="F24" i="1"/>
  <c r="F23" i="1"/>
  <c r="E23" i="1"/>
  <c r="D23" i="1"/>
  <c r="F22" i="1"/>
  <c r="E22" i="1"/>
  <c r="D22" i="1"/>
  <c r="F21" i="1"/>
  <c r="E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C25" i="1"/>
  <c r="F12" i="1"/>
  <c r="E12" i="1"/>
  <c r="D12" i="1"/>
  <c r="D41" i="1" l="1"/>
  <c r="F41" i="1"/>
  <c r="E41" i="1"/>
  <c r="J44" i="1"/>
  <c r="I44" i="1"/>
  <c r="J27" i="1"/>
  <c r="I27" i="1"/>
  <c r="F25" i="1"/>
  <c r="E25" i="1"/>
  <c r="D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ICP-OES 5110</author>
  </authors>
  <commentList>
    <comment ref="A1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ICP-OES 5110:</t>
        </r>
        <r>
          <rPr>
            <sz val="9"/>
            <color indexed="81"/>
            <rFont val="Tahoma"/>
            <family val="2"/>
          </rPr>
          <t xml:space="preserve">
one of the duplicates (b) blew the pressure release valve in microwave so I did not inlcude that in the average</t>
        </r>
      </text>
    </comment>
  </commentList>
</comments>
</file>

<file path=xl/sharedStrings.xml><?xml version="1.0" encoding="utf-8"?>
<sst xmlns="http://schemas.openxmlformats.org/spreadsheetml/2006/main" count="93" uniqueCount="50">
  <si>
    <t>Aluminum</t>
  </si>
  <si>
    <t>Calcium</t>
  </si>
  <si>
    <t>Sodium</t>
  </si>
  <si>
    <t>Potassium</t>
  </si>
  <si>
    <t>Magnesium</t>
  </si>
  <si>
    <t>Phosphorus</t>
  </si>
  <si>
    <t>Silicon</t>
  </si>
  <si>
    <t>Zinc</t>
  </si>
  <si>
    <t>Copper</t>
  </si>
  <si>
    <t>Iron</t>
  </si>
  <si>
    <t>Lead</t>
  </si>
  <si>
    <t>Manganese</t>
  </si>
  <si>
    <t>Cadmium</t>
  </si>
  <si>
    <t>Poultry Litter</t>
  </si>
  <si>
    <t>Waste Activated Sludge</t>
  </si>
  <si>
    <t>Corn</t>
  </si>
  <si>
    <t>Recycled Paper</t>
  </si>
  <si>
    <t>Cardboard</t>
  </si>
  <si>
    <t>bdl</t>
  </si>
  <si>
    <t>Barium</t>
  </si>
  <si>
    <t>Strontium</t>
  </si>
  <si>
    <t>Chromium</t>
  </si>
  <si>
    <t>Silver</t>
  </si>
  <si>
    <t>Mercury</t>
  </si>
  <si>
    <t>Lithium</t>
  </si>
  <si>
    <t>Nickel</t>
  </si>
  <si>
    <t>Selenium</t>
  </si>
  <si>
    <t>Thallium</t>
  </si>
  <si>
    <t>Bismuth</t>
  </si>
  <si>
    <t>Beryllium</t>
  </si>
  <si>
    <t>Cobalt</t>
  </si>
  <si>
    <t>Gallium</t>
  </si>
  <si>
    <t>Vandium</t>
  </si>
  <si>
    <t>Final values Primary Digesters</t>
  </si>
  <si>
    <t>Control</t>
  </si>
  <si>
    <t>Sound Treated</t>
  </si>
  <si>
    <t>not determined</t>
  </si>
  <si>
    <t>g VS per kg</t>
  </si>
  <si>
    <t>g Ash per kg</t>
  </si>
  <si>
    <t>mg per kg, ashed sludge</t>
  </si>
  <si>
    <t>atomic No.</t>
  </si>
  <si>
    <t>Additional elements</t>
  </si>
  <si>
    <t>Uranium</t>
  </si>
  <si>
    <t>Feedstocks</t>
  </si>
  <si>
    <t>atomic weight</t>
  </si>
  <si>
    <t>millimoles</t>
  </si>
  <si>
    <t>Vanadium</t>
  </si>
  <si>
    <t>Sound</t>
  </si>
  <si>
    <t>Rank</t>
  </si>
  <si>
    <t>Milligrams per kilogram wet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</si>
</sst>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/>
    <xf numFmtId="0" fontId="0" fillId="0" borderId="0" xfId="0" applyFont="1" applyAlignment="1">
      <alignment horizontal="center"/>
    </xf>
    <xf numFmtId="164" fontId="1" fillId="0" borderId="0" xfId="0" applyNumberFormat="1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164" fontId="1" fillId="0" borderId="1" xfId="0" applyNumberFormat="1" applyFont="1" applyBorder="1"/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horizontal="left"/>
    </xf>
    <xf numFmtId="0" fontId="5" fillId="0" borderId="1" xfId="0" applyFont="1" applyBorder="1"/>
    <xf numFmtId="0" fontId="6" fillId="0" borderId="0" xfId="0" applyFont="1"/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742950</xdr:colOff>
          <xdr:row>10</xdr:row>
          <xdr:rowOff>95250</xdr:rowOff>
        </xdr:from>
        <xdr:to>
          <xdr:col>25</xdr:col>
          <xdr:colOff>514350</xdr:colOff>
          <xdr:row>40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igester%200814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igester%20081420%20additional%20st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s"/>
      <sheetName val="AVG"/>
      <sheetName val="Sheet3"/>
    </sheetNames>
    <sheetDataSet>
      <sheetData sheetId="0"/>
      <sheetData sheetId="1">
        <row r="6">
          <cell r="B6">
            <v>5.0596666666666668</v>
          </cell>
          <cell r="C6">
            <v>53.148666666666678</v>
          </cell>
          <cell r="D6">
            <v>0.10533333333333333</v>
          </cell>
          <cell r="E6">
            <v>1.4366666666666665</v>
          </cell>
          <cell r="F6">
            <v>112.34733333333334</v>
          </cell>
          <cell r="G6">
            <v>5625.6533333333327</v>
          </cell>
          <cell r="H6">
            <v>1146.3036666666667</v>
          </cell>
          <cell r="I6">
            <v>6.3413333333333339</v>
          </cell>
          <cell r="J6">
            <v>24.661666666666665</v>
          </cell>
          <cell r="K6">
            <v>3825.6226666666666</v>
          </cell>
          <cell r="M6">
            <v>25.964333333333332</v>
          </cell>
          <cell r="N6">
            <v>22.861666666666668</v>
          </cell>
        </row>
        <row r="7">
          <cell r="B7">
            <v>2800.1853333333333</v>
          </cell>
          <cell r="C7">
            <v>84871.015666666673</v>
          </cell>
          <cell r="D7">
            <v>4.7000000000000007E-2</v>
          </cell>
          <cell r="E7">
            <v>66.254999999999995</v>
          </cell>
          <cell r="G7">
            <v>135.19</v>
          </cell>
          <cell r="H7">
            <v>616.26233333333346</v>
          </cell>
          <cell r="I7">
            <v>13.764666666666669</v>
          </cell>
          <cell r="J7">
            <v>5484.0433333333322</v>
          </cell>
          <cell r="K7">
            <v>134.886</v>
          </cell>
          <cell r="M7">
            <v>1936.9836666666667</v>
          </cell>
          <cell r="N7">
            <v>6.0766666666666671</v>
          </cell>
        </row>
        <row r="8">
          <cell r="B8">
            <v>2368.5883333333331</v>
          </cell>
          <cell r="C8">
            <v>13345.354000000001</v>
          </cell>
          <cell r="D8">
            <v>9.4999999999999987E-2</v>
          </cell>
          <cell r="E8">
            <v>12.973666666666668</v>
          </cell>
          <cell r="G8">
            <v>255.04999999999998</v>
          </cell>
          <cell r="H8">
            <v>590.44799999999998</v>
          </cell>
          <cell r="I8">
            <v>48.127000000000002</v>
          </cell>
          <cell r="J8">
            <v>1817.3673333333336</v>
          </cell>
          <cell r="K8">
            <v>130.72966666666665</v>
          </cell>
          <cell r="L8">
            <v>0.84233333333333338</v>
          </cell>
          <cell r="M8">
            <v>1472.4426666666666</v>
          </cell>
          <cell r="N8">
            <v>26.899666666666665</v>
          </cell>
        </row>
        <row r="9">
          <cell r="B9">
            <v>53666.822500000002</v>
          </cell>
          <cell r="C9">
            <v>100408.8775</v>
          </cell>
          <cell r="D9">
            <v>1.7185000000000001</v>
          </cell>
          <cell r="E9">
            <v>596.54150000000004</v>
          </cell>
          <cell r="F9">
            <v>13765.095499999999</v>
          </cell>
          <cell r="G9">
            <v>65292.836499999998</v>
          </cell>
          <cell r="H9">
            <v>15269.673999999999</v>
          </cell>
          <cell r="I9">
            <v>2645.44</v>
          </cell>
          <cell r="J9">
            <v>15496.579</v>
          </cell>
          <cell r="K9">
            <v>84754.494000000006</v>
          </cell>
          <cell r="L9">
            <v>20.810500000000001</v>
          </cell>
          <cell r="M9">
            <v>3039.3940000000002</v>
          </cell>
          <cell r="N9">
            <v>2536.4920000000002</v>
          </cell>
        </row>
        <row r="10">
          <cell r="B10">
            <v>43052.326499999996</v>
          </cell>
          <cell r="C10">
            <v>128430.1885</v>
          </cell>
          <cell r="D10">
            <v>1.6715</v>
          </cell>
          <cell r="E10">
            <v>688.04600000000005</v>
          </cell>
          <cell r="F10">
            <v>14678.412</v>
          </cell>
          <cell r="G10">
            <v>63136.826000000001</v>
          </cell>
          <cell r="H10">
            <v>15903.1185</v>
          </cell>
          <cell r="I10">
            <v>3337.9425000000001</v>
          </cell>
          <cell r="J10">
            <v>15778.974</v>
          </cell>
          <cell r="K10">
            <v>85721.198999999993</v>
          </cell>
          <cell r="L10">
            <v>13.181999999999999</v>
          </cell>
          <cell r="M10">
            <v>2683.9989999999998</v>
          </cell>
          <cell r="N10">
            <v>2814.4750000000004</v>
          </cell>
        </row>
        <row r="11">
          <cell r="B11">
            <v>45525.785499999998</v>
          </cell>
          <cell r="C11">
            <v>113298.95449999999</v>
          </cell>
          <cell r="D11">
            <v>1.7795000000000001</v>
          </cell>
          <cell r="E11">
            <v>638.44450000000006</v>
          </cell>
          <cell r="F11">
            <v>14486.086500000001</v>
          </cell>
          <cell r="G11">
            <v>50004.436999999998</v>
          </cell>
          <cell r="H11">
            <v>14866.9735</v>
          </cell>
          <cell r="I11">
            <v>3101.6419999999998</v>
          </cell>
          <cell r="J11">
            <v>12253.977999999999</v>
          </cell>
          <cell r="K11">
            <v>77548.081999999995</v>
          </cell>
          <cell r="L11">
            <v>15.218499999999999</v>
          </cell>
          <cell r="M11">
            <v>2226.7055</v>
          </cell>
          <cell r="N11">
            <v>2623.1765</v>
          </cell>
        </row>
        <row r="12">
          <cell r="B12">
            <v>44030.810500000007</v>
          </cell>
          <cell r="C12">
            <v>77851.291499999992</v>
          </cell>
          <cell r="D12">
            <v>1.605</v>
          </cell>
          <cell r="E12">
            <v>394.08850000000001</v>
          </cell>
          <cell r="F12">
            <v>12673.743999999999</v>
          </cell>
          <cell r="G12">
            <v>36265.477500000001</v>
          </cell>
          <cell r="H12">
            <v>9732.3420000000006</v>
          </cell>
          <cell r="I12">
            <v>2571.6014999999998</v>
          </cell>
          <cell r="J12">
            <v>9187.8325000000004</v>
          </cell>
          <cell r="K12">
            <v>61194.64</v>
          </cell>
          <cell r="L12">
            <v>12.677499999999998</v>
          </cell>
          <cell r="M12">
            <v>1587.9160000000002</v>
          </cell>
          <cell r="N12">
            <v>1694.5720000000001</v>
          </cell>
        </row>
        <row r="13">
          <cell r="B13">
            <v>42481.661</v>
          </cell>
          <cell r="C13">
            <v>118830.7255</v>
          </cell>
          <cell r="D13">
            <v>1.6054999999999999</v>
          </cell>
          <cell r="E13">
            <v>654.12</v>
          </cell>
          <cell r="F13">
            <v>14927.438</v>
          </cell>
          <cell r="G13">
            <v>47259.751499999998</v>
          </cell>
          <cell r="H13">
            <v>15762.654500000001</v>
          </cell>
          <cell r="I13">
            <v>3456.393</v>
          </cell>
          <cell r="J13">
            <v>11939.283500000001</v>
          </cell>
          <cell r="K13">
            <v>78569.486000000004</v>
          </cell>
          <cell r="L13">
            <v>13.3185</v>
          </cell>
          <cell r="M13">
            <v>2120.0169999999998</v>
          </cell>
          <cell r="N13">
            <v>2488.8339999999998</v>
          </cell>
        </row>
        <row r="14">
          <cell r="B14">
            <v>40918.538499999995</v>
          </cell>
          <cell r="C14">
            <v>122929.88099999999</v>
          </cell>
          <cell r="D14">
            <v>1.5775000000000001</v>
          </cell>
          <cell r="E14">
            <v>599.66300000000001</v>
          </cell>
          <cell r="F14">
            <v>14470.381000000001</v>
          </cell>
          <cell r="G14">
            <v>44643.6175</v>
          </cell>
          <cell r="H14">
            <v>15654.344499999999</v>
          </cell>
          <cell r="I14">
            <v>3150.2349999999997</v>
          </cell>
          <cell r="J14">
            <v>11390.346</v>
          </cell>
          <cell r="K14">
            <v>77813.367499999993</v>
          </cell>
          <cell r="L14">
            <v>14.772500000000001</v>
          </cell>
          <cell r="M14">
            <v>2108.1680000000001</v>
          </cell>
          <cell r="N14">
            <v>2324.3685</v>
          </cell>
        </row>
        <row r="15">
          <cell r="B15">
            <v>37987.451000000001</v>
          </cell>
          <cell r="C15">
            <v>140289.291</v>
          </cell>
          <cell r="D15">
            <v>1.7175</v>
          </cell>
          <cell r="E15">
            <v>535.03099999999995</v>
          </cell>
          <cell r="F15">
            <v>12307.427</v>
          </cell>
          <cell r="G15">
            <v>33472.352500000001</v>
          </cell>
          <cell r="H15">
            <v>11977.602999999999</v>
          </cell>
          <cell r="I15">
            <v>3059.2884999999997</v>
          </cell>
          <cell r="J15">
            <v>9190.2895000000008</v>
          </cell>
          <cell r="K15">
            <v>85000.548500000004</v>
          </cell>
          <cell r="L15">
            <v>13.154500000000001</v>
          </cell>
          <cell r="M15">
            <v>2066.415</v>
          </cell>
          <cell r="N15">
            <v>2368.8779999999997</v>
          </cell>
        </row>
        <row r="16">
          <cell r="B16">
            <v>45629.247499999998</v>
          </cell>
          <cell r="C16">
            <v>139236.674</v>
          </cell>
          <cell r="D16">
            <v>1.9444999999999999</v>
          </cell>
          <cell r="E16">
            <v>602.24299999999994</v>
          </cell>
          <cell r="F16">
            <v>17621.396500000003</v>
          </cell>
          <cell r="G16">
            <v>47269.713499999998</v>
          </cell>
          <cell r="H16">
            <v>15713.495999999999</v>
          </cell>
          <cell r="I16">
            <v>3728.0479999999998</v>
          </cell>
          <cell r="J16">
            <v>11924.106500000002</v>
          </cell>
          <cell r="K16">
            <v>82706.961500000005</v>
          </cell>
          <cell r="L16">
            <v>13.8255</v>
          </cell>
          <cell r="M16">
            <v>2468.8855000000003</v>
          </cell>
          <cell r="N16">
            <v>2430.2545</v>
          </cell>
        </row>
        <row r="17">
          <cell r="B17">
            <v>40295.717000000004</v>
          </cell>
          <cell r="C17">
            <v>109057.71649999999</v>
          </cell>
          <cell r="D17">
            <v>1.4039999999999999</v>
          </cell>
          <cell r="E17">
            <v>417.22500000000002</v>
          </cell>
          <cell r="F17">
            <v>11616.522499999999</v>
          </cell>
          <cell r="G17">
            <v>25789.487500000003</v>
          </cell>
          <cell r="H17">
            <v>9547.9215000000004</v>
          </cell>
          <cell r="I17">
            <v>3406.2534999999998</v>
          </cell>
          <cell r="K17">
            <v>72821.23000000001</v>
          </cell>
          <cell r="L17">
            <v>10.7035</v>
          </cell>
          <cell r="N17">
            <v>1670.7550000000001</v>
          </cell>
        </row>
        <row r="18">
          <cell r="B18">
            <v>43393.527499999997</v>
          </cell>
          <cell r="C18">
            <v>128869.9915</v>
          </cell>
          <cell r="D18">
            <v>1.794</v>
          </cell>
          <cell r="E18">
            <v>735.74250000000006</v>
          </cell>
          <cell r="F18">
            <v>13851.0365</v>
          </cell>
          <cell r="G18">
            <v>103540.7635</v>
          </cell>
          <cell r="H18">
            <v>18757.177000000003</v>
          </cell>
          <cell r="I18">
            <v>3044.5204999999996</v>
          </cell>
          <cell r="K18">
            <v>83635.171999999991</v>
          </cell>
          <cell r="L18">
            <v>14.140999999999998</v>
          </cell>
          <cell r="N18">
            <v>2811.2294999999999</v>
          </cell>
        </row>
        <row r="19">
          <cell r="B19">
            <v>40962.658500000005</v>
          </cell>
          <cell r="C19">
            <v>124756.7115</v>
          </cell>
          <cell r="D19">
            <v>1.6659999999999999</v>
          </cell>
          <cell r="E19">
            <v>692.63799999999992</v>
          </cell>
          <cell r="F19">
            <v>13748.022499999999</v>
          </cell>
          <cell r="G19">
            <v>107034.399</v>
          </cell>
          <cell r="H19">
            <v>17034.6515</v>
          </cell>
          <cell r="I19">
            <v>2941.0664999999999</v>
          </cell>
          <cell r="K19">
            <v>83046.454499999993</v>
          </cell>
          <cell r="L19">
            <v>12.3415</v>
          </cell>
          <cell r="N19">
            <v>2424.7404999999999</v>
          </cell>
        </row>
        <row r="20">
          <cell r="B20">
            <v>37287.203999999998</v>
          </cell>
          <cell r="C20">
            <v>124688.436</v>
          </cell>
          <cell r="D20">
            <v>1.2430000000000001</v>
          </cell>
          <cell r="E20">
            <v>563.62199999999996</v>
          </cell>
          <cell r="F20">
            <v>13160.514999999999</v>
          </cell>
          <cell r="G20">
            <v>130301.861</v>
          </cell>
          <cell r="H20">
            <v>22449.018</v>
          </cell>
          <cell r="I20">
            <v>2858.183</v>
          </cell>
          <cell r="K20">
            <v>84041.978000000003</v>
          </cell>
          <cell r="L20">
            <v>6.28</v>
          </cell>
          <cell r="N20">
            <v>2114.5439999999999</v>
          </cell>
        </row>
        <row r="21">
          <cell r="B21">
            <v>39347.1005</v>
          </cell>
          <cell r="C21">
            <v>135503.6355</v>
          </cell>
          <cell r="D21">
            <v>1.5605</v>
          </cell>
          <cell r="E21">
            <v>649.423</v>
          </cell>
          <cell r="F21">
            <v>15922.192999999999</v>
          </cell>
          <cell r="G21">
            <v>63846.157500000001</v>
          </cell>
          <cell r="H21">
            <v>16813.495499999997</v>
          </cell>
          <cell r="I21">
            <v>3408.0055000000002</v>
          </cell>
          <cell r="K21">
            <v>83643.981</v>
          </cell>
          <cell r="L21">
            <v>14.026</v>
          </cell>
          <cell r="N21">
            <v>2441.8645000000001</v>
          </cell>
        </row>
        <row r="22">
          <cell r="B22">
            <v>42468.375500000002</v>
          </cell>
          <cell r="C22">
            <v>117049.68650000001</v>
          </cell>
          <cell r="D22">
            <v>1.5495000000000001</v>
          </cell>
          <cell r="E22">
            <v>709.15100000000007</v>
          </cell>
          <cell r="F22">
            <v>13136.065500000001</v>
          </cell>
          <cell r="G22">
            <v>47037.1875</v>
          </cell>
          <cell r="H22">
            <v>13711.513999999999</v>
          </cell>
          <cell r="I22">
            <v>3188.8495000000003</v>
          </cell>
          <cell r="K22">
            <v>78757.760500000004</v>
          </cell>
          <cell r="L22">
            <v>13.5725</v>
          </cell>
          <cell r="N22">
            <v>2661.5344999999998</v>
          </cell>
        </row>
        <row r="23">
          <cell r="B23">
            <v>45699.393499999998</v>
          </cell>
          <cell r="C23">
            <v>115616.3615</v>
          </cell>
          <cell r="D23">
            <v>1.4775</v>
          </cell>
          <cell r="E23">
            <v>551.49099999999999</v>
          </cell>
          <cell r="F23">
            <v>12250.620999999999</v>
          </cell>
          <cell r="G23">
            <v>33867.961000000003</v>
          </cell>
          <cell r="H23">
            <v>12141.978999999999</v>
          </cell>
          <cell r="I23">
            <v>3273.8599999999997</v>
          </cell>
          <cell r="K23">
            <v>78551.81</v>
          </cell>
          <cell r="L23">
            <v>14.7605</v>
          </cell>
          <cell r="N23">
            <v>2079.1109999999999</v>
          </cell>
        </row>
        <row r="24">
          <cell r="B24">
            <v>45100.553</v>
          </cell>
          <cell r="C24">
            <v>129184.327</v>
          </cell>
          <cell r="D24">
            <v>1.7155</v>
          </cell>
          <cell r="E24">
            <v>680.46199999999999</v>
          </cell>
          <cell r="F24">
            <v>13683.717499999999</v>
          </cell>
          <cell r="G24">
            <v>43253.701499999996</v>
          </cell>
          <cell r="H24">
            <v>13976.767</v>
          </cell>
          <cell r="I24">
            <v>3536.1990000000001</v>
          </cell>
          <cell r="K24">
            <v>86491.478000000003</v>
          </cell>
          <cell r="L24">
            <v>13.395499999999998</v>
          </cell>
          <cell r="N24">
            <v>2505.0649999999996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s"/>
      <sheetName val="AVG"/>
      <sheetName val="Sheet3"/>
    </sheetNames>
    <sheetDataSet>
      <sheetData sheetId="0"/>
      <sheetData sheetId="1">
        <row r="6">
          <cell r="B6">
            <v>0.10333333333333335</v>
          </cell>
          <cell r="D6">
            <v>0.13</v>
          </cell>
          <cell r="E6" t="str">
            <v>bdl</v>
          </cell>
          <cell r="F6">
            <v>6.3533333333333344</v>
          </cell>
          <cell r="G6" t="str">
            <v>bdl</v>
          </cell>
          <cell r="H6">
            <v>4.8066666666666666</v>
          </cell>
          <cell r="I6" t="str">
            <v>bdl</v>
          </cell>
          <cell r="J6">
            <v>14.746666666666664</v>
          </cell>
          <cell r="L6" t="str">
            <v>bdl</v>
          </cell>
          <cell r="M6" t="str">
            <v>bdl</v>
          </cell>
          <cell r="O6" t="str">
            <v>bdl</v>
          </cell>
          <cell r="P6">
            <v>0.14333333333333334</v>
          </cell>
          <cell r="Q6" t="str">
            <v>bdl</v>
          </cell>
          <cell r="S6">
            <v>6.6666666666666723E-3</v>
          </cell>
        </row>
        <row r="7">
          <cell r="B7">
            <v>0.40666666666666673</v>
          </cell>
          <cell r="D7">
            <v>3921.8800000000006</v>
          </cell>
          <cell r="E7">
            <v>-3.333333333333334E-3</v>
          </cell>
          <cell r="F7">
            <v>7.9466666666666663</v>
          </cell>
          <cell r="G7" t="str">
            <v>bdl</v>
          </cell>
          <cell r="H7">
            <v>6.1333333333333329</v>
          </cell>
          <cell r="I7">
            <v>1.63</v>
          </cell>
          <cell r="J7">
            <v>9.9433333333333334</v>
          </cell>
          <cell r="L7" t="str">
            <v>bdl</v>
          </cell>
          <cell r="M7" t="str">
            <v>bdl</v>
          </cell>
          <cell r="O7" t="str">
            <v>bdl</v>
          </cell>
          <cell r="P7">
            <v>52.306666666666672</v>
          </cell>
          <cell r="Q7" t="str">
            <v>bdl</v>
          </cell>
          <cell r="S7">
            <v>3.2633333333333336</v>
          </cell>
        </row>
        <row r="8">
          <cell r="B8">
            <v>0.22333333333333336</v>
          </cell>
          <cell r="D8">
            <v>18.983333333333334</v>
          </cell>
          <cell r="E8">
            <v>0</v>
          </cell>
          <cell r="F8">
            <v>6.28</v>
          </cell>
          <cell r="G8" t="str">
            <v>bdl</v>
          </cell>
          <cell r="H8">
            <v>4.6266666666666669</v>
          </cell>
          <cell r="I8" t="str">
            <v>bdl</v>
          </cell>
          <cell r="J8">
            <v>7.7233333333333336</v>
          </cell>
          <cell r="L8">
            <v>10.27</v>
          </cell>
          <cell r="M8" t="str">
            <v>bdl</v>
          </cell>
          <cell r="O8" t="str">
            <v>bdl</v>
          </cell>
          <cell r="P8">
            <v>13.643333333333333</v>
          </cell>
          <cell r="Q8" t="str">
            <v>bdl</v>
          </cell>
          <cell r="S8">
            <v>1.8766666666666667</v>
          </cell>
        </row>
        <row r="9">
          <cell r="B9">
            <v>2.085</v>
          </cell>
          <cell r="D9">
            <v>236.05</v>
          </cell>
          <cell r="E9">
            <v>0.92999999999999994</v>
          </cell>
          <cell r="F9">
            <v>26.59</v>
          </cell>
          <cell r="G9">
            <v>0</v>
          </cell>
          <cell r="H9">
            <v>43.230000000000004</v>
          </cell>
          <cell r="I9">
            <v>4.03</v>
          </cell>
          <cell r="J9">
            <v>8.2899999999999991</v>
          </cell>
          <cell r="L9">
            <v>13.34</v>
          </cell>
          <cell r="M9">
            <v>63.865000000000002</v>
          </cell>
          <cell r="O9">
            <v>2.7349999999999999</v>
          </cell>
          <cell r="P9">
            <v>219.51</v>
          </cell>
          <cell r="Q9">
            <v>3.4999999999999996</v>
          </cell>
          <cell r="S9">
            <v>21.454999999999998</v>
          </cell>
        </row>
        <row r="10">
          <cell r="B10">
            <v>1.675</v>
          </cell>
          <cell r="D10">
            <v>173.47</v>
          </cell>
          <cell r="E10">
            <v>0.73499999999999999</v>
          </cell>
          <cell r="F10">
            <v>20.18</v>
          </cell>
          <cell r="G10">
            <v>1.8250000000000002</v>
          </cell>
          <cell r="H10">
            <v>30.805</v>
          </cell>
          <cell r="I10">
            <v>3.1850000000000001</v>
          </cell>
          <cell r="J10">
            <v>6.72</v>
          </cell>
          <cell r="L10">
            <v>10.5</v>
          </cell>
          <cell r="M10">
            <v>56.59</v>
          </cell>
          <cell r="O10" t="str">
            <v>bdl</v>
          </cell>
          <cell r="P10">
            <v>210.19499999999999</v>
          </cell>
          <cell r="Q10">
            <v>0</v>
          </cell>
          <cell r="S10">
            <v>18.445</v>
          </cell>
        </row>
        <row r="11">
          <cell r="B11">
            <v>2.4249999999999998</v>
          </cell>
          <cell r="D11">
            <v>195.44499999999999</v>
          </cell>
          <cell r="E11">
            <v>0.75</v>
          </cell>
          <cell r="F11">
            <v>17.344999999999999</v>
          </cell>
          <cell r="G11">
            <v>0</v>
          </cell>
          <cell r="H11">
            <v>32.564999999999998</v>
          </cell>
          <cell r="I11">
            <v>2.8</v>
          </cell>
          <cell r="J11">
            <v>5.0999999999999996</v>
          </cell>
          <cell r="L11">
            <v>16.244999999999997</v>
          </cell>
          <cell r="M11">
            <v>56.39</v>
          </cell>
          <cell r="O11">
            <v>1.55</v>
          </cell>
          <cell r="P11">
            <v>213.72</v>
          </cell>
          <cell r="Q11">
            <v>0</v>
          </cell>
          <cell r="S11">
            <v>19.185000000000002</v>
          </cell>
        </row>
        <row r="12">
          <cell r="B12">
            <v>2.0099999999999998</v>
          </cell>
          <cell r="D12">
            <v>181.67500000000001</v>
          </cell>
          <cell r="E12">
            <v>0.74</v>
          </cell>
          <cell r="F12">
            <v>20.439999999999998</v>
          </cell>
          <cell r="G12">
            <v>0</v>
          </cell>
          <cell r="H12">
            <v>30.85</v>
          </cell>
          <cell r="I12">
            <v>1.7000000000000002</v>
          </cell>
          <cell r="J12">
            <v>6.88</v>
          </cell>
          <cell r="L12">
            <v>11.895</v>
          </cell>
          <cell r="M12">
            <v>43.5</v>
          </cell>
          <cell r="O12" t="str">
            <v>bdl</v>
          </cell>
          <cell r="P12">
            <v>196.29499999999999</v>
          </cell>
          <cell r="Q12">
            <v>2.9449999999999998</v>
          </cell>
          <cell r="S12">
            <v>17.615000000000002</v>
          </cell>
        </row>
        <row r="13">
          <cell r="B13">
            <v>1.825</v>
          </cell>
          <cell r="D13">
            <v>192.125</v>
          </cell>
          <cell r="E13">
            <v>0.73</v>
          </cell>
          <cell r="F13">
            <v>19.045000000000002</v>
          </cell>
          <cell r="G13">
            <v>1.405</v>
          </cell>
          <cell r="H13">
            <v>32.89</v>
          </cell>
          <cell r="I13">
            <v>4.42</v>
          </cell>
          <cell r="J13">
            <v>7.26</v>
          </cell>
          <cell r="L13">
            <v>18.555</v>
          </cell>
          <cell r="M13">
            <v>58.92</v>
          </cell>
          <cell r="O13">
            <v>0.43</v>
          </cell>
          <cell r="P13">
            <v>225.11</v>
          </cell>
          <cell r="Q13">
            <v>0.89999999999999991</v>
          </cell>
          <cell r="S13">
            <v>18.579999999999998</v>
          </cell>
        </row>
        <row r="14">
          <cell r="B14">
            <v>2.2400000000000002</v>
          </cell>
          <cell r="D14">
            <v>192.5</v>
          </cell>
          <cell r="E14">
            <v>0.76</v>
          </cell>
          <cell r="F14">
            <v>24.72</v>
          </cell>
          <cell r="G14">
            <v>0.86499999999999999</v>
          </cell>
          <cell r="H14">
            <v>34.49</v>
          </cell>
          <cell r="I14">
            <v>5.2650000000000006</v>
          </cell>
          <cell r="J14">
            <v>7.085</v>
          </cell>
          <cell r="L14">
            <v>12.66</v>
          </cell>
          <cell r="M14">
            <v>55.44</v>
          </cell>
          <cell r="O14" t="str">
            <v>bdl</v>
          </cell>
          <cell r="P14">
            <v>235.16</v>
          </cell>
          <cell r="Q14">
            <v>0</v>
          </cell>
          <cell r="S14">
            <v>20.61</v>
          </cell>
        </row>
        <row r="15">
          <cell r="B15">
            <v>1.9450000000000001</v>
          </cell>
          <cell r="D15">
            <v>189.6</v>
          </cell>
          <cell r="E15">
            <v>0.86499999999999999</v>
          </cell>
          <cell r="F15">
            <v>17.97</v>
          </cell>
          <cell r="G15">
            <v>7.4999999999999956E-2</v>
          </cell>
          <cell r="H15">
            <v>34.605000000000004</v>
          </cell>
          <cell r="I15">
            <v>5.2750000000000004</v>
          </cell>
          <cell r="J15">
            <v>6.7850000000000001</v>
          </cell>
          <cell r="L15">
            <v>14.035</v>
          </cell>
          <cell r="M15">
            <v>45.784999999999997</v>
          </cell>
          <cell r="O15" t="str">
            <v>bdl</v>
          </cell>
          <cell r="P15">
            <v>253.76999999999998</v>
          </cell>
          <cell r="Q15">
            <v>0</v>
          </cell>
          <cell r="S15">
            <v>21.77</v>
          </cell>
        </row>
        <row r="16">
          <cell r="B16">
            <v>2.4050000000000002</v>
          </cell>
          <cell r="D16">
            <v>196.54000000000002</v>
          </cell>
          <cell r="E16">
            <v>0.755</v>
          </cell>
          <cell r="G16">
            <v>0.53</v>
          </cell>
          <cell r="H16">
            <v>35.86</v>
          </cell>
          <cell r="I16">
            <v>5.3849999999999998</v>
          </cell>
          <cell r="J16">
            <v>6.9849999999999994</v>
          </cell>
          <cell r="L16">
            <v>11.745000000000001</v>
          </cell>
          <cell r="M16">
            <v>61.664999999999999</v>
          </cell>
          <cell r="O16">
            <v>3.4000000000000004</v>
          </cell>
          <cell r="P16">
            <v>249.685</v>
          </cell>
          <cell r="Q16">
            <v>0.95499999999999985</v>
          </cell>
          <cell r="S16">
            <v>20.549999999999997</v>
          </cell>
        </row>
        <row r="17">
          <cell r="B17">
            <v>2.25</v>
          </cell>
          <cell r="D17">
            <v>179.04499999999999</v>
          </cell>
          <cell r="E17">
            <v>0.65500000000000003</v>
          </cell>
          <cell r="F17">
            <v>17.795000000000002</v>
          </cell>
          <cell r="G17">
            <v>0.09</v>
          </cell>
          <cell r="H17">
            <v>29.725000000000001</v>
          </cell>
          <cell r="I17">
            <v>1.7</v>
          </cell>
          <cell r="J17">
            <v>6.1150000000000002</v>
          </cell>
          <cell r="L17">
            <v>12.094999999999999</v>
          </cell>
          <cell r="M17">
            <v>42.05</v>
          </cell>
          <cell r="O17">
            <v>0.57000000000000006</v>
          </cell>
          <cell r="P17">
            <v>232.095</v>
          </cell>
          <cell r="Q17">
            <v>1.6400000000000001</v>
          </cell>
          <cell r="S17">
            <v>17.335000000000001</v>
          </cell>
        </row>
        <row r="18">
          <cell r="B18">
            <v>2.0099999999999998</v>
          </cell>
          <cell r="D18">
            <v>189.11</v>
          </cell>
          <cell r="E18">
            <v>0.7</v>
          </cell>
          <cell r="F18">
            <v>20.774999999999999</v>
          </cell>
          <cell r="G18">
            <v>2.75</v>
          </cell>
          <cell r="H18">
            <v>35.25</v>
          </cell>
          <cell r="I18">
            <v>4.2300000000000004</v>
          </cell>
          <cell r="J18">
            <v>10.77</v>
          </cell>
          <cell r="L18">
            <v>17.79</v>
          </cell>
          <cell r="M18">
            <v>58.99</v>
          </cell>
          <cell r="O18" t="str">
            <v>bdl</v>
          </cell>
          <cell r="P18">
            <v>225.98</v>
          </cell>
          <cell r="Q18">
            <v>0</v>
          </cell>
          <cell r="S18">
            <v>21.015000000000001</v>
          </cell>
        </row>
        <row r="19">
          <cell r="B19">
            <v>2.3849999999999998</v>
          </cell>
          <cell r="D19">
            <v>183.375</v>
          </cell>
          <cell r="E19">
            <v>0.58000000000000007</v>
          </cell>
          <cell r="F19">
            <v>33.094999999999999</v>
          </cell>
          <cell r="G19">
            <v>3.7749999999999999</v>
          </cell>
          <cell r="H19">
            <v>39.015000000000001</v>
          </cell>
          <cell r="I19">
            <v>1.8000000000000003</v>
          </cell>
          <cell r="J19">
            <v>16.39</v>
          </cell>
          <cell r="L19">
            <v>13.245000000000001</v>
          </cell>
          <cell r="M19">
            <v>57.26</v>
          </cell>
          <cell r="O19">
            <v>0.11999999999999997</v>
          </cell>
          <cell r="P19">
            <v>224.54000000000002</v>
          </cell>
          <cell r="Q19">
            <v>0</v>
          </cell>
          <cell r="S19">
            <v>19.655000000000001</v>
          </cell>
        </row>
        <row r="20">
          <cell r="B20">
            <v>2.52</v>
          </cell>
          <cell r="D20">
            <v>175.88</v>
          </cell>
          <cell r="E20">
            <v>0.56000000000000005</v>
          </cell>
          <cell r="F20">
            <v>22.16</v>
          </cell>
          <cell r="G20">
            <v>1.03</v>
          </cell>
          <cell r="H20">
            <v>33.340000000000003</v>
          </cell>
          <cell r="I20">
            <v>0</v>
          </cell>
          <cell r="J20">
            <v>11.27</v>
          </cell>
          <cell r="L20">
            <v>24.05</v>
          </cell>
          <cell r="M20">
            <v>52.25</v>
          </cell>
          <cell r="O20" t="str">
            <v>bdl</v>
          </cell>
          <cell r="P20">
            <v>219.34</v>
          </cell>
          <cell r="Q20">
            <v>24.34</v>
          </cell>
          <cell r="S20">
            <v>18.87</v>
          </cell>
        </row>
        <row r="21">
          <cell r="B21">
            <v>2.0049999999999999</v>
          </cell>
          <cell r="D21">
            <v>176.08500000000001</v>
          </cell>
          <cell r="E21">
            <v>0.67</v>
          </cell>
          <cell r="F21">
            <v>16.664999999999999</v>
          </cell>
          <cell r="G21">
            <v>1.4450000000000001</v>
          </cell>
          <cell r="H21">
            <v>33.590000000000003</v>
          </cell>
          <cell r="I21">
            <v>5.5250000000000004</v>
          </cell>
          <cell r="J21">
            <v>6.85</v>
          </cell>
          <cell r="L21">
            <v>9.2049999999999983</v>
          </cell>
          <cell r="M21">
            <v>58.905000000000001</v>
          </cell>
          <cell r="O21">
            <v>1.175</v>
          </cell>
          <cell r="P21">
            <v>237.98500000000001</v>
          </cell>
          <cell r="Q21">
            <v>5.5</v>
          </cell>
          <cell r="S21">
            <v>19.505000000000003</v>
          </cell>
        </row>
        <row r="22">
          <cell r="B22">
            <v>2.2599999999999998</v>
          </cell>
          <cell r="D22">
            <v>203.73000000000002</v>
          </cell>
          <cell r="E22">
            <v>0.76</v>
          </cell>
          <cell r="F22">
            <v>22.225000000000001</v>
          </cell>
          <cell r="G22">
            <v>1.915</v>
          </cell>
          <cell r="H22">
            <v>35.584999999999994</v>
          </cell>
          <cell r="I22">
            <v>5.0350000000000001</v>
          </cell>
          <cell r="J22">
            <v>7.5350000000000001</v>
          </cell>
          <cell r="L22">
            <v>13.655000000000001</v>
          </cell>
          <cell r="M22">
            <v>60.54</v>
          </cell>
          <cell r="O22">
            <v>3.12</v>
          </cell>
          <cell r="P22">
            <v>248.55500000000001</v>
          </cell>
          <cell r="Q22">
            <v>0</v>
          </cell>
          <cell r="S22">
            <v>19.185000000000002</v>
          </cell>
        </row>
        <row r="23">
          <cell r="B23">
            <v>2.79</v>
          </cell>
          <cell r="D23">
            <v>214.245</v>
          </cell>
          <cell r="E23">
            <v>0.76</v>
          </cell>
          <cell r="F23">
            <v>24.59</v>
          </cell>
          <cell r="G23">
            <v>0</v>
          </cell>
          <cell r="H23">
            <v>34.195</v>
          </cell>
          <cell r="I23">
            <v>3.29</v>
          </cell>
          <cell r="J23">
            <v>5.3100000000000005</v>
          </cell>
          <cell r="L23">
            <v>10.085000000000001</v>
          </cell>
          <cell r="M23">
            <v>47.03</v>
          </cell>
          <cell r="O23" t="str">
            <v>bdl</v>
          </cell>
          <cell r="P23">
            <v>253.82</v>
          </cell>
          <cell r="Q23">
            <v>0</v>
          </cell>
          <cell r="S23">
            <v>19.59</v>
          </cell>
        </row>
        <row r="24">
          <cell r="B24">
            <v>2.3650000000000002</v>
          </cell>
          <cell r="D24">
            <v>214.685</v>
          </cell>
          <cell r="E24">
            <v>0.77499999999999991</v>
          </cell>
          <cell r="F24">
            <v>19.690000000000001</v>
          </cell>
          <cell r="G24">
            <v>1.0449999999999999</v>
          </cell>
          <cell r="H24">
            <v>38.090000000000003</v>
          </cell>
          <cell r="I24">
            <v>5.8049999999999997</v>
          </cell>
          <cell r="J24">
            <v>5.8449999999999998</v>
          </cell>
          <cell r="L24">
            <v>13.6</v>
          </cell>
          <cell r="M24">
            <v>58.094999999999999</v>
          </cell>
          <cell r="O24">
            <v>0.81499999999999995</v>
          </cell>
          <cell r="P24">
            <v>267.01</v>
          </cell>
          <cell r="Q24">
            <v>10.780000000000001</v>
          </cell>
          <cell r="S24">
            <v>21.065000000000001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44"/>
  <sheetViews>
    <sheetView tabSelected="1" topLeftCell="D10" workbookViewId="0">
      <selection activeCell="AA22" sqref="AA22"/>
    </sheetView>
  </sheetViews>
  <sheetFormatPr defaultRowHeight="15" x14ac:dyDescent="0.25"/>
  <cols>
    <col min="1" max="1" width="20.7109375" style="1" customWidth="1"/>
    <col min="2" max="2" width="13.7109375" style="1" customWidth="1"/>
    <col min="3" max="3" width="24.140625" style="1" customWidth="1"/>
    <col min="4" max="4" width="11.140625" style="5" customWidth="1"/>
    <col min="5" max="5" width="16.42578125" style="5" customWidth="1"/>
    <col min="6" max="8" width="11.140625" style="5" customWidth="1"/>
    <col min="9" max="9" width="14.140625" style="5" customWidth="1"/>
    <col min="10" max="16" width="11.140625" style="5" customWidth="1"/>
  </cols>
  <sheetData>
    <row r="3" spans="1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1" customForma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s="2" customForma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B6" s="7"/>
      <c r="C6" s="7"/>
    </row>
    <row r="7" spans="1:16" x14ac:dyDescent="0.25">
      <c r="B7" s="7"/>
      <c r="C7" s="7"/>
    </row>
    <row r="8" spans="1:16" x14ac:dyDescent="0.25">
      <c r="B8" s="7"/>
      <c r="C8" s="7"/>
    </row>
    <row r="9" spans="1:16" ht="18.75" x14ac:dyDescent="0.3">
      <c r="B9" s="9"/>
      <c r="C9" s="30" t="s">
        <v>43</v>
      </c>
      <c r="D9" s="10"/>
      <c r="E9" s="10"/>
      <c r="F9" s="10"/>
      <c r="I9" s="21" t="s">
        <v>33</v>
      </c>
      <c r="J9" s="21"/>
      <c r="K9" s="21"/>
      <c r="L9" s="20"/>
    </row>
    <row r="10" spans="1:16" x14ac:dyDescent="0.25">
      <c r="B10" s="1" t="s">
        <v>13</v>
      </c>
      <c r="C10" s="1" t="s">
        <v>14</v>
      </c>
      <c r="D10" s="3" t="s">
        <v>15</v>
      </c>
      <c r="E10" s="3" t="s">
        <v>16</v>
      </c>
      <c r="F10" s="3" t="s">
        <v>17</v>
      </c>
      <c r="G10" s="3"/>
      <c r="H10" s="1"/>
      <c r="I10" s="29" t="s">
        <v>35</v>
      </c>
      <c r="J10" s="29" t="s">
        <v>34</v>
      </c>
      <c r="K10" s="3"/>
    </row>
    <row r="11" spans="1:16" x14ac:dyDescent="0.25">
      <c r="B11" s="9"/>
      <c r="C11" s="9" t="s">
        <v>49</v>
      </c>
      <c r="D11" s="10"/>
      <c r="E11" s="10"/>
      <c r="F11" s="10"/>
      <c r="H11" s="5" t="s">
        <v>37</v>
      </c>
      <c r="I11" s="12">
        <v>17.972999999999999</v>
      </c>
      <c r="J11" s="12">
        <v>15.25</v>
      </c>
    </row>
    <row r="12" spans="1:16" x14ac:dyDescent="0.25">
      <c r="A12" s="1" t="s">
        <v>0</v>
      </c>
      <c r="B12" s="26">
        <v>290.5743333333333</v>
      </c>
      <c r="C12" s="28">
        <v>5709.63</v>
      </c>
      <c r="D12" s="13">
        <f>[1]AVG!$B$6</f>
        <v>5.0596666666666668</v>
      </c>
      <c r="E12" s="13">
        <f>[1]AVG!$B$7</f>
        <v>2800.1853333333333</v>
      </c>
      <c r="F12" s="13">
        <f>[1]AVG!$B$8</f>
        <v>2368.5883333333331</v>
      </c>
      <c r="H12" s="10" t="s">
        <v>38</v>
      </c>
      <c r="I12" s="16">
        <v>28.852</v>
      </c>
      <c r="J12" s="16">
        <v>26.460999999999999</v>
      </c>
      <c r="L12" s="5" t="s">
        <v>45</v>
      </c>
    </row>
    <row r="13" spans="1:16" x14ac:dyDescent="0.25">
      <c r="A13" s="1" t="s">
        <v>1</v>
      </c>
      <c r="B13" s="26">
        <v>22462.894</v>
      </c>
      <c r="C13" s="28">
        <v>2965.66</v>
      </c>
      <c r="D13" s="13">
        <f>[1]AVG!$C$6</f>
        <v>53.148666666666678</v>
      </c>
      <c r="E13" s="13">
        <f>[1]AVG!$C$7</f>
        <v>84871.015666666673</v>
      </c>
      <c r="F13" s="13">
        <f>[1]AVG!$C$8</f>
        <v>13345.354000000001</v>
      </c>
      <c r="G13" s="5" t="s">
        <v>40</v>
      </c>
      <c r="I13" s="21" t="s">
        <v>39</v>
      </c>
      <c r="J13" s="21"/>
      <c r="K13" s="5" t="s">
        <v>44</v>
      </c>
      <c r="L13" s="5" t="s">
        <v>47</v>
      </c>
      <c r="M13" s="5" t="s">
        <v>34</v>
      </c>
      <c r="N13" s="5" t="s">
        <v>48</v>
      </c>
    </row>
    <row r="14" spans="1:16" x14ac:dyDescent="0.25">
      <c r="A14" s="1" t="s">
        <v>3</v>
      </c>
      <c r="B14" s="26">
        <v>33559.254000000001</v>
      </c>
      <c r="C14" s="28">
        <v>584.89</v>
      </c>
      <c r="D14" s="13">
        <f>[1]AVG!$G$6</f>
        <v>5625.6533333333327</v>
      </c>
      <c r="E14" s="13">
        <f>[1]AVG!$G$7</f>
        <v>135.19</v>
      </c>
      <c r="F14" s="13">
        <f>[1]AVG!$G$8</f>
        <v>255.04999999999998</v>
      </c>
      <c r="G14" s="5">
        <v>20</v>
      </c>
      <c r="H14" s="17" t="s">
        <v>1</v>
      </c>
      <c r="I14" s="34">
        <f>AVERAGE([1]AVG!$C$9:$C$16)</f>
        <v>117659.48543749998</v>
      </c>
      <c r="J14" s="34">
        <f>AVERAGE([1]AVG!$C$17:$C$24)</f>
        <v>123090.85825</v>
      </c>
      <c r="K14" s="31">
        <v>40.078000000000003</v>
      </c>
      <c r="L14" s="33">
        <f>I14/K14</f>
        <v>2935.7623992589442</v>
      </c>
      <c r="M14" s="33">
        <f>J14/K14</f>
        <v>3071.2824554618492</v>
      </c>
      <c r="N14" s="5">
        <v>4</v>
      </c>
    </row>
    <row r="15" spans="1:16" x14ac:dyDescent="0.25">
      <c r="A15" s="1" t="s">
        <v>2</v>
      </c>
      <c r="B15" s="26">
        <v>8750.3433333333323</v>
      </c>
      <c r="C15" s="28">
        <v>149.91999999999999</v>
      </c>
      <c r="D15" s="13">
        <f>[1]AVG!$J$6</f>
        <v>24.661666666666665</v>
      </c>
      <c r="E15" s="13">
        <f>[1]AVG!$J$7</f>
        <v>5484.0433333333322</v>
      </c>
      <c r="F15" s="13">
        <f>[1]AVG!$J$8</f>
        <v>1817.3673333333336</v>
      </c>
      <c r="G15" s="5">
        <v>15</v>
      </c>
      <c r="H15" s="1" t="s">
        <v>5</v>
      </c>
      <c r="I15" s="22">
        <f>AVERAGE([1]AVG!$K$9:$K$16)</f>
        <v>79163.597312499987</v>
      </c>
      <c r="J15" s="22">
        <f>AVERAGE([1]AVG!$K$17:$K$24)</f>
        <v>81373.732999999993</v>
      </c>
      <c r="K15" s="31">
        <v>30.972999999999999</v>
      </c>
      <c r="L15" s="14">
        <f>I15/K15</f>
        <v>2555.8905276369737</v>
      </c>
      <c r="M15" s="14">
        <f>J15/K15</f>
        <v>2627.2473767474894</v>
      </c>
      <c r="N15" s="5">
        <v>1</v>
      </c>
    </row>
    <row r="16" spans="1:16" x14ac:dyDescent="0.25">
      <c r="A16" s="1" t="s">
        <v>4</v>
      </c>
      <c r="B16" s="26">
        <v>6566.3</v>
      </c>
      <c r="C16" s="28">
        <v>413.72</v>
      </c>
      <c r="D16" s="13">
        <f>[1]AVG!$H$6</f>
        <v>1146.3036666666667</v>
      </c>
      <c r="E16" s="13">
        <f>[1]AVG!$H$7</f>
        <v>616.26233333333346</v>
      </c>
      <c r="F16" s="13">
        <f>[1]AVG!$H$8</f>
        <v>590.44799999999998</v>
      </c>
      <c r="G16" s="5">
        <v>19</v>
      </c>
      <c r="H16" s="1" t="s">
        <v>3</v>
      </c>
      <c r="I16" s="22">
        <f>AVERAGE([1]AVG!$G$9:$G$16)</f>
        <v>48418.126499999998</v>
      </c>
      <c r="J16" s="22">
        <f>AVERAGE([1]AVG!$G$17:$G$24)</f>
        <v>69333.939812500001</v>
      </c>
      <c r="K16" s="31">
        <v>39.098300000000002</v>
      </c>
      <c r="L16" s="14">
        <f>I16/K16</f>
        <v>1238.3690978891664</v>
      </c>
      <c r="M16" s="14">
        <f>J16/K16</f>
        <v>1773.3236435471617</v>
      </c>
      <c r="N16" s="5">
        <v>3</v>
      </c>
    </row>
    <row r="17" spans="1:14" x14ac:dyDescent="0.25">
      <c r="A17" s="1" t="s">
        <v>11</v>
      </c>
      <c r="B17" s="26">
        <v>618.01866666666672</v>
      </c>
      <c r="C17" s="28">
        <v>211.52</v>
      </c>
      <c r="D17" s="13">
        <f>[1]AVG!$I$6</f>
        <v>6.3413333333333339</v>
      </c>
      <c r="E17" s="13">
        <f>[1]AVG!$I$7</f>
        <v>13.764666666666669</v>
      </c>
      <c r="F17" s="13">
        <f>[1]AVG!$I$8</f>
        <v>48.127000000000002</v>
      </c>
      <c r="G17" s="5">
        <v>13</v>
      </c>
      <c r="H17" s="1" t="s">
        <v>0</v>
      </c>
      <c r="I17" s="22">
        <f>AVERAGE([1]AVG!$B$9:$B$16)</f>
        <v>44161.580374999998</v>
      </c>
      <c r="J17" s="22">
        <f>AVERAGE([1]AVG!$B$17:$B$24)</f>
        <v>41819.316187500001</v>
      </c>
      <c r="K17" s="31">
        <v>26.981000000000002</v>
      </c>
      <c r="L17" s="14">
        <f>I17/K17</f>
        <v>1636.7658861791629</v>
      </c>
      <c r="M17" s="14">
        <f>J17/K17</f>
        <v>1549.954271061117</v>
      </c>
      <c r="N17" s="5">
        <v>6</v>
      </c>
    </row>
    <row r="18" spans="1:14" x14ac:dyDescent="0.25">
      <c r="A18" s="1" t="s">
        <v>5</v>
      </c>
      <c r="B18" s="26">
        <v>13943.579666666667</v>
      </c>
      <c r="C18" s="28">
        <v>2482.61</v>
      </c>
      <c r="D18" s="13">
        <f>[1]AVG!$K$6</f>
        <v>3825.6226666666666</v>
      </c>
      <c r="E18" s="13">
        <f>[1]AVG!$K$7</f>
        <v>134.886</v>
      </c>
      <c r="F18" s="13">
        <f>[1]AVG!$K$8</f>
        <v>130.72966666666665</v>
      </c>
      <c r="G18" s="5">
        <v>26</v>
      </c>
      <c r="H18" s="1" t="s">
        <v>9</v>
      </c>
      <c r="I18" s="22">
        <f>AVERAGE([1]AVG!$F$9:$F$16)</f>
        <v>14366.247562500001</v>
      </c>
      <c r="J18" s="22">
        <f>AVERAGE([1]AVG!$F$17:$F$24)</f>
        <v>13421.086687499999</v>
      </c>
      <c r="K18" s="31">
        <v>55.844999999999999</v>
      </c>
      <c r="L18" s="14">
        <f>I18/K18</f>
        <v>257.25217230727907</v>
      </c>
      <c r="M18" s="14">
        <f>J18/K18</f>
        <v>240.32745433789952</v>
      </c>
      <c r="N18" s="5">
        <v>5</v>
      </c>
    </row>
    <row r="19" spans="1:14" x14ac:dyDescent="0.25">
      <c r="A19" s="1" t="s">
        <v>6</v>
      </c>
      <c r="B19" s="26">
        <v>306.79333333333335</v>
      </c>
      <c r="C19" s="28">
        <v>284.51</v>
      </c>
      <c r="D19" s="13">
        <f>[1]AVG!$M$6</f>
        <v>25.964333333333332</v>
      </c>
      <c r="E19" s="13">
        <f>[1]AVG!$M$7</f>
        <v>1936.9836666666667</v>
      </c>
      <c r="F19" s="13">
        <f>[1]AVG!$M$8</f>
        <v>1472.4426666666666</v>
      </c>
      <c r="G19" s="5">
        <v>12</v>
      </c>
      <c r="H19" s="1" t="s">
        <v>4</v>
      </c>
      <c r="I19" s="22">
        <f>AVERAGE([1]AVG!$H$9:$H$16)</f>
        <v>14360.025750000003</v>
      </c>
      <c r="J19" s="22">
        <f>AVERAGE([1]AVG!$H$17:$H$24)</f>
        <v>15554.065437499998</v>
      </c>
      <c r="K19" s="31">
        <v>24.303999999999998</v>
      </c>
      <c r="L19" s="14">
        <f>I19/K19</f>
        <v>590.85030241935499</v>
      </c>
      <c r="M19" s="14">
        <f>J19/K19</f>
        <v>639.97965098337716</v>
      </c>
    </row>
    <row r="20" spans="1:14" x14ac:dyDescent="0.25">
      <c r="A20" s="1" t="s">
        <v>7</v>
      </c>
      <c r="B20" s="26">
        <v>397.48900000000003</v>
      </c>
      <c r="C20" s="28">
        <v>63.18</v>
      </c>
      <c r="D20" s="13">
        <f>[1]AVG!$N$6</f>
        <v>22.861666666666668</v>
      </c>
      <c r="E20" s="13">
        <f>[1]AVG!$N$7</f>
        <v>6.0766666666666671</v>
      </c>
      <c r="F20" s="13">
        <f>[1]AVG!$N$8</f>
        <v>26.899666666666665</v>
      </c>
      <c r="G20" s="5">
        <v>11</v>
      </c>
      <c r="H20" s="1" t="s">
        <v>2</v>
      </c>
      <c r="I20" s="22">
        <f>AVERAGE([1]AVG!$J$9:$J$16)</f>
        <v>12145.173625000003</v>
      </c>
      <c r="J20" s="22">
        <f>AVERAGE([1]AVG!$J$9:$J$16)</f>
        <v>12145.173625000003</v>
      </c>
      <c r="K20" s="31">
        <v>22.989000000000001</v>
      </c>
      <c r="L20" s="14">
        <f>I20/K20</f>
        <v>528.3036941580757</v>
      </c>
      <c r="M20" s="14">
        <f>J20/K20</f>
        <v>528.3036941580757</v>
      </c>
      <c r="N20" s="5">
        <v>2</v>
      </c>
    </row>
    <row r="21" spans="1:14" x14ac:dyDescent="0.25">
      <c r="A21" s="1" t="s">
        <v>8</v>
      </c>
      <c r="B21" s="26">
        <v>265.47466666666668</v>
      </c>
      <c r="C21" s="28">
        <v>21.98</v>
      </c>
      <c r="D21" s="13">
        <f>[1]AVG!$E$6</f>
        <v>1.4366666666666665</v>
      </c>
      <c r="E21" s="13">
        <f>[1]AVG!$E$7</f>
        <v>66.254999999999995</v>
      </c>
      <c r="F21" s="13">
        <f>[1]AVG!$E$8</f>
        <v>12.973666666666668</v>
      </c>
      <c r="G21" s="5">
        <v>25</v>
      </c>
      <c r="H21" s="1" t="s">
        <v>11</v>
      </c>
      <c r="I21" s="22">
        <f>AVERAGE([1]AVG!$I$9:$I$16)</f>
        <v>3131.3238124999998</v>
      </c>
      <c r="J21" s="22">
        <f>AVERAGE([1]AVG!$I$17:$I$24)</f>
        <v>3207.1171875</v>
      </c>
      <c r="K21" s="31">
        <v>54.938000000000002</v>
      </c>
      <c r="L21" s="14">
        <f>I21/K21</f>
        <v>56.9974118551822</v>
      </c>
      <c r="M21" s="14">
        <f>J21/K21</f>
        <v>58.377028422949508</v>
      </c>
    </row>
    <row r="22" spans="1:14" x14ac:dyDescent="0.25">
      <c r="A22" s="1" t="s">
        <v>9</v>
      </c>
      <c r="B22" s="26">
        <v>484.49533333333329</v>
      </c>
      <c r="C22" s="28">
        <v>1604.71</v>
      </c>
      <c r="D22" s="13">
        <f>[1]AVG!$F$6</f>
        <v>112.34733333333334</v>
      </c>
      <c r="E22" s="13">
        <f>[1]AVG!$E$7</f>
        <v>66.254999999999995</v>
      </c>
      <c r="F22" s="13">
        <f>[1]AVG!$E$8</f>
        <v>12.973666666666668</v>
      </c>
      <c r="G22" s="5">
        <v>30</v>
      </c>
      <c r="H22" s="1" t="s">
        <v>7</v>
      </c>
      <c r="I22" s="22">
        <f>AVERAGE([1]AVG!$N$9:$N$16)</f>
        <v>2410.1313125000001</v>
      </c>
      <c r="J22" s="22">
        <f>AVERAGE([1]AVG!$N$17:$N$24)</f>
        <v>2338.6054999999997</v>
      </c>
      <c r="K22" s="31">
        <v>65.38</v>
      </c>
      <c r="L22" s="14">
        <f>I22/K22</f>
        <v>36.863433962985624</v>
      </c>
      <c r="M22" s="14">
        <f>J22/K22</f>
        <v>35.769432548179871</v>
      </c>
    </row>
    <row r="23" spans="1:14" x14ac:dyDescent="0.25">
      <c r="A23" s="1" t="s">
        <v>12</v>
      </c>
      <c r="B23" s="26">
        <v>0.22166666666666668</v>
      </c>
      <c r="C23" s="28">
        <v>0.15</v>
      </c>
      <c r="D23" s="14">
        <f>[1]AVG!$D$6</f>
        <v>0.10533333333333333</v>
      </c>
      <c r="E23" s="14">
        <f>[1]AVG!$D$7</f>
        <v>4.7000000000000007E-2</v>
      </c>
      <c r="F23" s="14">
        <f>[1]AVG!$D$8</f>
        <v>9.4999999999999987E-2</v>
      </c>
      <c r="G23" s="5">
        <v>14</v>
      </c>
      <c r="H23" s="1" t="s">
        <v>6</v>
      </c>
      <c r="I23" s="22">
        <f>AVERAGE([1]AVG!$M$9:$M$16)</f>
        <v>2287.6875</v>
      </c>
      <c r="J23" s="22">
        <f>AVERAGE([1]AVG!$N$17:$N$24)</f>
        <v>2338.6054999999997</v>
      </c>
      <c r="K23" s="31">
        <v>28.084</v>
      </c>
      <c r="L23" s="14">
        <f>I23/K23</f>
        <v>81.458748753738789</v>
      </c>
      <c r="M23" s="14">
        <f>J23/K23</f>
        <v>83.271809571286127</v>
      </c>
    </row>
    <row r="24" spans="1:14" x14ac:dyDescent="0.25">
      <c r="A24" s="9" t="s">
        <v>10</v>
      </c>
      <c r="B24" s="27">
        <v>0.69666666666666666</v>
      </c>
      <c r="C24" s="11">
        <v>1.43</v>
      </c>
      <c r="D24" s="15" t="s">
        <v>18</v>
      </c>
      <c r="E24" s="15" t="s">
        <v>18</v>
      </c>
      <c r="F24" s="15">
        <f>[1]AVG!$L$8</f>
        <v>0.84233333333333338</v>
      </c>
      <c r="G24" s="5">
        <v>29</v>
      </c>
      <c r="H24" s="1" t="s">
        <v>8</v>
      </c>
      <c r="I24" s="22">
        <f>AVERAGE([1]AVG!$E$9:$E$16)</f>
        <v>588.52218749999997</v>
      </c>
      <c r="J24" s="22">
        <f>AVERAGE([1]AVG!$E$17:$E$24)</f>
        <v>624.96931249999989</v>
      </c>
      <c r="K24" s="31">
        <v>63.545999999999999</v>
      </c>
      <c r="L24" s="14">
        <f>I24/K24</f>
        <v>9.2613569304126138</v>
      </c>
      <c r="M24" s="14">
        <f>J24/K24</f>
        <v>9.8349119142038823</v>
      </c>
      <c r="N24" s="5">
        <v>7</v>
      </c>
    </row>
    <row r="25" spans="1:14" x14ac:dyDescent="0.25">
      <c r="B25" s="8">
        <f t="shared" ref="B25:F25" si="0">SUM(B12:B24)</f>
        <v>87646.13466666668</v>
      </c>
      <c r="C25" s="8">
        <f t="shared" si="0"/>
        <v>14493.910000000002</v>
      </c>
      <c r="D25" s="8">
        <f t="shared" si="0"/>
        <v>10849.506333333331</v>
      </c>
      <c r="E25" s="8">
        <f t="shared" si="0"/>
        <v>96130.964666666681</v>
      </c>
      <c r="F25" s="8">
        <f t="shared" si="0"/>
        <v>20081.891333333333</v>
      </c>
      <c r="G25" s="5">
        <v>82</v>
      </c>
      <c r="H25" s="17" t="s">
        <v>10</v>
      </c>
      <c r="I25" s="18">
        <f>AVERAGE([1]AVG!$L$9:$L$16)</f>
        <v>14.619937500000001</v>
      </c>
      <c r="J25" s="18">
        <f>AVERAGE([1]AVG!$L$17:$L$24)</f>
        <v>12.402562499999998</v>
      </c>
      <c r="K25" s="31">
        <v>207.2</v>
      </c>
      <c r="L25" s="33">
        <f>I25/K25</f>
        <v>7.0559543918918929E-2</v>
      </c>
      <c r="M25" s="33">
        <f>J25/K25</f>
        <v>5.9857927123552118E-2</v>
      </c>
    </row>
    <row r="26" spans="1:14" x14ac:dyDescent="0.25">
      <c r="A26" s="9" t="s">
        <v>41</v>
      </c>
      <c r="B26" s="9"/>
      <c r="C26" s="9"/>
      <c r="D26" s="10"/>
      <c r="E26" s="10"/>
      <c r="F26" s="10"/>
      <c r="G26" s="5">
        <v>48</v>
      </c>
      <c r="H26" s="9" t="s">
        <v>12</v>
      </c>
      <c r="I26" s="32">
        <f>AVERAGE([1]AVG!$D$9:$D$16)</f>
        <v>1.7024374999999998</v>
      </c>
      <c r="J26" s="32">
        <f>AVERAGE([1]AVG!$D$17:$D$24)</f>
        <v>1.5512500000000002</v>
      </c>
      <c r="K26" s="31">
        <v>112.414</v>
      </c>
      <c r="L26" s="15">
        <f>I26/K26</f>
        <v>1.5144354795666018E-2</v>
      </c>
      <c r="M26" s="15">
        <f>J26/K26</f>
        <v>1.3799437792445782E-2</v>
      </c>
    </row>
    <row r="27" spans="1:14" x14ac:dyDescent="0.25">
      <c r="A27" s="1" t="s">
        <v>19</v>
      </c>
      <c r="B27" s="1" t="s">
        <v>36</v>
      </c>
      <c r="C27" s="1">
        <v>44.997500000000002</v>
      </c>
      <c r="D27" s="12">
        <f>[2]AVG!$D$6</f>
        <v>0.13</v>
      </c>
      <c r="E27" s="12">
        <f>[2]AVG!$D$7</f>
        <v>3921.8800000000006</v>
      </c>
      <c r="F27" s="12">
        <f>[2]AVG!$D$8</f>
        <v>18.983333333333334</v>
      </c>
      <c r="H27" s="1"/>
      <c r="I27" s="14">
        <f>SUM(I14:I26)</f>
        <v>338708.22375</v>
      </c>
      <c r="J27" s="14">
        <f>SUM(J14:J26)</f>
        <v>365261.42431249999</v>
      </c>
      <c r="L27" s="14"/>
      <c r="M27" s="14"/>
    </row>
    <row r="28" spans="1:14" x14ac:dyDescent="0.25">
      <c r="A28" s="1" t="s">
        <v>20</v>
      </c>
      <c r="B28" s="1" t="s">
        <v>36</v>
      </c>
      <c r="C28" s="1">
        <v>16.623000000000001</v>
      </c>
      <c r="D28" s="12">
        <f>[2]AVG!$P$6</f>
        <v>0.14333333333333334</v>
      </c>
      <c r="E28" s="12">
        <f>[2]AVG!$P$7</f>
        <v>52.306666666666672</v>
      </c>
      <c r="F28" s="12">
        <f>[2]AVG!$P$8</f>
        <v>13.643333333333333</v>
      </c>
      <c r="G28" s="5" t="s">
        <v>40</v>
      </c>
      <c r="H28" s="9" t="s">
        <v>41</v>
      </c>
      <c r="L28" s="14"/>
      <c r="M28" s="14"/>
    </row>
    <row r="29" spans="1:14" x14ac:dyDescent="0.25">
      <c r="A29" s="1" t="s">
        <v>21</v>
      </c>
      <c r="B29" s="1" t="s">
        <v>36</v>
      </c>
      <c r="C29" s="1">
        <v>9.9975000000000005</v>
      </c>
      <c r="D29" s="12">
        <f>[2]AVG!$H$6</f>
        <v>4.8066666666666666</v>
      </c>
      <c r="E29" s="12">
        <f>[2]AVG!$H$7</f>
        <v>6.1333333333333329</v>
      </c>
      <c r="F29" s="12">
        <f>[2]AVG!$H$8</f>
        <v>4.6266666666666669</v>
      </c>
      <c r="G29" s="5">
        <v>38</v>
      </c>
      <c r="H29" s="1" t="s">
        <v>20</v>
      </c>
      <c r="I29" s="12">
        <f>AVERAGE([2]AVG!$P$9:$P$16)</f>
        <v>225.43062499999999</v>
      </c>
      <c r="J29" s="12">
        <f>AVERAGE([2]AVG!$P$17:$P$24)</f>
        <v>238.66562500000001</v>
      </c>
      <c r="K29" s="31">
        <v>87.62</v>
      </c>
      <c r="L29" s="14">
        <f>I29/K29</f>
        <v>2.5728215590047934</v>
      </c>
      <c r="M29" s="14">
        <f>J29/K29</f>
        <v>2.723871547591874</v>
      </c>
    </row>
    <row r="30" spans="1:14" x14ac:dyDescent="0.25">
      <c r="A30" s="1" t="s">
        <v>22</v>
      </c>
      <c r="B30" s="1" t="s">
        <v>36</v>
      </c>
      <c r="C30" s="1">
        <v>0.48499999999999999</v>
      </c>
      <c r="D30" s="12">
        <f>[2]AVG!$B$6</f>
        <v>0.10333333333333335</v>
      </c>
      <c r="E30" s="12">
        <f>[2]AVG!$B$7</f>
        <v>0.40666666666666673</v>
      </c>
      <c r="F30" s="12">
        <f>[2]AVG!$B$8</f>
        <v>0.22333333333333336</v>
      </c>
      <c r="G30" s="5">
        <v>56</v>
      </c>
      <c r="H30" s="1" t="s">
        <v>19</v>
      </c>
      <c r="I30" s="12">
        <f>AVERAGE([2]AVG!$D$9:$D$16)</f>
        <v>194.67562499999997</v>
      </c>
      <c r="J30" s="12">
        <f>AVERAGE([2]AVG!$D$17:$D$24)</f>
        <v>192.01937499999997</v>
      </c>
      <c r="K30" s="31">
        <v>137.327</v>
      </c>
      <c r="L30" s="14">
        <f>I30/K30</f>
        <v>1.4176063337872375</v>
      </c>
      <c r="M30" s="14">
        <f>J30/K30</f>
        <v>1.3982638155643099</v>
      </c>
    </row>
    <row r="31" spans="1:14" x14ac:dyDescent="0.25">
      <c r="A31" s="1" t="s">
        <v>23</v>
      </c>
      <c r="B31" s="1" t="s">
        <v>36</v>
      </c>
      <c r="C31" s="1">
        <v>0</v>
      </c>
      <c r="D31" s="12">
        <f>[2]AVG!$J$6</f>
        <v>14.746666666666664</v>
      </c>
      <c r="E31" s="12">
        <f>[2]AVG!$J$7</f>
        <v>9.9433333333333334</v>
      </c>
      <c r="F31" s="12">
        <f>[2]AVG!$J$8</f>
        <v>7.7233333333333336</v>
      </c>
      <c r="G31" s="5">
        <v>28</v>
      </c>
      <c r="H31" s="1" t="s">
        <v>25</v>
      </c>
      <c r="I31" s="12">
        <f>AVERAGE([2]AVG!$M$9:$M$16)</f>
        <v>55.269375000000004</v>
      </c>
      <c r="J31" s="12">
        <f>AVERAGE([2]AVG!$M$17:$M$240)</f>
        <v>54.39</v>
      </c>
      <c r="K31" s="31">
        <v>58.693399999999997</v>
      </c>
      <c r="L31" s="14">
        <f>I31/K31</f>
        <v>0.94166252082857704</v>
      </c>
      <c r="M31" s="14">
        <f>J31/K31</f>
        <v>0.92668000149931684</v>
      </c>
    </row>
    <row r="32" spans="1:14" x14ac:dyDescent="0.25">
      <c r="A32" s="1" t="s">
        <v>24</v>
      </c>
      <c r="B32" s="1" t="s">
        <v>36</v>
      </c>
      <c r="C32" s="1">
        <v>2.4624999999999999</v>
      </c>
      <c r="D32" s="12" t="str">
        <f>[2]AVG!$L$6</f>
        <v>bdl</v>
      </c>
      <c r="E32" s="12" t="str">
        <f>[2]AVG!$L$7</f>
        <v>bdl</v>
      </c>
      <c r="F32" s="12">
        <f>[2]AVG!$L$8</f>
        <v>10.27</v>
      </c>
      <c r="G32" s="5">
        <v>24</v>
      </c>
      <c r="H32" s="1" t="s">
        <v>21</v>
      </c>
      <c r="I32" s="12">
        <f>AVERAGE([2]AVG!$H$9:$H$16)</f>
        <v>34.411875000000002</v>
      </c>
      <c r="J32" s="12">
        <f>AVERAGE([2]AVG!$H$17:$H$24)</f>
        <v>34.848749999999995</v>
      </c>
      <c r="K32" s="31">
        <v>51.996099999999998</v>
      </c>
      <c r="L32" s="14">
        <f>I32/K32</f>
        <v>0.66181646315781384</v>
      </c>
      <c r="M32" s="14">
        <f>J32/K32</f>
        <v>0.67021853562094069</v>
      </c>
      <c r="N32" s="25"/>
    </row>
    <row r="33" spans="1:13" x14ac:dyDescent="0.25">
      <c r="A33" s="1" t="s">
        <v>25</v>
      </c>
      <c r="B33" s="1" t="s">
        <v>36</v>
      </c>
      <c r="C33" s="1">
        <v>14.273</v>
      </c>
      <c r="D33" s="12" t="str">
        <f>[2]AVG!$M$6</f>
        <v>bdl</v>
      </c>
      <c r="E33" s="12" t="str">
        <f>[2]AVG!$M$7</f>
        <v>bdl</v>
      </c>
      <c r="F33" s="12" t="str">
        <f>[2]AVG!$M$8</f>
        <v>bdl</v>
      </c>
      <c r="G33" s="19">
        <v>83</v>
      </c>
      <c r="H33" s="1" t="s">
        <v>28</v>
      </c>
      <c r="I33" s="12">
        <f>AVERAGE([2]AVG!$F$9:$F$15)</f>
        <v>20.898571428571426</v>
      </c>
      <c r="J33" s="12">
        <f>AVERAGE([2]AVG!$F$17:$F$24)</f>
        <v>22.124374999999997</v>
      </c>
      <c r="K33" s="31">
        <v>208.98</v>
      </c>
      <c r="L33" s="14">
        <f>I33/K33</f>
        <v>0.10000273436965942</v>
      </c>
      <c r="M33" s="14">
        <f>J33/K33</f>
        <v>0.1058683845344052</v>
      </c>
    </row>
    <row r="34" spans="1:13" x14ac:dyDescent="0.25">
      <c r="A34" s="1" t="s">
        <v>26</v>
      </c>
      <c r="B34" s="1" t="s">
        <v>36</v>
      </c>
      <c r="C34" s="1">
        <v>0.76249999999999996</v>
      </c>
      <c r="D34" s="12" t="str">
        <f>[2]AVG!$O$6</f>
        <v>bdl</v>
      </c>
      <c r="E34" s="12" t="str">
        <f>[2]AVG!$O$7</f>
        <v>bdl</v>
      </c>
      <c r="F34" s="12" t="str">
        <f>[2]AVG!$O$8</f>
        <v>bdl</v>
      </c>
      <c r="G34" s="5">
        <v>23</v>
      </c>
      <c r="H34" s="17" t="s">
        <v>46</v>
      </c>
      <c r="I34" s="18">
        <f>AVERAGE([2]AVG!$S$9:$S$16)</f>
        <v>19.776249999999997</v>
      </c>
      <c r="J34" s="18">
        <f>AVERAGE([2]AVG!$S$17:$S$24)</f>
        <v>19.5275</v>
      </c>
      <c r="K34" s="31">
        <v>50.941499999999998</v>
      </c>
      <c r="L34" s="14">
        <f>I34/K34</f>
        <v>0.38821491318473145</v>
      </c>
      <c r="M34" s="14">
        <f>J34/K34</f>
        <v>0.38333186105630968</v>
      </c>
    </row>
    <row r="35" spans="1:13" x14ac:dyDescent="0.25">
      <c r="A35" s="1" t="s">
        <v>27</v>
      </c>
      <c r="B35" s="1" t="s">
        <v>36</v>
      </c>
      <c r="C35" s="1">
        <v>0</v>
      </c>
      <c r="D35" s="12" t="str">
        <f>[2]AVG!$Q$6</f>
        <v>bdl</v>
      </c>
      <c r="E35" s="12" t="str">
        <f>[2]AVG!$Q$7</f>
        <v>bdl</v>
      </c>
      <c r="F35" s="12" t="str">
        <f>[2]AVG!$Q$8</f>
        <v>bdl</v>
      </c>
      <c r="G35" s="5">
        <v>3</v>
      </c>
      <c r="H35" s="17" t="s">
        <v>24</v>
      </c>
      <c r="I35" s="18">
        <f>AVERAGE([2]AVG!$L$9:$L$16)</f>
        <v>13.621874999999999</v>
      </c>
      <c r="J35" s="18">
        <f>AVERAGE([2]AVG!$L$17:$L$24)</f>
        <v>14.215624999999999</v>
      </c>
      <c r="K35" s="31">
        <v>6.9379999999999997</v>
      </c>
      <c r="L35" s="14">
        <f>I35/K35</f>
        <v>1.9633720092245603</v>
      </c>
      <c r="M35" s="14">
        <f>J35/K35</f>
        <v>2.0489514269241855</v>
      </c>
    </row>
    <row r="36" spans="1:13" x14ac:dyDescent="0.25">
      <c r="A36" s="1" t="s">
        <v>28</v>
      </c>
      <c r="B36" s="1" t="s">
        <v>36</v>
      </c>
      <c r="C36" s="1">
        <v>14.297499999999999</v>
      </c>
      <c r="D36" s="12">
        <f>[2]AVG!$F$6</f>
        <v>6.3533333333333344</v>
      </c>
      <c r="E36" s="12">
        <f>[2]AVG!$F$7</f>
        <v>7.9466666666666663</v>
      </c>
      <c r="F36" s="12">
        <f>[2]AVG!$F$8</f>
        <v>6.28</v>
      </c>
      <c r="G36" s="5">
        <v>80</v>
      </c>
      <c r="H36" s="1" t="s">
        <v>23</v>
      </c>
      <c r="I36" s="12">
        <f>AVERAGE([2]AVG!$J$9:$J$16)</f>
        <v>6.8881250000000005</v>
      </c>
      <c r="J36" s="12">
        <f>AVERAGE([2]AVG!$J$17:$J$24)</f>
        <v>8.760625000000001</v>
      </c>
      <c r="K36" s="31">
        <v>200.59200000000001</v>
      </c>
      <c r="L36" s="14">
        <f>I36/K36</f>
        <v>3.433898161442131E-2</v>
      </c>
      <c r="M36" s="14">
        <f>J36/K36</f>
        <v>4.367385040280769E-2</v>
      </c>
    </row>
    <row r="37" spans="1:13" x14ac:dyDescent="0.25">
      <c r="A37" s="1" t="s">
        <v>29</v>
      </c>
      <c r="B37" s="1" t="s">
        <v>36</v>
      </c>
      <c r="C37" s="1">
        <v>0.17499999999999999</v>
      </c>
      <c r="D37" s="12" t="str">
        <f>[2]AVG!$E$6</f>
        <v>bdl</v>
      </c>
      <c r="E37" s="12">
        <f>[2]AVG!$E$7</f>
        <v>-3.333333333333334E-3</v>
      </c>
      <c r="F37" s="12">
        <f>[2]AVG!$E$8</f>
        <v>0</v>
      </c>
      <c r="G37" s="5">
        <v>31</v>
      </c>
      <c r="H37" s="17" t="s">
        <v>31</v>
      </c>
      <c r="I37" s="18">
        <f>AVERAGE([2]AVG!$I$9:$I$16)</f>
        <v>4.0074999999999994</v>
      </c>
      <c r="J37" s="18">
        <f>AVERAGE([2]AVG!$I$17:$I$24)</f>
        <v>3.4231249999999998</v>
      </c>
      <c r="K37" s="31">
        <v>69.722999999999999</v>
      </c>
      <c r="L37" s="14">
        <f>I37/K37</f>
        <v>5.7477446466732633E-2</v>
      </c>
      <c r="M37" s="14">
        <f>J37/K37</f>
        <v>4.9096065860619882E-2</v>
      </c>
    </row>
    <row r="38" spans="1:13" x14ac:dyDescent="0.25">
      <c r="A38" s="1" t="s">
        <v>30</v>
      </c>
      <c r="B38" s="1" t="s">
        <v>36</v>
      </c>
      <c r="C38" s="1">
        <v>0</v>
      </c>
      <c r="D38" s="12" t="str">
        <f>[2]AVG!$G$6</f>
        <v>bdl</v>
      </c>
      <c r="E38" s="12" t="str">
        <f>[2]AVG!$G$7</f>
        <v>bdl</v>
      </c>
      <c r="F38" s="12" t="str">
        <f>[2]AVG!$G$8</f>
        <v>bdl</v>
      </c>
      <c r="G38" s="5">
        <v>47</v>
      </c>
      <c r="H38" s="1" t="s">
        <v>22</v>
      </c>
      <c r="I38" s="12">
        <f>AVERAGE([2]AVG!$B$9:$B$16)</f>
        <v>2.0762499999999999</v>
      </c>
      <c r="J38" s="12">
        <f>AVERAGE([2]AVG!$B$17:$B$24)</f>
        <v>2.3231250000000001</v>
      </c>
      <c r="K38" s="31">
        <v>107.8682</v>
      </c>
      <c r="L38" s="14">
        <f>I38/K38</f>
        <v>1.9248026758581303E-2</v>
      </c>
      <c r="M38" s="14">
        <f>J38/K38</f>
        <v>2.1536699416510149E-2</v>
      </c>
    </row>
    <row r="39" spans="1:13" x14ac:dyDescent="0.25">
      <c r="A39" s="17" t="s">
        <v>31</v>
      </c>
      <c r="B39" s="1" t="s">
        <v>36</v>
      </c>
      <c r="C39" s="17">
        <v>3.2174999999999998</v>
      </c>
      <c r="D39" s="18" t="str">
        <f>[2]AVG!$I$6</f>
        <v>bdl</v>
      </c>
      <c r="E39" s="18">
        <f>[2]AVG!$I$7</f>
        <v>1.63</v>
      </c>
      <c r="F39" s="18" t="str">
        <f>[2]AVG!$I$8</f>
        <v>bdl</v>
      </c>
      <c r="G39" s="5">
        <v>34</v>
      </c>
      <c r="H39" s="1" t="s">
        <v>26</v>
      </c>
      <c r="I39" s="12">
        <f>AVERAGE([2]AVG!$O$9:$O$16)</f>
        <v>2.0287500000000001</v>
      </c>
      <c r="J39" s="12">
        <f>AVERAGE([2]AVG!$O$17:$O$24)</f>
        <v>1.1600000000000001</v>
      </c>
      <c r="K39" s="31">
        <v>78.971000000000004</v>
      </c>
      <c r="L39" s="14">
        <f>I39/K39</f>
        <v>2.5689810183485075E-2</v>
      </c>
      <c r="M39" s="14">
        <f>J39/K39</f>
        <v>1.4688936445024123E-2</v>
      </c>
    </row>
    <row r="40" spans="1:13" x14ac:dyDescent="0.25">
      <c r="A40" s="17" t="s">
        <v>32</v>
      </c>
      <c r="B40" s="9" t="s">
        <v>36</v>
      </c>
      <c r="C40" s="9">
        <v>7.6524999999999999</v>
      </c>
      <c r="D40" s="16">
        <f>[2]AVG!$S$6</f>
        <v>6.6666666666666723E-3</v>
      </c>
      <c r="E40" s="16">
        <f>[2]AVG!$S$7</f>
        <v>3.2633333333333336</v>
      </c>
      <c r="F40" s="16">
        <f>[2]AVG!$S$8</f>
        <v>1.8766666666666667</v>
      </c>
      <c r="G40" s="5">
        <v>81</v>
      </c>
      <c r="H40" s="1" t="s">
        <v>27</v>
      </c>
      <c r="I40" s="12">
        <f>AVERAGE([2]AVG!$Q$9:$Q$16)</f>
        <v>1.0374999999999999</v>
      </c>
      <c r="J40" s="12">
        <f>AVERAGE([2]AVG!$Q$17:$Q$24)</f>
        <v>5.2825000000000006</v>
      </c>
      <c r="K40" s="31">
        <v>204.38200000000001</v>
      </c>
      <c r="L40" s="14">
        <f>I40/K40</f>
        <v>5.0762787329608275E-3</v>
      </c>
      <c r="M40" s="14">
        <f>J40/K40</f>
        <v>2.5846209548786098E-2</v>
      </c>
    </row>
    <row r="41" spans="1:13" x14ac:dyDescent="0.25">
      <c r="A41" s="17"/>
      <c r="B41" s="17"/>
      <c r="C41" s="24">
        <f>SUM(C27:C40)</f>
        <v>114.94350000000001</v>
      </c>
      <c r="D41" s="24">
        <f>SUM(D27:D40)</f>
        <v>26.290000000000003</v>
      </c>
      <c r="E41" s="24">
        <f t="shared" ref="E41:F41" si="1">SUM(E27:E40)</f>
        <v>4003.5066666666671</v>
      </c>
      <c r="F41" s="24">
        <f t="shared" si="1"/>
        <v>63.626666666666665</v>
      </c>
      <c r="G41" s="5">
        <v>92</v>
      </c>
      <c r="H41" s="17" t="s">
        <v>42</v>
      </c>
      <c r="I41" s="19">
        <v>0.84</v>
      </c>
      <c r="J41" s="19">
        <v>0.28000000000000003</v>
      </c>
      <c r="K41" s="31">
        <v>238.02799999999999</v>
      </c>
      <c r="L41" s="14">
        <f>I41/K41</f>
        <v>3.5289965886366311E-3</v>
      </c>
      <c r="M41" s="14">
        <f>J41/K41</f>
        <v>1.1763321962122105E-3</v>
      </c>
    </row>
    <row r="42" spans="1:13" x14ac:dyDescent="0.25">
      <c r="G42" s="19">
        <v>4</v>
      </c>
      <c r="H42" s="1" t="s">
        <v>29</v>
      </c>
      <c r="I42" s="12">
        <f>AVERAGE([2]AVG!$E$9:$E$16)</f>
        <v>0.78312500000000007</v>
      </c>
      <c r="J42" s="12">
        <f>AVERAGE([2]AVG!$E$17:$E$24)</f>
        <v>0.68249999999999988</v>
      </c>
      <c r="K42" s="31">
        <v>9.0120000000000005</v>
      </c>
      <c r="L42" s="14">
        <f>I42/K42</f>
        <v>8.6898024855747893E-2</v>
      </c>
      <c r="M42" s="14">
        <f>J42/K42</f>
        <v>7.5732356857523289E-2</v>
      </c>
    </row>
    <row r="43" spans="1:13" x14ac:dyDescent="0.25">
      <c r="G43" s="19">
        <v>27</v>
      </c>
      <c r="H43" s="9" t="s">
        <v>30</v>
      </c>
      <c r="I43" s="16">
        <f>AVERAGE([2]AVG!$G$9:$G$16)</f>
        <v>0.58750000000000013</v>
      </c>
      <c r="J43" s="16">
        <f>AVERAGE([2]AVG!$G$17:$G$24)</f>
        <v>1.5062499999999999</v>
      </c>
      <c r="K43" s="31">
        <v>58.933</v>
      </c>
      <c r="L43" s="14">
        <f>I43/K43</f>
        <v>9.9689477881662256E-3</v>
      </c>
      <c r="M43" s="14">
        <f>J43/K43</f>
        <v>2.5558685286681485E-2</v>
      </c>
    </row>
    <row r="44" spans="1:13" x14ac:dyDescent="0.25">
      <c r="I44" s="23">
        <f>SUM(I29:I42)</f>
        <v>581.74544642857143</v>
      </c>
      <c r="J44" s="23">
        <f>SUM(J29:J42)</f>
        <v>597.703125</v>
      </c>
      <c r="L44" s="14"/>
      <c r="M44" s="14"/>
    </row>
  </sheetData>
  <sortState xmlns:xlrd2="http://schemas.microsoft.com/office/spreadsheetml/2017/richdata2" ref="G14:M26">
    <sortCondition descending="1" ref="I14:I26"/>
  </sortState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1" shapeId="2049" r:id="rId4">
          <objectPr defaultSize="0" autoPict="0" r:id="rId5">
            <anchor moveWithCells="1">
              <from>
                <xdr:col>13</xdr:col>
                <xdr:colOff>742950</xdr:colOff>
                <xdr:row>10</xdr:row>
                <xdr:rowOff>95250</xdr:rowOff>
              </from>
              <to>
                <xdr:col>25</xdr:col>
                <xdr:colOff>514350</xdr:colOff>
                <xdr:row>40</xdr:row>
                <xdr:rowOff>0</xdr:rowOff>
              </to>
            </anchor>
          </objectPr>
        </oleObject>
      </mc:Choice>
      <mc:Fallback>
        <oleObject progId="SigmaPlotGraphicObject.11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15"/>
  <sheetViews>
    <sheetView workbookViewId="0">
      <selection sqref="A1:XFD1048576"/>
    </sheetView>
  </sheetViews>
  <sheetFormatPr defaultRowHeight="15" x14ac:dyDescent="0.25"/>
  <cols>
    <col min="1" max="1" width="20.7109375" customWidth="1"/>
  </cols>
  <sheetData>
    <row r="3" spans="1:14" x14ac:dyDescent="0.25">
      <c r="A3" s="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x14ac:dyDescent="0.25">
      <c r="A8" s="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x14ac:dyDescent="0.25">
      <c r="A9" s="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x14ac:dyDescent="0.25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x14ac:dyDescent="0.25">
      <c r="A11" s="1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x14ac:dyDescent="0.25">
      <c r="A12" s="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x14ac:dyDescent="0.25">
      <c r="A13" s="6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x14ac:dyDescent="0.25">
      <c r="A14" s="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CBB18936664241898AFA562DE33D51" ma:contentTypeVersion="13" ma:contentTypeDescription="Create a new document." ma:contentTypeScope="" ma:versionID="ed482ce8e950acf530066c6fba6b0bcd">
  <xsd:schema xmlns:xsd="http://www.w3.org/2001/XMLSchema" xmlns:xs="http://www.w3.org/2001/XMLSchema" xmlns:p="http://schemas.microsoft.com/office/2006/metadata/properties" xmlns:ns1="http://schemas.microsoft.com/sharepoint/v3" xmlns:ns3="81ca6306-bcdf-4aee-bd70-7b0da701e606" xmlns:ns4="8a6c5866-9aee-4860-be59-b94cbe1de0dc" targetNamespace="http://schemas.microsoft.com/office/2006/metadata/properties" ma:root="true" ma:fieldsID="ba9ec9a7b6b9deca878752f64ecd8112" ns1:_="" ns3:_="" ns4:_="">
    <xsd:import namespace="http://schemas.microsoft.com/sharepoint/v3"/>
    <xsd:import namespace="81ca6306-bcdf-4aee-bd70-7b0da701e606"/>
    <xsd:import namespace="8a6c5866-9aee-4860-be59-b94cbe1de0d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a6306-bcdf-4aee-bd70-7b0da701e6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6c5866-9aee-4860-be59-b94cbe1de0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152C43-ADF0-4644-B8C3-0B02AF74DD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1ca6306-bcdf-4aee-bd70-7b0da701e606"/>
    <ds:schemaRef ds:uri="8a6c5866-9aee-4860-be59-b94cbe1de0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18A6C2-56A4-4B35-91C8-C06DC466715F}">
  <ds:schemaRefs>
    <ds:schemaRef ds:uri="http://schemas.microsoft.com/sharepoint/v3"/>
    <ds:schemaRef ds:uri="http://www.w3.org/XML/1998/namespace"/>
    <ds:schemaRef ds:uri="http://schemas.microsoft.com/office/2006/metadata/properties"/>
    <ds:schemaRef ds:uri="http://purl.org/dc/dcmitype/"/>
    <ds:schemaRef ds:uri="8a6c5866-9aee-4860-be59-b94cbe1de0dc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81ca6306-bcdf-4aee-bd70-7b0da701e606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9B32BE7-EC8F-4C20-AD15-44380406C6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Agilent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ICP-OES 5110</dc:creator>
  <cp:lastModifiedBy>Loughrin, John</cp:lastModifiedBy>
  <dcterms:created xsi:type="dcterms:W3CDTF">2020-05-08T15:06:02Z</dcterms:created>
  <dcterms:modified xsi:type="dcterms:W3CDTF">2020-09-11T15:10:30Z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0x010100F6CBB18936664241898AFA562DE33D51</vt:lpwstr>
  </property>
</Properties>
</file>