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ml.chartshap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hbubeh/Desktop/Thesis/defense/"/>
    </mc:Choice>
  </mc:AlternateContent>
  <xr:revisionPtr revIDLastSave="0" documentId="8_{9DB5FA42-0765-BF41-B57C-A1F0A8FEEE5B}" xr6:coauthVersionLast="47" xr6:coauthVersionMax="47" xr10:uidLastSave="{00000000-0000-0000-0000-000000000000}"/>
  <bookViews>
    <workbookView xWindow="4440" yWindow="920" windowWidth="25800" windowHeight="15940" activeTab="5" xr2:uid="{D79D13DF-299F-0E4B-A696-09E0D0F1297F}"/>
  </bookViews>
  <sheets>
    <sheet name="16-taxa Asym" sheetId="1" r:id="rId1"/>
    <sheet name="16-taxa Sym" sheetId="3" r:id="rId2"/>
    <sheet name="16-taxa hAsym" sheetId="4" r:id="rId3"/>
    <sheet name="16-taxa hSym" sheetId="5" r:id="rId4"/>
    <sheet name="8-taxa" sheetId="2" r:id="rId5"/>
    <sheet name="16-taxa SPS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H63" i="6" l="1"/>
  <c r="AH68" i="6"/>
  <c r="AH62" i="6"/>
  <c r="AH61" i="6"/>
  <c r="AH60" i="6"/>
  <c r="AH59" i="6"/>
  <c r="AH58" i="6"/>
  <c r="AH57" i="6"/>
  <c r="AH67" i="6"/>
  <c r="AH66" i="6"/>
  <c r="AH65" i="6"/>
  <c r="AH64" i="6"/>
  <c r="AH69" i="6"/>
  <c r="AH70" i="6"/>
  <c r="AH72" i="6"/>
  <c r="AH71" i="6"/>
  <c r="AH56" i="6"/>
  <c r="W57" i="6"/>
  <c r="W58" i="6"/>
  <c r="W59" i="6"/>
  <c r="W60" i="6"/>
  <c r="W61" i="6"/>
  <c r="W62" i="6"/>
  <c r="W64" i="6"/>
  <c r="W65" i="6"/>
  <c r="W66" i="6"/>
  <c r="W67" i="6"/>
  <c r="W68" i="6"/>
  <c r="W63" i="6"/>
  <c r="W55" i="6"/>
  <c r="W56" i="6"/>
  <c r="W70" i="6" l="1"/>
  <c r="AN57" i="6" l="1"/>
  <c r="AN56" i="6"/>
</calcChain>
</file>

<file path=xl/sharedStrings.xml><?xml version="1.0" encoding="utf-8"?>
<sst xmlns="http://schemas.openxmlformats.org/spreadsheetml/2006/main" count="715" uniqueCount="103">
  <si>
    <t>8-taxa</t>
  </si>
  <si>
    <t>data1</t>
  </si>
  <si>
    <t>data2</t>
  </si>
  <si>
    <t>data3</t>
  </si>
  <si>
    <t>data4</t>
  </si>
  <si>
    <t>data5</t>
  </si>
  <si>
    <t>data6</t>
  </si>
  <si>
    <t>data7</t>
  </si>
  <si>
    <t>data8</t>
  </si>
  <si>
    <t>data9</t>
  </si>
  <si>
    <t>data10</t>
  </si>
  <si>
    <t>data11</t>
  </si>
  <si>
    <t>data12</t>
  </si>
  <si>
    <t>data13</t>
  </si>
  <si>
    <t>data14</t>
  </si>
  <si>
    <t>data15</t>
  </si>
  <si>
    <t>data16</t>
  </si>
  <si>
    <t>data17</t>
  </si>
  <si>
    <t>data18</t>
  </si>
  <si>
    <t>data19</t>
  </si>
  <si>
    <t>data20</t>
  </si>
  <si>
    <t>data21</t>
  </si>
  <si>
    <t>data22</t>
  </si>
  <si>
    <t>data23</t>
  </si>
  <si>
    <t>data24</t>
  </si>
  <si>
    <t>data25</t>
  </si>
  <si>
    <t>data26</t>
  </si>
  <si>
    <t>data27</t>
  </si>
  <si>
    <t>data28</t>
  </si>
  <si>
    <t>data29</t>
  </si>
  <si>
    <t>data30</t>
  </si>
  <si>
    <t>data31</t>
  </si>
  <si>
    <t>data32</t>
  </si>
  <si>
    <t>data33</t>
  </si>
  <si>
    <t>data34</t>
  </si>
  <si>
    <t>data35</t>
  </si>
  <si>
    <t>data36</t>
  </si>
  <si>
    <t>data37</t>
  </si>
  <si>
    <t>data38</t>
  </si>
  <si>
    <t>data39</t>
  </si>
  <si>
    <t>data40</t>
  </si>
  <si>
    <t>data41</t>
  </si>
  <si>
    <t>data42</t>
  </si>
  <si>
    <t>data43</t>
  </si>
  <si>
    <t>data44</t>
  </si>
  <si>
    <t>data45</t>
  </si>
  <si>
    <t>data46</t>
  </si>
  <si>
    <t>data47</t>
  </si>
  <si>
    <t>data48</t>
  </si>
  <si>
    <t>data49</t>
  </si>
  <si>
    <t>daat50</t>
  </si>
  <si>
    <t>TWA+ MAFFT</t>
  </si>
  <si>
    <t>L-NS-i</t>
  </si>
  <si>
    <t>True topology</t>
  </si>
  <si>
    <t>3D</t>
  </si>
  <si>
    <t>FFT_NSI_1</t>
  </si>
  <si>
    <t>FFT_Nsi_2</t>
  </si>
  <si>
    <t>MAFFT</t>
  </si>
  <si>
    <t>L-iNS-1</t>
  </si>
  <si>
    <t>True toplg</t>
  </si>
  <si>
    <t>nRFd</t>
  </si>
  <si>
    <t>3WA+MAFFT</t>
  </si>
  <si>
    <t>trueTop</t>
  </si>
  <si>
    <t>true-toplg</t>
  </si>
  <si>
    <t>true-tplg</t>
  </si>
  <si>
    <t>trueTree</t>
  </si>
  <si>
    <t>defaultTree</t>
  </si>
  <si>
    <t>data50</t>
  </si>
  <si>
    <t>Asy, L=1500</t>
  </si>
  <si>
    <t>Sym, L=1500</t>
  </si>
  <si>
    <t>Asy, L=500</t>
  </si>
  <si>
    <t>Sym, L=500</t>
  </si>
  <si>
    <t>trueGuideTree</t>
  </si>
  <si>
    <t>defaultGuideTree</t>
  </si>
  <si>
    <t>SP-score</t>
  </si>
  <si>
    <t>RFd</t>
  </si>
  <si>
    <t xml:space="preserve">16-taxa </t>
  </si>
  <si>
    <t>Asym tplg</t>
  </si>
  <si>
    <t>RFd values</t>
  </si>
  <si>
    <t>Sym tplg</t>
  </si>
  <si>
    <t>half-Sym tplg</t>
  </si>
  <si>
    <t>half-Asym tplg</t>
  </si>
  <si>
    <t>Asym_toplg</t>
  </si>
  <si>
    <t>Sym_toplg</t>
  </si>
  <si>
    <t>FFT-NS-1</t>
  </si>
  <si>
    <t>FFT-NS-2</t>
  </si>
  <si>
    <t>L-NS-I guide</t>
  </si>
  <si>
    <t>3D_guide</t>
  </si>
  <si>
    <t>MAFFT_guide</t>
  </si>
  <si>
    <t>MAFFT_g</t>
  </si>
  <si>
    <t>L-INS-1 guide</t>
  </si>
  <si>
    <t>FFT-NS_1 guide</t>
  </si>
  <si>
    <t>FFT-NS_2 guide</t>
  </si>
  <si>
    <t>3WA guide</t>
  </si>
  <si>
    <t>3WA</t>
  </si>
  <si>
    <t>guide tree</t>
  </si>
  <si>
    <t xml:space="preserve"> gudie tree</t>
  </si>
  <si>
    <t>FFT_NS_1</t>
  </si>
  <si>
    <t>FFT_NS-2</t>
  </si>
  <si>
    <t>FFT_NS_2</t>
  </si>
  <si>
    <t>3WA + MAFFT</t>
  </si>
  <si>
    <t>L-INS-i</t>
  </si>
  <si>
    <t>3-way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</si>
</sst>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i/>
      <sz val="12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000"/>
        <bgColor rgb="FF000000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/>
    <xf numFmtId="0" fontId="0" fillId="0" borderId="4" xfId="0" applyBorder="1"/>
    <xf numFmtId="0" fontId="0" fillId="0" borderId="5" xfId="0" applyBorder="1"/>
    <xf numFmtId="0" fontId="0" fillId="0" borderId="4" xfId="0" applyBorder="1" applyAlignment="1">
      <alignment horizontal="center" vertical="center"/>
    </xf>
    <xf numFmtId="0" fontId="3" fillId="3" borderId="0" xfId="0" applyFont="1" applyFill="1"/>
    <xf numFmtId="0" fontId="5" fillId="4" borderId="0" xfId="0" applyFont="1" applyFill="1"/>
    <xf numFmtId="0" fontId="1" fillId="0" borderId="6" xfId="0" applyFont="1" applyBorder="1"/>
    <xf numFmtId="0" fontId="3" fillId="0" borderId="0" xfId="0" applyFont="1"/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1" xfId="0" applyFill="1" applyBorder="1"/>
    <xf numFmtId="0" fontId="0" fillId="2" borderId="4" xfId="0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3" borderId="0" xfId="0" applyFill="1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3" fillId="2" borderId="0" xfId="0" applyFont="1" applyFill="1"/>
    <xf numFmtId="0" fontId="0" fillId="2" borderId="0" xfId="0" applyFill="1"/>
    <xf numFmtId="0" fontId="4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Asy_1500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9.3912292213473317E-2"/>
                  <c:y val="3.5170603674540683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'16-taxa SPS'!$B$3:$B$52</c:f>
              <c:numCache>
                <c:formatCode>General</c:formatCode>
                <c:ptCount val="50"/>
                <c:pt idx="0">
                  <c:v>-299348</c:v>
                </c:pt>
                <c:pt idx="1">
                  <c:v>-297186</c:v>
                </c:pt>
                <c:pt idx="2">
                  <c:v>-304858</c:v>
                </c:pt>
                <c:pt idx="3">
                  <c:v>-291960</c:v>
                </c:pt>
                <c:pt idx="4">
                  <c:v>-288881</c:v>
                </c:pt>
                <c:pt idx="5">
                  <c:v>-303390</c:v>
                </c:pt>
                <c:pt idx="6">
                  <c:v>-296770</c:v>
                </c:pt>
                <c:pt idx="7">
                  <c:v>-298200</c:v>
                </c:pt>
                <c:pt idx="8">
                  <c:v>-297697</c:v>
                </c:pt>
                <c:pt idx="9">
                  <c:v>-312771</c:v>
                </c:pt>
                <c:pt idx="10">
                  <c:v>-291226</c:v>
                </c:pt>
                <c:pt idx="11">
                  <c:v>-295710</c:v>
                </c:pt>
                <c:pt idx="12">
                  <c:v>-293206</c:v>
                </c:pt>
                <c:pt idx="13">
                  <c:v>-300970</c:v>
                </c:pt>
                <c:pt idx="14">
                  <c:v>-273271</c:v>
                </c:pt>
                <c:pt idx="15">
                  <c:v>-313651</c:v>
                </c:pt>
                <c:pt idx="16">
                  <c:v>-314708</c:v>
                </c:pt>
                <c:pt idx="17">
                  <c:v>-276554</c:v>
                </c:pt>
                <c:pt idx="18">
                  <c:v>-298626</c:v>
                </c:pt>
                <c:pt idx="19">
                  <c:v>-302733</c:v>
                </c:pt>
                <c:pt idx="20">
                  <c:v>-273080</c:v>
                </c:pt>
                <c:pt idx="21">
                  <c:v>-295886</c:v>
                </c:pt>
                <c:pt idx="22">
                  <c:v>-304091</c:v>
                </c:pt>
                <c:pt idx="23">
                  <c:v>-310232</c:v>
                </c:pt>
                <c:pt idx="24">
                  <c:v>-290128</c:v>
                </c:pt>
                <c:pt idx="25">
                  <c:v>-283465</c:v>
                </c:pt>
                <c:pt idx="26">
                  <c:v>-311214</c:v>
                </c:pt>
                <c:pt idx="27">
                  <c:v>-315765</c:v>
                </c:pt>
                <c:pt idx="28">
                  <c:v>-315758</c:v>
                </c:pt>
                <c:pt idx="29">
                  <c:v>-301805</c:v>
                </c:pt>
                <c:pt idx="30">
                  <c:v>-280401</c:v>
                </c:pt>
                <c:pt idx="31">
                  <c:v>-309234</c:v>
                </c:pt>
                <c:pt idx="32">
                  <c:v>-292239</c:v>
                </c:pt>
                <c:pt idx="33">
                  <c:v>-290504</c:v>
                </c:pt>
                <c:pt idx="34">
                  <c:v>-317509</c:v>
                </c:pt>
                <c:pt idx="35">
                  <c:v>-291348</c:v>
                </c:pt>
                <c:pt idx="36">
                  <c:v>-270430</c:v>
                </c:pt>
                <c:pt idx="37">
                  <c:v>-292003</c:v>
                </c:pt>
                <c:pt idx="38">
                  <c:v>-314774</c:v>
                </c:pt>
                <c:pt idx="39">
                  <c:v>-333773</c:v>
                </c:pt>
                <c:pt idx="40">
                  <c:v>-296577</c:v>
                </c:pt>
                <c:pt idx="41">
                  <c:v>-330380</c:v>
                </c:pt>
                <c:pt idx="42">
                  <c:v>-304972</c:v>
                </c:pt>
                <c:pt idx="43">
                  <c:v>-314232</c:v>
                </c:pt>
                <c:pt idx="44">
                  <c:v>-344256</c:v>
                </c:pt>
                <c:pt idx="45">
                  <c:v>-306089</c:v>
                </c:pt>
                <c:pt idx="46">
                  <c:v>-313399</c:v>
                </c:pt>
                <c:pt idx="47">
                  <c:v>-292377</c:v>
                </c:pt>
                <c:pt idx="48">
                  <c:v>-299875</c:v>
                </c:pt>
                <c:pt idx="49">
                  <c:v>-277055</c:v>
                </c:pt>
              </c:numCache>
            </c:numRef>
          </c:xVal>
          <c:yVal>
            <c:numRef>
              <c:f>'16-taxa SPS'!$C$3:$C$52</c:f>
              <c:numCache>
                <c:formatCode>General</c:formatCode>
                <c:ptCount val="50"/>
                <c:pt idx="0">
                  <c:v>-288349</c:v>
                </c:pt>
                <c:pt idx="1">
                  <c:v>-276959</c:v>
                </c:pt>
                <c:pt idx="2">
                  <c:v>-277582</c:v>
                </c:pt>
                <c:pt idx="3">
                  <c:v>-265649</c:v>
                </c:pt>
                <c:pt idx="4">
                  <c:v>-271634</c:v>
                </c:pt>
                <c:pt idx="5">
                  <c:v>-273418</c:v>
                </c:pt>
                <c:pt idx="6">
                  <c:v>-289294</c:v>
                </c:pt>
                <c:pt idx="7">
                  <c:v>-276315</c:v>
                </c:pt>
                <c:pt idx="8">
                  <c:v>-274607</c:v>
                </c:pt>
                <c:pt idx="9">
                  <c:v>-281024</c:v>
                </c:pt>
                <c:pt idx="10">
                  <c:v>-264143</c:v>
                </c:pt>
                <c:pt idx="11">
                  <c:v>-271382</c:v>
                </c:pt>
                <c:pt idx="12">
                  <c:v>-282290</c:v>
                </c:pt>
                <c:pt idx="13">
                  <c:v>-287021</c:v>
                </c:pt>
                <c:pt idx="14">
                  <c:v>-252313</c:v>
                </c:pt>
                <c:pt idx="15">
                  <c:v>-284592</c:v>
                </c:pt>
                <c:pt idx="16">
                  <c:v>-280592</c:v>
                </c:pt>
                <c:pt idx="17">
                  <c:v>-258941</c:v>
                </c:pt>
                <c:pt idx="18">
                  <c:v>-273077</c:v>
                </c:pt>
                <c:pt idx="19">
                  <c:v>-275626</c:v>
                </c:pt>
                <c:pt idx="20">
                  <c:v>-256036</c:v>
                </c:pt>
                <c:pt idx="21">
                  <c:v>-270955</c:v>
                </c:pt>
                <c:pt idx="22">
                  <c:v>-289312</c:v>
                </c:pt>
                <c:pt idx="23">
                  <c:v>-292894</c:v>
                </c:pt>
                <c:pt idx="24">
                  <c:v>-263511</c:v>
                </c:pt>
                <c:pt idx="25">
                  <c:v>-263759</c:v>
                </c:pt>
                <c:pt idx="26">
                  <c:v>-284813</c:v>
                </c:pt>
                <c:pt idx="27">
                  <c:v>-283105</c:v>
                </c:pt>
                <c:pt idx="28">
                  <c:v>-285217</c:v>
                </c:pt>
                <c:pt idx="29">
                  <c:v>-276836</c:v>
                </c:pt>
                <c:pt idx="30">
                  <c:v>-265954</c:v>
                </c:pt>
                <c:pt idx="31">
                  <c:v>-289944</c:v>
                </c:pt>
                <c:pt idx="32">
                  <c:v>-271675</c:v>
                </c:pt>
                <c:pt idx="33">
                  <c:v>-279848</c:v>
                </c:pt>
                <c:pt idx="34">
                  <c:v>-298138</c:v>
                </c:pt>
                <c:pt idx="35">
                  <c:v>-288994</c:v>
                </c:pt>
                <c:pt idx="36">
                  <c:v>-247775</c:v>
                </c:pt>
                <c:pt idx="37">
                  <c:v>-274010</c:v>
                </c:pt>
                <c:pt idx="38">
                  <c:v>-284083</c:v>
                </c:pt>
                <c:pt idx="39">
                  <c:v>-304321</c:v>
                </c:pt>
                <c:pt idx="40">
                  <c:v>-280385</c:v>
                </c:pt>
                <c:pt idx="41">
                  <c:v>-298344</c:v>
                </c:pt>
                <c:pt idx="42">
                  <c:v>-274427</c:v>
                </c:pt>
                <c:pt idx="43">
                  <c:v>-273333</c:v>
                </c:pt>
                <c:pt idx="44">
                  <c:v>-294409</c:v>
                </c:pt>
                <c:pt idx="45">
                  <c:v>-273682</c:v>
                </c:pt>
                <c:pt idx="46">
                  <c:v>-286316</c:v>
                </c:pt>
                <c:pt idx="47">
                  <c:v>-280392</c:v>
                </c:pt>
                <c:pt idx="48">
                  <c:v>-272360</c:v>
                </c:pt>
                <c:pt idx="49">
                  <c:v>-247126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B0A-C34E-AF03-72396A49BB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6991376"/>
        <c:axId val="2117182607"/>
      </c:scatterChart>
      <c:valAx>
        <c:axId val="436991376"/>
        <c:scaling>
          <c:orientation val="minMax"/>
          <c:max val="-2300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trueTree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7182607"/>
        <c:crosses val="autoZero"/>
        <c:crossBetween val="midCat"/>
      </c:valAx>
      <c:valAx>
        <c:axId val="2117182607"/>
        <c:scaling>
          <c:orientation val="minMax"/>
          <c:max val="-23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L-INS-i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699137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Sym_1500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8168700787401576"/>
                  <c:y val="0.1256554389034703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'16-taxa SPS'!$F$3:$F$52</c:f>
              <c:numCache>
                <c:formatCode>General</c:formatCode>
                <c:ptCount val="50"/>
                <c:pt idx="0">
                  <c:v>-315760</c:v>
                </c:pt>
                <c:pt idx="1">
                  <c:v>-341579</c:v>
                </c:pt>
                <c:pt idx="2">
                  <c:v>-340991</c:v>
                </c:pt>
                <c:pt idx="3">
                  <c:v>-335965</c:v>
                </c:pt>
                <c:pt idx="4">
                  <c:v>-367886</c:v>
                </c:pt>
                <c:pt idx="5">
                  <c:v>-328864</c:v>
                </c:pt>
                <c:pt idx="6">
                  <c:v>-327737</c:v>
                </c:pt>
                <c:pt idx="7">
                  <c:v>-317079</c:v>
                </c:pt>
                <c:pt idx="8">
                  <c:v>-319128</c:v>
                </c:pt>
                <c:pt idx="9">
                  <c:v>-324451</c:v>
                </c:pt>
                <c:pt idx="10">
                  <c:v>-353922</c:v>
                </c:pt>
                <c:pt idx="11">
                  <c:v>-327836</c:v>
                </c:pt>
                <c:pt idx="12">
                  <c:v>-344729</c:v>
                </c:pt>
                <c:pt idx="13">
                  <c:v>-337631</c:v>
                </c:pt>
                <c:pt idx="14">
                  <c:v>-353864</c:v>
                </c:pt>
                <c:pt idx="15">
                  <c:v>-359863</c:v>
                </c:pt>
                <c:pt idx="16">
                  <c:v>-323601</c:v>
                </c:pt>
                <c:pt idx="17">
                  <c:v>-321047</c:v>
                </c:pt>
                <c:pt idx="18">
                  <c:v>-359962</c:v>
                </c:pt>
                <c:pt idx="19">
                  <c:v>-320621</c:v>
                </c:pt>
                <c:pt idx="20">
                  <c:v>-347587</c:v>
                </c:pt>
                <c:pt idx="21">
                  <c:v>-327467</c:v>
                </c:pt>
                <c:pt idx="22">
                  <c:v>-346174</c:v>
                </c:pt>
                <c:pt idx="23">
                  <c:v>-322924</c:v>
                </c:pt>
                <c:pt idx="24">
                  <c:v>-327576</c:v>
                </c:pt>
                <c:pt idx="25">
                  <c:v>-331772</c:v>
                </c:pt>
                <c:pt idx="26">
                  <c:v>-308008</c:v>
                </c:pt>
                <c:pt idx="27">
                  <c:v>-325119</c:v>
                </c:pt>
                <c:pt idx="28">
                  <c:v>-333896</c:v>
                </c:pt>
                <c:pt idx="29">
                  <c:v>-325126</c:v>
                </c:pt>
                <c:pt idx="30">
                  <c:v>-350030</c:v>
                </c:pt>
                <c:pt idx="31">
                  <c:v>-326627</c:v>
                </c:pt>
                <c:pt idx="32">
                  <c:v>-331890</c:v>
                </c:pt>
                <c:pt idx="33">
                  <c:v>-334594</c:v>
                </c:pt>
                <c:pt idx="34">
                  <c:v>-339931</c:v>
                </c:pt>
                <c:pt idx="35">
                  <c:v>-350519</c:v>
                </c:pt>
                <c:pt idx="36">
                  <c:v>-322869</c:v>
                </c:pt>
                <c:pt idx="37">
                  <c:v>-369830</c:v>
                </c:pt>
                <c:pt idx="38">
                  <c:v>-357070</c:v>
                </c:pt>
                <c:pt idx="39">
                  <c:v>-335901</c:v>
                </c:pt>
                <c:pt idx="40">
                  <c:v>-330491</c:v>
                </c:pt>
                <c:pt idx="41">
                  <c:v>-321493</c:v>
                </c:pt>
                <c:pt idx="42">
                  <c:v>-345476</c:v>
                </c:pt>
                <c:pt idx="43">
                  <c:v>-320249</c:v>
                </c:pt>
                <c:pt idx="44">
                  <c:v>-316183</c:v>
                </c:pt>
                <c:pt idx="45">
                  <c:v>-324770</c:v>
                </c:pt>
                <c:pt idx="46">
                  <c:v>-348841</c:v>
                </c:pt>
                <c:pt idx="47">
                  <c:v>-310864</c:v>
                </c:pt>
                <c:pt idx="48">
                  <c:v>-321775</c:v>
                </c:pt>
                <c:pt idx="49">
                  <c:v>-320024</c:v>
                </c:pt>
              </c:numCache>
            </c:numRef>
          </c:xVal>
          <c:yVal>
            <c:numRef>
              <c:f>'16-taxa SPS'!$G$3:$G$52</c:f>
              <c:numCache>
                <c:formatCode>General</c:formatCode>
                <c:ptCount val="50"/>
                <c:pt idx="0">
                  <c:v>-293839</c:v>
                </c:pt>
                <c:pt idx="1">
                  <c:v>-324346</c:v>
                </c:pt>
                <c:pt idx="2">
                  <c:v>-312794</c:v>
                </c:pt>
                <c:pt idx="3">
                  <c:v>-313614</c:v>
                </c:pt>
                <c:pt idx="4">
                  <c:v>-335870</c:v>
                </c:pt>
                <c:pt idx="5">
                  <c:v>-313564</c:v>
                </c:pt>
                <c:pt idx="6">
                  <c:v>-312677</c:v>
                </c:pt>
                <c:pt idx="7">
                  <c:v>-297108</c:v>
                </c:pt>
                <c:pt idx="8">
                  <c:v>-295317</c:v>
                </c:pt>
                <c:pt idx="9">
                  <c:v>-304659</c:v>
                </c:pt>
                <c:pt idx="10">
                  <c:v>-322118</c:v>
                </c:pt>
                <c:pt idx="11">
                  <c:v>-307202</c:v>
                </c:pt>
                <c:pt idx="12">
                  <c:v>-338175</c:v>
                </c:pt>
                <c:pt idx="13">
                  <c:v>-323494</c:v>
                </c:pt>
                <c:pt idx="14">
                  <c:v>-333791</c:v>
                </c:pt>
                <c:pt idx="15">
                  <c:v>-339753</c:v>
                </c:pt>
                <c:pt idx="16">
                  <c:v>-308947</c:v>
                </c:pt>
                <c:pt idx="17">
                  <c:v>-310588</c:v>
                </c:pt>
                <c:pt idx="18">
                  <c:v>-335639</c:v>
                </c:pt>
                <c:pt idx="19">
                  <c:v>-319572</c:v>
                </c:pt>
                <c:pt idx="20">
                  <c:v>-328419</c:v>
                </c:pt>
                <c:pt idx="21">
                  <c:v>-326119</c:v>
                </c:pt>
                <c:pt idx="22">
                  <c:v>-334252</c:v>
                </c:pt>
                <c:pt idx="23">
                  <c:v>-297715</c:v>
                </c:pt>
                <c:pt idx="24">
                  <c:v>-308835</c:v>
                </c:pt>
                <c:pt idx="25">
                  <c:v>-319543</c:v>
                </c:pt>
                <c:pt idx="26">
                  <c:v>-313678</c:v>
                </c:pt>
                <c:pt idx="27">
                  <c:v>-319854</c:v>
                </c:pt>
                <c:pt idx="28">
                  <c:v>-314641</c:v>
                </c:pt>
                <c:pt idx="29">
                  <c:v>-304283</c:v>
                </c:pt>
                <c:pt idx="30">
                  <c:v>-325447</c:v>
                </c:pt>
                <c:pt idx="31">
                  <c:v>-298757</c:v>
                </c:pt>
                <c:pt idx="32">
                  <c:v>-309118</c:v>
                </c:pt>
                <c:pt idx="33">
                  <c:v>-321592</c:v>
                </c:pt>
                <c:pt idx="34">
                  <c:v>-321831</c:v>
                </c:pt>
                <c:pt idx="35">
                  <c:v>-339831</c:v>
                </c:pt>
                <c:pt idx="36">
                  <c:v>-307082</c:v>
                </c:pt>
                <c:pt idx="37">
                  <c:v>-350559</c:v>
                </c:pt>
                <c:pt idx="38">
                  <c:v>-334669</c:v>
                </c:pt>
                <c:pt idx="39">
                  <c:v>-313169</c:v>
                </c:pt>
                <c:pt idx="40">
                  <c:v>-314500</c:v>
                </c:pt>
                <c:pt idx="41">
                  <c:v>-302655</c:v>
                </c:pt>
                <c:pt idx="42">
                  <c:v>-328135</c:v>
                </c:pt>
                <c:pt idx="43">
                  <c:v>-305304</c:v>
                </c:pt>
                <c:pt idx="44">
                  <c:v>-294560</c:v>
                </c:pt>
                <c:pt idx="45">
                  <c:v>-324594</c:v>
                </c:pt>
                <c:pt idx="46">
                  <c:v>-333645</c:v>
                </c:pt>
                <c:pt idx="47">
                  <c:v>-299200</c:v>
                </c:pt>
                <c:pt idx="48">
                  <c:v>-302299</c:v>
                </c:pt>
                <c:pt idx="49">
                  <c:v>-302940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C67-BA46-9D52-AE27FBAC03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2177456"/>
        <c:axId val="1125699919"/>
      </c:scatterChart>
      <c:valAx>
        <c:axId val="712177456"/>
        <c:scaling>
          <c:orientation val="minMax"/>
          <c:max val="-2900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trueTree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5699919"/>
        <c:crosses val="autoZero"/>
        <c:crossBetween val="midCat"/>
      </c:valAx>
      <c:valAx>
        <c:axId val="1125699919"/>
        <c:scaling>
          <c:orientation val="minMax"/>
          <c:max val="-28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L-INS-i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217745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Asym_500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3797047244094488"/>
                  <c:y val="2.5178623505395584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'16-taxa SPS'!$J$3:$J$52</c:f>
              <c:numCache>
                <c:formatCode>General</c:formatCode>
                <c:ptCount val="50"/>
                <c:pt idx="0">
                  <c:v>-93662</c:v>
                </c:pt>
                <c:pt idx="1">
                  <c:v>-99203</c:v>
                </c:pt>
                <c:pt idx="2">
                  <c:v>-95240</c:v>
                </c:pt>
                <c:pt idx="3">
                  <c:v>-104303</c:v>
                </c:pt>
                <c:pt idx="4">
                  <c:v>-94892</c:v>
                </c:pt>
                <c:pt idx="5">
                  <c:v>-104571</c:v>
                </c:pt>
                <c:pt idx="6">
                  <c:v>-104642</c:v>
                </c:pt>
                <c:pt idx="7">
                  <c:v>-87302</c:v>
                </c:pt>
                <c:pt idx="8">
                  <c:v>-109965</c:v>
                </c:pt>
                <c:pt idx="9">
                  <c:v>-99811</c:v>
                </c:pt>
                <c:pt idx="10">
                  <c:v>-98257</c:v>
                </c:pt>
                <c:pt idx="11">
                  <c:v>-101792</c:v>
                </c:pt>
                <c:pt idx="12">
                  <c:v>-101806</c:v>
                </c:pt>
                <c:pt idx="13">
                  <c:v>-107313</c:v>
                </c:pt>
                <c:pt idx="14">
                  <c:v>-110962</c:v>
                </c:pt>
                <c:pt idx="15">
                  <c:v>-98371</c:v>
                </c:pt>
                <c:pt idx="16">
                  <c:v>-94957</c:v>
                </c:pt>
                <c:pt idx="17">
                  <c:v>-106266</c:v>
                </c:pt>
                <c:pt idx="18">
                  <c:v>-109134</c:v>
                </c:pt>
                <c:pt idx="19">
                  <c:v>-98891</c:v>
                </c:pt>
                <c:pt idx="20">
                  <c:v>-90364</c:v>
                </c:pt>
                <c:pt idx="21">
                  <c:v>-93150</c:v>
                </c:pt>
                <c:pt idx="22">
                  <c:v>-102687</c:v>
                </c:pt>
                <c:pt idx="23">
                  <c:v>-124478</c:v>
                </c:pt>
                <c:pt idx="24">
                  <c:v>-97042</c:v>
                </c:pt>
                <c:pt idx="25">
                  <c:v>-102055</c:v>
                </c:pt>
                <c:pt idx="26">
                  <c:v>-87007</c:v>
                </c:pt>
                <c:pt idx="27">
                  <c:v>-114032</c:v>
                </c:pt>
                <c:pt idx="28">
                  <c:v>-110005</c:v>
                </c:pt>
                <c:pt idx="29">
                  <c:v>-103726</c:v>
                </c:pt>
                <c:pt idx="30">
                  <c:v>-91941</c:v>
                </c:pt>
                <c:pt idx="31">
                  <c:v>-95299</c:v>
                </c:pt>
                <c:pt idx="32">
                  <c:v>-100161</c:v>
                </c:pt>
                <c:pt idx="33">
                  <c:v>-103620</c:v>
                </c:pt>
                <c:pt idx="34">
                  <c:v>-106675</c:v>
                </c:pt>
                <c:pt idx="35">
                  <c:v>-107704</c:v>
                </c:pt>
                <c:pt idx="36">
                  <c:v>-95838</c:v>
                </c:pt>
                <c:pt idx="37">
                  <c:v>-100804</c:v>
                </c:pt>
                <c:pt idx="38">
                  <c:v>-105009</c:v>
                </c:pt>
                <c:pt idx="39">
                  <c:v>-102552</c:v>
                </c:pt>
                <c:pt idx="40">
                  <c:v>-88283</c:v>
                </c:pt>
                <c:pt idx="41">
                  <c:v>-96833</c:v>
                </c:pt>
                <c:pt idx="42">
                  <c:v>-104141</c:v>
                </c:pt>
                <c:pt idx="43">
                  <c:v>-88437</c:v>
                </c:pt>
                <c:pt idx="44">
                  <c:v>-108300</c:v>
                </c:pt>
                <c:pt idx="45">
                  <c:v>-94501</c:v>
                </c:pt>
                <c:pt idx="46">
                  <c:v>-111087</c:v>
                </c:pt>
                <c:pt idx="47">
                  <c:v>-103593</c:v>
                </c:pt>
                <c:pt idx="48">
                  <c:v>-99371</c:v>
                </c:pt>
                <c:pt idx="49">
                  <c:v>-103580</c:v>
                </c:pt>
              </c:numCache>
            </c:numRef>
          </c:xVal>
          <c:yVal>
            <c:numRef>
              <c:f>'16-taxa SPS'!$K$3:$K$52</c:f>
              <c:numCache>
                <c:formatCode>General</c:formatCode>
                <c:ptCount val="50"/>
                <c:pt idx="0">
                  <c:v>-91491</c:v>
                </c:pt>
                <c:pt idx="1">
                  <c:v>-93517</c:v>
                </c:pt>
                <c:pt idx="2">
                  <c:v>-80692</c:v>
                </c:pt>
                <c:pt idx="3">
                  <c:v>-94203</c:v>
                </c:pt>
                <c:pt idx="4">
                  <c:v>-85006</c:v>
                </c:pt>
                <c:pt idx="5">
                  <c:v>-96480</c:v>
                </c:pt>
                <c:pt idx="6">
                  <c:v>-97138</c:v>
                </c:pt>
                <c:pt idx="7">
                  <c:v>-78916</c:v>
                </c:pt>
                <c:pt idx="8">
                  <c:v>-90182</c:v>
                </c:pt>
                <c:pt idx="9">
                  <c:v>-87737</c:v>
                </c:pt>
                <c:pt idx="10">
                  <c:v>-88930</c:v>
                </c:pt>
                <c:pt idx="11">
                  <c:v>-86655</c:v>
                </c:pt>
                <c:pt idx="12">
                  <c:v>-87201</c:v>
                </c:pt>
                <c:pt idx="13">
                  <c:v>-99750</c:v>
                </c:pt>
                <c:pt idx="14">
                  <c:v>-98249</c:v>
                </c:pt>
                <c:pt idx="15">
                  <c:v>-88703</c:v>
                </c:pt>
                <c:pt idx="16">
                  <c:v>-76242</c:v>
                </c:pt>
                <c:pt idx="17">
                  <c:v>-96637</c:v>
                </c:pt>
                <c:pt idx="18">
                  <c:v>-99563</c:v>
                </c:pt>
                <c:pt idx="19">
                  <c:v>-90707</c:v>
                </c:pt>
                <c:pt idx="20">
                  <c:v>-86191</c:v>
                </c:pt>
                <c:pt idx="21">
                  <c:v>-85401</c:v>
                </c:pt>
                <c:pt idx="22">
                  <c:v>-96482</c:v>
                </c:pt>
                <c:pt idx="23">
                  <c:v>-104927</c:v>
                </c:pt>
                <c:pt idx="24">
                  <c:v>-96183</c:v>
                </c:pt>
                <c:pt idx="25">
                  <c:v>-92293</c:v>
                </c:pt>
                <c:pt idx="26">
                  <c:v>-82239</c:v>
                </c:pt>
                <c:pt idx="27">
                  <c:v>-104922</c:v>
                </c:pt>
                <c:pt idx="28">
                  <c:v>-97885</c:v>
                </c:pt>
                <c:pt idx="29">
                  <c:v>-99046</c:v>
                </c:pt>
                <c:pt idx="30">
                  <c:v>-83045</c:v>
                </c:pt>
                <c:pt idx="31">
                  <c:v>-88278</c:v>
                </c:pt>
                <c:pt idx="32">
                  <c:v>-92218</c:v>
                </c:pt>
                <c:pt idx="33">
                  <c:v>-97969</c:v>
                </c:pt>
                <c:pt idx="34">
                  <c:v>-92129</c:v>
                </c:pt>
                <c:pt idx="35">
                  <c:v>-98020</c:v>
                </c:pt>
                <c:pt idx="36">
                  <c:v>-83011</c:v>
                </c:pt>
                <c:pt idx="37">
                  <c:v>-82749</c:v>
                </c:pt>
                <c:pt idx="38">
                  <c:v>-102627</c:v>
                </c:pt>
                <c:pt idx="39">
                  <c:v>-92640</c:v>
                </c:pt>
                <c:pt idx="40">
                  <c:v>-93855</c:v>
                </c:pt>
                <c:pt idx="41">
                  <c:v>-93072</c:v>
                </c:pt>
                <c:pt idx="42">
                  <c:v>-101521</c:v>
                </c:pt>
                <c:pt idx="43">
                  <c:v>-90633</c:v>
                </c:pt>
                <c:pt idx="44">
                  <c:v>-94129</c:v>
                </c:pt>
                <c:pt idx="45">
                  <c:v>-89305</c:v>
                </c:pt>
                <c:pt idx="46">
                  <c:v>-99766</c:v>
                </c:pt>
                <c:pt idx="47">
                  <c:v>-94515</c:v>
                </c:pt>
                <c:pt idx="48">
                  <c:v>-95018</c:v>
                </c:pt>
                <c:pt idx="49">
                  <c:v>-104687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A61-9640-8512-BDEB3D77A7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9388943"/>
        <c:axId val="503575488"/>
      </c:scatterChart>
      <c:valAx>
        <c:axId val="2139388943"/>
        <c:scaling>
          <c:orientation val="minMax"/>
          <c:max val="-800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trueTree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3575488"/>
        <c:crosses val="autoZero"/>
        <c:crossBetween val="midCat"/>
      </c:valAx>
      <c:valAx>
        <c:axId val="503575488"/>
        <c:scaling>
          <c:orientation val="minMax"/>
          <c:max val="-7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L-INS-i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938894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Sym_500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895977690288714"/>
                  <c:y val="8.2639253426654957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'16-taxa SPS'!$P$3:$P$52</c:f>
              <c:numCache>
                <c:formatCode>General</c:formatCode>
                <c:ptCount val="50"/>
                <c:pt idx="0">
                  <c:v>-120947</c:v>
                </c:pt>
                <c:pt idx="1">
                  <c:v>-87970</c:v>
                </c:pt>
                <c:pt idx="2">
                  <c:v>-84521</c:v>
                </c:pt>
                <c:pt idx="3">
                  <c:v>-92625</c:v>
                </c:pt>
                <c:pt idx="4">
                  <c:v>-119153</c:v>
                </c:pt>
                <c:pt idx="5">
                  <c:v>-102233</c:v>
                </c:pt>
                <c:pt idx="6">
                  <c:v>-81917</c:v>
                </c:pt>
                <c:pt idx="7">
                  <c:v>-93506</c:v>
                </c:pt>
                <c:pt idx="8">
                  <c:v>-100899</c:v>
                </c:pt>
                <c:pt idx="9">
                  <c:v>-102062</c:v>
                </c:pt>
                <c:pt idx="10">
                  <c:v>-87484</c:v>
                </c:pt>
                <c:pt idx="11">
                  <c:v>-101467</c:v>
                </c:pt>
                <c:pt idx="12">
                  <c:v>-93341</c:v>
                </c:pt>
                <c:pt idx="13">
                  <c:v>-117022</c:v>
                </c:pt>
                <c:pt idx="14">
                  <c:v>-105948</c:v>
                </c:pt>
                <c:pt idx="15">
                  <c:v>-103778</c:v>
                </c:pt>
                <c:pt idx="16">
                  <c:v>-102926</c:v>
                </c:pt>
                <c:pt idx="17">
                  <c:v>-93587</c:v>
                </c:pt>
                <c:pt idx="18">
                  <c:v>-101351</c:v>
                </c:pt>
                <c:pt idx="19">
                  <c:v>-94650</c:v>
                </c:pt>
                <c:pt idx="20">
                  <c:v>-104924</c:v>
                </c:pt>
                <c:pt idx="21">
                  <c:v>-101198</c:v>
                </c:pt>
                <c:pt idx="22">
                  <c:v>-104057</c:v>
                </c:pt>
                <c:pt idx="23">
                  <c:v>-86447</c:v>
                </c:pt>
                <c:pt idx="24">
                  <c:v>-99034</c:v>
                </c:pt>
                <c:pt idx="25">
                  <c:v>-82715</c:v>
                </c:pt>
                <c:pt idx="26">
                  <c:v>-107147</c:v>
                </c:pt>
                <c:pt idx="27">
                  <c:v>-89229</c:v>
                </c:pt>
                <c:pt idx="28">
                  <c:v>-87416</c:v>
                </c:pt>
                <c:pt idx="29">
                  <c:v>-93855</c:v>
                </c:pt>
                <c:pt idx="30">
                  <c:v>-83571</c:v>
                </c:pt>
                <c:pt idx="31">
                  <c:v>-99256</c:v>
                </c:pt>
                <c:pt idx="32">
                  <c:v>-99259</c:v>
                </c:pt>
                <c:pt idx="33">
                  <c:v>-95008</c:v>
                </c:pt>
                <c:pt idx="34">
                  <c:v>-108758</c:v>
                </c:pt>
                <c:pt idx="35">
                  <c:v>-92348</c:v>
                </c:pt>
                <c:pt idx="36">
                  <c:v>-111282</c:v>
                </c:pt>
                <c:pt idx="37">
                  <c:v>-75176</c:v>
                </c:pt>
                <c:pt idx="38">
                  <c:v>-92017</c:v>
                </c:pt>
                <c:pt idx="39">
                  <c:v>-88719</c:v>
                </c:pt>
                <c:pt idx="40">
                  <c:v>-95576</c:v>
                </c:pt>
                <c:pt idx="41">
                  <c:v>-102622</c:v>
                </c:pt>
                <c:pt idx="42">
                  <c:v>-99990</c:v>
                </c:pt>
                <c:pt idx="43">
                  <c:v>-98527</c:v>
                </c:pt>
                <c:pt idx="44">
                  <c:v>-99005</c:v>
                </c:pt>
                <c:pt idx="45">
                  <c:v>-102878</c:v>
                </c:pt>
                <c:pt idx="46">
                  <c:v>-103448</c:v>
                </c:pt>
                <c:pt idx="47">
                  <c:v>-96866</c:v>
                </c:pt>
                <c:pt idx="48">
                  <c:v>-96139</c:v>
                </c:pt>
                <c:pt idx="49">
                  <c:v>-108690</c:v>
                </c:pt>
              </c:numCache>
            </c:numRef>
          </c:xVal>
          <c:yVal>
            <c:numRef>
              <c:f>'16-taxa SPS'!$Q$3:$Q$52</c:f>
              <c:numCache>
                <c:formatCode>General</c:formatCode>
                <c:ptCount val="50"/>
                <c:pt idx="0">
                  <c:v>-112999</c:v>
                </c:pt>
                <c:pt idx="1">
                  <c:v>-86705</c:v>
                </c:pt>
                <c:pt idx="2">
                  <c:v>-79299</c:v>
                </c:pt>
                <c:pt idx="3">
                  <c:v>-84466</c:v>
                </c:pt>
                <c:pt idx="4">
                  <c:v>-108645</c:v>
                </c:pt>
                <c:pt idx="5">
                  <c:v>-96903</c:v>
                </c:pt>
                <c:pt idx="6">
                  <c:v>-75523</c:v>
                </c:pt>
                <c:pt idx="7">
                  <c:v>-87643</c:v>
                </c:pt>
                <c:pt idx="8">
                  <c:v>-100068</c:v>
                </c:pt>
                <c:pt idx="9">
                  <c:v>-112493</c:v>
                </c:pt>
                <c:pt idx="10">
                  <c:v>-82472</c:v>
                </c:pt>
                <c:pt idx="11">
                  <c:v>-97660</c:v>
                </c:pt>
                <c:pt idx="12">
                  <c:v>-94512</c:v>
                </c:pt>
                <c:pt idx="13">
                  <c:v>-102991</c:v>
                </c:pt>
                <c:pt idx="14">
                  <c:v>-101802</c:v>
                </c:pt>
                <c:pt idx="15">
                  <c:v>-89311</c:v>
                </c:pt>
                <c:pt idx="16">
                  <c:v>-95692</c:v>
                </c:pt>
                <c:pt idx="17">
                  <c:v>-82537</c:v>
                </c:pt>
                <c:pt idx="18">
                  <c:v>-94586</c:v>
                </c:pt>
                <c:pt idx="19">
                  <c:v>-90663</c:v>
                </c:pt>
                <c:pt idx="20">
                  <c:v>-98827</c:v>
                </c:pt>
                <c:pt idx="21">
                  <c:v>-91021</c:v>
                </c:pt>
                <c:pt idx="22">
                  <c:v>-90518</c:v>
                </c:pt>
                <c:pt idx="23">
                  <c:v>-83150</c:v>
                </c:pt>
                <c:pt idx="24">
                  <c:v>-98193</c:v>
                </c:pt>
                <c:pt idx="25">
                  <c:v>-79257</c:v>
                </c:pt>
                <c:pt idx="26">
                  <c:v>-98823</c:v>
                </c:pt>
                <c:pt idx="27">
                  <c:v>-84442</c:v>
                </c:pt>
                <c:pt idx="28">
                  <c:v>-77169</c:v>
                </c:pt>
                <c:pt idx="29">
                  <c:v>-90084</c:v>
                </c:pt>
                <c:pt idx="30">
                  <c:v>-80440</c:v>
                </c:pt>
                <c:pt idx="31">
                  <c:v>-91304</c:v>
                </c:pt>
                <c:pt idx="32">
                  <c:v>-96790</c:v>
                </c:pt>
                <c:pt idx="33">
                  <c:v>-93770</c:v>
                </c:pt>
                <c:pt idx="34">
                  <c:v>-104551</c:v>
                </c:pt>
                <c:pt idx="35">
                  <c:v>-91825</c:v>
                </c:pt>
                <c:pt idx="36">
                  <c:v>-103520</c:v>
                </c:pt>
                <c:pt idx="37">
                  <c:v>-73276</c:v>
                </c:pt>
                <c:pt idx="38">
                  <c:v>-93181</c:v>
                </c:pt>
                <c:pt idx="39">
                  <c:v>-92894</c:v>
                </c:pt>
                <c:pt idx="40">
                  <c:v>-90438</c:v>
                </c:pt>
                <c:pt idx="41">
                  <c:v>-92919</c:v>
                </c:pt>
                <c:pt idx="42">
                  <c:v>-98174</c:v>
                </c:pt>
                <c:pt idx="43">
                  <c:v>-93625</c:v>
                </c:pt>
                <c:pt idx="44">
                  <c:v>-95222</c:v>
                </c:pt>
                <c:pt idx="45">
                  <c:v>-93915</c:v>
                </c:pt>
                <c:pt idx="46">
                  <c:v>-99235</c:v>
                </c:pt>
                <c:pt idx="47">
                  <c:v>-99448</c:v>
                </c:pt>
                <c:pt idx="48">
                  <c:v>-87180</c:v>
                </c:pt>
                <c:pt idx="49">
                  <c:v>-106230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CDD-DD4B-8804-7B137569C4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7321519"/>
        <c:axId val="2139788607"/>
      </c:scatterChart>
      <c:valAx>
        <c:axId val="2117321519"/>
        <c:scaling>
          <c:orientation val="minMax"/>
          <c:max val="-600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trueTree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9788607"/>
        <c:crosses val="autoZero"/>
        <c:crossBetween val="midCat"/>
      </c:valAx>
      <c:valAx>
        <c:axId val="2139788607"/>
        <c:scaling>
          <c:orientation val="minMax"/>
          <c:max val="-6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L-INS-i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732151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Sym_500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ubbleChart>
        <c:varyColors val="0"/>
        <c:ser>
          <c:idx val="0"/>
          <c:order val="0"/>
          <c:spPr>
            <a:solidFill>
              <a:schemeClr val="accent1">
                <a:alpha val="75000"/>
              </a:schemeClr>
            </a:solidFill>
            <a:ln>
              <a:noFill/>
            </a:ln>
            <a:effectLst/>
          </c:spPr>
          <c:invertIfNegative val="0"/>
          <c:xVal>
            <c:numRef>
              <c:f>'16-taxa SPS'!$AL$55:$AL$58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xVal>
          <c:yVal>
            <c:numRef>
              <c:f>'16-taxa SPS'!$AM$55:$AM$58</c:f>
              <c:numCache>
                <c:formatCode>General</c:formatCode>
                <c:ptCount val="4"/>
                <c:pt idx="0">
                  <c:v>2</c:v>
                </c:pt>
                <c:pt idx="1">
                  <c:v>0</c:v>
                </c:pt>
                <c:pt idx="2">
                  <c:v>4</c:v>
                </c:pt>
                <c:pt idx="3">
                  <c:v>6</c:v>
                </c:pt>
              </c:numCache>
            </c:numRef>
          </c:yVal>
          <c:bubbleSize>
            <c:numRef>
              <c:f>'16-taxa SPS'!$AN$55:$AN$58</c:f>
              <c:numCache>
                <c:formatCode>General</c:formatCode>
                <c:ptCount val="4"/>
                <c:pt idx="0">
                  <c:v>13</c:v>
                </c:pt>
                <c:pt idx="1">
                  <c:v>36</c:v>
                </c:pt>
                <c:pt idx="2">
                  <c:v>1</c:v>
                </c:pt>
                <c:pt idx="3">
                  <c:v>0</c:v>
                </c:pt>
              </c:numCache>
            </c:numRef>
          </c:bubbleSize>
          <c:bubble3D val="1"/>
          <c:extLst>
            <c:ext xmlns:c16="http://schemas.microsoft.com/office/drawing/2014/chart" uri="{C3380CC4-5D6E-409C-BE32-E72D297353CC}">
              <c16:uniqueId val="{00000000-629E-354C-ADAC-5DBAA9FE37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100"/>
        <c:showNegBubbles val="0"/>
        <c:axId val="1297531599"/>
        <c:axId val="765828208"/>
      </c:bubbleChart>
      <c:valAx>
        <c:axId val="129753159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trueTree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5828208"/>
        <c:crosses val="autoZero"/>
        <c:crossBetween val="midCat"/>
      </c:valAx>
      <c:valAx>
        <c:axId val="765828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L-INS-i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9753159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Asym_1500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ubbleChart>
        <c:varyColors val="0"/>
        <c:ser>
          <c:idx val="0"/>
          <c:order val="0"/>
          <c:spPr>
            <a:solidFill>
              <a:schemeClr val="accent1">
                <a:alpha val="75000"/>
              </a:schemeClr>
            </a:solidFill>
            <a:ln>
              <a:noFill/>
            </a:ln>
            <a:effectLst/>
          </c:spPr>
          <c:invertIfNegative val="0"/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4862817147856519"/>
                  <c:y val="0.1462911927675707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'16-taxa SPS'!$U$55:$U$68</c:f>
              <c:numCache>
                <c:formatCode>General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2</c:v>
                </c:pt>
                <c:pt idx="3">
                  <c:v>2</c:v>
                </c:pt>
                <c:pt idx="4">
                  <c:v>0</c:v>
                </c:pt>
                <c:pt idx="5">
                  <c:v>4</c:v>
                </c:pt>
                <c:pt idx="6">
                  <c:v>2</c:v>
                </c:pt>
                <c:pt idx="7">
                  <c:v>4</c:v>
                </c:pt>
                <c:pt idx="8">
                  <c:v>4</c:v>
                </c:pt>
                <c:pt idx="9">
                  <c:v>0</c:v>
                </c:pt>
                <c:pt idx="10">
                  <c:v>6</c:v>
                </c:pt>
                <c:pt idx="11">
                  <c:v>2</c:v>
                </c:pt>
                <c:pt idx="12">
                  <c:v>4</c:v>
                </c:pt>
                <c:pt idx="13">
                  <c:v>6</c:v>
                </c:pt>
              </c:numCache>
            </c:numRef>
          </c:xVal>
          <c:yVal>
            <c:numRef>
              <c:f>'16-taxa SPS'!$V$55:$V$68</c:f>
              <c:numCache>
                <c:formatCode>General</c:formatCode>
                <c:ptCount val="14"/>
                <c:pt idx="0">
                  <c:v>0</c:v>
                </c:pt>
                <c:pt idx="1">
                  <c:v>2</c:v>
                </c:pt>
                <c:pt idx="2">
                  <c:v>0</c:v>
                </c:pt>
                <c:pt idx="3">
                  <c:v>2</c:v>
                </c:pt>
                <c:pt idx="4">
                  <c:v>4</c:v>
                </c:pt>
                <c:pt idx="5">
                  <c:v>0</c:v>
                </c:pt>
                <c:pt idx="6">
                  <c:v>4</c:v>
                </c:pt>
                <c:pt idx="7">
                  <c:v>2</c:v>
                </c:pt>
                <c:pt idx="8">
                  <c:v>4</c:v>
                </c:pt>
                <c:pt idx="9">
                  <c:v>6</c:v>
                </c:pt>
                <c:pt idx="10">
                  <c:v>6</c:v>
                </c:pt>
                <c:pt idx="11">
                  <c:v>6</c:v>
                </c:pt>
                <c:pt idx="12">
                  <c:v>6</c:v>
                </c:pt>
                <c:pt idx="13">
                  <c:v>4</c:v>
                </c:pt>
              </c:numCache>
            </c:numRef>
          </c:yVal>
          <c:bubbleSize>
            <c:numRef>
              <c:f>'16-taxa SPS'!$W$55:$W$68</c:f>
              <c:numCache>
                <c:formatCode>General</c:formatCode>
                <c:ptCount val="14"/>
                <c:pt idx="0">
                  <c:v>2</c:v>
                </c:pt>
                <c:pt idx="1">
                  <c:v>4</c:v>
                </c:pt>
                <c:pt idx="2">
                  <c:v>2</c:v>
                </c:pt>
                <c:pt idx="3">
                  <c:v>8</c:v>
                </c:pt>
                <c:pt idx="4">
                  <c:v>9</c:v>
                </c:pt>
                <c:pt idx="5">
                  <c:v>0</c:v>
                </c:pt>
                <c:pt idx="6">
                  <c:v>5</c:v>
                </c:pt>
                <c:pt idx="7">
                  <c:v>2</c:v>
                </c:pt>
                <c:pt idx="8">
                  <c:v>5</c:v>
                </c:pt>
                <c:pt idx="9">
                  <c:v>6</c:v>
                </c:pt>
                <c:pt idx="10">
                  <c:v>1</c:v>
                </c:pt>
                <c:pt idx="11">
                  <c:v>2</c:v>
                </c:pt>
                <c:pt idx="12">
                  <c:v>3</c:v>
                </c:pt>
                <c:pt idx="13">
                  <c:v>1</c:v>
                </c:pt>
              </c:numCache>
            </c:numRef>
          </c:bubbleSize>
          <c:bubble3D val="1"/>
          <c:extLst>
            <c:ext xmlns:c16="http://schemas.microsoft.com/office/drawing/2014/chart" uri="{C3380CC4-5D6E-409C-BE32-E72D297353CC}">
              <c16:uniqueId val="{00000000-D568-BD4B-91C8-2201B5A5E3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100"/>
        <c:showNegBubbles val="0"/>
        <c:axId val="766958704"/>
        <c:axId val="767462192"/>
      </c:bubbleChart>
      <c:valAx>
        <c:axId val="76695870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trueTree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7462192"/>
        <c:crosses val="autoZero"/>
        <c:crossBetween val="midCat"/>
      </c:valAx>
      <c:valAx>
        <c:axId val="7674621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L-INS-i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69587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Asym_500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ubbleChart>
        <c:varyColors val="0"/>
        <c:ser>
          <c:idx val="0"/>
          <c:order val="0"/>
          <c:spPr>
            <a:solidFill>
              <a:schemeClr val="accent1">
                <a:alpha val="75000"/>
              </a:schemeClr>
            </a:solidFill>
            <a:ln>
              <a:noFill/>
            </a:ln>
            <a:effectLst/>
          </c:spPr>
          <c:invertIfNegative val="0"/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'16-taxa SPS'!$AF$56:$AF$72</c:f>
              <c:numCache>
                <c:formatCode>General</c:formatCode>
                <c:ptCount val="17"/>
                <c:pt idx="0">
                  <c:v>0</c:v>
                </c:pt>
                <c:pt idx="1">
                  <c:v>4</c:v>
                </c:pt>
                <c:pt idx="2">
                  <c:v>0</c:v>
                </c:pt>
                <c:pt idx="3">
                  <c:v>2</c:v>
                </c:pt>
                <c:pt idx="4">
                  <c:v>0</c:v>
                </c:pt>
                <c:pt idx="5">
                  <c:v>4</c:v>
                </c:pt>
                <c:pt idx="6">
                  <c:v>4</c:v>
                </c:pt>
                <c:pt idx="7">
                  <c:v>8</c:v>
                </c:pt>
                <c:pt idx="8">
                  <c:v>6</c:v>
                </c:pt>
                <c:pt idx="9">
                  <c:v>2</c:v>
                </c:pt>
                <c:pt idx="10">
                  <c:v>4</c:v>
                </c:pt>
                <c:pt idx="11">
                  <c:v>4</c:v>
                </c:pt>
                <c:pt idx="12">
                  <c:v>2</c:v>
                </c:pt>
                <c:pt idx="13">
                  <c:v>2</c:v>
                </c:pt>
                <c:pt idx="14">
                  <c:v>6</c:v>
                </c:pt>
                <c:pt idx="15">
                  <c:v>0</c:v>
                </c:pt>
                <c:pt idx="16">
                  <c:v>0</c:v>
                </c:pt>
              </c:numCache>
            </c:numRef>
          </c:xVal>
          <c:yVal>
            <c:numRef>
              <c:f>'16-taxa SPS'!$AG$56:$AG$72</c:f>
              <c:numCache>
                <c:formatCode>General</c:formatCode>
                <c:ptCount val="17"/>
                <c:pt idx="0">
                  <c:v>8</c:v>
                </c:pt>
                <c:pt idx="1">
                  <c:v>4</c:v>
                </c:pt>
                <c:pt idx="2">
                  <c:v>4</c:v>
                </c:pt>
                <c:pt idx="3">
                  <c:v>6</c:v>
                </c:pt>
                <c:pt idx="4">
                  <c:v>6</c:v>
                </c:pt>
                <c:pt idx="5">
                  <c:v>2</c:v>
                </c:pt>
                <c:pt idx="6">
                  <c:v>8</c:v>
                </c:pt>
                <c:pt idx="7">
                  <c:v>4</c:v>
                </c:pt>
                <c:pt idx="8">
                  <c:v>8</c:v>
                </c:pt>
                <c:pt idx="9">
                  <c:v>8</c:v>
                </c:pt>
                <c:pt idx="10">
                  <c:v>6</c:v>
                </c:pt>
                <c:pt idx="11">
                  <c:v>10</c:v>
                </c:pt>
                <c:pt idx="12">
                  <c:v>2</c:v>
                </c:pt>
                <c:pt idx="13">
                  <c:v>10</c:v>
                </c:pt>
                <c:pt idx="14">
                  <c:v>10</c:v>
                </c:pt>
                <c:pt idx="15">
                  <c:v>12</c:v>
                </c:pt>
                <c:pt idx="16">
                  <c:v>10</c:v>
                </c:pt>
              </c:numCache>
            </c:numRef>
          </c:yVal>
          <c:bubbleSize>
            <c:numRef>
              <c:f>'16-taxa SPS'!$AH$56:$AH$72</c:f>
              <c:numCache>
                <c:formatCode>General</c:formatCode>
                <c:ptCount val="17"/>
                <c:pt idx="0">
                  <c:v>9</c:v>
                </c:pt>
                <c:pt idx="1">
                  <c:v>2</c:v>
                </c:pt>
                <c:pt idx="2">
                  <c:v>5</c:v>
                </c:pt>
                <c:pt idx="3">
                  <c:v>3</c:v>
                </c:pt>
                <c:pt idx="4">
                  <c:v>2</c:v>
                </c:pt>
                <c:pt idx="5">
                  <c:v>2</c:v>
                </c:pt>
                <c:pt idx="6">
                  <c:v>3</c:v>
                </c:pt>
                <c:pt idx="7">
                  <c:v>1</c:v>
                </c:pt>
                <c:pt idx="8">
                  <c:v>3</c:v>
                </c:pt>
                <c:pt idx="9">
                  <c:v>2</c:v>
                </c:pt>
                <c:pt idx="10">
                  <c:v>4</c:v>
                </c:pt>
                <c:pt idx="11">
                  <c:v>2</c:v>
                </c:pt>
                <c:pt idx="12">
                  <c:v>4</c:v>
                </c:pt>
                <c:pt idx="13">
                  <c:v>2</c:v>
                </c:pt>
                <c:pt idx="14">
                  <c:v>3</c:v>
                </c:pt>
                <c:pt idx="15">
                  <c:v>1</c:v>
                </c:pt>
                <c:pt idx="16">
                  <c:v>1</c:v>
                </c:pt>
              </c:numCache>
            </c:numRef>
          </c:bubbleSize>
          <c:bubble3D val="1"/>
          <c:extLst>
            <c:ext xmlns:c16="http://schemas.microsoft.com/office/drawing/2014/chart" uri="{C3380CC4-5D6E-409C-BE32-E72D297353CC}">
              <c16:uniqueId val="{00000000-AF77-8946-95A0-729D6A9089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100"/>
        <c:showNegBubbles val="0"/>
        <c:axId val="610840624"/>
        <c:axId val="610943904"/>
      </c:bubbleChart>
      <c:valAx>
        <c:axId val="61084062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trueTree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0943904"/>
        <c:crosses val="autoZero"/>
        <c:crossBetween val="midCat"/>
      </c:valAx>
      <c:valAx>
        <c:axId val="610943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L-INS-i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08406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Sym_500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'16-taxa SPS'!$P$2</c:f>
              <c:strCache>
                <c:ptCount val="1"/>
                <c:pt idx="0">
                  <c:v>trueTree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'16-taxa SPS'!$O$3:$O$52</c:f>
              <c:numCache>
                <c:formatCode>General</c:formatCode>
                <c:ptCount val="5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</c:numCache>
            </c:numRef>
          </c:cat>
          <c:val>
            <c:numRef>
              <c:f>'16-taxa SPS'!$P$3:$P$52</c:f>
              <c:numCache>
                <c:formatCode>General</c:formatCode>
                <c:ptCount val="50"/>
                <c:pt idx="0">
                  <c:v>-120947</c:v>
                </c:pt>
                <c:pt idx="1">
                  <c:v>-87970</c:v>
                </c:pt>
                <c:pt idx="2">
                  <c:v>-84521</c:v>
                </c:pt>
                <c:pt idx="3">
                  <c:v>-92625</c:v>
                </c:pt>
                <c:pt idx="4">
                  <c:v>-119153</c:v>
                </c:pt>
                <c:pt idx="5">
                  <c:v>-102233</c:v>
                </c:pt>
                <c:pt idx="6">
                  <c:v>-81917</c:v>
                </c:pt>
                <c:pt idx="7">
                  <c:v>-93506</c:v>
                </c:pt>
                <c:pt idx="8">
                  <c:v>-100899</c:v>
                </c:pt>
                <c:pt idx="9">
                  <c:v>-102062</c:v>
                </c:pt>
                <c:pt idx="10">
                  <c:v>-87484</c:v>
                </c:pt>
                <c:pt idx="11">
                  <c:v>-101467</c:v>
                </c:pt>
                <c:pt idx="12">
                  <c:v>-93341</c:v>
                </c:pt>
                <c:pt idx="13">
                  <c:v>-117022</c:v>
                </c:pt>
                <c:pt idx="14">
                  <c:v>-105948</c:v>
                </c:pt>
                <c:pt idx="15">
                  <c:v>-103778</c:v>
                </c:pt>
                <c:pt idx="16">
                  <c:v>-102926</c:v>
                </c:pt>
                <c:pt idx="17">
                  <c:v>-93587</c:v>
                </c:pt>
                <c:pt idx="18">
                  <c:v>-101351</c:v>
                </c:pt>
                <c:pt idx="19">
                  <c:v>-94650</c:v>
                </c:pt>
                <c:pt idx="20">
                  <c:v>-104924</c:v>
                </c:pt>
                <c:pt idx="21">
                  <c:v>-101198</c:v>
                </c:pt>
                <c:pt idx="22">
                  <c:v>-104057</c:v>
                </c:pt>
                <c:pt idx="23">
                  <c:v>-86447</c:v>
                </c:pt>
                <c:pt idx="24">
                  <c:v>-99034</c:v>
                </c:pt>
                <c:pt idx="25">
                  <c:v>-82715</c:v>
                </c:pt>
                <c:pt idx="26">
                  <c:v>-107147</c:v>
                </c:pt>
                <c:pt idx="27">
                  <c:v>-89229</c:v>
                </c:pt>
                <c:pt idx="28">
                  <c:v>-87416</c:v>
                </c:pt>
                <c:pt idx="29">
                  <c:v>-93855</c:v>
                </c:pt>
                <c:pt idx="30">
                  <c:v>-83571</c:v>
                </c:pt>
                <c:pt idx="31">
                  <c:v>-99256</c:v>
                </c:pt>
                <c:pt idx="32">
                  <c:v>-99259</c:v>
                </c:pt>
                <c:pt idx="33">
                  <c:v>-95008</c:v>
                </c:pt>
                <c:pt idx="34">
                  <c:v>-108758</c:v>
                </c:pt>
                <c:pt idx="35">
                  <c:v>-92348</c:v>
                </c:pt>
                <c:pt idx="36">
                  <c:v>-111282</c:v>
                </c:pt>
                <c:pt idx="37">
                  <c:v>-75176</c:v>
                </c:pt>
                <c:pt idx="38">
                  <c:v>-92017</c:v>
                </c:pt>
                <c:pt idx="39">
                  <c:v>-88719</c:v>
                </c:pt>
                <c:pt idx="40">
                  <c:v>-95576</c:v>
                </c:pt>
                <c:pt idx="41">
                  <c:v>-102622</c:v>
                </c:pt>
                <c:pt idx="42">
                  <c:v>-99990</c:v>
                </c:pt>
                <c:pt idx="43">
                  <c:v>-98527</c:v>
                </c:pt>
                <c:pt idx="44">
                  <c:v>-99005</c:v>
                </c:pt>
                <c:pt idx="45">
                  <c:v>-102878</c:v>
                </c:pt>
                <c:pt idx="46">
                  <c:v>-103448</c:v>
                </c:pt>
                <c:pt idx="47">
                  <c:v>-96866</c:v>
                </c:pt>
                <c:pt idx="48">
                  <c:v>-96139</c:v>
                </c:pt>
                <c:pt idx="49">
                  <c:v>-108690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53C-8444-BB92-82FE3AF436D1}"/>
            </c:ext>
          </c:extLst>
        </c:ser>
        <c:ser>
          <c:idx val="1"/>
          <c:order val="1"/>
          <c:tx>
            <c:strRef>
              <c:f>'16-taxa SPS'!$Q$2</c:f>
              <c:strCache>
                <c:ptCount val="1"/>
                <c:pt idx="0">
                  <c:v>L-INS-i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'16-taxa SPS'!$O$3:$O$52</c:f>
              <c:numCache>
                <c:formatCode>General</c:formatCode>
                <c:ptCount val="5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</c:numCache>
            </c:numRef>
          </c:cat>
          <c:val>
            <c:numRef>
              <c:f>'16-taxa SPS'!$Q$3:$Q$52</c:f>
              <c:numCache>
                <c:formatCode>General</c:formatCode>
                <c:ptCount val="50"/>
                <c:pt idx="0">
                  <c:v>-112999</c:v>
                </c:pt>
                <c:pt idx="1">
                  <c:v>-86705</c:v>
                </c:pt>
                <c:pt idx="2">
                  <c:v>-79299</c:v>
                </c:pt>
                <c:pt idx="3">
                  <c:v>-84466</c:v>
                </c:pt>
                <c:pt idx="4">
                  <c:v>-108645</c:v>
                </c:pt>
                <c:pt idx="5">
                  <c:v>-96903</c:v>
                </c:pt>
                <c:pt idx="6">
                  <c:v>-75523</c:v>
                </c:pt>
                <c:pt idx="7">
                  <c:v>-87643</c:v>
                </c:pt>
                <c:pt idx="8">
                  <c:v>-100068</c:v>
                </c:pt>
                <c:pt idx="9">
                  <c:v>-112493</c:v>
                </c:pt>
                <c:pt idx="10">
                  <c:v>-82472</c:v>
                </c:pt>
                <c:pt idx="11">
                  <c:v>-97660</c:v>
                </c:pt>
                <c:pt idx="12">
                  <c:v>-94512</c:v>
                </c:pt>
                <c:pt idx="13">
                  <c:v>-102991</c:v>
                </c:pt>
                <c:pt idx="14">
                  <c:v>-101802</c:v>
                </c:pt>
                <c:pt idx="15">
                  <c:v>-89311</c:v>
                </c:pt>
                <c:pt idx="16">
                  <c:v>-95692</c:v>
                </c:pt>
                <c:pt idx="17">
                  <c:v>-82537</c:v>
                </c:pt>
                <c:pt idx="18">
                  <c:v>-94586</c:v>
                </c:pt>
                <c:pt idx="19">
                  <c:v>-90663</c:v>
                </c:pt>
                <c:pt idx="20">
                  <c:v>-98827</c:v>
                </c:pt>
                <c:pt idx="21">
                  <c:v>-91021</c:v>
                </c:pt>
                <c:pt idx="22">
                  <c:v>-90518</c:v>
                </c:pt>
                <c:pt idx="23">
                  <c:v>-83150</c:v>
                </c:pt>
                <c:pt idx="24">
                  <c:v>-98193</c:v>
                </c:pt>
                <c:pt idx="25">
                  <c:v>-79257</c:v>
                </c:pt>
                <c:pt idx="26">
                  <c:v>-98823</c:v>
                </c:pt>
                <c:pt idx="27">
                  <c:v>-84442</c:v>
                </c:pt>
                <c:pt idx="28">
                  <c:v>-77169</c:v>
                </c:pt>
                <c:pt idx="29">
                  <c:v>-90084</c:v>
                </c:pt>
                <c:pt idx="30">
                  <c:v>-80440</c:v>
                </c:pt>
                <c:pt idx="31">
                  <c:v>-91304</c:v>
                </c:pt>
                <c:pt idx="32">
                  <c:v>-96790</c:v>
                </c:pt>
                <c:pt idx="33">
                  <c:v>-93770</c:v>
                </c:pt>
                <c:pt idx="34">
                  <c:v>-104551</c:v>
                </c:pt>
                <c:pt idx="35">
                  <c:v>-91825</c:v>
                </c:pt>
                <c:pt idx="36">
                  <c:v>-103520</c:v>
                </c:pt>
                <c:pt idx="37">
                  <c:v>-73276</c:v>
                </c:pt>
                <c:pt idx="38">
                  <c:v>-93181</c:v>
                </c:pt>
                <c:pt idx="39">
                  <c:v>-92894</c:v>
                </c:pt>
                <c:pt idx="40">
                  <c:v>-90438</c:v>
                </c:pt>
                <c:pt idx="41">
                  <c:v>-92919</c:v>
                </c:pt>
                <c:pt idx="42">
                  <c:v>-98174</c:v>
                </c:pt>
                <c:pt idx="43">
                  <c:v>-93625</c:v>
                </c:pt>
                <c:pt idx="44">
                  <c:v>-95222</c:v>
                </c:pt>
                <c:pt idx="45">
                  <c:v>-93915</c:v>
                </c:pt>
                <c:pt idx="46">
                  <c:v>-99235</c:v>
                </c:pt>
                <c:pt idx="47">
                  <c:v>-99448</c:v>
                </c:pt>
                <c:pt idx="48">
                  <c:v>-87180</c:v>
                </c:pt>
                <c:pt idx="49">
                  <c:v>-106230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53C-8444-BB92-82FE3AF436D1}"/>
            </c:ext>
          </c:extLst>
        </c:ser>
        <c:ser>
          <c:idx val="2"/>
          <c:order val="2"/>
          <c:tx>
            <c:strRef>
              <c:f>'16-taxa SPS'!$R$2</c:f>
              <c:strCache>
                <c:ptCount val="1"/>
                <c:pt idx="0">
                  <c:v>3-way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'16-taxa SPS'!$O$3:$O$52</c:f>
              <c:numCache>
                <c:formatCode>General</c:formatCode>
                <c:ptCount val="5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</c:numCache>
            </c:numRef>
          </c:cat>
          <c:val>
            <c:numRef>
              <c:f>'16-taxa SPS'!$R$3:$R$52</c:f>
              <c:numCache>
                <c:formatCode>General</c:formatCode>
                <c:ptCount val="50"/>
                <c:pt idx="0">
                  <c:v>-120555</c:v>
                </c:pt>
                <c:pt idx="1">
                  <c:v>-103679</c:v>
                </c:pt>
                <c:pt idx="2">
                  <c:v>-85497</c:v>
                </c:pt>
                <c:pt idx="3">
                  <c:v>-106688</c:v>
                </c:pt>
                <c:pt idx="4">
                  <c:v>-123241</c:v>
                </c:pt>
                <c:pt idx="5">
                  <c:v>-105208</c:v>
                </c:pt>
                <c:pt idx="6">
                  <c:v>-85066</c:v>
                </c:pt>
                <c:pt idx="7">
                  <c:v>-93662</c:v>
                </c:pt>
                <c:pt idx="8">
                  <c:v>-110601</c:v>
                </c:pt>
                <c:pt idx="9">
                  <c:v>-106633</c:v>
                </c:pt>
                <c:pt idx="10">
                  <c:v>-87123</c:v>
                </c:pt>
                <c:pt idx="11">
                  <c:v>-101334</c:v>
                </c:pt>
                <c:pt idx="12">
                  <c:v>-98247</c:v>
                </c:pt>
                <c:pt idx="13">
                  <c:v>-114514</c:v>
                </c:pt>
                <c:pt idx="14">
                  <c:v>-117090</c:v>
                </c:pt>
                <c:pt idx="15">
                  <c:v>-103644</c:v>
                </c:pt>
                <c:pt idx="16">
                  <c:v>-105377</c:v>
                </c:pt>
                <c:pt idx="17">
                  <c:v>-98404</c:v>
                </c:pt>
                <c:pt idx="18">
                  <c:v>-98197</c:v>
                </c:pt>
                <c:pt idx="19">
                  <c:v>-94458</c:v>
                </c:pt>
                <c:pt idx="20">
                  <c:v>-97119</c:v>
                </c:pt>
                <c:pt idx="21">
                  <c:v>-108728</c:v>
                </c:pt>
                <c:pt idx="22">
                  <c:v>-106166</c:v>
                </c:pt>
                <c:pt idx="23">
                  <c:v>-86876</c:v>
                </c:pt>
                <c:pt idx="24">
                  <c:v>-92329</c:v>
                </c:pt>
                <c:pt idx="25">
                  <c:v>-89670</c:v>
                </c:pt>
                <c:pt idx="26">
                  <c:v>-115330</c:v>
                </c:pt>
                <c:pt idx="27">
                  <c:v>-94737</c:v>
                </c:pt>
                <c:pt idx="28">
                  <c:v>-86083</c:v>
                </c:pt>
                <c:pt idx="29">
                  <c:v>-87137</c:v>
                </c:pt>
                <c:pt idx="30">
                  <c:v>-88616</c:v>
                </c:pt>
                <c:pt idx="31">
                  <c:v>-105758</c:v>
                </c:pt>
                <c:pt idx="32">
                  <c:v>-105667</c:v>
                </c:pt>
                <c:pt idx="33">
                  <c:v>-100958</c:v>
                </c:pt>
                <c:pt idx="34">
                  <c:v>-106089</c:v>
                </c:pt>
                <c:pt idx="35">
                  <c:v>-96998</c:v>
                </c:pt>
                <c:pt idx="36">
                  <c:v>-110959</c:v>
                </c:pt>
                <c:pt idx="37">
                  <c:v>-87136</c:v>
                </c:pt>
                <c:pt idx="38">
                  <c:v>-98675</c:v>
                </c:pt>
                <c:pt idx="39">
                  <c:v>-89972</c:v>
                </c:pt>
                <c:pt idx="40">
                  <c:v>-107362</c:v>
                </c:pt>
                <c:pt idx="41">
                  <c:v>-103891</c:v>
                </c:pt>
                <c:pt idx="42">
                  <c:v>-116943</c:v>
                </c:pt>
                <c:pt idx="43">
                  <c:v>-91646</c:v>
                </c:pt>
                <c:pt idx="44">
                  <c:v>-108722</c:v>
                </c:pt>
                <c:pt idx="45">
                  <c:v>-108056</c:v>
                </c:pt>
                <c:pt idx="46">
                  <c:v>-115646</c:v>
                </c:pt>
                <c:pt idx="47">
                  <c:v>-105333</c:v>
                </c:pt>
                <c:pt idx="48">
                  <c:v>-94248</c:v>
                </c:pt>
                <c:pt idx="49">
                  <c:v>-117462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53C-8444-BB92-82FE3AF436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96105551"/>
        <c:axId val="611056752"/>
      </c:lineChart>
      <c:catAx>
        <c:axId val="119610555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1056752"/>
        <c:crosses val="autoZero"/>
        <c:auto val="1"/>
        <c:lblAlgn val="ctr"/>
        <c:lblOffset val="100"/>
        <c:noMultiLvlLbl val="0"/>
      </c:catAx>
      <c:valAx>
        <c:axId val="611056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9610555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Asym_500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'16-taxa SPS'!$J$2</c:f>
              <c:strCache>
                <c:ptCount val="1"/>
                <c:pt idx="0">
                  <c:v>trueTree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'16-taxa SPS'!$I$3:$I$52</c:f>
              <c:numCache>
                <c:formatCode>General</c:formatCode>
                <c:ptCount val="5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</c:numCache>
            </c:numRef>
          </c:cat>
          <c:val>
            <c:numRef>
              <c:f>'16-taxa SPS'!$J$3:$J$52</c:f>
              <c:numCache>
                <c:formatCode>General</c:formatCode>
                <c:ptCount val="50"/>
                <c:pt idx="0">
                  <c:v>-93662</c:v>
                </c:pt>
                <c:pt idx="1">
                  <c:v>-99203</c:v>
                </c:pt>
                <c:pt idx="2">
                  <c:v>-95240</c:v>
                </c:pt>
                <c:pt idx="3">
                  <c:v>-104303</c:v>
                </c:pt>
                <c:pt idx="4">
                  <c:v>-94892</c:v>
                </c:pt>
                <c:pt idx="5">
                  <c:v>-104571</c:v>
                </c:pt>
                <c:pt idx="6">
                  <c:v>-104642</c:v>
                </c:pt>
                <c:pt idx="7">
                  <c:v>-87302</c:v>
                </c:pt>
                <c:pt idx="8">
                  <c:v>-109965</c:v>
                </c:pt>
                <c:pt idx="9">
                  <c:v>-99811</c:v>
                </c:pt>
                <c:pt idx="10">
                  <c:v>-98257</c:v>
                </c:pt>
                <c:pt idx="11">
                  <c:v>-101792</c:v>
                </c:pt>
                <c:pt idx="12">
                  <c:v>-101806</c:v>
                </c:pt>
                <c:pt idx="13">
                  <c:v>-107313</c:v>
                </c:pt>
                <c:pt idx="14">
                  <c:v>-110962</c:v>
                </c:pt>
                <c:pt idx="15">
                  <c:v>-98371</c:v>
                </c:pt>
                <c:pt idx="16">
                  <c:v>-94957</c:v>
                </c:pt>
                <c:pt idx="17">
                  <c:v>-106266</c:v>
                </c:pt>
                <c:pt idx="18">
                  <c:v>-109134</c:v>
                </c:pt>
                <c:pt idx="19">
                  <c:v>-98891</c:v>
                </c:pt>
                <c:pt idx="20">
                  <c:v>-90364</c:v>
                </c:pt>
                <c:pt idx="21">
                  <c:v>-93150</c:v>
                </c:pt>
                <c:pt idx="22">
                  <c:v>-102687</c:v>
                </c:pt>
                <c:pt idx="23">
                  <c:v>-124478</c:v>
                </c:pt>
                <c:pt idx="24">
                  <c:v>-97042</c:v>
                </c:pt>
                <c:pt idx="25">
                  <c:v>-102055</c:v>
                </c:pt>
                <c:pt idx="26">
                  <c:v>-87007</c:v>
                </c:pt>
                <c:pt idx="27">
                  <c:v>-114032</c:v>
                </c:pt>
                <c:pt idx="28">
                  <c:v>-110005</c:v>
                </c:pt>
                <c:pt idx="29">
                  <c:v>-103726</c:v>
                </c:pt>
                <c:pt idx="30">
                  <c:v>-91941</c:v>
                </c:pt>
                <c:pt idx="31">
                  <c:v>-95299</c:v>
                </c:pt>
                <c:pt idx="32">
                  <c:v>-100161</c:v>
                </c:pt>
                <c:pt idx="33">
                  <c:v>-103620</c:v>
                </c:pt>
                <c:pt idx="34">
                  <c:v>-106675</c:v>
                </c:pt>
                <c:pt idx="35">
                  <c:v>-107704</c:v>
                </c:pt>
                <c:pt idx="36">
                  <c:v>-95838</c:v>
                </c:pt>
                <c:pt idx="37">
                  <c:v>-100804</c:v>
                </c:pt>
                <c:pt idx="38">
                  <c:v>-105009</c:v>
                </c:pt>
                <c:pt idx="39">
                  <c:v>-102552</c:v>
                </c:pt>
                <c:pt idx="40">
                  <c:v>-88283</c:v>
                </c:pt>
                <c:pt idx="41">
                  <c:v>-96833</c:v>
                </c:pt>
                <c:pt idx="42">
                  <c:v>-104141</c:v>
                </c:pt>
                <c:pt idx="43">
                  <c:v>-88437</c:v>
                </c:pt>
                <c:pt idx="44">
                  <c:v>-108300</c:v>
                </c:pt>
                <c:pt idx="45">
                  <c:v>-94501</c:v>
                </c:pt>
                <c:pt idx="46">
                  <c:v>-111087</c:v>
                </c:pt>
                <c:pt idx="47">
                  <c:v>-103593</c:v>
                </c:pt>
                <c:pt idx="48">
                  <c:v>-99371</c:v>
                </c:pt>
                <c:pt idx="49">
                  <c:v>-103580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C03-1F42-984A-EA3F980F559B}"/>
            </c:ext>
          </c:extLst>
        </c:ser>
        <c:ser>
          <c:idx val="1"/>
          <c:order val="1"/>
          <c:tx>
            <c:strRef>
              <c:f>'16-taxa SPS'!$K$2</c:f>
              <c:strCache>
                <c:ptCount val="1"/>
                <c:pt idx="0">
                  <c:v>defaultTree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'16-taxa SPS'!$I$3:$I$52</c:f>
              <c:numCache>
                <c:formatCode>General</c:formatCode>
                <c:ptCount val="5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</c:numCache>
            </c:numRef>
          </c:cat>
          <c:val>
            <c:numRef>
              <c:f>'16-taxa SPS'!$K$3:$K$52</c:f>
              <c:numCache>
                <c:formatCode>General</c:formatCode>
                <c:ptCount val="50"/>
                <c:pt idx="0">
                  <c:v>-91491</c:v>
                </c:pt>
                <c:pt idx="1">
                  <c:v>-93517</c:v>
                </c:pt>
                <c:pt idx="2">
                  <c:v>-80692</c:v>
                </c:pt>
                <c:pt idx="3">
                  <c:v>-94203</c:v>
                </c:pt>
                <c:pt idx="4">
                  <c:v>-85006</c:v>
                </c:pt>
                <c:pt idx="5">
                  <c:v>-96480</c:v>
                </c:pt>
                <c:pt idx="6">
                  <c:v>-97138</c:v>
                </c:pt>
                <c:pt idx="7">
                  <c:v>-78916</c:v>
                </c:pt>
                <c:pt idx="8">
                  <c:v>-90182</c:v>
                </c:pt>
                <c:pt idx="9">
                  <c:v>-87737</c:v>
                </c:pt>
                <c:pt idx="10">
                  <c:v>-88930</c:v>
                </c:pt>
                <c:pt idx="11">
                  <c:v>-86655</c:v>
                </c:pt>
                <c:pt idx="12">
                  <c:v>-87201</c:v>
                </c:pt>
                <c:pt idx="13">
                  <c:v>-99750</c:v>
                </c:pt>
                <c:pt idx="14">
                  <c:v>-98249</c:v>
                </c:pt>
                <c:pt idx="15">
                  <c:v>-88703</c:v>
                </c:pt>
                <c:pt idx="16">
                  <c:v>-76242</c:v>
                </c:pt>
                <c:pt idx="17">
                  <c:v>-96637</c:v>
                </c:pt>
                <c:pt idx="18">
                  <c:v>-99563</c:v>
                </c:pt>
                <c:pt idx="19">
                  <c:v>-90707</c:v>
                </c:pt>
                <c:pt idx="20">
                  <c:v>-86191</c:v>
                </c:pt>
                <c:pt idx="21">
                  <c:v>-85401</c:v>
                </c:pt>
                <c:pt idx="22">
                  <c:v>-96482</c:v>
                </c:pt>
                <c:pt idx="23">
                  <c:v>-104927</c:v>
                </c:pt>
                <c:pt idx="24">
                  <c:v>-96183</c:v>
                </c:pt>
                <c:pt idx="25">
                  <c:v>-92293</c:v>
                </c:pt>
                <c:pt idx="26">
                  <c:v>-82239</c:v>
                </c:pt>
                <c:pt idx="27">
                  <c:v>-104922</c:v>
                </c:pt>
                <c:pt idx="28">
                  <c:v>-97885</c:v>
                </c:pt>
                <c:pt idx="29">
                  <c:v>-99046</c:v>
                </c:pt>
                <c:pt idx="30">
                  <c:v>-83045</c:v>
                </c:pt>
                <c:pt idx="31">
                  <c:v>-88278</c:v>
                </c:pt>
                <c:pt idx="32">
                  <c:v>-92218</c:v>
                </c:pt>
                <c:pt idx="33">
                  <c:v>-97969</c:v>
                </c:pt>
                <c:pt idx="34">
                  <c:v>-92129</c:v>
                </c:pt>
                <c:pt idx="35">
                  <c:v>-98020</c:v>
                </c:pt>
                <c:pt idx="36">
                  <c:v>-83011</c:v>
                </c:pt>
                <c:pt idx="37">
                  <c:v>-82749</c:v>
                </c:pt>
                <c:pt idx="38">
                  <c:v>-102627</c:v>
                </c:pt>
                <c:pt idx="39">
                  <c:v>-92640</c:v>
                </c:pt>
                <c:pt idx="40">
                  <c:v>-93855</c:v>
                </c:pt>
                <c:pt idx="41">
                  <c:v>-93072</c:v>
                </c:pt>
                <c:pt idx="42">
                  <c:v>-101521</c:v>
                </c:pt>
                <c:pt idx="43">
                  <c:v>-90633</c:v>
                </c:pt>
                <c:pt idx="44">
                  <c:v>-94129</c:v>
                </c:pt>
                <c:pt idx="45">
                  <c:v>-89305</c:v>
                </c:pt>
                <c:pt idx="46">
                  <c:v>-99766</c:v>
                </c:pt>
                <c:pt idx="47">
                  <c:v>-94515</c:v>
                </c:pt>
                <c:pt idx="48">
                  <c:v>-95018</c:v>
                </c:pt>
                <c:pt idx="49">
                  <c:v>-104687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C03-1F42-984A-EA3F980F559B}"/>
            </c:ext>
          </c:extLst>
        </c:ser>
        <c:ser>
          <c:idx val="2"/>
          <c:order val="2"/>
          <c:tx>
            <c:strRef>
              <c:f>'16-taxa SPS'!$L$2</c:f>
              <c:strCache>
                <c:ptCount val="1"/>
                <c:pt idx="0">
                  <c:v>3-way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'16-taxa SPS'!$I$3:$I$52</c:f>
              <c:numCache>
                <c:formatCode>General</c:formatCode>
                <c:ptCount val="5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</c:numCache>
            </c:numRef>
          </c:cat>
          <c:val>
            <c:numRef>
              <c:f>'16-taxa SPS'!$L$3:$L$52</c:f>
              <c:numCache>
                <c:formatCode>General</c:formatCode>
                <c:ptCount val="50"/>
                <c:pt idx="0">
                  <c:v>-97175</c:v>
                </c:pt>
                <c:pt idx="1">
                  <c:v>-94074</c:v>
                </c:pt>
                <c:pt idx="2">
                  <c:v>-90041</c:v>
                </c:pt>
                <c:pt idx="3">
                  <c:v>-102583</c:v>
                </c:pt>
                <c:pt idx="4">
                  <c:v>-93750</c:v>
                </c:pt>
                <c:pt idx="5">
                  <c:v>-106539</c:v>
                </c:pt>
                <c:pt idx="6">
                  <c:v>-109354</c:v>
                </c:pt>
                <c:pt idx="7">
                  <c:v>-81593</c:v>
                </c:pt>
                <c:pt idx="8">
                  <c:v>-112021</c:v>
                </c:pt>
                <c:pt idx="9">
                  <c:v>-101908</c:v>
                </c:pt>
                <c:pt idx="10">
                  <c:v>-96366</c:v>
                </c:pt>
                <c:pt idx="11">
                  <c:v>-88449</c:v>
                </c:pt>
                <c:pt idx="12">
                  <c:v>-93301</c:v>
                </c:pt>
                <c:pt idx="13">
                  <c:v>-107748</c:v>
                </c:pt>
                <c:pt idx="14">
                  <c:v>-99995</c:v>
                </c:pt>
                <c:pt idx="15">
                  <c:v>-90811</c:v>
                </c:pt>
                <c:pt idx="16">
                  <c:v>-85405</c:v>
                </c:pt>
                <c:pt idx="17">
                  <c:v>-101500</c:v>
                </c:pt>
                <c:pt idx="18">
                  <c:v>-101715</c:v>
                </c:pt>
                <c:pt idx="19">
                  <c:v>-90586</c:v>
                </c:pt>
                <c:pt idx="20">
                  <c:v>-94486</c:v>
                </c:pt>
                <c:pt idx="21">
                  <c:v>-90166</c:v>
                </c:pt>
                <c:pt idx="22">
                  <c:v>-92555</c:v>
                </c:pt>
                <c:pt idx="23">
                  <c:v>-109897</c:v>
                </c:pt>
                <c:pt idx="24">
                  <c:v>-95193</c:v>
                </c:pt>
                <c:pt idx="25">
                  <c:v>-105986</c:v>
                </c:pt>
                <c:pt idx="26">
                  <c:v>-80219</c:v>
                </c:pt>
                <c:pt idx="27">
                  <c:v>-115428</c:v>
                </c:pt>
                <c:pt idx="28">
                  <c:v>-106070</c:v>
                </c:pt>
                <c:pt idx="29">
                  <c:v>-103189</c:v>
                </c:pt>
                <c:pt idx="30">
                  <c:v>-91831</c:v>
                </c:pt>
                <c:pt idx="31">
                  <c:v>-104409</c:v>
                </c:pt>
                <c:pt idx="32">
                  <c:v>-94687</c:v>
                </c:pt>
                <c:pt idx="33">
                  <c:v>-99708</c:v>
                </c:pt>
                <c:pt idx="34">
                  <c:v>-101933</c:v>
                </c:pt>
                <c:pt idx="35">
                  <c:v>-101562</c:v>
                </c:pt>
                <c:pt idx="36">
                  <c:v>-92936</c:v>
                </c:pt>
                <c:pt idx="37">
                  <c:v>-91337</c:v>
                </c:pt>
                <c:pt idx="38">
                  <c:v>-101363</c:v>
                </c:pt>
                <c:pt idx="39">
                  <c:v>-100932</c:v>
                </c:pt>
                <c:pt idx="40">
                  <c:v>-103813</c:v>
                </c:pt>
                <c:pt idx="41">
                  <c:v>-101565</c:v>
                </c:pt>
                <c:pt idx="42">
                  <c:v>-97176</c:v>
                </c:pt>
                <c:pt idx="43">
                  <c:v>-88197</c:v>
                </c:pt>
                <c:pt idx="44">
                  <c:v>-108394</c:v>
                </c:pt>
                <c:pt idx="45">
                  <c:v>-90271</c:v>
                </c:pt>
                <c:pt idx="46">
                  <c:v>-113276</c:v>
                </c:pt>
                <c:pt idx="47">
                  <c:v>-98358</c:v>
                </c:pt>
                <c:pt idx="48">
                  <c:v>-96590</c:v>
                </c:pt>
                <c:pt idx="49">
                  <c:v>-100318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C03-1F42-984A-EA3F980F55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10743680"/>
        <c:axId val="610652848"/>
      </c:lineChart>
      <c:catAx>
        <c:axId val="610743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0652848"/>
        <c:crosses val="autoZero"/>
        <c:auto val="1"/>
        <c:lblAlgn val="ctr"/>
        <c:lblOffset val="100"/>
        <c:noMultiLvlLbl val="0"/>
      </c:catAx>
      <c:valAx>
        <c:axId val="610652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07436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6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>
          <a:alpha val="75000"/>
        </a:schemeClr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>
          <a:alpha val="75000"/>
        </a:schemeClr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>
            <a:alpha val="50000"/>
          </a:schemeClr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6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>
          <a:alpha val="75000"/>
        </a:schemeClr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>
          <a:alpha val="75000"/>
        </a:schemeClr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>
            <a:alpha val="50000"/>
          </a:schemeClr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6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>
          <a:alpha val="75000"/>
        </a:schemeClr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>
          <a:alpha val="75000"/>
        </a:schemeClr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>
            <a:alpha val="50000"/>
          </a:schemeClr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33215</xdr:colOff>
      <xdr:row>53</xdr:row>
      <xdr:rowOff>187924</xdr:rowOff>
    </xdr:from>
    <xdr:to>
      <xdr:col>20</xdr:col>
      <xdr:colOff>450509</xdr:colOff>
      <xdr:row>66</xdr:row>
      <xdr:rowOff>179457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725AD3B3-4CAB-6B16-C109-211EA0B6CE0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771698</xdr:colOff>
      <xdr:row>53</xdr:row>
      <xdr:rowOff>22937</xdr:rowOff>
    </xdr:from>
    <xdr:to>
      <xdr:col>7</xdr:col>
      <xdr:colOff>376844</xdr:colOff>
      <xdr:row>66</xdr:row>
      <xdr:rowOff>14471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86B9B223-EEB1-FC94-27DB-53118433F6F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772007</xdr:colOff>
      <xdr:row>56</xdr:row>
      <xdr:rowOff>83896</xdr:rowOff>
    </xdr:from>
    <xdr:to>
      <xdr:col>11</xdr:col>
      <xdr:colOff>379461</xdr:colOff>
      <xdr:row>69</xdr:row>
      <xdr:rowOff>75430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E0A8A431-0653-1656-614D-0D60A210B18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501075</xdr:colOff>
      <xdr:row>54</xdr:row>
      <xdr:rowOff>8467</xdr:rowOff>
    </xdr:from>
    <xdr:to>
      <xdr:col>16</xdr:col>
      <xdr:colOff>108529</xdr:colOff>
      <xdr:row>67</xdr:row>
      <xdr:rowOff>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FDD80B06-BFD8-EE16-DFE3-BF1860193EB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35</xdr:col>
      <xdr:colOff>812416</xdr:colOff>
      <xdr:row>54</xdr:row>
      <xdr:rowOff>54648</xdr:rowOff>
    </xdr:from>
    <xdr:to>
      <xdr:col>41</xdr:col>
      <xdr:colOff>399216</xdr:colOff>
      <xdr:row>67</xdr:row>
      <xdr:rowOff>46181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1EE1DE17-22C6-8D53-959C-17C7EE44EFC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30</xdr:col>
      <xdr:colOff>811438</xdr:colOff>
      <xdr:row>53</xdr:row>
      <xdr:rowOff>148086</xdr:rowOff>
    </xdr:from>
    <xdr:to>
      <xdr:col>35</xdr:col>
      <xdr:colOff>802792</xdr:colOff>
      <xdr:row>67</xdr:row>
      <xdr:rowOff>181264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CA807C23-0877-D7BE-7937-F00C19ADDAB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25</xdr:col>
      <xdr:colOff>171518</xdr:colOff>
      <xdr:row>50</xdr:row>
      <xdr:rowOff>103568</xdr:rowOff>
    </xdr:from>
    <xdr:to>
      <xdr:col>30</xdr:col>
      <xdr:colOff>589967</xdr:colOff>
      <xdr:row>64</xdr:row>
      <xdr:rowOff>6907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37C4F46A-29AF-2A8B-F557-76275C9B090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225137</xdr:colOff>
      <xdr:row>70</xdr:row>
      <xdr:rowOff>152401</xdr:rowOff>
    </xdr:from>
    <xdr:to>
      <xdr:col>10</xdr:col>
      <xdr:colOff>404091</xdr:colOff>
      <xdr:row>91</xdr:row>
      <xdr:rowOff>86593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3E764500-007E-DCFD-5CD7-AE2B382AD5A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11</xdr:col>
      <xdr:colOff>394084</xdr:colOff>
      <xdr:row>71</xdr:row>
      <xdr:rowOff>94674</xdr:rowOff>
    </xdr:from>
    <xdr:to>
      <xdr:col>21</xdr:col>
      <xdr:colOff>635000</xdr:colOff>
      <xdr:row>89</xdr:row>
      <xdr:rowOff>86592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4D088442-84CE-555E-7072-7204B639F81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0.22151</cdr:x>
      <cdr:y>0.18422</cdr:y>
    </cdr:from>
    <cdr:to>
      <cdr:x>0.6442</cdr:x>
      <cdr:y>0.87875</cdr:y>
    </cdr:to>
    <cdr:cxnSp macro="">
      <cdr:nvCxnSpPr>
        <cdr:cNvPr id="3" name="Straight Connector 2">
          <a:extLst xmlns:a="http://schemas.openxmlformats.org/drawingml/2006/main">
            <a:ext uri="{FF2B5EF4-FFF2-40B4-BE49-F238E27FC236}">
              <a16:creationId xmlns:a16="http://schemas.microsoft.com/office/drawing/2014/main" id="{79AB8695-363C-487D-5AE4-7FA7E9DD570C}"/>
            </a:ext>
          </a:extLst>
        </cdr:cNvPr>
        <cdr:cNvCxnSpPr/>
      </cdr:nvCxnSpPr>
      <cdr:spPr>
        <a:xfrm xmlns:a="http://schemas.openxmlformats.org/drawingml/2006/main" flipH="1">
          <a:off x="1006302" y="485063"/>
          <a:ext cx="1920240" cy="1828800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CDD928-C52C-324A-8FEE-C5D46B0CD792}">
  <dimension ref="A2:U54"/>
  <sheetViews>
    <sheetView zoomScale="63" workbookViewId="0">
      <selection activeCell="L27" sqref="L27"/>
    </sheetView>
  </sheetViews>
  <sheetFormatPr baseColWidth="10" defaultRowHeight="16" x14ac:dyDescent="0.2"/>
  <cols>
    <col min="7" max="7" width="13.83203125" customWidth="1"/>
    <col min="8" max="8" width="15.83203125" customWidth="1"/>
  </cols>
  <sheetData>
    <row r="2" spans="1:21" x14ac:dyDescent="0.2">
      <c r="A2" s="16" t="s">
        <v>76</v>
      </c>
      <c r="B2" s="16" t="s">
        <v>77</v>
      </c>
      <c r="C2" s="16" t="s">
        <v>78</v>
      </c>
    </row>
    <row r="4" spans="1:21" x14ac:dyDescent="0.2">
      <c r="B4" s="7" t="s">
        <v>51</v>
      </c>
      <c r="C4" s="8" t="s">
        <v>52</v>
      </c>
      <c r="D4" s="7" t="s">
        <v>97</v>
      </c>
      <c r="E4" s="8" t="s">
        <v>98</v>
      </c>
      <c r="F4" s="7" t="s">
        <v>59</v>
      </c>
      <c r="G4" s="7" t="s">
        <v>91</v>
      </c>
      <c r="H4" s="7" t="s">
        <v>92</v>
      </c>
      <c r="I4" s="8" t="s">
        <v>86</v>
      </c>
      <c r="J4" s="20" t="s">
        <v>93</v>
      </c>
      <c r="M4" s="26"/>
      <c r="N4" s="27"/>
      <c r="O4" s="26"/>
      <c r="P4" s="27"/>
      <c r="Q4" s="26"/>
      <c r="R4" s="26"/>
      <c r="S4" s="26"/>
      <c r="T4" s="27"/>
      <c r="U4" s="28"/>
    </row>
    <row r="5" spans="1:21" x14ac:dyDescent="0.2">
      <c r="A5" s="7" t="s">
        <v>1</v>
      </c>
      <c r="B5" s="2">
        <v>8</v>
      </c>
      <c r="C5" s="2">
        <v>8</v>
      </c>
      <c r="D5" s="2">
        <v>12</v>
      </c>
      <c r="E5" s="2">
        <v>12</v>
      </c>
      <c r="F5" s="2">
        <v>0</v>
      </c>
      <c r="G5" s="2">
        <v>20</v>
      </c>
      <c r="H5" s="2">
        <v>14</v>
      </c>
      <c r="I5" s="2">
        <v>6</v>
      </c>
      <c r="J5" s="2">
        <v>10</v>
      </c>
      <c r="L5" s="29"/>
    </row>
    <row r="6" spans="1:21" x14ac:dyDescent="0.2">
      <c r="A6" s="7" t="s">
        <v>2</v>
      </c>
      <c r="B6" s="2">
        <v>6</v>
      </c>
      <c r="C6" s="2">
        <v>4</v>
      </c>
      <c r="D6" s="2">
        <v>8</v>
      </c>
      <c r="E6" s="2">
        <v>6</v>
      </c>
      <c r="F6" s="2">
        <v>4</v>
      </c>
      <c r="G6" s="2">
        <v>18</v>
      </c>
      <c r="H6" s="2">
        <v>6</v>
      </c>
      <c r="I6" s="2">
        <v>6</v>
      </c>
      <c r="J6" s="2">
        <v>4</v>
      </c>
      <c r="L6" s="30"/>
    </row>
    <row r="7" spans="1:21" x14ac:dyDescent="0.2">
      <c r="A7" s="7" t="s">
        <v>3</v>
      </c>
      <c r="B7" s="2">
        <v>10</v>
      </c>
      <c r="C7" s="2">
        <v>4</v>
      </c>
      <c r="D7" s="2">
        <v>12</v>
      </c>
      <c r="E7" s="2">
        <v>12</v>
      </c>
      <c r="F7" s="2">
        <v>0</v>
      </c>
      <c r="G7" s="2">
        <v>14</v>
      </c>
      <c r="H7" s="2">
        <v>14</v>
      </c>
      <c r="I7" s="2">
        <v>6</v>
      </c>
      <c r="J7" s="2">
        <v>10</v>
      </c>
    </row>
    <row r="8" spans="1:21" x14ac:dyDescent="0.2">
      <c r="A8" s="7" t="s">
        <v>4</v>
      </c>
      <c r="B8" s="2">
        <v>0</v>
      </c>
      <c r="C8" s="2">
        <v>6</v>
      </c>
      <c r="D8" s="2">
        <v>10</v>
      </c>
      <c r="E8" s="2">
        <v>6</v>
      </c>
      <c r="F8" s="2">
        <v>2</v>
      </c>
      <c r="G8" s="2">
        <v>18</v>
      </c>
      <c r="H8" s="2">
        <v>10</v>
      </c>
      <c r="I8" s="2">
        <v>6</v>
      </c>
      <c r="J8" s="2">
        <v>0</v>
      </c>
      <c r="O8" s="4"/>
      <c r="P8" s="21"/>
      <c r="R8" s="4"/>
      <c r="T8" s="4"/>
    </row>
    <row r="9" spans="1:21" x14ac:dyDescent="0.2">
      <c r="A9" s="7" t="s">
        <v>5</v>
      </c>
      <c r="B9" s="2">
        <v>4</v>
      </c>
      <c r="C9" s="2">
        <v>6</v>
      </c>
      <c r="D9" s="2">
        <v>12</v>
      </c>
      <c r="E9" s="2">
        <v>12</v>
      </c>
      <c r="F9" s="2">
        <v>0</v>
      </c>
      <c r="G9" s="2">
        <v>16</v>
      </c>
      <c r="H9" s="2">
        <v>16</v>
      </c>
      <c r="I9" s="2">
        <v>6</v>
      </c>
      <c r="J9" s="2">
        <v>2</v>
      </c>
    </row>
    <row r="10" spans="1:21" x14ac:dyDescent="0.2">
      <c r="A10" s="7" t="s">
        <v>6</v>
      </c>
      <c r="B10" s="2">
        <v>4</v>
      </c>
      <c r="C10" s="2">
        <v>8</v>
      </c>
      <c r="D10" s="2">
        <v>16</v>
      </c>
      <c r="E10" s="2">
        <v>6</v>
      </c>
      <c r="F10" s="2">
        <v>0</v>
      </c>
      <c r="G10" s="2">
        <v>18</v>
      </c>
      <c r="H10" s="2">
        <v>14</v>
      </c>
      <c r="I10" s="2">
        <v>4</v>
      </c>
      <c r="J10" s="2">
        <v>4</v>
      </c>
    </row>
    <row r="11" spans="1:21" x14ac:dyDescent="0.2">
      <c r="A11" s="7" t="s">
        <v>7</v>
      </c>
      <c r="B11" s="2">
        <v>12</v>
      </c>
      <c r="C11" s="2">
        <v>8</v>
      </c>
      <c r="D11" s="2">
        <v>10</v>
      </c>
      <c r="E11" s="2">
        <v>14</v>
      </c>
      <c r="F11" s="2">
        <v>0</v>
      </c>
      <c r="G11" s="2">
        <v>18</v>
      </c>
      <c r="H11" s="2">
        <v>14</v>
      </c>
      <c r="I11" s="2">
        <v>10</v>
      </c>
      <c r="J11" s="2">
        <v>6</v>
      </c>
    </row>
    <row r="12" spans="1:21" x14ac:dyDescent="0.2">
      <c r="A12" s="7" t="s">
        <v>8</v>
      </c>
      <c r="B12" s="2">
        <v>4</v>
      </c>
      <c r="C12" s="2">
        <v>4</v>
      </c>
      <c r="D12" s="2">
        <v>10</v>
      </c>
      <c r="E12" s="2">
        <v>14</v>
      </c>
      <c r="F12" s="2">
        <v>0</v>
      </c>
      <c r="G12" s="2">
        <v>16</v>
      </c>
      <c r="H12" s="2">
        <v>14</v>
      </c>
      <c r="I12" s="2">
        <v>4</v>
      </c>
      <c r="J12" s="2">
        <v>4</v>
      </c>
    </row>
    <row r="13" spans="1:21" x14ac:dyDescent="0.2">
      <c r="A13" s="7" t="s">
        <v>9</v>
      </c>
      <c r="B13" s="2">
        <v>8</v>
      </c>
      <c r="C13" s="2">
        <v>2</v>
      </c>
      <c r="D13" s="2">
        <v>12</v>
      </c>
      <c r="E13" s="2">
        <v>14</v>
      </c>
      <c r="F13" s="2">
        <v>4</v>
      </c>
      <c r="G13" s="2">
        <v>20</v>
      </c>
      <c r="H13" s="2">
        <v>14</v>
      </c>
      <c r="I13" s="2">
        <v>6</v>
      </c>
      <c r="J13" s="2">
        <v>8</v>
      </c>
    </row>
    <row r="14" spans="1:21" x14ac:dyDescent="0.2">
      <c r="A14" s="7" t="s">
        <v>10</v>
      </c>
      <c r="B14" s="2">
        <v>8</v>
      </c>
      <c r="C14" s="2">
        <v>6</v>
      </c>
      <c r="D14" s="2">
        <v>14</v>
      </c>
      <c r="E14" s="2">
        <v>14</v>
      </c>
      <c r="F14" s="2">
        <v>0</v>
      </c>
      <c r="G14" s="2">
        <v>20</v>
      </c>
      <c r="H14" s="2">
        <v>12</v>
      </c>
      <c r="I14" s="2">
        <v>8</v>
      </c>
      <c r="J14" s="2">
        <v>6</v>
      </c>
    </row>
    <row r="15" spans="1:21" x14ac:dyDescent="0.2">
      <c r="A15" s="7" t="s">
        <v>11</v>
      </c>
      <c r="B15" s="2">
        <v>6</v>
      </c>
      <c r="C15" s="2">
        <v>8</v>
      </c>
      <c r="D15" s="2">
        <v>12</v>
      </c>
      <c r="E15" s="2">
        <v>14</v>
      </c>
      <c r="F15" s="2">
        <v>4</v>
      </c>
      <c r="G15" s="2">
        <v>18</v>
      </c>
      <c r="H15" s="2">
        <v>12</v>
      </c>
      <c r="I15" s="2">
        <v>6</v>
      </c>
      <c r="J15" s="2">
        <v>4</v>
      </c>
    </row>
    <row r="16" spans="1:21" x14ac:dyDescent="0.2">
      <c r="A16" s="7" t="s">
        <v>12</v>
      </c>
      <c r="B16" s="2">
        <v>4</v>
      </c>
      <c r="C16" s="2">
        <v>2</v>
      </c>
      <c r="D16" s="2">
        <v>10</v>
      </c>
      <c r="E16" s="2">
        <v>14</v>
      </c>
      <c r="F16" s="2">
        <v>2</v>
      </c>
      <c r="G16" s="2">
        <v>22</v>
      </c>
      <c r="H16" s="2">
        <v>12</v>
      </c>
      <c r="I16" s="2">
        <v>6</v>
      </c>
      <c r="J16" s="2">
        <v>6</v>
      </c>
    </row>
    <row r="17" spans="1:10" x14ac:dyDescent="0.2">
      <c r="A17" s="7" t="s">
        <v>13</v>
      </c>
      <c r="B17" s="3">
        <v>6</v>
      </c>
      <c r="C17" s="3">
        <v>8</v>
      </c>
      <c r="D17" s="2">
        <v>10</v>
      </c>
      <c r="E17" s="2">
        <v>10</v>
      </c>
      <c r="F17" s="2">
        <v>6</v>
      </c>
      <c r="G17" s="2">
        <v>14</v>
      </c>
      <c r="H17" s="2">
        <v>14</v>
      </c>
      <c r="I17" s="2">
        <v>4</v>
      </c>
      <c r="J17" s="2">
        <v>0</v>
      </c>
    </row>
    <row r="18" spans="1:10" x14ac:dyDescent="0.2">
      <c r="A18" s="7" t="s">
        <v>14</v>
      </c>
      <c r="B18" s="3">
        <v>8</v>
      </c>
      <c r="C18" s="3">
        <v>8</v>
      </c>
      <c r="D18" s="2">
        <v>12</v>
      </c>
      <c r="E18" s="2">
        <v>8</v>
      </c>
      <c r="F18" s="2">
        <v>2</v>
      </c>
      <c r="G18" s="2">
        <v>16</v>
      </c>
      <c r="H18" s="2">
        <v>16</v>
      </c>
      <c r="I18" s="2">
        <v>6</v>
      </c>
      <c r="J18" s="2">
        <v>0</v>
      </c>
    </row>
    <row r="19" spans="1:10" x14ac:dyDescent="0.2">
      <c r="A19" s="7" t="s">
        <v>15</v>
      </c>
      <c r="B19" s="3">
        <v>6</v>
      </c>
      <c r="C19" s="3">
        <v>8</v>
      </c>
      <c r="D19" s="2">
        <v>14</v>
      </c>
      <c r="E19" s="2">
        <v>10</v>
      </c>
      <c r="F19" s="2">
        <v>0</v>
      </c>
      <c r="G19" s="2">
        <v>14</v>
      </c>
      <c r="H19" s="2">
        <v>14</v>
      </c>
      <c r="I19" s="2">
        <v>8</v>
      </c>
      <c r="J19" s="2">
        <v>4</v>
      </c>
    </row>
    <row r="20" spans="1:10" x14ac:dyDescent="0.2">
      <c r="A20" s="7" t="s">
        <v>16</v>
      </c>
      <c r="B20" s="3">
        <v>6</v>
      </c>
      <c r="C20" s="3">
        <v>4</v>
      </c>
      <c r="D20" s="2">
        <v>14</v>
      </c>
      <c r="E20" s="2">
        <v>10</v>
      </c>
      <c r="F20" s="2">
        <v>0</v>
      </c>
      <c r="G20" s="2">
        <v>14</v>
      </c>
      <c r="H20" s="2">
        <v>14</v>
      </c>
      <c r="I20" s="2">
        <v>4</v>
      </c>
      <c r="J20" s="2">
        <v>6</v>
      </c>
    </row>
    <row r="21" spans="1:10" x14ac:dyDescent="0.2">
      <c r="A21" s="7" t="s">
        <v>17</v>
      </c>
      <c r="B21" s="3">
        <v>6</v>
      </c>
      <c r="C21" s="3">
        <v>4</v>
      </c>
      <c r="D21" s="2">
        <v>8</v>
      </c>
      <c r="E21" s="2">
        <v>12</v>
      </c>
      <c r="F21" s="2">
        <v>2</v>
      </c>
      <c r="G21" s="2">
        <v>16</v>
      </c>
      <c r="H21" s="2">
        <v>16</v>
      </c>
      <c r="I21" s="2">
        <v>4</v>
      </c>
      <c r="J21" s="2">
        <v>4</v>
      </c>
    </row>
    <row r="22" spans="1:10" x14ac:dyDescent="0.2">
      <c r="A22" s="7" t="s">
        <v>18</v>
      </c>
      <c r="B22" s="3">
        <v>6</v>
      </c>
      <c r="C22" s="3">
        <v>8</v>
      </c>
      <c r="D22" s="2">
        <v>12</v>
      </c>
      <c r="E22" s="2">
        <v>8</v>
      </c>
      <c r="F22" s="2">
        <v>4</v>
      </c>
      <c r="G22" s="2">
        <v>16</v>
      </c>
      <c r="H22" s="2">
        <v>16</v>
      </c>
      <c r="I22" s="2">
        <v>8</v>
      </c>
      <c r="J22" s="2">
        <v>8</v>
      </c>
    </row>
    <row r="23" spans="1:10" x14ac:dyDescent="0.2">
      <c r="A23" s="7" t="s">
        <v>19</v>
      </c>
      <c r="B23" s="3">
        <v>8</v>
      </c>
      <c r="C23" s="3">
        <v>8</v>
      </c>
      <c r="D23" s="2">
        <v>12</v>
      </c>
      <c r="E23" s="2">
        <v>10</v>
      </c>
      <c r="F23" s="2">
        <v>0</v>
      </c>
      <c r="G23" s="2">
        <v>18</v>
      </c>
      <c r="H23" s="2">
        <v>18</v>
      </c>
      <c r="I23" s="2">
        <v>6</v>
      </c>
      <c r="J23" s="2">
        <v>4</v>
      </c>
    </row>
    <row r="24" spans="1:10" x14ac:dyDescent="0.2">
      <c r="A24" s="7" t="s">
        <v>20</v>
      </c>
      <c r="B24" s="3">
        <v>6</v>
      </c>
      <c r="C24" s="3">
        <v>6</v>
      </c>
      <c r="D24" s="2">
        <v>8</v>
      </c>
      <c r="E24" s="2">
        <v>10</v>
      </c>
      <c r="F24" s="2">
        <v>4</v>
      </c>
      <c r="G24" s="2">
        <v>12</v>
      </c>
      <c r="H24" s="2">
        <v>12</v>
      </c>
      <c r="I24" s="2">
        <v>6</v>
      </c>
      <c r="J24" s="2">
        <v>4</v>
      </c>
    </row>
    <row r="25" spans="1:10" x14ac:dyDescent="0.2">
      <c r="A25" s="7" t="s">
        <v>21</v>
      </c>
      <c r="B25" s="3">
        <v>4</v>
      </c>
      <c r="C25" s="3">
        <v>10</v>
      </c>
      <c r="D25" s="2">
        <v>6</v>
      </c>
      <c r="E25" s="2">
        <v>10</v>
      </c>
      <c r="F25" s="2">
        <v>4</v>
      </c>
      <c r="G25" s="2">
        <v>12</v>
      </c>
      <c r="H25" s="2">
        <v>12</v>
      </c>
      <c r="I25" s="2">
        <v>8</v>
      </c>
      <c r="J25" s="2">
        <v>4</v>
      </c>
    </row>
    <row r="26" spans="1:10" x14ac:dyDescent="0.2">
      <c r="A26" s="7" t="s">
        <v>22</v>
      </c>
      <c r="B26" s="3">
        <v>4</v>
      </c>
      <c r="C26" s="3">
        <v>8</v>
      </c>
      <c r="D26" s="2">
        <v>14</v>
      </c>
      <c r="E26" s="2">
        <v>8</v>
      </c>
      <c r="F26" s="2">
        <v>0</v>
      </c>
      <c r="G26" s="2">
        <v>12</v>
      </c>
      <c r="H26" s="2">
        <v>12</v>
      </c>
      <c r="I26" s="2">
        <v>8</v>
      </c>
      <c r="J26" s="2">
        <v>8</v>
      </c>
    </row>
    <row r="27" spans="1:10" x14ac:dyDescent="0.2">
      <c r="A27" s="7" t="s">
        <v>23</v>
      </c>
      <c r="B27" s="3">
        <v>6</v>
      </c>
      <c r="C27" s="3">
        <v>8</v>
      </c>
      <c r="D27" s="2">
        <v>10</v>
      </c>
      <c r="E27" s="2">
        <v>12</v>
      </c>
      <c r="F27" s="2">
        <v>2</v>
      </c>
      <c r="G27" s="2">
        <v>12</v>
      </c>
      <c r="H27" s="2">
        <v>12</v>
      </c>
      <c r="I27" s="2">
        <v>8</v>
      </c>
      <c r="J27" s="2">
        <v>6</v>
      </c>
    </row>
    <row r="28" spans="1:10" x14ac:dyDescent="0.2">
      <c r="A28" s="7" t="s">
        <v>24</v>
      </c>
      <c r="B28" s="3">
        <v>8</v>
      </c>
      <c r="C28" s="3">
        <v>10</v>
      </c>
      <c r="D28" s="2">
        <v>14</v>
      </c>
      <c r="E28" s="2">
        <v>12</v>
      </c>
      <c r="F28" s="2">
        <v>6</v>
      </c>
      <c r="G28" s="2">
        <v>18</v>
      </c>
      <c r="H28" s="2">
        <v>18</v>
      </c>
      <c r="I28" s="2">
        <v>6</v>
      </c>
      <c r="J28" s="2">
        <v>8</v>
      </c>
    </row>
    <row r="29" spans="1:10" x14ac:dyDescent="0.2">
      <c r="A29" s="7" t="s">
        <v>25</v>
      </c>
      <c r="B29" s="3">
        <v>6</v>
      </c>
      <c r="C29" s="3">
        <v>6</v>
      </c>
      <c r="D29" s="2">
        <v>14</v>
      </c>
      <c r="E29" s="2">
        <v>12</v>
      </c>
      <c r="F29" s="2">
        <v>4</v>
      </c>
      <c r="G29" s="2">
        <v>18</v>
      </c>
      <c r="H29" s="2">
        <v>18</v>
      </c>
      <c r="I29" s="2">
        <v>6</v>
      </c>
      <c r="J29" s="2">
        <v>2</v>
      </c>
    </row>
    <row r="30" spans="1:10" x14ac:dyDescent="0.2">
      <c r="A30" s="7" t="s">
        <v>26</v>
      </c>
      <c r="B30" s="3">
        <v>4</v>
      </c>
      <c r="C30" s="3">
        <v>10</v>
      </c>
      <c r="D30" s="2">
        <v>10</v>
      </c>
      <c r="E30" s="2">
        <v>10</v>
      </c>
      <c r="F30" s="2">
        <v>4</v>
      </c>
      <c r="G30" s="2">
        <v>12</v>
      </c>
      <c r="H30" s="2">
        <v>12</v>
      </c>
      <c r="I30" s="2">
        <v>6</v>
      </c>
      <c r="J30" s="2">
        <v>4</v>
      </c>
    </row>
    <row r="31" spans="1:10" x14ac:dyDescent="0.2">
      <c r="A31" s="7" t="s">
        <v>27</v>
      </c>
      <c r="B31" s="3">
        <v>4</v>
      </c>
      <c r="C31" s="3">
        <v>8</v>
      </c>
      <c r="D31" s="2">
        <v>10</v>
      </c>
      <c r="E31" s="2">
        <v>8</v>
      </c>
      <c r="F31" s="2">
        <v>4</v>
      </c>
      <c r="G31" s="2">
        <v>10</v>
      </c>
      <c r="H31" s="2">
        <v>10</v>
      </c>
      <c r="I31" s="2">
        <v>6</v>
      </c>
      <c r="J31" s="2">
        <v>6</v>
      </c>
    </row>
    <row r="32" spans="1:10" x14ac:dyDescent="0.2">
      <c r="A32" s="7" t="s">
        <v>28</v>
      </c>
      <c r="B32" s="3">
        <v>6</v>
      </c>
      <c r="C32" s="3">
        <v>8</v>
      </c>
      <c r="D32" s="2">
        <v>12</v>
      </c>
      <c r="E32" s="2">
        <v>14</v>
      </c>
      <c r="F32" s="2">
        <v>0</v>
      </c>
      <c r="G32" s="2">
        <v>14</v>
      </c>
      <c r="H32" s="2">
        <v>14</v>
      </c>
      <c r="I32" s="2">
        <v>4</v>
      </c>
      <c r="J32" s="2">
        <v>8</v>
      </c>
    </row>
    <row r="33" spans="1:10" x14ac:dyDescent="0.2">
      <c r="A33" s="7" t="s">
        <v>29</v>
      </c>
      <c r="B33" s="3">
        <v>6</v>
      </c>
      <c r="C33" s="3">
        <v>4</v>
      </c>
      <c r="D33" s="2">
        <v>4</v>
      </c>
      <c r="E33" s="2">
        <v>4</v>
      </c>
      <c r="F33" s="2">
        <v>4</v>
      </c>
      <c r="G33" s="2">
        <v>6</v>
      </c>
      <c r="H33" s="2">
        <v>6</v>
      </c>
      <c r="I33" s="2">
        <v>6</v>
      </c>
      <c r="J33" s="2">
        <v>6</v>
      </c>
    </row>
    <row r="34" spans="1:10" x14ac:dyDescent="0.2">
      <c r="A34" s="7" t="s">
        <v>30</v>
      </c>
      <c r="B34" s="3">
        <v>6</v>
      </c>
      <c r="C34" s="3">
        <v>2</v>
      </c>
      <c r="D34" s="2">
        <v>12</v>
      </c>
      <c r="E34" s="2">
        <v>10</v>
      </c>
      <c r="F34" s="2">
        <v>2</v>
      </c>
      <c r="G34" s="2">
        <v>14</v>
      </c>
      <c r="H34" s="2">
        <v>14</v>
      </c>
      <c r="I34" s="2">
        <v>6</v>
      </c>
      <c r="J34" s="2">
        <v>2</v>
      </c>
    </row>
    <row r="35" spans="1:10" x14ac:dyDescent="0.2">
      <c r="A35" s="7" t="s">
        <v>31</v>
      </c>
      <c r="B35" s="3">
        <v>10</v>
      </c>
      <c r="C35" s="3">
        <v>4</v>
      </c>
      <c r="D35" s="2">
        <v>4</v>
      </c>
      <c r="E35" s="2">
        <v>12</v>
      </c>
      <c r="F35" s="2">
        <v>0</v>
      </c>
      <c r="G35" s="2">
        <v>8</v>
      </c>
      <c r="H35" s="2">
        <v>8</v>
      </c>
      <c r="I35" s="2">
        <v>6</v>
      </c>
      <c r="J35" s="2">
        <v>10</v>
      </c>
    </row>
    <row r="36" spans="1:10" x14ac:dyDescent="0.2">
      <c r="A36" s="7" t="s">
        <v>32</v>
      </c>
      <c r="B36" s="3">
        <v>8</v>
      </c>
      <c r="C36" s="3">
        <v>2</v>
      </c>
      <c r="D36" s="2">
        <v>16</v>
      </c>
      <c r="E36" s="2">
        <v>14</v>
      </c>
      <c r="F36" s="2">
        <v>2</v>
      </c>
      <c r="G36" s="2">
        <v>12</v>
      </c>
      <c r="H36" s="2">
        <v>12</v>
      </c>
      <c r="I36" s="2">
        <v>6</v>
      </c>
      <c r="J36" s="2">
        <v>10</v>
      </c>
    </row>
    <row r="37" spans="1:10" x14ac:dyDescent="0.2">
      <c r="A37" s="7" t="s">
        <v>33</v>
      </c>
      <c r="B37" s="3">
        <v>8</v>
      </c>
      <c r="C37" s="3">
        <v>6</v>
      </c>
      <c r="D37" s="2">
        <v>14</v>
      </c>
      <c r="E37" s="2">
        <v>10</v>
      </c>
      <c r="F37" s="2">
        <v>4</v>
      </c>
      <c r="G37" s="2">
        <v>16</v>
      </c>
      <c r="H37" s="2">
        <v>16</v>
      </c>
      <c r="I37" s="2">
        <v>8</v>
      </c>
      <c r="J37" s="2">
        <v>10</v>
      </c>
    </row>
    <row r="38" spans="1:10" x14ac:dyDescent="0.2">
      <c r="A38" s="7" t="s">
        <v>34</v>
      </c>
      <c r="B38" s="3">
        <v>8</v>
      </c>
      <c r="C38" s="3">
        <v>4</v>
      </c>
      <c r="D38" s="2">
        <v>10</v>
      </c>
      <c r="E38" s="2">
        <v>8</v>
      </c>
      <c r="F38" s="2">
        <v>8</v>
      </c>
      <c r="G38" s="2">
        <v>10</v>
      </c>
      <c r="H38" s="2">
        <v>10</v>
      </c>
      <c r="I38" s="2">
        <v>8</v>
      </c>
      <c r="J38" s="2">
        <v>8</v>
      </c>
    </row>
    <row r="39" spans="1:10" x14ac:dyDescent="0.2">
      <c r="A39" s="7" t="s">
        <v>35</v>
      </c>
      <c r="B39" s="3">
        <v>6</v>
      </c>
      <c r="C39" s="3">
        <v>10</v>
      </c>
      <c r="D39" s="2">
        <v>8</v>
      </c>
      <c r="E39" s="2">
        <v>2</v>
      </c>
      <c r="F39" s="2">
        <v>0</v>
      </c>
      <c r="G39" s="2">
        <v>8</v>
      </c>
      <c r="H39" s="2">
        <v>8</v>
      </c>
      <c r="I39" s="2">
        <v>8</v>
      </c>
      <c r="J39" s="2">
        <v>8</v>
      </c>
    </row>
    <row r="40" spans="1:10" x14ac:dyDescent="0.2">
      <c r="A40" s="7" t="s">
        <v>36</v>
      </c>
      <c r="B40" s="3">
        <v>8</v>
      </c>
      <c r="C40" s="3">
        <v>8</v>
      </c>
      <c r="D40" s="2">
        <v>8</v>
      </c>
      <c r="E40" s="2">
        <v>14</v>
      </c>
      <c r="F40" s="2">
        <v>0</v>
      </c>
      <c r="G40" s="2">
        <v>14</v>
      </c>
      <c r="H40" s="2">
        <v>14</v>
      </c>
      <c r="I40" s="2">
        <v>8</v>
      </c>
      <c r="J40" s="2">
        <v>6</v>
      </c>
    </row>
    <row r="41" spans="1:10" x14ac:dyDescent="0.2">
      <c r="A41" s="7" t="s">
        <v>37</v>
      </c>
      <c r="B41" s="3">
        <v>8</v>
      </c>
      <c r="C41" s="3">
        <v>2</v>
      </c>
      <c r="D41" s="2">
        <v>16</v>
      </c>
      <c r="E41" s="2">
        <v>4</v>
      </c>
      <c r="F41" s="2">
        <v>4</v>
      </c>
      <c r="G41" s="2">
        <v>2</v>
      </c>
      <c r="H41" s="2">
        <v>2</v>
      </c>
      <c r="I41" s="2">
        <v>6</v>
      </c>
      <c r="J41" s="2">
        <v>8</v>
      </c>
    </row>
    <row r="42" spans="1:10" x14ac:dyDescent="0.2">
      <c r="A42" s="7" t="s">
        <v>38</v>
      </c>
      <c r="B42" s="3">
        <v>4</v>
      </c>
      <c r="C42" s="3">
        <v>4</v>
      </c>
      <c r="D42" s="2">
        <v>14</v>
      </c>
      <c r="E42" s="2">
        <v>8</v>
      </c>
      <c r="F42" s="2">
        <v>0</v>
      </c>
      <c r="G42" s="2">
        <v>18</v>
      </c>
      <c r="H42" s="2">
        <v>10</v>
      </c>
      <c r="I42" s="2">
        <v>6</v>
      </c>
      <c r="J42" s="2">
        <v>4</v>
      </c>
    </row>
    <row r="43" spans="1:10" x14ac:dyDescent="0.2">
      <c r="A43" s="7" t="s">
        <v>39</v>
      </c>
      <c r="B43" s="3">
        <v>8</v>
      </c>
      <c r="C43" s="3">
        <v>12</v>
      </c>
      <c r="D43" s="2">
        <v>12</v>
      </c>
      <c r="E43" s="2">
        <v>12</v>
      </c>
      <c r="F43" s="2">
        <v>0</v>
      </c>
      <c r="G43" s="2">
        <v>20</v>
      </c>
      <c r="H43" s="2">
        <v>14</v>
      </c>
      <c r="I43" s="2">
        <v>8</v>
      </c>
      <c r="J43" s="2">
        <v>8</v>
      </c>
    </row>
    <row r="44" spans="1:10" x14ac:dyDescent="0.2">
      <c r="A44" s="7" t="s">
        <v>40</v>
      </c>
      <c r="B44" s="3">
        <v>8</v>
      </c>
      <c r="C44" s="3">
        <v>10</v>
      </c>
      <c r="D44" s="2">
        <v>12</v>
      </c>
      <c r="E44" s="2">
        <v>10</v>
      </c>
      <c r="F44" s="2">
        <v>6</v>
      </c>
      <c r="G44" s="2">
        <v>22</v>
      </c>
      <c r="H44" s="2">
        <v>16</v>
      </c>
      <c r="I44" s="2">
        <v>10</v>
      </c>
      <c r="J44" s="2">
        <v>10</v>
      </c>
    </row>
    <row r="45" spans="1:10" x14ac:dyDescent="0.2">
      <c r="A45" s="7" t="s">
        <v>41</v>
      </c>
      <c r="B45" s="3">
        <v>10</v>
      </c>
      <c r="C45" s="3">
        <v>6</v>
      </c>
      <c r="D45" s="2">
        <v>10</v>
      </c>
      <c r="E45" s="2">
        <v>6</v>
      </c>
      <c r="F45" s="2">
        <v>2</v>
      </c>
      <c r="G45" s="2">
        <v>14</v>
      </c>
      <c r="H45" s="2">
        <v>6</v>
      </c>
      <c r="I45" s="2">
        <v>8</v>
      </c>
      <c r="J45" s="2">
        <v>6</v>
      </c>
    </row>
    <row r="46" spans="1:10" x14ac:dyDescent="0.2">
      <c r="A46" s="7" t="s">
        <v>42</v>
      </c>
      <c r="B46" s="3">
        <v>4</v>
      </c>
      <c r="C46" s="3">
        <v>6</v>
      </c>
      <c r="D46" s="2">
        <v>8</v>
      </c>
      <c r="E46" s="2">
        <v>10</v>
      </c>
      <c r="F46" s="2">
        <v>2</v>
      </c>
      <c r="G46" s="2">
        <v>18</v>
      </c>
      <c r="H46" s="2">
        <v>16</v>
      </c>
      <c r="I46" s="2">
        <v>6</v>
      </c>
      <c r="J46" s="2">
        <v>8</v>
      </c>
    </row>
    <row r="47" spans="1:10" x14ac:dyDescent="0.2">
      <c r="A47" s="7" t="s">
        <v>43</v>
      </c>
      <c r="B47" s="3">
        <v>6</v>
      </c>
      <c r="C47" s="3">
        <v>8</v>
      </c>
      <c r="D47" s="2">
        <v>16</v>
      </c>
      <c r="E47" s="2">
        <v>12</v>
      </c>
      <c r="F47" s="2">
        <v>6</v>
      </c>
      <c r="G47" s="2">
        <v>18</v>
      </c>
      <c r="H47" s="2">
        <v>16</v>
      </c>
      <c r="I47" s="2">
        <v>8</v>
      </c>
      <c r="J47" s="2">
        <v>6</v>
      </c>
    </row>
    <row r="48" spans="1:10" x14ac:dyDescent="0.2">
      <c r="A48" s="7" t="s">
        <v>44</v>
      </c>
      <c r="B48" s="3">
        <v>8</v>
      </c>
      <c r="C48" s="3">
        <v>6</v>
      </c>
      <c r="D48" s="2">
        <v>8</v>
      </c>
      <c r="E48" s="2">
        <v>12</v>
      </c>
      <c r="F48" s="2">
        <v>4</v>
      </c>
      <c r="G48" s="2">
        <v>18</v>
      </c>
      <c r="H48" s="2">
        <v>16</v>
      </c>
      <c r="I48" s="2">
        <v>8</v>
      </c>
      <c r="J48" s="2">
        <v>8</v>
      </c>
    </row>
    <row r="49" spans="1:10" x14ac:dyDescent="0.2">
      <c r="A49" s="7" t="s">
        <v>45</v>
      </c>
      <c r="B49" s="3">
        <v>10</v>
      </c>
      <c r="C49" s="3">
        <v>10</v>
      </c>
      <c r="D49" s="2">
        <v>10</v>
      </c>
      <c r="E49" s="2">
        <v>14</v>
      </c>
      <c r="F49" s="2">
        <v>2</v>
      </c>
      <c r="G49" s="2">
        <v>18</v>
      </c>
      <c r="H49" s="2">
        <v>18</v>
      </c>
      <c r="I49" s="2">
        <v>8</v>
      </c>
      <c r="J49" s="2">
        <v>10</v>
      </c>
    </row>
    <row r="50" spans="1:10" x14ac:dyDescent="0.2">
      <c r="A50" s="7" t="s">
        <v>46</v>
      </c>
      <c r="B50" s="3">
        <v>4</v>
      </c>
      <c r="C50" s="3">
        <v>8</v>
      </c>
      <c r="D50" s="2">
        <v>8</v>
      </c>
      <c r="E50" s="2">
        <v>12</v>
      </c>
      <c r="F50" s="2">
        <v>6</v>
      </c>
      <c r="G50" s="2">
        <v>16</v>
      </c>
      <c r="H50" s="2">
        <v>16</v>
      </c>
      <c r="I50" s="2">
        <v>6</v>
      </c>
      <c r="J50" s="2">
        <v>4</v>
      </c>
    </row>
    <row r="51" spans="1:10" x14ac:dyDescent="0.2">
      <c r="A51" s="7" t="s">
        <v>47</v>
      </c>
      <c r="B51" s="3">
        <v>6</v>
      </c>
      <c r="C51" s="3">
        <v>10</v>
      </c>
      <c r="D51" s="2">
        <v>14</v>
      </c>
      <c r="E51" s="2">
        <v>12</v>
      </c>
      <c r="F51" s="2">
        <v>6</v>
      </c>
      <c r="G51" s="2">
        <v>18</v>
      </c>
      <c r="H51" s="2">
        <v>16</v>
      </c>
      <c r="I51" s="2">
        <v>10</v>
      </c>
      <c r="J51" s="2">
        <v>6</v>
      </c>
    </row>
    <row r="52" spans="1:10" x14ac:dyDescent="0.2">
      <c r="A52" s="7" t="s">
        <v>48</v>
      </c>
      <c r="B52" s="3">
        <v>4</v>
      </c>
      <c r="C52" s="3">
        <v>2</v>
      </c>
      <c r="D52" s="2">
        <v>12</v>
      </c>
      <c r="E52" s="2">
        <v>16</v>
      </c>
      <c r="F52" s="2">
        <v>2</v>
      </c>
      <c r="G52" s="2">
        <v>12</v>
      </c>
      <c r="H52" s="2">
        <v>10</v>
      </c>
      <c r="I52" s="2">
        <v>4</v>
      </c>
      <c r="J52" s="2">
        <v>4</v>
      </c>
    </row>
    <row r="53" spans="1:10" x14ac:dyDescent="0.2">
      <c r="A53" s="7" t="s">
        <v>49</v>
      </c>
      <c r="B53" s="3">
        <v>6</v>
      </c>
      <c r="C53" s="3">
        <v>8</v>
      </c>
      <c r="D53" s="2">
        <v>16</v>
      </c>
      <c r="E53" s="2">
        <v>12</v>
      </c>
      <c r="F53" s="2">
        <v>0</v>
      </c>
      <c r="G53" s="2">
        <v>18</v>
      </c>
      <c r="H53" s="2">
        <v>14</v>
      </c>
      <c r="I53" s="2">
        <v>4</v>
      </c>
      <c r="J53" s="2">
        <v>4</v>
      </c>
    </row>
    <row r="54" spans="1:10" x14ac:dyDescent="0.2">
      <c r="A54" s="7" t="s">
        <v>50</v>
      </c>
      <c r="B54" s="3">
        <v>4</v>
      </c>
      <c r="C54" s="3">
        <v>10</v>
      </c>
      <c r="D54" s="2">
        <v>8</v>
      </c>
      <c r="E54" s="2">
        <v>10</v>
      </c>
      <c r="F54" s="2">
        <v>2</v>
      </c>
      <c r="G54" s="2">
        <v>20</v>
      </c>
      <c r="H54" s="2">
        <v>12</v>
      </c>
      <c r="I54" s="2">
        <v>4</v>
      </c>
      <c r="J54" s="2">
        <v>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F17780-4685-474D-81C6-BFF44CB8932D}">
  <dimension ref="A2:U54"/>
  <sheetViews>
    <sheetView topLeftCell="D31" zoomScale="67" workbookViewId="0">
      <selection activeCell="N21" sqref="N21"/>
    </sheetView>
  </sheetViews>
  <sheetFormatPr baseColWidth="10" defaultRowHeight="16" x14ac:dyDescent="0.2"/>
  <sheetData>
    <row r="2" spans="1:21" x14ac:dyDescent="0.2">
      <c r="A2" s="16" t="s">
        <v>76</v>
      </c>
      <c r="B2" s="16" t="s">
        <v>79</v>
      </c>
      <c r="C2" s="16" t="s">
        <v>78</v>
      </c>
      <c r="G2" t="s">
        <v>95</v>
      </c>
      <c r="H2" t="s">
        <v>95</v>
      </c>
      <c r="I2" t="s">
        <v>95</v>
      </c>
      <c r="J2" t="s">
        <v>95</v>
      </c>
    </row>
    <row r="3" spans="1:21" x14ac:dyDescent="0.2">
      <c r="B3" s="7" t="s">
        <v>61</v>
      </c>
      <c r="C3" s="8" t="s">
        <v>52</v>
      </c>
      <c r="D3" s="7" t="s">
        <v>97</v>
      </c>
      <c r="E3" s="7" t="s">
        <v>99</v>
      </c>
      <c r="F3" s="7" t="s">
        <v>64</v>
      </c>
      <c r="G3" s="7" t="s">
        <v>55</v>
      </c>
      <c r="H3" s="7" t="s">
        <v>56</v>
      </c>
      <c r="I3" s="7" t="s">
        <v>52</v>
      </c>
      <c r="J3" s="7" t="s">
        <v>87</v>
      </c>
    </row>
    <row r="4" spans="1:21" x14ac:dyDescent="0.2">
      <c r="A4" s="7" t="s">
        <v>1</v>
      </c>
      <c r="B4" s="2">
        <v>0</v>
      </c>
      <c r="C4" s="2">
        <v>0</v>
      </c>
      <c r="D4" s="2">
        <v>8</v>
      </c>
      <c r="E4" s="2">
        <v>2</v>
      </c>
      <c r="F4" s="9">
        <v>0</v>
      </c>
      <c r="G4" s="2">
        <v>10</v>
      </c>
      <c r="H4" s="2">
        <v>6</v>
      </c>
      <c r="I4" s="6">
        <v>2</v>
      </c>
      <c r="J4" s="2">
        <v>0</v>
      </c>
      <c r="M4" s="26"/>
      <c r="N4" s="27"/>
      <c r="O4" s="26"/>
      <c r="P4" s="26"/>
      <c r="Q4" s="26"/>
      <c r="R4" s="26"/>
      <c r="S4" s="26"/>
      <c r="T4" s="26"/>
      <c r="U4" s="26"/>
    </row>
    <row r="5" spans="1:21" x14ac:dyDescent="0.2">
      <c r="A5" s="7" t="s">
        <v>2</v>
      </c>
      <c r="B5" s="2">
        <v>0</v>
      </c>
      <c r="C5" s="2">
        <v>0</v>
      </c>
      <c r="D5" s="2">
        <v>0</v>
      </c>
      <c r="E5" s="2">
        <v>4</v>
      </c>
      <c r="F5" s="10">
        <v>0</v>
      </c>
      <c r="G5" s="2">
        <v>6</v>
      </c>
      <c r="H5" s="2">
        <v>6</v>
      </c>
      <c r="I5" s="6">
        <v>0</v>
      </c>
      <c r="J5" s="2">
        <v>0</v>
      </c>
      <c r="L5" s="19"/>
      <c r="Q5" s="31"/>
    </row>
    <row r="6" spans="1:21" x14ac:dyDescent="0.2">
      <c r="A6" s="7" t="s">
        <v>3</v>
      </c>
      <c r="B6" s="2">
        <v>0</v>
      </c>
      <c r="C6" s="2">
        <v>0</v>
      </c>
      <c r="D6" s="2">
        <v>0</v>
      </c>
      <c r="E6" s="2">
        <v>2</v>
      </c>
      <c r="F6" s="10">
        <v>0</v>
      </c>
      <c r="G6" s="2">
        <v>10</v>
      </c>
      <c r="H6" s="2">
        <v>10</v>
      </c>
      <c r="I6" s="6">
        <v>0</v>
      </c>
      <c r="J6" s="2">
        <v>0</v>
      </c>
    </row>
    <row r="7" spans="1:21" x14ac:dyDescent="0.2">
      <c r="A7" s="7" t="s">
        <v>4</v>
      </c>
      <c r="B7" s="2">
        <v>0</v>
      </c>
      <c r="C7" s="2">
        <v>0</v>
      </c>
      <c r="D7" s="2">
        <v>4</v>
      </c>
      <c r="E7" s="2">
        <v>4</v>
      </c>
      <c r="F7" s="10">
        <v>0</v>
      </c>
      <c r="G7" s="2">
        <v>8</v>
      </c>
      <c r="H7" s="2">
        <v>6</v>
      </c>
      <c r="I7" s="6">
        <v>0</v>
      </c>
      <c r="J7" s="2">
        <v>0</v>
      </c>
    </row>
    <row r="8" spans="1:21" x14ac:dyDescent="0.2">
      <c r="A8" s="7" t="s">
        <v>5</v>
      </c>
      <c r="B8" s="2">
        <v>0</v>
      </c>
      <c r="C8" s="2">
        <v>2</v>
      </c>
      <c r="D8" s="2">
        <v>4</v>
      </c>
      <c r="E8" s="2">
        <v>2</v>
      </c>
      <c r="F8" s="10">
        <v>0</v>
      </c>
      <c r="G8" s="2">
        <v>10</v>
      </c>
      <c r="H8" s="2">
        <v>6</v>
      </c>
      <c r="I8" s="6">
        <v>2</v>
      </c>
      <c r="J8" s="2">
        <v>0</v>
      </c>
    </row>
    <row r="9" spans="1:21" x14ac:dyDescent="0.2">
      <c r="A9" s="7" t="s">
        <v>6</v>
      </c>
      <c r="B9" s="2">
        <v>0</v>
      </c>
      <c r="C9" s="2">
        <v>0</v>
      </c>
      <c r="D9" s="2">
        <v>0</v>
      </c>
      <c r="E9" s="2">
        <v>0</v>
      </c>
      <c r="F9" s="10">
        <v>0</v>
      </c>
      <c r="G9" s="2">
        <v>8</v>
      </c>
      <c r="H9" s="2">
        <v>6</v>
      </c>
      <c r="I9" s="6">
        <v>0</v>
      </c>
      <c r="J9" s="2">
        <v>0</v>
      </c>
    </row>
    <row r="10" spans="1:21" x14ac:dyDescent="0.2">
      <c r="A10" s="7" t="s">
        <v>7</v>
      </c>
      <c r="B10" s="2">
        <v>0</v>
      </c>
      <c r="C10" s="2">
        <v>0</v>
      </c>
      <c r="D10" s="2">
        <v>4</v>
      </c>
      <c r="E10" s="2">
        <v>2</v>
      </c>
      <c r="F10" s="10">
        <v>0</v>
      </c>
      <c r="G10" s="2">
        <v>10</v>
      </c>
      <c r="H10" s="2">
        <v>8</v>
      </c>
      <c r="I10" s="6">
        <v>0</v>
      </c>
      <c r="J10" s="2">
        <v>0</v>
      </c>
    </row>
    <row r="11" spans="1:21" x14ac:dyDescent="0.2">
      <c r="A11" s="7" t="s">
        <v>8</v>
      </c>
      <c r="B11" s="2">
        <v>0</v>
      </c>
      <c r="C11" s="2">
        <v>0</v>
      </c>
      <c r="D11" s="2">
        <v>4</v>
      </c>
      <c r="E11" s="2">
        <v>4</v>
      </c>
      <c r="F11" s="10">
        <v>0</v>
      </c>
      <c r="G11" s="2">
        <v>8</v>
      </c>
      <c r="H11" s="2">
        <v>4</v>
      </c>
      <c r="I11" s="6">
        <v>0</v>
      </c>
      <c r="J11" s="2">
        <v>0</v>
      </c>
    </row>
    <row r="12" spans="1:21" x14ac:dyDescent="0.2">
      <c r="A12" s="7" t="s">
        <v>9</v>
      </c>
      <c r="B12" s="2">
        <v>0</v>
      </c>
      <c r="C12" s="2">
        <v>0</v>
      </c>
      <c r="D12" s="2">
        <v>2</v>
      </c>
      <c r="E12" s="2">
        <v>2</v>
      </c>
      <c r="F12" s="10">
        <v>0</v>
      </c>
      <c r="G12" s="2">
        <v>6</v>
      </c>
      <c r="H12" s="2">
        <v>6</v>
      </c>
      <c r="I12" s="6">
        <v>0</v>
      </c>
      <c r="J12" s="2">
        <v>0</v>
      </c>
    </row>
    <row r="13" spans="1:21" x14ac:dyDescent="0.2">
      <c r="A13" s="7" t="s">
        <v>10</v>
      </c>
      <c r="B13" s="2">
        <v>0</v>
      </c>
      <c r="C13" s="2">
        <v>0</v>
      </c>
      <c r="D13" s="2">
        <v>2</v>
      </c>
      <c r="E13" s="2">
        <v>2</v>
      </c>
      <c r="F13" s="10">
        <v>0</v>
      </c>
      <c r="G13" s="2">
        <v>6</v>
      </c>
      <c r="H13" s="2">
        <v>2</v>
      </c>
      <c r="I13" s="6">
        <v>2</v>
      </c>
      <c r="J13" s="2">
        <v>2</v>
      </c>
    </row>
    <row r="14" spans="1:21" x14ac:dyDescent="0.2">
      <c r="A14" s="7" t="s">
        <v>11</v>
      </c>
      <c r="B14" s="2">
        <v>0</v>
      </c>
      <c r="C14" s="2">
        <v>2</v>
      </c>
      <c r="D14" s="2">
        <v>8</v>
      </c>
      <c r="E14" s="2">
        <v>8</v>
      </c>
      <c r="F14" s="10">
        <v>0</v>
      </c>
      <c r="G14" s="2">
        <v>10</v>
      </c>
      <c r="H14" s="2">
        <v>8</v>
      </c>
      <c r="I14" s="6">
        <v>2</v>
      </c>
      <c r="J14" s="2">
        <v>2</v>
      </c>
    </row>
    <row r="15" spans="1:21" x14ac:dyDescent="0.2">
      <c r="A15" s="7" t="s">
        <v>12</v>
      </c>
      <c r="B15" s="2">
        <v>0</v>
      </c>
      <c r="C15" s="2">
        <v>0</v>
      </c>
      <c r="D15" s="2">
        <v>0</v>
      </c>
      <c r="E15" s="2">
        <v>0</v>
      </c>
      <c r="F15" s="10">
        <v>0</v>
      </c>
      <c r="G15" s="2">
        <v>2</v>
      </c>
      <c r="H15" s="2">
        <v>2</v>
      </c>
      <c r="I15" s="6">
        <v>2</v>
      </c>
      <c r="J15" s="2">
        <v>0</v>
      </c>
    </row>
    <row r="16" spans="1:21" x14ac:dyDescent="0.2">
      <c r="A16" s="7" t="s">
        <v>13</v>
      </c>
      <c r="B16" s="2">
        <v>0</v>
      </c>
      <c r="C16" s="2">
        <v>0</v>
      </c>
      <c r="D16" s="2">
        <v>2</v>
      </c>
      <c r="E16" s="2">
        <v>2</v>
      </c>
      <c r="F16" s="10">
        <v>0</v>
      </c>
      <c r="G16" s="2">
        <v>6</v>
      </c>
      <c r="H16" s="2">
        <v>6</v>
      </c>
      <c r="I16" s="6">
        <v>2</v>
      </c>
      <c r="J16" s="2">
        <v>0</v>
      </c>
    </row>
    <row r="17" spans="1:10" x14ac:dyDescent="0.2">
      <c r="A17" s="7" t="s">
        <v>14</v>
      </c>
      <c r="B17" s="2">
        <v>0</v>
      </c>
      <c r="C17" s="2">
        <v>0</v>
      </c>
      <c r="D17" s="2">
        <v>2</v>
      </c>
      <c r="E17" s="2">
        <v>2</v>
      </c>
      <c r="F17" s="10">
        <v>0</v>
      </c>
      <c r="G17" s="2">
        <v>4</v>
      </c>
      <c r="H17" s="2">
        <v>6</v>
      </c>
      <c r="I17" s="6">
        <v>0</v>
      </c>
      <c r="J17" s="2">
        <v>0</v>
      </c>
    </row>
    <row r="18" spans="1:10" x14ac:dyDescent="0.2">
      <c r="A18" s="7" t="s">
        <v>15</v>
      </c>
      <c r="B18" s="2">
        <v>2</v>
      </c>
      <c r="C18" s="2">
        <v>2</v>
      </c>
      <c r="D18" s="2">
        <v>2</v>
      </c>
      <c r="E18" s="2">
        <v>2</v>
      </c>
      <c r="F18" s="10">
        <v>0</v>
      </c>
      <c r="G18" s="2">
        <v>14</v>
      </c>
      <c r="H18" s="2">
        <v>14</v>
      </c>
      <c r="I18" s="6">
        <v>2</v>
      </c>
      <c r="J18" s="2">
        <v>2</v>
      </c>
    </row>
    <row r="19" spans="1:10" x14ac:dyDescent="0.2">
      <c r="A19" s="7" t="s">
        <v>16</v>
      </c>
      <c r="B19" s="2">
        <v>0</v>
      </c>
      <c r="C19" s="2">
        <v>0</v>
      </c>
      <c r="D19" s="2">
        <v>0</v>
      </c>
      <c r="E19" s="2">
        <v>0</v>
      </c>
      <c r="F19" s="10">
        <v>0</v>
      </c>
      <c r="G19" s="2">
        <v>12</v>
      </c>
      <c r="H19" s="2">
        <v>6</v>
      </c>
      <c r="I19" s="6">
        <v>0</v>
      </c>
      <c r="J19" s="2">
        <v>0</v>
      </c>
    </row>
    <row r="20" spans="1:10" x14ac:dyDescent="0.2">
      <c r="A20" s="7" t="s">
        <v>17</v>
      </c>
      <c r="B20" s="2">
        <v>0</v>
      </c>
      <c r="C20" s="2">
        <v>0</v>
      </c>
      <c r="D20" s="2">
        <v>8</v>
      </c>
      <c r="E20" s="2">
        <v>8</v>
      </c>
      <c r="F20" s="10">
        <v>0</v>
      </c>
      <c r="G20" s="2">
        <v>14</v>
      </c>
      <c r="H20" s="2">
        <v>10</v>
      </c>
      <c r="I20" s="6">
        <v>2</v>
      </c>
      <c r="J20" s="2">
        <v>0</v>
      </c>
    </row>
    <row r="21" spans="1:10" x14ac:dyDescent="0.2">
      <c r="A21" s="7" t="s">
        <v>18</v>
      </c>
      <c r="B21" s="2">
        <v>0</v>
      </c>
      <c r="C21" s="2">
        <v>0</v>
      </c>
      <c r="D21" s="2">
        <v>4</v>
      </c>
      <c r="E21" s="2">
        <v>4</v>
      </c>
      <c r="F21" s="10">
        <v>0</v>
      </c>
      <c r="G21" s="2">
        <v>10</v>
      </c>
      <c r="H21" s="2">
        <v>8</v>
      </c>
      <c r="I21" s="6">
        <v>0</v>
      </c>
      <c r="J21" s="2">
        <v>0</v>
      </c>
    </row>
    <row r="22" spans="1:10" x14ac:dyDescent="0.2">
      <c r="A22" s="7" t="s">
        <v>19</v>
      </c>
      <c r="B22" s="2">
        <v>0</v>
      </c>
      <c r="C22" s="2">
        <v>0</v>
      </c>
      <c r="D22" s="2">
        <v>0</v>
      </c>
      <c r="E22" s="2">
        <v>0</v>
      </c>
      <c r="F22" s="10">
        <v>0</v>
      </c>
      <c r="G22" s="2">
        <v>8</v>
      </c>
      <c r="H22" s="2">
        <v>6</v>
      </c>
      <c r="I22" s="6">
        <v>0</v>
      </c>
      <c r="J22" s="2">
        <v>0</v>
      </c>
    </row>
    <row r="23" spans="1:10" x14ac:dyDescent="0.2">
      <c r="A23" s="7" t="s">
        <v>20</v>
      </c>
      <c r="B23" s="2">
        <v>0</v>
      </c>
      <c r="C23" s="2">
        <v>0</v>
      </c>
      <c r="D23" s="2">
        <v>2</v>
      </c>
      <c r="E23" s="2">
        <v>2</v>
      </c>
      <c r="F23" s="10">
        <v>0</v>
      </c>
      <c r="G23" s="2">
        <v>4</v>
      </c>
      <c r="H23" s="2">
        <v>4</v>
      </c>
      <c r="I23" s="6">
        <v>2</v>
      </c>
      <c r="J23" s="2">
        <v>2</v>
      </c>
    </row>
    <row r="24" spans="1:10" x14ac:dyDescent="0.2">
      <c r="A24" s="7" t="s">
        <v>21</v>
      </c>
      <c r="B24" s="2">
        <v>0</v>
      </c>
      <c r="C24" s="2">
        <v>0</v>
      </c>
      <c r="D24" s="2">
        <v>4</v>
      </c>
      <c r="E24" s="2">
        <v>4</v>
      </c>
      <c r="F24" s="10">
        <v>0</v>
      </c>
      <c r="G24" s="2">
        <v>4</v>
      </c>
      <c r="H24" s="2">
        <v>4</v>
      </c>
      <c r="I24" s="6">
        <v>0</v>
      </c>
      <c r="J24" s="2">
        <v>0</v>
      </c>
    </row>
    <row r="25" spans="1:10" x14ac:dyDescent="0.2">
      <c r="A25" s="7" t="s">
        <v>22</v>
      </c>
      <c r="B25" s="2">
        <v>0</v>
      </c>
      <c r="C25" s="2">
        <v>0</v>
      </c>
      <c r="D25" s="2">
        <v>6</v>
      </c>
      <c r="E25" s="2">
        <v>6</v>
      </c>
      <c r="F25" s="10">
        <v>0</v>
      </c>
      <c r="G25" s="2">
        <v>10</v>
      </c>
      <c r="H25" s="2">
        <v>6</v>
      </c>
      <c r="I25" s="6">
        <v>0</v>
      </c>
      <c r="J25" s="2">
        <v>0</v>
      </c>
    </row>
    <row r="26" spans="1:10" x14ac:dyDescent="0.2">
      <c r="A26" s="7" t="s">
        <v>23</v>
      </c>
      <c r="B26" s="5">
        <v>0</v>
      </c>
      <c r="C26" s="2">
        <v>0</v>
      </c>
      <c r="D26" s="2">
        <v>2</v>
      </c>
      <c r="E26" s="2">
        <v>2</v>
      </c>
      <c r="F26" s="10">
        <v>0</v>
      </c>
      <c r="G26" s="2">
        <v>8</v>
      </c>
      <c r="H26" s="2">
        <v>8</v>
      </c>
      <c r="I26" s="6">
        <v>0</v>
      </c>
      <c r="J26" s="2">
        <v>0</v>
      </c>
    </row>
    <row r="27" spans="1:10" x14ac:dyDescent="0.2">
      <c r="A27" s="7" t="s">
        <v>24</v>
      </c>
      <c r="B27" s="2">
        <v>0</v>
      </c>
      <c r="C27" s="2">
        <v>0</v>
      </c>
      <c r="D27" s="2">
        <v>0</v>
      </c>
      <c r="E27" s="2">
        <v>0</v>
      </c>
      <c r="F27" s="10">
        <v>0</v>
      </c>
      <c r="G27" s="2">
        <v>8</v>
      </c>
      <c r="H27" s="2">
        <v>8</v>
      </c>
      <c r="I27" s="6">
        <v>0</v>
      </c>
      <c r="J27" s="2">
        <v>0</v>
      </c>
    </row>
    <row r="28" spans="1:10" x14ac:dyDescent="0.2">
      <c r="A28" s="7" t="s">
        <v>25</v>
      </c>
      <c r="B28" s="2">
        <v>0</v>
      </c>
      <c r="C28" s="2">
        <v>0</v>
      </c>
      <c r="D28" s="2">
        <v>0</v>
      </c>
      <c r="E28" s="2">
        <v>0</v>
      </c>
      <c r="F28" s="10">
        <v>0</v>
      </c>
      <c r="G28" s="2">
        <v>12</v>
      </c>
      <c r="H28" s="2">
        <v>8</v>
      </c>
      <c r="I28" s="6">
        <v>0</v>
      </c>
      <c r="J28" s="2">
        <v>0</v>
      </c>
    </row>
    <row r="29" spans="1:10" x14ac:dyDescent="0.2">
      <c r="A29" s="7" t="s">
        <v>26</v>
      </c>
      <c r="B29" s="2">
        <v>0</v>
      </c>
      <c r="C29" s="2">
        <v>0</v>
      </c>
      <c r="D29" s="2">
        <v>6</v>
      </c>
      <c r="E29" s="2">
        <v>6</v>
      </c>
      <c r="F29" s="10">
        <v>0</v>
      </c>
      <c r="G29" s="2">
        <v>18</v>
      </c>
      <c r="H29" s="2">
        <v>12</v>
      </c>
      <c r="I29" s="6">
        <v>0</v>
      </c>
      <c r="J29" s="2">
        <v>0</v>
      </c>
    </row>
    <row r="30" spans="1:10" x14ac:dyDescent="0.2">
      <c r="A30" s="7" t="s">
        <v>27</v>
      </c>
      <c r="B30" s="2">
        <v>0</v>
      </c>
      <c r="C30" s="2">
        <v>0</v>
      </c>
      <c r="D30" s="2">
        <v>8</v>
      </c>
      <c r="E30" s="2">
        <v>8</v>
      </c>
      <c r="F30" s="10">
        <v>0</v>
      </c>
      <c r="G30" s="2">
        <v>12</v>
      </c>
      <c r="H30" s="2">
        <v>10</v>
      </c>
      <c r="I30" s="6">
        <v>0</v>
      </c>
      <c r="J30" s="2">
        <v>0</v>
      </c>
    </row>
    <row r="31" spans="1:10" x14ac:dyDescent="0.2">
      <c r="A31" s="7" t="s">
        <v>28</v>
      </c>
      <c r="B31" s="2">
        <v>0</v>
      </c>
      <c r="C31" s="2">
        <v>0</v>
      </c>
      <c r="D31" s="2">
        <v>2</v>
      </c>
      <c r="E31" s="2">
        <v>2</v>
      </c>
      <c r="F31" s="10">
        <v>0</v>
      </c>
      <c r="G31" s="2">
        <v>4</v>
      </c>
      <c r="H31" s="2">
        <v>4</v>
      </c>
      <c r="I31" s="6">
        <v>0</v>
      </c>
      <c r="J31" s="2">
        <v>0</v>
      </c>
    </row>
    <row r="32" spans="1:10" x14ac:dyDescent="0.2">
      <c r="A32" s="7" t="s">
        <v>29</v>
      </c>
      <c r="B32" s="2">
        <v>0</v>
      </c>
      <c r="C32" s="2">
        <v>0</v>
      </c>
      <c r="D32" s="2">
        <v>4</v>
      </c>
      <c r="E32" s="2">
        <v>4</v>
      </c>
      <c r="F32" s="10">
        <v>0</v>
      </c>
      <c r="G32" s="2">
        <v>16</v>
      </c>
      <c r="H32" s="2">
        <v>12</v>
      </c>
      <c r="I32" s="6">
        <v>0</v>
      </c>
      <c r="J32" s="2">
        <v>0</v>
      </c>
    </row>
    <row r="33" spans="1:10" x14ac:dyDescent="0.2">
      <c r="A33" s="7" t="s">
        <v>30</v>
      </c>
      <c r="B33" s="2">
        <v>0</v>
      </c>
      <c r="C33" s="2">
        <v>0</v>
      </c>
      <c r="D33" s="2">
        <v>2</v>
      </c>
      <c r="E33" s="2">
        <v>2</v>
      </c>
      <c r="F33" s="10">
        <v>0</v>
      </c>
      <c r="G33" s="2">
        <v>8</v>
      </c>
      <c r="H33" s="2">
        <v>4</v>
      </c>
      <c r="I33" s="6">
        <v>0</v>
      </c>
      <c r="J33" s="2">
        <v>0</v>
      </c>
    </row>
    <row r="34" spans="1:10" x14ac:dyDescent="0.2">
      <c r="A34" s="7" t="s">
        <v>31</v>
      </c>
      <c r="B34" s="2">
        <v>0</v>
      </c>
      <c r="C34" s="2">
        <v>0</v>
      </c>
      <c r="D34" s="2">
        <v>8</v>
      </c>
      <c r="E34" s="2">
        <v>8</v>
      </c>
      <c r="F34" s="10">
        <v>0</v>
      </c>
      <c r="G34" s="2">
        <v>10</v>
      </c>
      <c r="H34" s="2">
        <v>10</v>
      </c>
      <c r="I34" s="6">
        <v>0</v>
      </c>
      <c r="J34" s="2">
        <v>0</v>
      </c>
    </row>
    <row r="35" spans="1:10" x14ac:dyDescent="0.2">
      <c r="A35" s="7" t="s">
        <v>32</v>
      </c>
      <c r="B35" s="2">
        <v>0</v>
      </c>
      <c r="C35" s="2">
        <v>0</v>
      </c>
      <c r="D35" s="2">
        <v>4</v>
      </c>
      <c r="E35" s="2">
        <v>4</v>
      </c>
      <c r="F35" s="10">
        <v>0</v>
      </c>
      <c r="G35" s="2">
        <v>12</v>
      </c>
      <c r="H35" s="2">
        <v>6</v>
      </c>
      <c r="I35" s="6">
        <v>0</v>
      </c>
      <c r="J35" s="2">
        <v>2</v>
      </c>
    </row>
    <row r="36" spans="1:10" x14ac:dyDescent="0.2">
      <c r="A36" s="7" t="s">
        <v>33</v>
      </c>
      <c r="B36" s="2">
        <v>4</v>
      </c>
      <c r="C36" s="2">
        <v>0</v>
      </c>
      <c r="D36" s="2">
        <v>0</v>
      </c>
      <c r="E36" s="2">
        <v>0</v>
      </c>
      <c r="F36" s="10">
        <v>0</v>
      </c>
      <c r="G36" s="2">
        <v>6</v>
      </c>
      <c r="H36" s="2">
        <v>6</v>
      </c>
      <c r="I36" s="6">
        <v>0</v>
      </c>
      <c r="J36" s="2">
        <v>0</v>
      </c>
    </row>
    <row r="37" spans="1:10" x14ac:dyDescent="0.2">
      <c r="A37" s="7" t="s">
        <v>34</v>
      </c>
      <c r="B37" s="2">
        <v>0</v>
      </c>
      <c r="C37" s="2">
        <v>0</v>
      </c>
      <c r="D37" s="2">
        <v>4</v>
      </c>
      <c r="E37" s="2">
        <v>6</v>
      </c>
      <c r="F37" s="10">
        <v>0</v>
      </c>
      <c r="G37" s="2">
        <v>10</v>
      </c>
      <c r="H37" s="2">
        <v>10</v>
      </c>
      <c r="I37" s="6">
        <v>2</v>
      </c>
      <c r="J37" s="2">
        <v>0</v>
      </c>
    </row>
    <row r="38" spans="1:10" x14ac:dyDescent="0.2">
      <c r="A38" s="7" t="s">
        <v>35</v>
      </c>
      <c r="B38" s="2">
        <v>0</v>
      </c>
      <c r="C38" s="2">
        <v>0</v>
      </c>
      <c r="D38" s="2">
        <v>8</v>
      </c>
      <c r="E38" s="2">
        <v>10</v>
      </c>
      <c r="F38" s="10">
        <v>0</v>
      </c>
      <c r="G38" s="2">
        <v>16</v>
      </c>
      <c r="H38" s="2">
        <v>14</v>
      </c>
      <c r="I38" s="6">
        <v>0</v>
      </c>
      <c r="J38" s="2">
        <v>0</v>
      </c>
    </row>
    <row r="39" spans="1:10" x14ac:dyDescent="0.2">
      <c r="A39" s="7" t="s">
        <v>36</v>
      </c>
      <c r="B39" s="2">
        <v>0</v>
      </c>
      <c r="C39" s="2">
        <v>0</v>
      </c>
      <c r="D39" s="2">
        <v>6</v>
      </c>
      <c r="E39" s="2">
        <v>6</v>
      </c>
      <c r="F39" s="10">
        <v>0</v>
      </c>
      <c r="G39" s="2">
        <v>10</v>
      </c>
      <c r="H39" s="2">
        <v>10</v>
      </c>
      <c r="I39" s="6">
        <v>0</v>
      </c>
      <c r="J39" s="2">
        <v>0</v>
      </c>
    </row>
    <row r="40" spans="1:10" x14ac:dyDescent="0.2">
      <c r="A40" s="7" t="s">
        <v>37</v>
      </c>
      <c r="B40" s="2">
        <v>0</v>
      </c>
      <c r="C40" s="2">
        <v>0</v>
      </c>
      <c r="D40" s="2">
        <v>6</v>
      </c>
      <c r="E40" s="2">
        <v>6</v>
      </c>
      <c r="F40" s="10">
        <v>0</v>
      </c>
      <c r="G40" s="2">
        <v>14</v>
      </c>
      <c r="H40" s="2">
        <v>12</v>
      </c>
      <c r="I40" s="6">
        <v>0</v>
      </c>
      <c r="J40" s="2">
        <v>0</v>
      </c>
    </row>
    <row r="41" spans="1:10" x14ac:dyDescent="0.2">
      <c r="A41" s="7" t="s">
        <v>38</v>
      </c>
      <c r="B41" s="2">
        <v>0</v>
      </c>
      <c r="C41" s="2">
        <v>0</v>
      </c>
      <c r="D41" s="2">
        <v>2</v>
      </c>
      <c r="E41" s="2">
        <v>2</v>
      </c>
      <c r="F41" s="10">
        <v>0</v>
      </c>
      <c r="G41" s="2">
        <v>16</v>
      </c>
      <c r="H41" s="2">
        <v>14</v>
      </c>
      <c r="I41" s="6">
        <v>0</v>
      </c>
      <c r="J41" s="2">
        <v>0</v>
      </c>
    </row>
    <row r="42" spans="1:10" x14ac:dyDescent="0.2">
      <c r="A42" s="7" t="s">
        <v>39</v>
      </c>
      <c r="B42" s="2">
        <v>0</v>
      </c>
      <c r="C42" s="2">
        <v>0</v>
      </c>
      <c r="D42" s="2">
        <v>2</v>
      </c>
      <c r="E42" s="2">
        <v>2</v>
      </c>
      <c r="F42" s="10">
        <v>0</v>
      </c>
      <c r="G42" s="2">
        <v>8</v>
      </c>
      <c r="H42" s="2">
        <v>8</v>
      </c>
      <c r="I42" s="6">
        <v>0</v>
      </c>
      <c r="J42" s="2">
        <v>2</v>
      </c>
    </row>
    <row r="43" spans="1:10" x14ac:dyDescent="0.2">
      <c r="A43" s="7" t="s">
        <v>40</v>
      </c>
      <c r="B43" s="2">
        <v>0</v>
      </c>
      <c r="C43" s="2">
        <v>0</v>
      </c>
      <c r="D43" s="2">
        <v>0</v>
      </c>
      <c r="E43" s="2">
        <v>0</v>
      </c>
      <c r="F43" s="10">
        <v>0</v>
      </c>
      <c r="G43" s="2">
        <v>6</v>
      </c>
      <c r="H43" s="2">
        <v>4</v>
      </c>
      <c r="I43" s="6">
        <v>0</v>
      </c>
      <c r="J43" s="2">
        <v>0</v>
      </c>
    </row>
    <row r="44" spans="1:10" x14ac:dyDescent="0.2">
      <c r="A44" s="7" t="s">
        <v>41</v>
      </c>
      <c r="B44" s="2">
        <v>0</v>
      </c>
      <c r="C44" s="2">
        <v>0</v>
      </c>
      <c r="D44" s="2">
        <v>0</v>
      </c>
      <c r="E44" s="2">
        <v>0</v>
      </c>
      <c r="F44" s="10">
        <v>0</v>
      </c>
      <c r="G44" s="2">
        <v>6</v>
      </c>
      <c r="H44" s="2">
        <v>4</v>
      </c>
      <c r="I44" s="6">
        <v>0</v>
      </c>
      <c r="J44" s="2">
        <v>0</v>
      </c>
    </row>
    <row r="45" spans="1:10" x14ac:dyDescent="0.2">
      <c r="A45" s="7" t="s">
        <v>42</v>
      </c>
      <c r="B45" s="2">
        <v>0</v>
      </c>
      <c r="C45" s="2">
        <v>0</v>
      </c>
      <c r="D45" s="2">
        <v>6</v>
      </c>
      <c r="E45" s="2">
        <v>6</v>
      </c>
      <c r="F45" s="10">
        <v>0</v>
      </c>
      <c r="G45" s="2">
        <v>14</v>
      </c>
      <c r="H45" s="2">
        <v>10</v>
      </c>
      <c r="I45" s="6">
        <v>0</v>
      </c>
      <c r="J45" s="2">
        <v>2</v>
      </c>
    </row>
    <row r="46" spans="1:10" x14ac:dyDescent="0.2">
      <c r="A46" s="7" t="s">
        <v>43</v>
      </c>
      <c r="B46" s="2">
        <v>0</v>
      </c>
      <c r="C46" s="2">
        <v>0</v>
      </c>
      <c r="D46" s="2">
        <v>2</v>
      </c>
      <c r="E46" s="2">
        <v>2</v>
      </c>
      <c r="F46" s="10">
        <v>0</v>
      </c>
      <c r="G46" s="2">
        <v>10</v>
      </c>
      <c r="H46" s="2">
        <v>8</v>
      </c>
      <c r="I46" s="6">
        <v>2</v>
      </c>
      <c r="J46" s="2">
        <v>2</v>
      </c>
    </row>
    <row r="47" spans="1:10" x14ac:dyDescent="0.2">
      <c r="A47" s="7" t="s">
        <v>44</v>
      </c>
      <c r="B47" s="2">
        <v>0</v>
      </c>
      <c r="C47" s="2">
        <v>0</v>
      </c>
      <c r="D47" s="2">
        <v>6</v>
      </c>
      <c r="E47" s="5">
        <v>6</v>
      </c>
      <c r="F47" s="10">
        <v>0</v>
      </c>
      <c r="G47" s="2">
        <v>10</v>
      </c>
      <c r="H47" s="2">
        <v>8</v>
      </c>
      <c r="I47" s="6">
        <v>0</v>
      </c>
      <c r="J47" s="2">
        <v>0</v>
      </c>
    </row>
    <row r="48" spans="1:10" x14ac:dyDescent="0.2">
      <c r="A48" s="7" t="s">
        <v>45</v>
      </c>
      <c r="B48" s="2">
        <v>0</v>
      </c>
      <c r="C48" s="2">
        <v>0</v>
      </c>
      <c r="D48" s="2">
        <v>8</v>
      </c>
      <c r="E48" s="5">
        <v>8</v>
      </c>
      <c r="F48" s="10">
        <v>0</v>
      </c>
      <c r="G48" s="2">
        <v>10</v>
      </c>
      <c r="H48" s="5">
        <v>10</v>
      </c>
      <c r="I48" s="6">
        <v>0</v>
      </c>
      <c r="J48" s="2">
        <v>2</v>
      </c>
    </row>
    <row r="49" spans="1:10" x14ac:dyDescent="0.2">
      <c r="A49" s="7" t="s">
        <v>46</v>
      </c>
      <c r="B49" s="2">
        <v>0</v>
      </c>
      <c r="C49" s="2">
        <v>2</v>
      </c>
      <c r="D49" s="2">
        <v>6</v>
      </c>
      <c r="E49" s="2">
        <v>6</v>
      </c>
      <c r="F49" s="10">
        <v>0</v>
      </c>
      <c r="G49" s="2">
        <v>12</v>
      </c>
      <c r="H49" s="2">
        <v>8</v>
      </c>
      <c r="I49" s="6">
        <v>4</v>
      </c>
      <c r="J49" s="2">
        <v>0</v>
      </c>
    </row>
    <row r="50" spans="1:10" x14ac:dyDescent="0.2">
      <c r="A50" s="7" t="s">
        <v>47</v>
      </c>
      <c r="B50" s="2">
        <v>0</v>
      </c>
      <c r="C50" s="2">
        <v>2</v>
      </c>
      <c r="D50" s="2">
        <v>0</v>
      </c>
      <c r="E50" s="2">
        <v>0</v>
      </c>
      <c r="F50" s="10">
        <v>0</v>
      </c>
      <c r="G50" s="2">
        <v>6</v>
      </c>
      <c r="H50" s="2">
        <v>4</v>
      </c>
      <c r="I50" s="6">
        <v>2</v>
      </c>
      <c r="J50" s="2">
        <v>2</v>
      </c>
    </row>
    <row r="51" spans="1:10" x14ac:dyDescent="0.2">
      <c r="A51" s="7" t="s">
        <v>48</v>
      </c>
      <c r="B51" s="2">
        <v>0</v>
      </c>
      <c r="C51" s="2">
        <v>0</v>
      </c>
      <c r="D51" s="2">
        <v>2</v>
      </c>
      <c r="E51" s="2">
        <v>2</v>
      </c>
      <c r="F51" s="10">
        <v>0</v>
      </c>
      <c r="G51" s="2">
        <v>8</v>
      </c>
      <c r="H51" s="2">
        <v>6</v>
      </c>
      <c r="I51" s="6">
        <v>2</v>
      </c>
      <c r="J51" s="2">
        <v>0</v>
      </c>
    </row>
    <row r="52" spans="1:10" x14ac:dyDescent="0.2">
      <c r="A52" s="7" t="s">
        <v>49</v>
      </c>
      <c r="B52" s="2">
        <v>0</v>
      </c>
      <c r="C52" s="6">
        <v>0</v>
      </c>
      <c r="D52" s="2">
        <v>4</v>
      </c>
      <c r="E52" s="2">
        <v>4</v>
      </c>
      <c r="F52" s="10">
        <v>0</v>
      </c>
      <c r="G52" s="2">
        <v>4</v>
      </c>
      <c r="H52" s="2">
        <v>0</v>
      </c>
      <c r="I52" s="6">
        <v>0</v>
      </c>
      <c r="J52" s="2">
        <v>0</v>
      </c>
    </row>
    <row r="53" spans="1:10" x14ac:dyDescent="0.2">
      <c r="A53" s="7" t="s">
        <v>50</v>
      </c>
      <c r="B53" s="6">
        <v>0</v>
      </c>
      <c r="C53" s="2">
        <v>0</v>
      </c>
      <c r="D53" s="6">
        <v>0</v>
      </c>
      <c r="E53" s="2">
        <v>0</v>
      </c>
      <c r="F53" s="11">
        <v>0</v>
      </c>
      <c r="G53" s="6">
        <v>8</v>
      </c>
      <c r="H53" s="2">
        <v>4</v>
      </c>
      <c r="I53" s="6">
        <v>0</v>
      </c>
      <c r="J53" s="6">
        <v>0</v>
      </c>
    </row>
    <row r="54" spans="1:10" x14ac:dyDescent="0.2">
      <c r="B54" s="4"/>
      <c r="E54" s="5"/>
      <c r="F54" s="1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5B214C-24C4-F149-B0EE-D8E195F6E511}">
  <dimension ref="A1:U54"/>
  <sheetViews>
    <sheetView topLeftCell="J1" workbookViewId="0">
      <selection activeCell="L4" sqref="L4:U6"/>
    </sheetView>
  </sheetViews>
  <sheetFormatPr baseColWidth="10" defaultRowHeight="16" x14ac:dyDescent="0.2"/>
  <cols>
    <col min="2" max="2" width="12.5" customWidth="1"/>
  </cols>
  <sheetData>
    <row r="1" spans="1:21" x14ac:dyDescent="0.2">
      <c r="A1" s="17" t="s">
        <v>76</v>
      </c>
      <c r="B1" s="17" t="s">
        <v>81</v>
      </c>
      <c r="C1" s="17" t="s">
        <v>78</v>
      </c>
    </row>
    <row r="3" spans="1:21" x14ac:dyDescent="0.2">
      <c r="B3" s="18" t="s">
        <v>100</v>
      </c>
      <c r="C3" s="18" t="s">
        <v>58</v>
      </c>
      <c r="D3" s="18" t="s">
        <v>84</v>
      </c>
      <c r="E3" s="18" t="s">
        <v>85</v>
      </c>
      <c r="F3" s="18" t="s">
        <v>63</v>
      </c>
      <c r="G3" s="1" t="s">
        <v>88</v>
      </c>
      <c r="H3" s="1" t="s">
        <v>89</v>
      </c>
      <c r="I3" s="1" t="s">
        <v>90</v>
      </c>
      <c r="J3" s="1" t="s">
        <v>87</v>
      </c>
    </row>
    <row r="4" spans="1:21" x14ac:dyDescent="0.2">
      <c r="A4" s="7" t="s">
        <v>1</v>
      </c>
      <c r="B4" s="2">
        <v>2</v>
      </c>
      <c r="C4" s="2">
        <v>4</v>
      </c>
      <c r="D4" s="2">
        <v>4</v>
      </c>
      <c r="E4" s="2">
        <v>2</v>
      </c>
      <c r="F4" s="2">
        <v>0</v>
      </c>
      <c r="G4" s="2">
        <v>0</v>
      </c>
      <c r="H4" s="2">
        <v>0</v>
      </c>
      <c r="I4" s="2">
        <v>0</v>
      </c>
      <c r="J4" s="2">
        <v>2</v>
      </c>
      <c r="M4" s="26"/>
      <c r="N4" s="26"/>
      <c r="O4" s="26"/>
      <c r="P4" s="26"/>
      <c r="Q4" s="26"/>
      <c r="R4" s="26"/>
      <c r="S4" s="26"/>
      <c r="T4" s="26"/>
      <c r="U4" s="26"/>
    </row>
    <row r="5" spans="1:21" x14ac:dyDescent="0.2">
      <c r="A5" s="7" t="s">
        <v>2</v>
      </c>
      <c r="B5" s="2">
        <v>0</v>
      </c>
      <c r="C5" s="2">
        <v>0</v>
      </c>
      <c r="D5" s="2">
        <v>0</v>
      </c>
      <c r="E5" s="2">
        <v>0</v>
      </c>
      <c r="F5" s="2">
        <v>0</v>
      </c>
      <c r="G5" s="2">
        <v>2</v>
      </c>
      <c r="H5" s="2">
        <v>0</v>
      </c>
      <c r="I5" s="2">
        <v>0</v>
      </c>
      <c r="J5" s="2">
        <v>0</v>
      </c>
      <c r="L5" s="19"/>
    </row>
    <row r="6" spans="1:21" x14ac:dyDescent="0.2">
      <c r="A6" s="7" t="s">
        <v>3</v>
      </c>
      <c r="B6" s="2">
        <v>0</v>
      </c>
      <c r="C6" s="2">
        <v>2</v>
      </c>
      <c r="D6" s="2">
        <v>0</v>
      </c>
      <c r="E6" s="2">
        <v>0</v>
      </c>
      <c r="F6" s="2">
        <v>0</v>
      </c>
      <c r="G6" s="2">
        <v>2</v>
      </c>
      <c r="H6" s="2">
        <v>0</v>
      </c>
      <c r="I6" s="2">
        <v>0</v>
      </c>
      <c r="J6" s="2">
        <v>0</v>
      </c>
    </row>
    <row r="7" spans="1:21" x14ac:dyDescent="0.2">
      <c r="A7" s="7" t="s">
        <v>4</v>
      </c>
      <c r="B7" s="2">
        <v>0</v>
      </c>
      <c r="C7" s="2">
        <v>0</v>
      </c>
      <c r="D7" s="2">
        <v>0</v>
      </c>
      <c r="E7" s="2">
        <v>0</v>
      </c>
      <c r="F7" s="2">
        <v>0</v>
      </c>
      <c r="G7" s="2">
        <v>0</v>
      </c>
      <c r="H7" s="2">
        <v>0</v>
      </c>
      <c r="I7" s="2">
        <v>0</v>
      </c>
      <c r="J7" s="2">
        <v>0</v>
      </c>
    </row>
    <row r="8" spans="1:21" x14ac:dyDescent="0.2">
      <c r="A8" s="7" t="s">
        <v>5</v>
      </c>
      <c r="B8" s="2">
        <v>0</v>
      </c>
      <c r="C8" s="2">
        <v>0</v>
      </c>
      <c r="D8" s="2">
        <v>0</v>
      </c>
      <c r="E8" s="2">
        <v>0</v>
      </c>
      <c r="F8" s="2">
        <v>0</v>
      </c>
      <c r="G8" s="2">
        <v>0</v>
      </c>
      <c r="H8" s="2">
        <v>0</v>
      </c>
      <c r="I8" s="2">
        <v>0</v>
      </c>
      <c r="J8" s="2">
        <v>0</v>
      </c>
    </row>
    <row r="9" spans="1:21" x14ac:dyDescent="0.2">
      <c r="A9" s="7" t="s">
        <v>6</v>
      </c>
      <c r="B9" s="2">
        <v>0</v>
      </c>
      <c r="C9" s="2">
        <v>0</v>
      </c>
      <c r="D9" s="2">
        <v>0</v>
      </c>
      <c r="E9" s="2">
        <v>0</v>
      </c>
      <c r="F9" s="2">
        <v>0</v>
      </c>
      <c r="G9" s="2">
        <v>6</v>
      </c>
      <c r="H9" s="2">
        <v>0</v>
      </c>
      <c r="I9" s="2">
        <v>0</v>
      </c>
      <c r="J9" s="2">
        <v>0</v>
      </c>
    </row>
    <row r="10" spans="1:21" x14ac:dyDescent="0.2">
      <c r="A10" s="7" t="s">
        <v>7</v>
      </c>
      <c r="B10" s="2">
        <v>0</v>
      </c>
      <c r="C10" s="2">
        <v>0</v>
      </c>
      <c r="D10" s="2">
        <v>0</v>
      </c>
      <c r="E10" s="2">
        <v>0</v>
      </c>
      <c r="F10" s="2">
        <v>0</v>
      </c>
      <c r="G10" s="2">
        <v>2</v>
      </c>
      <c r="H10" s="2">
        <v>0</v>
      </c>
      <c r="I10" s="2">
        <v>0</v>
      </c>
      <c r="J10" s="2">
        <v>0</v>
      </c>
    </row>
    <row r="11" spans="1:21" x14ac:dyDescent="0.2">
      <c r="A11" s="7" t="s">
        <v>8</v>
      </c>
      <c r="B11" s="2">
        <v>0</v>
      </c>
      <c r="C11" s="2">
        <v>0</v>
      </c>
      <c r="D11" s="2">
        <v>0</v>
      </c>
      <c r="E11" s="2">
        <v>0</v>
      </c>
      <c r="F11" s="2">
        <v>0</v>
      </c>
      <c r="G11" s="2">
        <v>10</v>
      </c>
      <c r="H11" s="2">
        <v>6</v>
      </c>
      <c r="I11" s="2">
        <v>0</v>
      </c>
      <c r="J11" s="2">
        <v>0</v>
      </c>
    </row>
    <row r="12" spans="1:21" x14ac:dyDescent="0.2">
      <c r="A12" s="7" t="s">
        <v>9</v>
      </c>
      <c r="B12" s="2">
        <v>0</v>
      </c>
      <c r="C12" s="2">
        <v>0</v>
      </c>
      <c r="D12" s="2">
        <v>0</v>
      </c>
      <c r="E12" s="2">
        <v>0</v>
      </c>
      <c r="F12" s="2">
        <v>0</v>
      </c>
      <c r="G12" s="2">
        <v>2</v>
      </c>
      <c r="H12" s="2">
        <v>0</v>
      </c>
      <c r="I12" s="2">
        <v>0</v>
      </c>
      <c r="J12" s="2">
        <v>0</v>
      </c>
    </row>
    <row r="13" spans="1:21" x14ac:dyDescent="0.2">
      <c r="A13" s="7" t="s">
        <v>10</v>
      </c>
      <c r="B13" s="2">
        <v>0</v>
      </c>
      <c r="C13" s="2">
        <v>0</v>
      </c>
      <c r="D13" s="2">
        <v>0</v>
      </c>
      <c r="E13" s="2">
        <v>0</v>
      </c>
      <c r="F13" s="2">
        <v>0</v>
      </c>
      <c r="G13" s="2">
        <v>0</v>
      </c>
      <c r="H13" s="2">
        <v>0</v>
      </c>
      <c r="I13" s="2">
        <v>0</v>
      </c>
      <c r="J13" s="2">
        <v>0</v>
      </c>
    </row>
    <row r="14" spans="1:21" x14ac:dyDescent="0.2">
      <c r="A14" s="7" t="s">
        <v>11</v>
      </c>
      <c r="B14" s="2">
        <v>0</v>
      </c>
      <c r="C14" s="2">
        <v>0</v>
      </c>
      <c r="D14" s="2">
        <v>2</v>
      </c>
      <c r="E14" s="2">
        <v>0</v>
      </c>
      <c r="F14" s="2">
        <v>0</v>
      </c>
      <c r="G14" s="2">
        <v>8</v>
      </c>
      <c r="H14" s="2">
        <v>6</v>
      </c>
      <c r="I14" s="2">
        <v>2</v>
      </c>
      <c r="J14" s="2">
        <v>2</v>
      </c>
    </row>
    <row r="15" spans="1:21" x14ac:dyDescent="0.2">
      <c r="A15" s="7" t="s">
        <v>12</v>
      </c>
      <c r="B15" s="2">
        <v>0</v>
      </c>
      <c r="C15" s="2">
        <v>0</v>
      </c>
      <c r="D15" s="2">
        <v>0</v>
      </c>
      <c r="E15" s="2">
        <v>0</v>
      </c>
      <c r="F15" s="2">
        <v>0</v>
      </c>
      <c r="G15" s="2">
        <v>0</v>
      </c>
      <c r="H15" s="2">
        <v>2</v>
      </c>
      <c r="I15" s="2">
        <v>2</v>
      </c>
      <c r="J15" s="2">
        <v>0</v>
      </c>
    </row>
    <row r="16" spans="1:21" x14ac:dyDescent="0.2">
      <c r="A16" s="7" t="s">
        <v>13</v>
      </c>
      <c r="B16" s="2">
        <v>0</v>
      </c>
      <c r="C16" s="2">
        <v>0</v>
      </c>
      <c r="D16" s="2">
        <v>0</v>
      </c>
      <c r="E16" s="2">
        <v>0</v>
      </c>
      <c r="F16" s="2">
        <v>0</v>
      </c>
      <c r="G16" s="2">
        <v>2</v>
      </c>
      <c r="H16" s="2">
        <v>2</v>
      </c>
      <c r="I16" s="2">
        <v>0</v>
      </c>
      <c r="J16" s="2">
        <v>0</v>
      </c>
    </row>
    <row r="17" spans="1:10" x14ac:dyDescent="0.2">
      <c r="A17" s="7" t="s">
        <v>14</v>
      </c>
      <c r="B17" s="2">
        <v>0</v>
      </c>
      <c r="C17" s="2">
        <v>0</v>
      </c>
      <c r="D17" s="2">
        <v>0</v>
      </c>
      <c r="E17" s="2">
        <v>2</v>
      </c>
      <c r="F17" s="2">
        <v>0</v>
      </c>
      <c r="G17" s="2">
        <v>2</v>
      </c>
      <c r="H17" s="2">
        <v>2</v>
      </c>
      <c r="I17" s="2">
        <v>0</v>
      </c>
      <c r="J17" s="2">
        <v>0</v>
      </c>
    </row>
    <row r="18" spans="1:10" x14ac:dyDescent="0.2">
      <c r="A18" s="7" t="s">
        <v>15</v>
      </c>
      <c r="B18" s="2">
        <v>0</v>
      </c>
      <c r="C18" s="2">
        <v>0</v>
      </c>
      <c r="D18" s="2">
        <v>0</v>
      </c>
      <c r="E18" s="2">
        <v>0</v>
      </c>
      <c r="F18" s="2">
        <v>0</v>
      </c>
      <c r="G18" s="2">
        <v>8</v>
      </c>
      <c r="H18" s="2">
        <v>0</v>
      </c>
      <c r="I18" s="2">
        <v>0</v>
      </c>
      <c r="J18" s="2">
        <v>0</v>
      </c>
    </row>
    <row r="19" spans="1:10" x14ac:dyDescent="0.2">
      <c r="A19" s="7" t="s">
        <v>16</v>
      </c>
      <c r="B19" s="2">
        <v>0</v>
      </c>
      <c r="C19" s="2">
        <v>0</v>
      </c>
      <c r="D19" s="2">
        <v>0</v>
      </c>
      <c r="E19" s="2">
        <v>0</v>
      </c>
      <c r="F19" s="2">
        <v>0</v>
      </c>
      <c r="G19" s="2">
        <v>0</v>
      </c>
      <c r="H19" s="2">
        <v>0</v>
      </c>
      <c r="I19" s="2">
        <v>0</v>
      </c>
      <c r="J19" s="2">
        <v>0</v>
      </c>
    </row>
    <row r="20" spans="1:10" x14ac:dyDescent="0.2">
      <c r="A20" s="7" t="s">
        <v>17</v>
      </c>
      <c r="B20" s="2">
        <v>0</v>
      </c>
      <c r="C20" s="2">
        <v>0</v>
      </c>
      <c r="D20" s="2">
        <v>0</v>
      </c>
      <c r="E20" s="2">
        <v>0</v>
      </c>
      <c r="F20" s="2">
        <v>0</v>
      </c>
      <c r="G20" s="2">
        <v>2</v>
      </c>
      <c r="H20" s="2">
        <v>2</v>
      </c>
      <c r="I20" s="2">
        <v>2</v>
      </c>
      <c r="J20" s="2">
        <v>0</v>
      </c>
    </row>
    <row r="21" spans="1:10" x14ac:dyDescent="0.2">
      <c r="A21" s="7" t="s">
        <v>18</v>
      </c>
      <c r="B21" s="2">
        <v>0</v>
      </c>
      <c r="C21" s="2">
        <v>0</v>
      </c>
      <c r="D21" s="2">
        <v>0</v>
      </c>
      <c r="E21" s="2">
        <v>2</v>
      </c>
      <c r="F21" s="2">
        <v>0</v>
      </c>
      <c r="G21" s="2">
        <v>2</v>
      </c>
      <c r="H21" s="2">
        <v>0</v>
      </c>
      <c r="I21" s="2">
        <v>0</v>
      </c>
      <c r="J21" s="2">
        <v>0</v>
      </c>
    </row>
    <row r="22" spans="1:10" x14ac:dyDescent="0.2">
      <c r="A22" s="7" t="s">
        <v>19</v>
      </c>
      <c r="B22" s="2">
        <v>0</v>
      </c>
      <c r="C22" s="2">
        <v>0</v>
      </c>
      <c r="D22" s="2">
        <v>0</v>
      </c>
      <c r="E22" s="2">
        <v>0</v>
      </c>
      <c r="F22" s="2">
        <v>0</v>
      </c>
      <c r="G22" s="2">
        <v>0</v>
      </c>
      <c r="H22" s="2">
        <v>0</v>
      </c>
      <c r="I22" s="2">
        <v>0</v>
      </c>
      <c r="J22" s="2">
        <v>0</v>
      </c>
    </row>
    <row r="23" spans="1:10" x14ac:dyDescent="0.2">
      <c r="A23" s="7" t="s">
        <v>20</v>
      </c>
      <c r="B23" s="2">
        <v>0</v>
      </c>
      <c r="C23" s="2">
        <v>0</v>
      </c>
      <c r="D23" s="2">
        <v>0</v>
      </c>
      <c r="E23" s="2">
        <v>0</v>
      </c>
      <c r="F23" s="2">
        <v>0</v>
      </c>
      <c r="G23" s="2">
        <v>4</v>
      </c>
      <c r="H23" s="2">
        <v>0</v>
      </c>
      <c r="I23" s="2">
        <v>0</v>
      </c>
      <c r="J23" s="2">
        <v>0</v>
      </c>
    </row>
    <row r="24" spans="1:10" x14ac:dyDescent="0.2">
      <c r="A24" s="7" t="s">
        <v>21</v>
      </c>
      <c r="B24" s="2">
        <v>0</v>
      </c>
      <c r="C24" s="2">
        <v>0</v>
      </c>
      <c r="D24" s="2">
        <v>0</v>
      </c>
      <c r="E24" s="2">
        <v>0</v>
      </c>
      <c r="F24" s="2">
        <v>0</v>
      </c>
      <c r="G24" s="2">
        <v>2</v>
      </c>
      <c r="H24" s="2">
        <v>0</v>
      </c>
      <c r="I24" s="2">
        <v>0</v>
      </c>
      <c r="J24" s="2">
        <v>4</v>
      </c>
    </row>
    <row r="25" spans="1:10" x14ac:dyDescent="0.2">
      <c r="A25" s="7" t="s">
        <v>22</v>
      </c>
      <c r="B25" s="2">
        <v>0</v>
      </c>
      <c r="C25" s="2">
        <v>0</v>
      </c>
      <c r="D25" s="2">
        <v>0</v>
      </c>
      <c r="E25" s="2">
        <v>0</v>
      </c>
      <c r="F25" s="2">
        <v>0</v>
      </c>
      <c r="G25" s="2">
        <v>2</v>
      </c>
      <c r="H25" s="2">
        <v>2</v>
      </c>
      <c r="I25" s="2">
        <v>0</v>
      </c>
      <c r="J25" s="2">
        <v>0</v>
      </c>
    </row>
    <row r="26" spans="1:10" x14ac:dyDescent="0.2">
      <c r="A26" s="7" t="s">
        <v>23</v>
      </c>
      <c r="B26" s="2">
        <v>0</v>
      </c>
      <c r="C26" s="2">
        <v>0</v>
      </c>
      <c r="D26" s="2">
        <v>0</v>
      </c>
      <c r="E26" s="2">
        <v>0</v>
      </c>
      <c r="F26" s="2">
        <v>0</v>
      </c>
      <c r="G26" s="2">
        <v>6</v>
      </c>
      <c r="H26" s="2">
        <v>4</v>
      </c>
      <c r="I26" s="2">
        <v>0</v>
      </c>
      <c r="J26" s="2">
        <v>0</v>
      </c>
    </row>
    <row r="27" spans="1:10" x14ac:dyDescent="0.2">
      <c r="A27" s="7" t="s">
        <v>24</v>
      </c>
      <c r="B27" s="2">
        <v>0</v>
      </c>
      <c r="C27" s="2">
        <v>0</v>
      </c>
      <c r="D27" s="2">
        <v>0</v>
      </c>
      <c r="E27" s="2">
        <v>0</v>
      </c>
      <c r="F27" s="2">
        <v>0</v>
      </c>
      <c r="G27" s="2">
        <v>0</v>
      </c>
      <c r="H27" s="2">
        <v>0</v>
      </c>
      <c r="I27" s="2">
        <v>2</v>
      </c>
      <c r="J27" s="2">
        <v>0</v>
      </c>
    </row>
    <row r="28" spans="1:10" x14ac:dyDescent="0.2">
      <c r="A28" s="7" t="s">
        <v>25</v>
      </c>
      <c r="B28" s="2">
        <v>0</v>
      </c>
      <c r="C28" s="2">
        <v>0</v>
      </c>
      <c r="D28" s="2">
        <v>0</v>
      </c>
      <c r="E28" s="2">
        <v>0</v>
      </c>
      <c r="F28" s="2">
        <v>0</v>
      </c>
      <c r="G28" s="2">
        <v>4</v>
      </c>
      <c r="H28" s="2">
        <v>0</v>
      </c>
      <c r="I28" s="2">
        <v>2</v>
      </c>
      <c r="J28" s="2">
        <v>2</v>
      </c>
    </row>
    <row r="29" spans="1:10" x14ac:dyDescent="0.2">
      <c r="A29" s="7" t="s">
        <v>26</v>
      </c>
      <c r="B29" s="2">
        <v>0</v>
      </c>
      <c r="C29" s="2">
        <v>0</v>
      </c>
      <c r="D29" s="2">
        <v>0</v>
      </c>
      <c r="E29" s="2">
        <v>0</v>
      </c>
      <c r="F29" s="2">
        <v>0</v>
      </c>
      <c r="G29" s="2">
        <v>4</v>
      </c>
      <c r="H29" s="2">
        <v>2</v>
      </c>
      <c r="I29" s="2">
        <v>0</v>
      </c>
      <c r="J29" s="2">
        <v>2</v>
      </c>
    </row>
    <row r="30" spans="1:10" x14ac:dyDescent="0.2">
      <c r="A30" s="7" t="s">
        <v>27</v>
      </c>
      <c r="B30" s="2">
        <v>2</v>
      </c>
      <c r="C30" s="2">
        <v>0</v>
      </c>
      <c r="D30" s="2">
        <v>0</v>
      </c>
      <c r="E30" s="2">
        <v>0</v>
      </c>
      <c r="F30" s="2">
        <v>0</v>
      </c>
      <c r="G30" s="2">
        <v>2</v>
      </c>
      <c r="H30" s="2">
        <v>0</v>
      </c>
      <c r="I30" s="2">
        <v>0</v>
      </c>
      <c r="J30" s="2">
        <v>2</v>
      </c>
    </row>
    <row r="31" spans="1:10" x14ac:dyDescent="0.2">
      <c r="A31" s="7" t="s">
        <v>28</v>
      </c>
      <c r="B31" s="2">
        <v>0</v>
      </c>
      <c r="C31" s="2">
        <v>0</v>
      </c>
      <c r="D31" s="2">
        <v>0</v>
      </c>
      <c r="E31" s="2">
        <v>0</v>
      </c>
      <c r="F31" s="2">
        <v>0</v>
      </c>
      <c r="G31" s="2">
        <v>4</v>
      </c>
      <c r="H31" s="2">
        <v>4</v>
      </c>
      <c r="I31" s="2">
        <v>0</v>
      </c>
      <c r="J31" s="2">
        <v>0</v>
      </c>
    </row>
    <row r="32" spans="1:10" x14ac:dyDescent="0.2">
      <c r="A32" s="7" t="s">
        <v>29</v>
      </c>
      <c r="B32" s="2">
        <v>2</v>
      </c>
      <c r="C32" s="2">
        <v>2</v>
      </c>
      <c r="D32" s="2">
        <v>2</v>
      </c>
      <c r="E32" s="2">
        <v>2</v>
      </c>
      <c r="F32" s="2">
        <v>0</v>
      </c>
      <c r="G32" s="2">
        <v>2</v>
      </c>
      <c r="H32" s="2">
        <v>0</v>
      </c>
      <c r="I32" s="2">
        <v>0</v>
      </c>
      <c r="J32" s="2">
        <v>0</v>
      </c>
    </row>
    <row r="33" spans="1:10" x14ac:dyDescent="0.2">
      <c r="A33" s="7" t="s">
        <v>30</v>
      </c>
      <c r="B33" s="2">
        <v>0</v>
      </c>
      <c r="C33" s="2">
        <v>0</v>
      </c>
      <c r="D33" s="2">
        <v>0</v>
      </c>
      <c r="E33" s="2">
        <v>0</v>
      </c>
      <c r="F33" s="2">
        <v>0</v>
      </c>
      <c r="G33" s="2">
        <v>6</v>
      </c>
      <c r="H33" s="2">
        <v>2</v>
      </c>
      <c r="I33" s="2">
        <v>0</v>
      </c>
      <c r="J33" s="2">
        <v>0</v>
      </c>
    </row>
    <row r="34" spans="1:10" x14ac:dyDescent="0.2">
      <c r="A34" s="7" t="s">
        <v>31</v>
      </c>
      <c r="B34" s="2">
        <v>0</v>
      </c>
      <c r="C34" s="2">
        <v>0</v>
      </c>
      <c r="D34" s="2">
        <v>0</v>
      </c>
      <c r="E34" s="2">
        <v>0</v>
      </c>
      <c r="F34" s="2">
        <v>0</v>
      </c>
      <c r="G34" s="2">
        <v>4</v>
      </c>
      <c r="H34" s="2">
        <v>4</v>
      </c>
      <c r="I34" s="2">
        <v>0</v>
      </c>
      <c r="J34" s="2">
        <v>0</v>
      </c>
    </row>
    <row r="35" spans="1:10" x14ac:dyDescent="0.2">
      <c r="A35" s="7" t="s">
        <v>32</v>
      </c>
      <c r="B35" s="2">
        <v>0</v>
      </c>
      <c r="C35" s="2">
        <v>0</v>
      </c>
      <c r="D35" s="2">
        <v>0</v>
      </c>
      <c r="E35" s="2">
        <v>0</v>
      </c>
      <c r="F35" s="2">
        <v>0</v>
      </c>
      <c r="G35" s="2">
        <v>0</v>
      </c>
      <c r="H35" s="2">
        <v>0</v>
      </c>
      <c r="I35" s="2">
        <v>0</v>
      </c>
      <c r="J35" s="2">
        <v>0</v>
      </c>
    </row>
    <row r="36" spans="1:10" x14ac:dyDescent="0.2">
      <c r="A36" s="7" t="s">
        <v>33</v>
      </c>
      <c r="B36" s="2">
        <v>0</v>
      </c>
      <c r="C36" s="2">
        <v>2</v>
      </c>
      <c r="D36" s="2">
        <v>0</v>
      </c>
      <c r="E36" s="2">
        <v>0</v>
      </c>
      <c r="F36" s="2">
        <v>0</v>
      </c>
      <c r="G36" s="2">
        <v>0</v>
      </c>
      <c r="H36" s="2">
        <v>0</v>
      </c>
      <c r="I36" s="2">
        <v>2</v>
      </c>
      <c r="J36" s="2">
        <v>0</v>
      </c>
    </row>
    <row r="37" spans="1:10" x14ac:dyDescent="0.2">
      <c r="A37" s="7" t="s">
        <v>34</v>
      </c>
      <c r="B37" s="2">
        <v>2</v>
      </c>
      <c r="C37" s="2">
        <v>0</v>
      </c>
      <c r="D37" s="2">
        <v>2</v>
      </c>
      <c r="E37" s="2">
        <v>2</v>
      </c>
      <c r="F37" s="2">
        <v>0</v>
      </c>
      <c r="G37" s="2">
        <v>4</v>
      </c>
      <c r="H37" s="2">
        <v>4</v>
      </c>
      <c r="I37" s="2">
        <v>2</v>
      </c>
      <c r="J37" s="2">
        <v>4</v>
      </c>
    </row>
    <row r="38" spans="1:10" x14ac:dyDescent="0.2">
      <c r="A38" s="7" t="s">
        <v>35</v>
      </c>
      <c r="B38" s="2">
        <v>0</v>
      </c>
      <c r="C38" s="2">
        <v>0</v>
      </c>
      <c r="D38" s="2">
        <v>0</v>
      </c>
      <c r="E38" s="2">
        <v>0</v>
      </c>
      <c r="F38" s="2">
        <v>0</v>
      </c>
      <c r="G38" s="2">
        <v>2</v>
      </c>
      <c r="H38" s="2">
        <v>0</v>
      </c>
      <c r="I38" s="2">
        <v>0</v>
      </c>
      <c r="J38" s="2">
        <v>2</v>
      </c>
    </row>
    <row r="39" spans="1:10" x14ac:dyDescent="0.2">
      <c r="A39" s="7" t="s">
        <v>36</v>
      </c>
      <c r="B39" s="2">
        <v>0</v>
      </c>
      <c r="C39" s="2">
        <v>0</v>
      </c>
      <c r="D39" s="2">
        <v>0</v>
      </c>
      <c r="E39" s="2">
        <v>2</v>
      </c>
      <c r="F39" s="2">
        <v>0</v>
      </c>
      <c r="G39" s="2">
        <v>2</v>
      </c>
      <c r="H39" s="2">
        <v>2</v>
      </c>
      <c r="I39" s="2">
        <v>0</v>
      </c>
      <c r="J39" s="2">
        <v>0</v>
      </c>
    </row>
    <row r="40" spans="1:10" x14ac:dyDescent="0.2">
      <c r="A40" s="7" t="s">
        <v>37</v>
      </c>
      <c r="B40" s="2">
        <v>0</v>
      </c>
      <c r="C40" s="2">
        <v>0</v>
      </c>
      <c r="D40" s="2">
        <v>0</v>
      </c>
      <c r="E40" s="2">
        <v>0</v>
      </c>
      <c r="F40" s="2">
        <v>0</v>
      </c>
      <c r="G40" s="2">
        <v>0</v>
      </c>
      <c r="H40" s="2">
        <v>0</v>
      </c>
      <c r="I40" s="2">
        <v>0</v>
      </c>
      <c r="J40" s="2">
        <v>0</v>
      </c>
    </row>
    <row r="41" spans="1:10" x14ac:dyDescent="0.2">
      <c r="A41" s="7" t="s">
        <v>38</v>
      </c>
      <c r="B41" s="2">
        <v>0</v>
      </c>
      <c r="C41" s="2">
        <v>0</v>
      </c>
      <c r="D41" s="2">
        <v>0</v>
      </c>
      <c r="E41" s="2">
        <v>0</v>
      </c>
      <c r="F41" s="2">
        <v>0</v>
      </c>
      <c r="G41" s="2">
        <v>2</v>
      </c>
      <c r="H41" s="2">
        <v>0</v>
      </c>
      <c r="I41" s="2">
        <v>0</v>
      </c>
      <c r="J41" s="2">
        <v>0</v>
      </c>
    </row>
    <row r="42" spans="1:10" x14ac:dyDescent="0.2">
      <c r="A42" s="7" t="s">
        <v>39</v>
      </c>
      <c r="B42" s="2">
        <v>0</v>
      </c>
      <c r="C42" s="2">
        <v>0</v>
      </c>
      <c r="D42" s="2">
        <v>0</v>
      </c>
      <c r="E42" s="2">
        <v>0</v>
      </c>
      <c r="F42" s="2">
        <v>0</v>
      </c>
      <c r="G42" s="2">
        <v>2</v>
      </c>
      <c r="H42" s="2">
        <v>2</v>
      </c>
      <c r="I42" s="2">
        <v>2</v>
      </c>
      <c r="J42" s="2">
        <v>0</v>
      </c>
    </row>
    <row r="43" spans="1:10" x14ac:dyDescent="0.2">
      <c r="A43" s="7" t="s">
        <v>40</v>
      </c>
      <c r="B43" s="2">
        <v>0</v>
      </c>
      <c r="C43" s="2">
        <v>0</v>
      </c>
      <c r="D43" s="2">
        <v>0</v>
      </c>
      <c r="E43" s="2">
        <v>0</v>
      </c>
      <c r="F43" s="2">
        <v>0</v>
      </c>
      <c r="G43" s="2">
        <v>0</v>
      </c>
      <c r="H43" s="2">
        <v>0</v>
      </c>
      <c r="I43" s="2">
        <v>0</v>
      </c>
      <c r="J43" s="2">
        <v>2</v>
      </c>
    </row>
    <row r="44" spans="1:10" x14ac:dyDescent="0.2">
      <c r="A44" s="7" t="s">
        <v>41</v>
      </c>
      <c r="B44" s="2">
        <v>0</v>
      </c>
      <c r="C44" s="2">
        <v>0</v>
      </c>
      <c r="D44" s="2">
        <v>0</v>
      </c>
      <c r="E44" s="2">
        <v>0</v>
      </c>
      <c r="F44" s="2">
        <v>0</v>
      </c>
      <c r="G44" s="2">
        <v>0</v>
      </c>
      <c r="H44" s="2">
        <v>0</v>
      </c>
      <c r="I44" s="2">
        <v>0</v>
      </c>
      <c r="J44" s="2">
        <v>0</v>
      </c>
    </row>
    <row r="45" spans="1:10" x14ac:dyDescent="0.2">
      <c r="A45" s="7" t="s">
        <v>42</v>
      </c>
      <c r="B45" s="2">
        <v>0</v>
      </c>
      <c r="C45" s="2">
        <v>0</v>
      </c>
      <c r="D45" s="2">
        <v>0</v>
      </c>
      <c r="E45" s="2">
        <v>0</v>
      </c>
      <c r="F45" s="2">
        <v>0</v>
      </c>
      <c r="G45" s="2">
        <v>4</v>
      </c>
      <c r="H45" s="2">
        <v>2</v>
      </c>
      <c r="I45" s="2">
        <v>0</v>
      </c>
      <c r="J45" s="2">
        <v>0</v>
      </c>
    </row>
    <row r="46" spans="1:10" x14ac:dyDescent="0.2">
      <c r="A46" s="7" t="s">
        <v>43</v>
      </c>
      <c r="B46" s="2">
        <v>0</v>
      </c>
      <c r="C46" s="2">
        <v>0</v>
      </c>
      <c r="D46" s="2">
        <v>0</v>
      </c>
      <c r="E46" s="2">
        <v>0</v>
      </c>
      <c r="F46" s="2">
        <v>0</v>
      </c>
      <c r="G46" s="2">
        <v>2</v>
      </c>
      <c r="H46" s="2">
        <v>0</v>
      </c>
      <c r="I46" s="2">
        <v>0</v>
      </c>
      <c r="J46" s="2">
        <v>0</v>
      </c>
    </row>
    <row r="47" spans="1:10" x14ac:dyDescent="0.2">
      <c r="A47" s="7" t="s">
        <v>44</v>
      </c>
      <c r="B47" s="2">
        <v>0</v>
      </c>
      <c r="C47" s="2">
        <v>0</v>
      </c>
      <c r="D47" s="2">
        <v>0</v>
      </c>
      <c r="E47" s="2">
        <v>0</v>
      </c>
      <c r="F47" s="2">
        <v>0</v>
      </c>
      <c r="G47" s="2">
        <v>2</v>
      </c>
      <c r="H47" s="2">
        <v>2</v>
      </c>
      <c r="I47" s="2">
        <v>0</v>
      </c>
      <c r="J47" s="2">
        <v>0</v>
      </c>
    </row>
    <row r="48" spans="1:10" x14ac:dyDescent="0.2">
      <c r="A48" s="7" t="s">
        <v>45</v>
      </c>
      <c r="B48" s="2">
        <v>0</v>
      </c>
      <c r="C48" s="2">
        <v>0</v>
      </c>
      <c r="D48" s="2">
        <v>0</v>
      </c>
      <c r="E48" s="2">
        <v>0</v>
      </c>
      <c r="F48" s="2">
        <v>0</v>
      </c>
      <c r="G48" s="2">
        <v>2</v>
      </c>
      <c r="H48" s="5">
        <v>0</v>
      </c>
      <c r="I48" s="2">
        <v>2</v>
      </c>
      <c r="J48" s="2">
        <v>0</v>
      </c>
    </row>
    <row r="49" spans="1:10" x14ac:dyDescent="0.2">
      <c r="A49" s="7" t="s">
        <v>46</v>
      </c>
      <c r="B49" s="2">
        <v>0</v>
      </c>
      <c r="C49" s="2">
        <v>2</v>
      </c>
      <c r="D49" s="2">
        <v>2</v>
      </c>
      <c r="E49" s="2">
        <v>2</v>
      </c>
      <c r="F49" s="2">
        <v>0</v>
      </c>
      <c r="G49" s="2">
        <v>4</v>
      </c>
      <c r="H49" s="2">
        <v>0</v>
      </c>
      <c r="I49" s="2">
        <v>0</v>
      </c>
      <c r="J49" s="2">
        <v>2</v>
      </c>
    </row>
    <row r="50" spans="1:10" x14ac:dyDescent="0.2">
      <c r="A50" s="7" t="s">
        <v>47</v>
      </c>
      <c r="B50" s="2">
        <v>0</v>
      </c>
      <c r="C50" s="2">
        <v>2</v>
      </c>
      <c r="D50" s="2">
        <v>0</v>
      </c>
      <c r="E50" s="2">
        <v>4</v>
      </c>
      <c r="F50" s="2">
        <v>0</v>
      </c>
      <c r="G50" s="2">
        <v>0</v>
      </c>
      <c r="H50" s="2">
        <v>0</v>
      </c>
      <c r="I50" s="2">
        <v>0</v>
      </c>
      <c r="J50" s="2">
        <v>2</v>
      </c>
    </row>
    <row r="51" spans="1:10" x14ac:dyDescent="0.2">
      <c r="A51" s="7" t="s">
        <v>48</v>
      </c>
      <c r="B51" s="2">
        <v>0</v>
      </c>
      <c r="C51" s="2">
        <v>2</v>
      </c>
      <c r="D51" s="2">
        <v>2</v>
      </c>
      <c r="E51" s="2">
        <v>2</v>
      </c>
      <c r="F51" s="2">
        <v>0</v>
      </c>
      <c r="G51" s="2">
        <v>4</v>
      </c>
      <c r="H51" s="2">
        <v>2</v>
      </c>
      <c r="I51" s="2">
        <v>0</v>
      </c>
      <c r="J51" s="2">
        <v>0</v>
      </c>
    </row>
    <row r="52" spans="1:10" x14ac:dyDescent="0.2">
      <c r="A52" s="7" t="s">
        <v>49</v>
      </c>
      <c r="B52" s="2">
        <v>0</v>
      </c>
      <c r="C52" s="2">
        <v>0</v>
      </c>
      <c r="D52" s="2">
        <v>0</v>
      </c>
      <c r="E52" s="2">
        <v>2</v>
      </c>
      <c r="F52" s="2">
        <v>0</v>
      </c>
      <c r="G52" s="2">
        <v>8</v>
      </c>
      <c r="H52" s="2">
        <v>6</v>
      </c>
      <c r="I52" s="2">
        <v>0</v>
      </c>
      <c r="J52" s="2">
        <v>0</v>
      </c>
    </row>
    <row r="53" spans="1:10" x14ac:dyDescent="0.2">
      <c r="A53" s="7" t="s">
        <v>50</v>
      </c>
      <c r="B53" s="6">
        <v>0</v>
      </c>
      <c r="C53" s="2">
        <v>0</v>
      </c>
      <c r="D53" s="6">
        <v>0</v>
      </c>
      <c r="E53" s="6">
        <v>0</v>
      </c>
      <c r="F53" s="6">
        <v>0</v>
      </c>
      <c r="G53" s="6">
        <v>0</v>
      </c>
      <c r="H53" s="2">
        <v>0</v>
      </c>
      <c r="I53" s="2">
        <v>0</v>
      </c>
      <c r="J53" s="6">
        <v>0</v>
      </c>
    </row>
    <row r="54" spans="1:10" x14ac:dyDescent="0.2">
      <c r="G54" s="1"/>
      <c r="H54" s="1"/>
      <c r="I54" s="1"/>
      <c r="J54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A86FB7-FEA6-B446-80C5-107E9EC61766}">
  <dimension ref="A1:U53"/>
  <sheetViews>
    <sheetView topLeftCell="I1" zoomScale="83" workbookViewId="0">
      <selection activeCell="L3" sqref="L3:U6"/>
    </sheetView>
  </sheetViews>
  <sheetFormatPr baseColWidth="10" defaultRowHeight="16" x14ac:dyDescent="0.2"/>
  <sheetData>
    <row r="1" spans="1:21" x14ac:dyDescent="0.2">
      <c r="A1" s="17" t="s">
        <v>76</v>
      </c>
      <c r="B1" s="17" t="s">
        <v>80</v>
      </c>
      <c r="C1" s="17" t="s">
        <v>78</v>
      </c>
    </row>
    <row r="2" spans="1:21" x14ac:dyDescent="0.2">
      <c r="G2" t="s">
        <v>95</v>
      </c>
      <c r="H2" t="s">
        <v>95</v>
      </c>
      <c r="I2" t="s">
        <v>95</v>
      </c>
      <c r="J2" t="s">
        <v>95</v>
      </c>
    </row>
    <row r="3" spans="1:21" x14ac:dyDescent="0.2">
      <c r="B3" s="7" t="s">
        <v>54</v>
      </c>
      <c r="C3" s="7" t="s">
        <v>58</v>
      </c>
      <c r="D3" s="7" t="s">
        <v>84</v>
      </c>
      <c r="E3" s="7" t="s">
        <v>85</v>
      </c>
      <c r="F3" s="7" t="s">
        <v>62</v>
      </c>
      <c r="G3" s="7" t="s">
        <v>55</v>
      </c>
      <c r="H3" s="7" t="s">
        <v>56</v>
      </c>
      <c r="I3" s="7" t="s">
        <v>52</v>
      </c>
      <c r="J3" s="7" t="s">
        <v>87</v>
      </c>
    </row>
    <row r="4" spans="1:21" x14ac:dyDescent="0.2">
      <c r="A4" s="7" t="s">
        <v>1</v>
      </c>
      <c r="B4" s="2">
        <v>0</v>
      </c>
      <c r="C4" s="2">
        <v>0</v>
      </c>
      <c r="D4" s="2">
        <v>0</v>
      </c>
      <c r="E4" s="2">
        <v>0</v>
      </c>
      <c r="F4" s="2">
        <v>0</v>
      </c>
      <c r="G4" s="2">
        <v>2</v>
      </c>
      <c r="H4" s="2">
        <v>4</v>
      </c>
      <c r="I4" s="2">
        <v>0</v>
      </c>
      <c r="J4" s="2">
        <v>0</v>
      </c>
      <c r="M4" s="26"/>
      <c r="N4" s="26"/>
      <c r="O4" s="26"/>
      <c r="P4" s="26"/>
      <c r="Q4" s="26"/>
      <c r="R4" s="26"/>
      <c r="S4" s="26"/>
      <c r="T4" s="26"/>
      <c r="U4" s="26"/>
    </row>
    <row r="5" spans="1:21" x14ac:dyDescent="0.2">
      <c r="A5" s="7" t="s">
        <v>2</v>
      </c>
      <c r="B5" s="2">
        <v>0</v>
      </c>
      <c r="C5" s="2">
        <v>0</v>
      </c>
      <c r="D5" s="2">
        <v>0</v>
      </c>
      <c r="E5" s="2">
        <v>0</v>
      </c>
      <c r="F5" s="2">
        <v>0</v>
      </c>
      <c r="G5" s="2">
        <v>0</v>
      </c>
      <c r="H5" s="2">
        <v>0</v>
      </c>
      <c r="I5" s="2">
        <v>0</v>
      </c>
      <c r="J5" s="2">
        <v>0</v>
      </c>
      <c r="L5" s="19"/>
    </row>
    <row r="6" spans="1:21" x14ac:dyDescent="0.2">
      <c r="A6" s="7" t="s">
        <v>3</v>
      </c>
      <c r="B6" s="2">
        <v>0</v>
      </c>
      <c r="C6" s="2">
        <v>0</v>
      </c>
      <c r="D6" s="2">
        <v>0</v>
      </c>
      <c r="E6" s="2">
        <v>0</v>
      </c>
      <c r="F6" s="2">
        <v>0</v>
      </c>
      <c r="G6" s="2">
        <v>0</v>
      </c>
      <c r="H6" s="2">
        <v>0</v>
      </c>
      <c r="I6" s="2">
        <v>0</v>
      </c>
      <c r="J6" s="2">
        <v>0</v>
      </c>
    </row>
    <row r="7" spans="1:21" x14ac:dyDescent="0.2">
      <c r="A7" s="7" t="s">
        <v>4</v>
      </c>
      <c r="B7" s="2">
        <v>0</v>
      </c>
      <c r="C7" s="2">
        <v>0</v>
      </c>
      <c r="D7" s="2">
        <v>0</v>
      </c>
      <c r="E7" s="2">
        <v>0</v>
      </c>
      <c r="F7" s="2">
        <v>0</v>
      </c>
      <c r="G7" s="2">
        <v>0</v>
      </c>
      <c r="H7" s="2">
        <v>0</v>
      </c>
      <c r="I7" s="2">
        <v>0</v>
      </c>
      <c r="J7" s="2">
        <v>0</v>
      </c>
    </row>
    <row r="8" spans="1:21" x14ac:dyDescent="0.2">
      <c r="A8" s="7" t="s">
        <v>5</v>
      </c>
      <c r="B8" s="2">
        <v>0</v>
      </c>
      <c r="C8" s="2">
        <v>0</v>
      </c>
      <c r="D8" s="2">
        <v>0</v>
      </c>
      <c r="E8" s="2">
        <v>0</v>
      </c>
      <c r="F8" s="2">
        <v>0</v>
      </c>
      <c r="G8" s="2">
        <v>0</v>
      </c>
      <c r="H8" s="2">
        <v>0</v>
      </c>
      <c r="I8" s="2">
        <v>0</v>
      </c>
      <c r="J8" s="2">
        <v>0</v>
      </c>
    </row>
    <row r="9" spans="1:21" x14ac:dyDescent="0.2">
      <c r="A9" s="7" t="s">
        <v>6</v>
      </c>
      <c r="B9" s="2">
        <v>0</v>
      </c>
      <c r="C9" s="2">
        <v>0</v>
      </c>
      <c r="D9" s="2">
        <v>0</v>
      </c>
      <c r="E9" s="2">
        <v>0</v>
      </c>
      <c r="F9" s="2">
        <v>0</v>
      </c>
      <c r="G9" s="2">
        <v>4</v>
      </c>
      <c r="H9" s="2">
        <v>4</v>
      </c>
      <c r="I9" s="2">
        <v>0</v>
      </c>
      <c r="J9" s="2">
        <v>0</v>
      </c>
    </row>
    <row r="10" spans="1:21" x14ac:dyDescent="0.2">
      <c r="A10" s="7" t="s">
        <v>7</v>
      </c>
      <c r="B10" s="2">
        <v>0</v>
      </c>
      <c r="C10" s="2">
        <v>0</v>
      </c>
      <c r="D10" s="2">
        <v>0</v>
      </c>
      <c r="E10" s="2">
        <v>0</v>
      </c>
      <c r="F10" s="2">
        <v>0</v>
      </c>
      <c r="G10" s="2">
        <v>6</v>
      </c>
      <c r="H10" s="2">
        <v>6</v>
      </c>
      <c r="I10" s="2">
        <v>0</v>
      </c>
      <c r="J10" s="2">
        <v>0</v>
      </c>
    </row>
    <row r="11" spans="1:21" x14ac:dyDescent="0.2">
      <c r="A11" s="7" t="s">
        <v>8</v>
      </c>
      <c r="B11" s="2">
        <v>0</v>
      </c>
      <c r="C11" s="2">
        <v>0</v>
      </c>
      <c r="D11" s="2">
        <v>0</v>
      </c>
      <c r="E11" s="2">
        <v>0</v>
      </c>
      <c r="F11" s="2">
        <v>0</v>
      </c>
      <c r="G11" s="2">
        <v>0</v>
      </c>
      <c r="H11" s="2">
        <v>0</v>
      </c>
      <c r="I11" s="2">
        <v>0</v>
      </c>
      <c r="J11" s="2">
        <v>0</v>
      </c>
    </row>
    <row r="12" spans="1:21" x14ac:dyDescent="0.2">
      <c r="A12" s="7" t="s">
        <v>9</v>
      </c>
      <c r="B12" s="2">
        <v>0</v>
      </c>
      <c r="C12" s="2">
        <v>0</v>
      </c>
      <c r="D12" s="2">
        <v>0</v>
      </c>
      <c r="E12" s="2">
        <v>0</v>
      </c>
      <c r="F12" s="2">
        <v>0</v>
      </c>
      <c r="G12" s="2">
        <v>0</v>
      </c>
      <c r="H12" s="2">
        <v>0</v>
      </c>
      <c r="I12" s="2">
        <v>0</v>
      </c>
      <c r="J12" s="2">
        <v>0</v>
      </c>
    </row>
    <row r="13" spans="1:21" x14ac:dyDescent="0.2">
      <c r="A13" s="7" t="s">
        <v>10</v>
      </c>
      <c r="B13" s="2">
        <v>0</v>
      </c>
      <c r="C13" s="2">
        <v>0</v>
      </c>
      <c r="D13" s="2">
        <v>0</v>
      </c>
      <c r="E13" s="2">
        <v>0</v>
      </c>
      <c r="F13" s="2">
        <v>0</v>
      </c>
      <c r="G13" s="2">
        <v>0</v>
      </c>
      <c r="H13" s="2">
        <v>0</v>
      </c>
      <c r="I13" s="2">
        <v>0</v>
      </c>
      <c r="J13" s="2">
        <v>0</v>
      </c>
    </row>
    <row r="14" spans="1:21" x14ac:dyDescent="0.2">
      <c r="A14" s="7" t="s">
        <v>11</v>
      </c>
      <c r="B14" s="2">
        <v>0</v>
      </c>
      <c r="C14" s="2">
        <v>0</v>
      </c>
      <c r="D14" s="2">
        <v>0</v>
      </c>
      <c r="E14" s="2">
        <v>0</v>
      </c>
      <c r="F14" s="2">
        <v>0</v>
      </c>
      <c r="G14" s="2">
        <v>6</v>
      </c>
      <c r="H14" s="2">
        <v>6</v>
      </c>
      <c r="I14" s="2">
        <v>0</v>
      </c>
      <c r="J14" s="2">
        <v>0</v>
      </c>
    </row>
    <row r="15" spans="1:21" x14ac:dyDescent="0.2">
      <c r="A15" s="7" t="s">
        <v>12</v>
      </c>
      <c r="B15" s="2">
        <v>0</v>
      </c>
      <c r="C15" s="2">
        <v>0</v>
      </c>
      <c r="D15" s="2">
        <v>0</v>
      </c>
      <c r="E15" s="2">
        <v>0</v>
      </c>
      <c r="F15" s="2">
        <v>0</v>
      </c>
      <c r="G15" s="2">
        <v>2</v>
      </c>
      <c r="H15" s="2">
        <v>2</v>
      </c>
      <c r="I15" s="2">
        <v>0</v>
      </c>
      <c r="J15" s="2">
        <v>0</v>
      </c>
    </row>
    <row r="16" spans="1:21" x14ac:dyDescent="0.2">
      <c r="A16" s="7" t="s">
        <v>13</v>
      </c>
      <c r="B16" s="2">
        <v>0</v>
      </c>
      <c r="C16" s="2">
        <v>0</v>
      </c>
      <c r="D16" s="2">
        <v>0</v>
      </c>
      <c r="E16" s="2">
        <v>0</v>
      </c>
      <c r="F16" s="2">
        <v>0</v>
      </c>
      <c r="G16" s="2">
        <v>0</v>
      </c>
      <c r="H16" s="2">
        <v>0</v>
      </c>
      <c r="I16" s="2">
        <v>0</v>
      </c>
      <c r="J16" s="2">
        <v>0</v>
      </c>
    </row>
    <row r="17" spans="1:10" x14ac:dyDescent="0.2">
      <c r="A17" s="7" t="s">
        <v>14</v>
      </c>
      <c r="B17" s="2">
        <v>0</v>
      </c>
      <c r="C17" s="2">
        <v>0</v>
      </c>
      <c r="D17" s="2">
        <v>2</v>
      </c>
      <c r="E17" s="2">
        <v>2</v>
      </c>
      <c r="F17" s="2">
        <v>0</v>
      </c>
      <c r="G17" s="2">
        <v>2</v>
      </c>
      <c r="H17" s="2">
        <v>2</v>
      </c>
      <c r="I17" s="2">
        <v>0</v>
      </c>
      <c r="J17" s="2">
        <v>0</v>
      </c>
    </row>
    <row r="18" spans="1:10" x14ac:dyDescent="0.2">
      <c r="A18" s="7" t="s">
        <v>15</v>
      </c>
      <c r="B18" s="2">
        <v>0</v>
      </c>
      <c r="C18" s="2">
        <v>0</v>
      </c>
      <c r="D18" s="2">
        <v>0</v>
      </c>
      <c r="E18" s="2">
        <v>0</v>
      </c>
      <c r="F18" s="2">
        <v>0</v>
      </c>
      <c r="G18" s="2">
        <v>0</v>
      </c>
      <c r="H18" s="2">
        <v>0</v>
      </c>
      <c r="I18" s="2">
        <v>0</v>
      </c>
      <c r="J18" s="2">
        <v>0</v>
      </c>
    </row>
    <row r="19" spans="1:10" x14ac:dyDescent="0.2">
      <c r="A19" s="7" t="s">
        <v>16</v>
      </c>
      <c r="B19" s="2">
        <v>0</v>
      </c>
      <c r="C19" s="2">
        <v>0</v>
      </c>
      <c r="D19" s="2">
        <v>0</v>
      </c>
      <c r="E19" s="2">
        <v>0</v>
      </c>
      <c r="F19" s="2">
        <v>0</v>
      </c>
      <c r="G19" s="2">
        <v>0</v>
      </c>
      <c r="H19" s="2">
        <v>0</v>
      </c>
      <c r="I19" s="2">
        <v>0</v>
      </c>
      <c r="J19" s="2">
        <v>0</v>
      </c>
    </row>
    <row r="20" spans="1:10" x14ac:dyDescent="0.2">
      <c r="A20" s="7" t="s">
        <v>17</v>
      </c>
      <c r="B20" s="2">
        <v>0</v>
      </c>
      <c r="C20" s="2">
        <v>0</v>
      </c>
      <c r="D20" s="2">
        <v>0</v>
      </c>
      <c r="E20" s="2">
        <v>0</v>
      </c>
      <c r="F20" s="2">
        <v>0</v>
      </c>
      <c r="G20" s="2">
        <v>0</v>
      </c>
      <c r="H20" s="2">
        <v>0</v>
      </c>
      <c r="I20" s="2">
        <v>0</v>
      </c>
      <c r="J20" s="2">
        <v>0</v>
      </c>
    </row>
    <row r="21" spans="1:10" x14ac:dyDescent="0.2">
      <c r="A21" s="7" t="s">
        <v>18</v>
      </c>
      <c r="B21" s="2">
        <v>0</v>
      </c>
      <c r="C21" s="2">
        <v>0</v>
      </c>
      <c r="D21" s="2">
        <v>2</v>
      </c>
      <c r="E21" s="2">
        <v>2</v>
      </c>
      <c r="F21" s="2">
        <v>0</v>
      </c>
      <c r="G21" s="2">
        <v>4</v>
      </c>
      <c r="H21" s="2">
        <v>4</v>
      </c>
      <c r="I21" s="2">
        <v>0</v>
      </c>
      <c r="J21" s="2">
        <v>0</v>
      </c>
    </row>
    <row r="22" spans="1:10" x14ac:dyDescent="0.2">
      <c r="A22" s="7" t="s">
        <v>19</v>
      </c>
      <c r="B22" s="2">
        <v>0</v>
      </c>
      <c r="C22" s="2">
        <v>0</v>
      </c>
      <c r="D22" s="2">
        <v>0</v>
      </c>
      <c r="E22" s="2">
        <v>0</v>
      </c>
      <c r="F22" s="2">
        <v>0</v>
      </c>
      <c r="G22" s="2">
        <v>0</v>
      </c>
      <c r="H22" s="2">
        <v>0</v>
      </c>
      <c r="I22" s="2">
        <v>0</v>
      </c>
      <c r="J22" s="2">
        <v>0</v>
      </c>
    </row>
    <row r="23" spans="1:10" x14ac:dyDescent="0.2">
      <c r="A23" s="7" t="s">
        <v>20</v>
      </c>
      <c r="B23" s="2">
        <v>0</v>
      </c>
      <c r="C23" s="2">
        <v>0</v>
      </c>
      <c r="D23" s="2">
        <v>0</v>
      </c>
      <c r="E23" s="2">
        <v>0</v>
      </c>
      <c r="F23" s="2">
        <v>0</v>
      </c>
      <c r="G23" s="2">
        <v>0</v>
      </c>
      <c r="H23" s="2">
        <v>0</v>
      </c>
      <c r="I23" s="2">
        <v>0</v>
      </c>
      <c r="J23" s="2">
        <v>0</v>
      </c>
    </row>
    <row r="24" spans="1:10" x14ac:dyDescent="0.2">
      <c r="A24" s="7" t="s">
        <v>21</v>
      </c>
      <c r="B24" s="2">
        <v>0</v>
      </c>
      <c r="C24" s="2">
        <v>0</v>
      </c>
      <c r="D24" s="2">
        <v>0</v>
      </c>
      <c r="E24" s="2">
        <v>0</v>
      </c>
      <c r="F24" s="2">
        <v>0</v>
      </c>
      <c r="G24" s="2">
        <v>0</v>
      </c>
      <c r="H24" s="2">
        <v>0</v>
      </c>
      <c r="I24" s="2">
        <v>0</v>
      </c>
      <c r="J24" s="2">
        <v>0</v>
      </c>
    </row>
    <row r="25" spans="1:10" x14ac:dyDescent="0.2">
      <c r="A25" s="7" t="s">
        <v>22</v>
      </c>
      <c r="B25" s="2">
        <v>0</v>
      </c>
      <c r="C25" s="2">
        <v>0</v>
      </c>
      <c r="D25" s="2">
        <v>0</v>
      </c>
      <c r="E25" s="2">
        <v>0</v>
      </c>
      <c r="F25" s="2">
        <v>0</v>
      </c>
      <c r="G25" s="2">
        <v>0</v>
      </c>
      <c r="H25" s="2">
        <v>0</v>
      </c>
      <c r="I25" s="2">
        <v>0</v>
      </c>
      <c r="J25" s="2">
        <v>0</v>
      </c>
    </row>
    <row r="26" spans="1:10" x14ac:dyDescent="0.2">
      <c r="A26" s="7" t="s">
        <v>23</v>
      </c>
      <c r="B26" s="2">
        <v>0</v>
      </c>
      <c r="C26" s="2">
        <v>0</v>
      </c>
      <c r="D26" s="2">
        <v>0</v>
      </c>
      <c r="E26" s="2">
        <v>0</v>
      </c>
      <c r="F26" s="2">
        <v>0</v>
      </c>
      <c r="G26" s="2">
        <v>4</v>
      </c>
      <c r="H26" s="2">
        <v>4</v>
      </c>
      <c r="I26" s="2">
        <v>0</v>
      </c>
      <c r="J26" s="2">
        <v>0</v>
      </c>
    </row>
    <row r="27" spans="1:10" x14ac:dyDescent="0.2">
      <c r="A27" s="7" t="s">
        <v>24</v>
      </c>
      <c r="B27" s="2">
        <v>0</v>
      </c>
      <c r="C27" s="2">
        <v>0</v>
      </c>
      <c r="D27" s="2">
        <v>0</v>
      </c>
      <c r="E27" s="2">
        <v>0</v>
      </c>
      <c r="F27" s="2">
        <v>0</v>
      </c>
      <c r="G27" s="2">
        <v>0</v>
      </c>
      <c r="H27" s="2">
        <v>0</v>
      </c>
      <c r="I27" s="2">
        <v>0</v>
      </c>
      <c r="J27" s="2">
        <v>0</v>
      </c>
    </row>
    <row r="28" spans="1:10" x14ac:dyDescent="0.2">
      <c r="A28" s="7" t="s">
        <v>25</v>
      </c>
      <c r="B28" s="2">
        <v>0</v>
      </c>
      <c r="C28" s="2">
        <v>0</v>
      </c>
      <c r="D28" s="2">
        <v>0</v>
      </c>
      <c r="E28" s="2">
        <v>0</v>
      </c>
      <c r="F28" s="2">
        <v>0</v>
      </c>
      <c r="G28" s="2">
        <v>0</v>
      </c>
      <c r="H28" s="2">
        <v>0</v>
      </c>
      <c r="I28" s="2">
        <v>0</v>
      </c>
      <c r="J28" s="2">
        <v>0</v>
      </c>
    </row>
    <row r="29" spans="1:10" x14ac:dyDescent="0.2">
      <c r="A29" s="7" t="s">
        <v>26</v>
      </c>
      <c r="B29" s="2">
        <v>0</v>
      </c>
      <c r="C29" s="2">
        <v>0</v>
      </c>
      <c r="D29" s="2">
        <v>0</v>
      </c>
      <c r="E29" s="2">
        <v>0</v>
      </c>
      <c r="F29" s="2">
        <v>0</v>
      </c>
      <c r="G29" s="2">
        <v>0</v>
      </c>
      <c r="H29" s="2">
        <v>0</v>
      </c>
      <c r="I29" s="2">
        <v>0</v>
      </c>
      <c r="J29" s="2">
        <v>0</v>
      </c>
    </row>
    <row r="30" spans="1:10" x14ac:dyDescent="0.2">
      <c r="A30" s="7" t="s">
        <v>27</v>
      </c>
      <c r="B30" s="2">
        <v>0</v>
      </c>
      <c r="C30" s="2">
        <v>0</v>
      </c>
      <c r="D30" s="2">
        <v>0</v>
      </c>
      <c r="E30" s="2">
        <v>0</v>
      </c>
      <c r="F30" s="2">
        <v>0</v>
      </c>
      <c r="G30" s="2">
        <v>0</v>
      </c>
      <c r="H30" s="2">
        <v>0</v>
      </c>
      <c r="I30" s="2">
        <v>0</v>
      </c>
      <c r="J30" s="2">
        <v>0</v>
      </c>
    </row>
    <row r="31" spans="1:10" x14ac:dyDescent="0.2">
      <c r="A31" s="7" t="s">
        <v>28</v>
      </c>
      <c r="B31" s="2">
        <v>0</v>
      </c>
      <c r="C31" s="2">
        <v>0</v>
      </c>
      <c r="D31" s="2">
        <v>0</v>
      </c>
      <c r="E31" s="2">
        <v>0</v>
      </c>
      <c r="F31" s="2">
        <v>0</v>
      </c>
      <c r="G31" s="2">
        <v>0</v>
      </c>
      <c r="H31" s="2">
        <v>0</v>
      </c>
      <c r="I31" s="2">
        <v>0</v>
      </c>
      <c r="J31" s="2">
        <v>0</v>
      </c>
    </row>
    <row r="32" spans="1:10" x14ac:dyDescent="0.2">
      <c r="A32" s="7" t="s">
        <v>29</v>
      </c>
      <c r="B32" s="2">
        <v>0</v>
      </c>
      <c r="C32" s="2">
        <v>0</v>
      </c>
      <c r="D32" s="2">
        <v>2</v>
      </c>
      <c r="E32" s="2">
        <v>2</v>
      </c>
      <c r="F32" s="2">
        <v>0</v>
      </c>
      <c r="G32" s="2">
        <v>4</v>
      </c>
      <c r="H32" s="2">
        <v>4</v>
      </c>
      <c r="I32" s="2">
        <v>0</v>
      </c>
      <c r="J32" s="2">
        <v>0</v>
      </c>
    </row>
    <row r="33" spans="1:10" x14ac:dyDescent="0.2">
      <c r="A33" s="7" t="s">
        <v>30</v>
      </c>
      <c r="B33" s="2">
        <v>0</v>
      </c>
      <c r="C33" s="2">
        <v>0</v>
      </c>
      <c r="D33" s="2">
        <v>0</v>
      </c>
      <c r="E33" s="2">
        <v>0</v>
      </c>
      <c r="F33" s="2">
        <v>0</v>
      </c>
      <c r="G33" s="2">
        <v>0</v>
      </c>
      <c r="H33" s="2">
        <v>0</v>
      </c>
      <c r="I33" s="2">
        <v>0</v>
      </c>
      <c r="J33" s="2">
        <v>0</v>
      </c>
    </row>
    <row r="34" spans="1:10" x14ac:dyDescent="0.2">
      <c r="A34" s="7" t="s">
        <v>31</v>
      </c>
      <c r="B34" s="2">
        <v>0</v>
      </c>
      <c r="C34" s="2">
        <v>0</v>
      </c>
      <c r="D34" s="2">
        <v>0</v>
      </c>
      <c r="E34" s="2">
        <v>0</v>
      </c>
      <c r="F34" s="2">
        <v>0</v>
      </c>
      <c r="G34" s="2">
        <v>0</v>
      </c>
      <c r="H34" s="2">
        <v>0</v>
      </c>
      <c r="I34" s="2">
        <v>0</v>
      </c>
      <c r="J34" s="2">
        <v>0</v>
      </c>
    </row>
    <row r="35" spans="1:10" x14ac:dyDescent="0.2">
      <c r="A35" s="7" t="s">
        <v>32</v>
      </c>
      <c r="B35" s="2">
        <v>0</v>
      </c>
      <c r="C35" s="2">
        <v>0</v>
      </c>
      <c r="D35" s="2">
        <v>0</v>
      </c>
      <c r="E35" s="2">
        <v>0</v>
      </c>
      <c r="F35" s="2">
        <v>0</v>
      </c>
      <c r="G35" s="2">
        <v>0</v>
      </c>
      <c r="H35" s="2">
        <v>0</v>
      </c>
      <c r="I35" s="2">
        <v>0</v>
      </c>
      <c r="J35" s="2">
        <v>0</v>
      </c>
    </row>
    <row r="36" spans="1:10" x14ac:dyDescent="0.2">
      <c r="A36" s="7" t="s">
        <v>33</v>
      </c>
      <c r="B36" s="2">
        <v>0</v>
      </c>
      <c r="C36" s="2">
        <v>0</v>
      </c>
      <c r="D36" s="2">
        <v>0</v>
      </c>
      <c r="E36" s="2">
        <v>0</v>
      </c>
      <c r="F36" s="2">
        <v>0</v>
      </c>
      <c r="G36" s="2">
        <v>0</v>
      </c>
      <c r="H36" s="2">
        <v>0</v>
      </c>
      <c r="I36" s="2">
        <v>0</v>
      </c>
      <c r="J36" s="2">
        <v>0</v>
      </c>
    </row>
    <row r="37" spans="1:10" x14ac:dyDescent="0.2">
      <c r="A37" s="7" t="s">
        <v>34</v>
      </c>
      <c r="B37" s="2">
        <v>0</v>
      </c>
      <c r="C37" s="2">
        <v>0</v>
      </c>
      <c r="D37" s="2">
        <v>2</v>
      </c>
      <c r="E37" s="2">
        <v>0</v>
      </c>
      <c r="F37" s="2">
        <v>0</v>
      </c>
      <c r="G37" s="2">
        <v>6</v>
      </c>
      <c r="H37" s="2">
        <v>6</v>
      </c>
      <c r="I37" s="2">
        <v>0</v>
      </c>
      <c r="J37" s="2">
        <v>0</v>
      </c>
    </row>
    <row r="38" spans="1:10" x14ac:dyDescent="0.2">
      <c r="A38" s="7" t="s">
        <v>35</v>
      </c>
      <c r="B38" s="2">
        <v>0</v>
      </c>
      <c r="C38" s="2">
        <v>0</v>
      </c>
      <c r="D38" s="2">
        <v>0</v>
      </c>
      <c r="E38" s="2">
        <v>0</v>
      </c>
      <c r="F38" s="2">
        <v>0</v>
      </c>
      <c r="G38" s="2">
        <v>0</v>
      </c>
      <c r="H38" s="2">
        <v>0</v>
      </c>
      <c r="I38" s="2">
        <v>0</v>
      </c>
      <c r="J38" s="2">
        <v>0</v>
      </c>
    </row>
    <row r="39" spans="1:10" x14ac:dyDescent="0.2">
      <c r="A39" s="7" t="s">
        <v>36</v>
      </c>
      <c r="B39" s="2">
        <v>0</v>
      </c>
      <c r="C39" s="2">
        <v>0</v>
      </c>
      <c r="D39" s="2">
        <v>0</v>
      </c>
      <c r="E39" s="2">
        <v>0</v>
      </c>
      <c r="F39" s="2">
        <v>0</v>
      </c>
      <c r="G39" s="2">
        <v>0</v>
      </c>
      <c r="H39" s="2">
        <v>0</v>
      </c>
      <c r="I39" s="2">
        <v>0</v>
      </c>
      <c r="J39" s="2">
        <v>0</v>
      </c>
    </row>
    <row r="40" spans="1:10" x14ac:dyDescent="0.2">
      <c r="A40" s="7" t="s">
        <v>37</v>
      </c>
      <c r="B40" s="2">
        <v>0</v>
      </c>
      <c r="C40" s="2">
        <v>0</v>
      </c>
      <c r="D40" s="2">
        <v>0</v>
      </c>
      <c r="E40" s="2">
        <v>0</v>
      </c>
      <c r="F40" s="2">
        <v>0</v>
      </c>
      <c r="G40" s="2">
        <v>0</v>
      </c>
      <c r="H40" s="2">
        <v>0</v>
      </c>
      <c r="I40" s="2">
        <v>0</v>
      </c>
      <c r="J40" s="2">
        <v>0</v>
      </c>
    </row>
    <row r="41" spans="1:10" x14ac:dyDescent="0.2">
      <c r="A41" s="7" t="s">
        <v>38</v>
      </c>
      <c r="B41" s="2">
        <v>0</v>
      </c>
      <c r="C41" s="2">
        <v>0</v>
      </c>
      <c r="D41" s="2">
        <v>0</v>
      </c>
      <c r="E41" s="2">
        <v>0</v>
      </c>
      <c r="F41" s="2">
        <v>0</v>
      </c>
      <c r="G41" s="2">
        <v>2</v>
      </c>
      <c r="H41" s="2">
        <v>6</v>
      </c>
      <c r="I41" s="2">
        <v>0</v>
      </c>
      <c r="J41" s="2">
        <v>0</v>
      </c>
    </row>
    <row r="42" spans="1:10" x14ac:dyDescent="0.2">
      <c r="A42" s="7" t="s">
        <v>39</v>
      </c>
      <c r="B42" s="2">
        <v>0</v>
      </c>
      <c r="C42" s="2">
        <v>0</v>
      </c>
      <c r="D42" s="2">
        <v>0</v>
      </c>
      <c r="E42" s="2">
        <v>0</v>
      </c>
      <c r="F42" s="2">
        <v>0</v>
      </c>
      <c r="G42" s="2">
        <v>2</v>
      </c>
      <c r="H42" s="2">
        <v>2</v>
      </c>
      <c r="I42" s="2">
        <v>0</v>
      </c>
      <c r="J42" s="2">
        <v>0</v>
      </c>
    </row>
    <row r="43" spans="1:10" x14ac:dyDescent="0.2">
      <c r="A43" s="7" t="s">
        <v>40</v>
      </c>
      <c r="B43" s="2">
        <v>0</v>
      </c>
      <c r="C43" s="2">
        <v>0</v>
      </c>
      <c r="D43" s="2">
        <v>0</v>
      </c>
      <c r="E43" s="2">
        <v>0</v>
      </c>
      <c r="F43" s="2">
        <v>0</v>
      </c>
      <c r="G43" s="2">
        <v>0</v>
      </c>
      <c r="H43" s="2">
        <v>0</v>
      </c>
      <c r="I43" s="2">
        <v>0</v>
      </c>
      <c r="J43" s="2">
        <v>0</v>
      </c>
    </row>
    <row r="44" spans="1:10" x14ac:dyDescent="0.2">
      <c r="A44" s="7" t="s">
        <v>41</v>
      </c>
      <c r="B44" s="2">
        <v>0</v>
      </c>
      <c r="C44" s="2">
        <v>0</v>
      </c>
      <c r="D44" s="2">
        <v>0</v>
      </c>
      <c r="E44" s="2">
        <v>0</v>
      </c>
      <c r="F44" s="2">
        <v>0</v>
      </c>
      <c r="G44" s="2">
        <v>0</v>
      </c>
      <c r="H44" s="2">
        <v>0</v>
      </c>
      <c r="I44" s="2">
        <v>0</v>
      </c>
      <c r="J44" s="2">
        <v>0</v>
      </c>
    </row>
    <row r="45" spans="1:10" x14ac:dyDescent="0.2">
      <c r="A45" s="7" t="s">
        <v>42</v>
      </c>
      <c r="B45" s="2">
        <v>0</v>
      </c>
      <c r="C45" s="2">
        <v>0</v>
      </c>
      <c r="D45" s="2">
        <v>0</v>
      </c>
      <c r="E45" s="2">
        <v>0</v>
      </c>
      <c r="F45" s="2">
        <v>0</v>
      </c>
      <c r="G45" s="2">
        <v>0</v>
      </c>
      <c r="H45" s="2">
        <v>0</v>
      </c>
      <c r="I45" s="2">
        <v>0</v>
      </c>
      <c r="J45" s="2">
        <v>0</v>
      </c>
    </row>
    <row r="46" spans="1:10" x14ac:dyDescent="0.2">
      <c r="A46" s="7" t="s">
        <v>43</v>
      </c>
      <c r="B46" s="2">
        <v>0</v>
      </c>
      <c r="C46" s="2">
        <v>0</v>
      </c>
      <c r="D46" s="2">
        <v>0</v>
      </c>
      <c r="E46" s="2">
        <v>0</v>
      </c>
      <c r="F46" s="2">
        <v>0</v>
      </c>
      <c r="G46" s="2">
        <v>0</v>
      </c>
      <c r="H46" s="2">
        <v>0</v>
      </c>
      <c r="I46" s="2">
        <v>0</v>
      </c>
      <c r="J46" s="2">
        <v>0</v>
      </c>
    </row>
    <row r="47" spans="1:10" x14ac:dyDescent="0.2">
      <c r="A47" s="7" t="s">
        <v>44</v>
      </c>
      <c r="B47" s="2">
        <v>0</v>
      </c>
      <c r="C47" s="2">
        <v>0</v>
      </c>
      <c r="D47" s="2">
        <v>0</v>
      </c>
      <c r="E47" s="2">
        <v>0</v>
      </c>
      <c r="F47" s="2">
        <v>0</v>
      </c>
      <c r="G47" s="2">
        <v>2</v>
      </c>
      <c r="H47" s="2">
        <v>2</v>
      </c>
      <c r="I47" s="2">
        <v>0</v>
      </c>
      <c r="J47" s="2">
        <v>0</v>
      </c>
    </row>
    <row r="48" spans="1:10" x14ac:dyDescent="0.2">
      <c r="A48" s="7" t="s">
        <v>45</v>
      </c>
      <c r="B48" s="2">
        <v>0</v>
      </c>
      <c r="C48" s="2">
        <v>0</v>
      </c>
      <c r="D48" s="2">
        <v>0</v>
      </c>
      <c r="E48" s="2">
        <v>0</v>
      </c>
      <c r="F48" s="2">
        <v>0</v>
      </c>
      <c r="G48" s="2">
        <v>0</v>
      </c>
      <c r="H48" s="2">
        <v>0</v>
      </c>
      <c r="I48" s="2">
        <v>0</v>
      </c>
      <c r="J48" s="2">
        <v>0</v>
      </c>
    </row>
    <row r="49" spans="1:10" x14ac:dyDescent="0.2">
      <c r="A49" s="7" t="s">
        <v>46</v>
      </c>
      <c r="B49" s="2">
        <v>0</v>
      </c>
      <c r="C49" s="2">
        <v>0</v>
      </c>
      <c r="D49" s="2">
        <v>2</v>
      </c>
      <c r="E49" s="2">
        <v>0</v>
      </c>
      <c r="F49" s="2">
        <v>0</v>
      </c>
      <c r="G49" s="2">
        <v>2</v>
      </c>
      <c r="H49" s="2">
        <v>4</v>
      </c>
      <c r="I49" s="2">
        <v>0</v>
      </c>
      <c r="J49" s="2">
        <v>0</v>
      </c>
    </row>
    <row r="50" spans="1:10" x14ac:dyDescent="0.2">
      <c r="A50" s="7" t="s">
        <v>47</v>
      </c>
      <c r="B50" s="2">
        <v>0</v>
      </c>
      <c r="C50" s="2">
        <v>0</v>
      </c>
      <c r="D50" s="2">
        <v>0</v>
      </c>
      <c r="E50" s="2">
        <v>0</v>
      </c>
      <c r="F50" s="2">
        <v>0</v>
      </c>
      <c r="G50" s="2">
        <v>0</v>
      </c>
      <c r="H50" s="2">
        <v>2</v>
      </c>
      <c r="I50" s="2">
        <v>0</v>
      </c>
      <c r="J50" s="2">
        <v>0</v>
      </c>
    </row>
    <row r="51" spans="1:10" x14ac:dyDescent="0.2">
      <c r="A51" s="7" t="s">
        <v>48</v>
      </c>
      <c r="B51" s="2">
        <v>0</v>
      </c>
      <c r="C51" s="2">
        <v>0</v>
      </c>
      <c r="D51" s="2">
        <v>0</v>
      </c>
      <c r="E51" s="2">
        <v>0</v>
      </c>
      <c r="F51" s="2">
        <v>0</v>
      </c>
      <c r="G51" s="2">
        <v>0</v>
      </c>
      <c r="H51" s="2">
        <v>0</v>
      </c>
      <c r="I51" s="2">
        <v>0</v>
      </c>
      <c r="J51" s="2">
        <v>0</v>
      </c>
    </row>
    <row r="52" spans="1:10" x14ac:dyDescent="0.2">
      <c r="A52" s="7" t="s">
        <v>49</v>
      </c>
      <c r="B52" s="2">
        <v>0</v>
      </c>
      <c r="C52" s="2">
        <v>0</v>
      </c>
      <c r="D52" s="2">
        <v>0</v>
      </c>
      <c r="E52" s="2">
        <v>0</v>
      </c>
      <c r="F52" s="2">
        <v>0</v>
      </c>
      <c r="G52" s="2">
        <v>6</v>
      </c>
      <c r="H52" s="2">
        <v>6</v>
      </c>
      <c r="I52" s="2">
        <v>0</v>
      </c>
      <c r="J52" s="2">
        <v>0</v>
      </c>
    </row>
    <row r="53" spans="1:10" x14ac:dyDescent="0.2">
      <c r="A53" s="7" t="s">
        <v>50</v>
      </c>
      <c r="B53" s="6">
        <v>0</v>
      </c>
      <c r="C53" s="6">
        <v>0</v>
      </c>
      <c r="D53" s="6">
        <v>0</v>
      </c>
      <c r="E53" s="6">
        <v>0</v>
      </c>
      <c r="F53" s="6">
        <v>0</v>
      </c>
      <c r="G53" s="6">
        <v>0</v>
      </c>
      <c r="H53" s="6">
        <v>0</v>
      </c>
      <c r="I53" s="6">
        <v>0</v>
      </c>
      <c r="J53" s="6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46C1D2-80BC-D848-BF1E-338F7E1130C4}">
  <dimension ref="A1:U55"/>
  <sheetViews>
    <sheetView zoomScale="65" workbookViewId="0">
      <selection activeCell="R35" sqref="R35"/>
    </sheetView>
  </sheetViews>
  <sheetFormatPr baseColWidth="10" defaultRowHeight="16" x14ac:dyDescent="0.2"/>
  <cols>
    <col min="14" max="14" width="12.6640625" customWidth="1"/>
    <col min="16" max="16" width="13.33203125" customWidth="1"/>
    <col min="19" max="19" width="12.83203125" customWidth="1"/>
  </cols>
  <sheetData>
    <row r="1" spans="1:21" x14ac:dyDescent="0.2">
      <c r="A1" s="16" t="s">
        <v>0</v>
      </c>
      <c r="B1" s="16" t="s">
        <v>82</v>
      </c>
      <c r="C1" s="16" t="s">
        <v>78</v>
      </c>
    </row>
    <row r="2" spans="1:21" x14ac:dyDescent="0.2">
      <c r="E2" t="s">
        <v>96</v>
      </c>
      <c r="F2" t="s">
        <v>95</v>
      </c>
      <c r="H2" s="16" t="s">
        <v>0</v>
      </c>
      <c r="I2" s="16" t="s">
        <v>83</v>
      </c>
      <c r="J2" s="16" t="s">
        <v>78</v>
      </c>
      <c r="L2" s="19" t="s">
        <v>95</v>
      </c>
      <c r="M2" s="16" t="s">
        <v>95</v>
      </c>
      <c r="Q2" s="19"/>
    </row>
    <row r="3" spans="1:21" x14ac:dyDescent="0.2">
      <c r="A3" s="1"/>
      <c r="B3" s="1" t="s">
        <v>52</v>
      </c>
      <c r="C3" s="1" t="s">
        <v>61</v>
      </c>
      <c r="D3" s="1" t="s">
        <v>53</v>
      </c>
      <c r="E3" s="1" t="s">
        <v>94</v>
      </c>
      <c r="F3" s="1" t="s">
        <v>52</v>
      </c>
      <c r="H3" s="13"/>
      <c r="I3" s="1" t="s">
        <v>57</v>
      </c>
      <c r="J3" s="1" t="s">
        <v>61</v>
      </c>
      <c r="K3" s="1" t="s">
        <v>53</v>
      </c>
      <c r="L3" s="1" t="s">
        <v>94</v>
      </c>
      <c r="M3" s="1" t="s">
        <v>52</v>
      </c>
    </row>
    <row r="4" spans="1:21" x14ac:dyDescent="0.2">
      <c r="A4" s="1" t="s">
        <v>1</v>
      </c>
      <c r="B4" s="2">
        <v>6</v>
      </c>
      <c r="C4" s="2">
        <v>8</v>
      </c>
      <c r="D4" s="2">
        <v>6</v>
      </c>
      <c r="E4" s="2">
        <v>6</v>
      </c>
      <c r="F4" s="2">
        <v>6</v>
      </c>
      <c r="H4" s="1" t="s">
        <v>1</v>
      </c>
      <c r="I4" s="2">
        <v>0</v>
      </c>
      <c r="J4" s="2">
        <v>0</v>
      </c>
      <c r="K4" s="2">
        <v>0</v>
      </c>
      <c r="L4" s="2">
        <v>0</v>
      </c>
      <c r="M4" s="2">
        <v>0</v>
      </c>
      <c r="O4" s="19"/>
      <c r="P4" s="19"/>
      <c r="S4" s="4"/>
    </row>
    <row r="5" spans="1:21" x14ac:dyDescent="0.2">
      <c r="A5" s="1" t="s">
        <v>2</v>
      </c>
      <c r="B5" s="2">
        <v>6</v>
      </c>
      <c r="C5" s="2">
        <v>8</v>
      </c>
      <c r="D5" s="2">
        <v>0</v>
      </c>
      <c r="E5" s="2">
        <v>4</v>
      </c>
      <c r="F5" s="2">
        <v>8</v>
      </c>
      <c r="H5" s="1" t="s">
        <v>2</v>
      </c>
      <c r="I5" s="2">
        <v>0</v>
      </c>
      <c r="J5" s="2">
        <v>0</v>
      </c>
      <c r="K5" s="2">
        <v>0</v>
      </c>
      <c r="L5" s="2">
        <v>0</v>
      </c>
      <c r="M5" s="2">
        <v>0</v>
      </c>
      <c r="O5" s="19"/>
      <c r="P5" s="19"/>
      <c r="Q5" s="4"/>
      <c r="R5" s="4"/>
      <c r="S5" s="4"/>
      <c r="T5" s="4"/>
      <c r="U5" s="4"/>
    </row>
    <row r="6" spans="1:21" x14ac:dyDescent="0.2">
      <c r="A6" s="1" t="s">
        <v>3</v>
      </c>
      <c r="B6" s="2">
        <v>4</v>
      </c>
      <c r="C6" s="2">
        <v>6</v>
      </c>
      <c r="D6" s="2">
        <v>2</v>
      </c>
      <c r="E6" s="2">
        <v>6</v>
      </c>
      <c r="F6" s="2">
        <v>6</v>
      </c>
      <c r="H6" s="1" t="s">
        <v>3</v>
      </c>
      <c r="I6" s="2">
        <v>2</v>
      </c>
      <c r="J6" s="2">
        <v>0</v>
      </c>
      <c r="K6" s="2">
        <v>0</v>
      </c>
      <c r="L6" s="2">
        <v>0</v>
      </c>
      <c r="M6" s="2">
        <v>0</v>
      </c>
      <c r="O6" s="19"/>
    </row>
    <row r="7" spans="1:21" x14ac:dyDescent="0.2">
      <c r="A7" s="1" t="s">
        <v>4</v>
      </c>
      <c r="B7" s="2">
        <v>6</v>
      </c>
      <c r="C7" s="2">
        <v>6</v>
      </c>
      <c r="D7" s="2">
        <v>2</v>
      </c>
      <c r="E7" s="2">
        <v>6</v>
      </c>
      <c r="F7" s="2">
        <v>6</v>
      </c>
      <c r="H7" s="1" t="s">
        <v>4</v>
      </c>
      <c r="I7" s="2">
        <v>2</v>
      </c>
      <c r="J7" s="2">
        <v>2</v>
      </c>
      <c r="K7" s="2">
        <v>0</v>
      </c>
      <c r="L7" s="2">
        <v>2</v>
      </c>
      <c r="M7" s="2">
        <v>2</v>
      </c>
      <c r="O7" s="19"/>
    </row>
    <row r="8" spans="1:21" x14ac:dyDescent="0.2">
      <c r="A8" s="1" t="s">
        <v>5</v>
      </c>
      <c r="B8" s="2">
        <v>6</v>
      </c>
      <c r="C8" s="2">
        <v>6</v>
      </c>
      <c r="D8" s="2">
        <v>4</v>
      </c>
      <c r="E8" s="2">
        <v>2</v>
      </c>
      <c r="F8" s="2">
        <v>2</v>
      </c>
      <c r="H8" s="1" t="s">
        <v>5</v>
      </c>
      <c r="I8" s="2">
        <v>2</v>
      </c>
      <c r="J8" s="2">
        <v>0</v>
      </c>
      <c r="K8" s="2">
        <v>0</v>
      </c>
      <c r="L8" s="2">
        <v>0</v>
      </c>
      <c r="M8" s="2">
        <v>0</v>
      </c>
    </row>
    <row r="9" spans="1:21" x14ac:dyDescent="0.2">
      <c r="A9" s="1" t="s">
        <v>6</v>
      </c>
      <c r="B9" s="2">
        <v>6</v>
      </c>
      <c r="C9" s="2">
        <v>6</v>
      </c>
      <c r="D9" s="2">
        <v>0</v>
      </c>
      <c r="E9" s="2">
        <v>6</v>
      </c>
      <c r="F9" s="2">
        <v>4</v>
      </c>
      <c r="H9" s="1" t="s">
        <v>6</v>
      </c>
      <c r="I9" s="2">
        <v>0</v>
      </c>
      <c r="J9" s="2">
        <v>2</v>
      </c>
      <c r="K9" s="2">
        <v>0</v>
      </c>
      <c r="L9" s="2">
        <v>2</v>
      </c>
      <c r="M9" s="2">
        <v>2</v>
      </c>
    </row>
    <row r="10" spans="1:21" x14ac:dyDescent="0.2">
      <c r="A10" s="1" t="s">
        <v>7</v>
      </c>
      <c r="B10" s="2">
        <v>8</v>
      </c>
      <c r="C10" s="2">
        <v>4</v>
      </c>
      <c r="D10" s="2">
        <v>2</v>
      </c>
      <c r="E10" s="2">
        <v>2</v>
      </c>
      <c r="F10" s="2">
        <v>4</v>
      </c>
      <c r="H10" s="1" t="s">
        <v>7</v>
      </c>
      <c r="I10" s="2">
        <v>2</v>
      </c>
      <c r="J10" s="2">
        <v>2</v>
      </c>
      <c r="K10" s="2">
        <v>0</v>
      </c>
      <c r="L10" s="2">
        <v>2</v>
      </c>
      <c r="M10" s="2">
        <v>0</v>
      </c>
    </row>
    <row r="11" spans="1:21" x14ac:dyDescent="0.2">
      <c r="A11" s="1" t="s">
        <v>8</v>
      </c>
      <c r="B11" s="2">
        <v>8</v>
      </c>
      <c r="C11" s="2">
        <v>4</v>
      </c>
      <c r="D11" s="2">
        <v>2</v>
      </c>
      <c r="E11" s="2">
        <v>4</v>
      </c>
      <c r="F11" s="2">
        <v>8</v>
      </c>
      <c r="H11" s="1" t="s">
        <v>8</v>
      </c>
      <c r="I11" s="2">
        <v>0</v>
      </c>
      <c r="J11" s="2">
        <v>0</v>
      </c>
      <c r="K11" s="2">
        <v>0</v>
      </c>
      <c r="L11" s="2">
        <v>0</v>
      </c>
      <c r="M11" s="2">
        <v>0</v>
      </c>
    </row>
    <row r="12" spans="1:21" x14ac:dyDescent="0.2">
      <c r="A12" s="1" t="s">
        <v>9</v>
      </c>
      <c r="B12" s="2">
        <v>8</v>
      </c>
      <c r="C12" s="2">
        <v>4</v>
      </c>
      <c r="D12" s="2">
        <v>2</v>
      </c>
      <c r="E12" s="2">
        <v>4</v>
      </c>
      <c r="F12" s="2">
        <v>4</v>
      </c>
      <c r="H12" s="1" t="s">
        <v>9</v>
      </c>
      <c r="I12" s="2">
        <v>2</v>
      </c>
      <c r="J12" s="2">
        <v>0</v>
      </c>
      <c r="K12" s="2">
        <v>0</v>
      </c>
      <c r="L12" s="2">
        <v>0</v>
      </c>
      <c r="M12" s="2">
        <v>0</v>
      </c>
    </row>
    <row r="13" spans="1:21" x14ac:dyDescent="0.2">
      <c r="A13" s="1" t="s">
        <v>10</v>
      </c>
      <c r="B13" s="2">
        <v>8</v>
      </c>
      <c r="C13" s="2">
        <v>4</v>
      </c>
      <c r="D13" s="2">
        <v>0</v>
      </c>
      <c r="E13" s="2">
        <v>8</v>
      </c>
      <c r="F13" s="2">
        <v>6</v>
      </c>
      <c r="H13" s="1" t="s">
        <v>10</v>
      </c>
      <c r="I13" s="2">
        <v>0</v>
      </c>
      <c r="J13" s="2">
        <v>0</v>
      </c>
      <c r="K13" s="2">
        <v>0</v>
      </c>
      <c r="L13" s="2">
        <v>0</v>
      </c>
      <c r="M13" s="2">
        <v>0</v>
      </c>
    </row>
    <row r="14" spans="1:21" x14ac:dyDescent="0.2">
      <c r="A14" s="1" t="s">
        <v>11</v>
      </c>
      <c r="B14" s="2">
        <v>8</v>
      </c>
      <c r="C14" s="2">
        <v>6</v>
      </c>
      <c r="D14" s="2">
        <v>0</v>
      </c>
      <c r="E14" s="2">
        <v>6</v>
      </c>
      <c r="F14" s="2">
        <v>4</v>
      </c>
      <c r="H14" s="1" t="s">
        <v>11</v>
      </c>
      <c r="I14" s="2">
        <v>0</v>
      </c>
      <c r="J14" s="2">
        <v>0</v>
      </c>
      <c r="K14" s="2">
        <v>0</v>
      </c>
      <c r="L14" s="2">
        <v>0</v>
      </c>
      <c r="M14" s="2">
        <v>0</v>
      </c>
    </row>
    <row r="15" spans="1:21" x14ac:dyDescent="0.2">
      <c r="A15" s="1" t="s">
        <v>12</v>
      </c>
      <c r="B15" s="2">
        <v>6</v>
      </c>
      <c r="C15" s="2">
        <v>4</v>
      </c>
      <c r="D15" s="2">
        <v>2</v>
      </c>
      <c r="E15" s="2">
        <v>2</v>
      </c>
      <c r="F15" s="2">
        <v>4</v>
      </c>
      <c r="H15" s="1" t="s">
        <v>12</v>
      </c>
      <c r="I15" s="2">
        <v>0</v>
      </c>
      <c r="J15" s="2">
        <v>0</v>
      </c>
      <c r="K15" s="2">
        <v>0</v>
      </c>
      <c r="L15" s="2">
        <v>0</v>
      </c>
      <c r="M15" s="2">
        <v>0</v>
      </c>
    </row>
    <row r="16" spans="1:21" x14ac:dyDescent="0.2">
      <c r="A16" s="1" t="s">
        <v>13</v>
      </c>
      <c r="B16" s="2">
        <v>2</v>
      </c>
      <c r="C16" s="2">
        <v>4</v>
      </c>
      <c r="D16" s="2">
        <v>2</v>
      </c>
      <c r="E16" s="2">
        <v>6</v>
      </c>
      <c r="F16" s="2">
        <v>6</v>
      </c>
      <c r="H16" s="1" t="s">
        <v>13</v>
      </c>
      <c r="I16" s="2">
        <v>0</v>
      </c>
      <c r="J16" s="2">
        <v>2</v>
      </c>
      <c r="K16" s="2">
        <v>0</v>
      </c>
      <c r="L16" s="2">
        <v>2</v>
      </c>
      <c r="M16" s="2">
        <v>2</v>
      </c>
    </row>
    <row r="17" spans="1:13" x14ac:dyDescent="0.2">
      <c r="A17" s="1" t="s">
        <v>14</v>
      </c>
      <c r="B17" s="2">
        <v>8</v>
      </c>
      <c r="C17" s="2">
        <v>8</v>
      </c>
      <c r="D17" s="2">
        <v>0</v>
      </c>
      <c r="E17" s="2">
        <v>8</v>
      </c>
      <c r="F17" s="2">
        <v>8</v>
      </c>
      <c r="H17" s="1" t="s">
        <v>14</v>
      </c>
      <c r="I17" s="2">
        <v>0</v>
      </c>
      <c r="J17" s="2">
        <v>0</v>
      </c>
      <c r="K17" s="2">
        <v>0</v>
      </c>
      <c r="L17" s="2">
        <v>0</v>
      </c>
      <c r="M17" s="2">
        <v>0</v>
      </c>
    </row>
    <row r="18" spans="1:13" x14ac:dyDescent="0.2">
      <c r="A18" s="1" t="s">
        <v>15</v>
      </c>
      <c r="B18" s="2">
        <v>8</v>
      </c>
      <c r="C18" s="2">
        <v>4</v>
      </c>
      <c r="D18" s="2">
        <v>0</v>
      </c>
      <c r="E18" s="2">
        <v>4</v>
      </c>
      <c r="F18" s="2">
        <v>2</v>
      </c>
      <c r="H18" s="1" t="s">
        <v>15</v>
      </c>
      <c r="I18" s="2">
        <v>0</v>
      </c>
      <c r="J18" s="2">
        <v>0</v>
      </c>
      <c r="K18" s="2">
        <v>0</v>
      </c>
      <c r="L18" s="2">
        <v>0</v>
      </c>
      <c r="M18" s="2">
        <v>0</v>
      </c>
    </row>
    <row r="19" spans="1:13" x14ac:dyDescent="0.2">
      <c r="A19" s="1" t="s">
        <v>16</v>
      </c>
      <c r="B19" s="2">
        <v>6</v>
      </c>
      <c r="C19" s="2">
        <v>6</v>
      </c>
      <c r="D19" s="2">
        <v>2</v>
      </c>
      <c r="E19" s="2">
        <v>6</v>
      </c>
      <c r="F19" s="2">
        <v>6</v>
      </c>
      <c r="H19" s="1" t="s">
        <v>16</v>
      </c>
      <c r="I19" s="2">
        <v>2</v>
      </c>
      <c r="J19" s="2">
        <v>2</v>
      </c>
      <c r="K19" s="2">
        <v>0</v>
      </c>
      <c r="L19" s="2">
        <v>2</v>
      </c>
      <c r="M19" s="2">
        <v>2</v>
      </c>
    </row>
    <row r="20" spans="1:13" x14ac:dyDescent="0.2">
      <c r="A20" s="1" t="s">
        <v>17</v>
      </c>
      <c r="B20" s="2">
        <v>6</v>
      </c>
      <c r="C20" s="2">
        <v>6</v>
      </c>
      <c r="D20" s="2">
        <v>2</v>
      </c>
      <c r="E20" s="2">
        <v>6</v>
      </c>
      <c r="F20" s="2">
        <v>4</v>
      </c>
      <c r="H20" s="1" t="s">
        <v>17</v>
      </c>
      <c r="I20" s="2">
        <v>0</v>
      </c>
      <c r="J20" s="2">
        <v>0</v>
      </c>
      <c r="K20" s="2">
        <v>0</v>
      </c>
      <c r="L20" s="2">
        <v>0</v>
      </c>
      <c r="M20" s="2">
        <v>0</v>
      </c>
    </row>
    <row r="21" spans="1:13" x14ac:dyDescent="0.2">
      <c r="A21" s="1" t="s">
        <v>18</v>
      </c>
      <c r="B21" s="2">
        <v>6</v>
      </c>
      <c r="C21" s="2">
        <v>6</v>
      </c>
      <c r="D21" s="2">
        <v>4</v>
      </c>
      <c r="E21" s="2">
        <v>6</v>
      </c>
      <c r="F21" s="2">
        <v>6</v>
      </c>
      <c r="H21" s="1" t="s">
        <v>18</v>
      </c>
      <c r="I21" s="2">
        <v>2</v>
      </c>
      <c r="J21" s="2">
        <v>0</v>
      </c>
      <c r="K21" s="2">
        <v>0</v>
      </c>
      <c r="L21" s="2">
        <v>0</v>
      </c>
      <c r="M21" s="2">
        <v>2</v>
      </c>
    </row>
    <row r="22" spans="1:13" x14ac:dyDescent="0.2">
      <c r="A22" s="1" t="s">
        <v>19</v>
      </c>
      <c r="B22" s="2">
        <v>4</v>
      </c>
      <c r="C22" s="2">
        <v>6</v>
      </c>
      <c r="D22" s="2">
        <v>0</v>
      </c>
      <c r="E22" s="2">
        <v>6</v>
      </c>
      <c r="F22" s="2">
        <v>6</v>
      </c>
      <c r="H22" s="1" t="s">
        <v>19</v>
      </c>
      <c r="I22" s="2">
        <v>2</v>
      </c>
      <c r="J22" s="2">
        <v>0</v>
      </c>
      <c r="K22" s="2">
        <v>0</v>
      </c>
      <c r="L22" s="2">
        <v>0</v>
      </c>
      <c r="M22" s="2">
        <v>0</v>
      </c>
    </row>
    <row r="23" spans="1:13" x14ac:dyDescent="0.2">
      <c r="A23" s="1" t="s">
        <v>20</v>
      </c>
      <c r="B23" s="2">
        <v>4</v>
      </c>
      <c r="C23" s="2">
        <v>4</v>
      </c>
      <c r="D23" s="2">
        <v>0</v>
      </c>
      <c r="E23" s="2">
        <v>6</v>
      </c>
      <c r="F23" s="2">
        <v>6</v>
      </c>
      <c r="H23" s="1" t="s">
        <v>20</v>
      </c>
      <c r="I23" s="2">
        <v>0</v>
      </c>
      <c r="J23" s="2">
        <v>0</v>
      </c>
      <c r="K23" s="2">
        <v>0</v>
      </c>
      <c r="L23" s="2">
        <v>2</v>
      </c>
      <c r="M23" s="2">
        <v>0</v>
      </c>
    </row>
    <row r="24" spans="1:13" x14ac:dyDescent="0.2">
      <c r="A24" s="1" t="s">
        <v>21</v>
      </c>
      <c r="B24" s="2">
        <v>6</v>
      </c>
      <c r="C24" s="2">
        <v>2</v>
      </c>
      <c r="D24" s="2">
        <v>0</v>
      </c>
      <c r="E24" s="2">
        <v>6</v>
      </c>
      <c r="F24" s="2">
        <v>4</v>
      </c>
      <c r="H24" s="1" t="s">
        <v>21</v>
      </c>
      <c r="I24" s="2">
        <v>2</v>
      </c>
      <c r="J24" s="2">
        <v>0</v>
      </c>
      <c r="K24" s="2">
        <v>0</v>
      </c>
      <c r="L24" s="2">
        <v>0</v>
      </c>
      <c r="M24" s="2">
        <v>2</v>
      </c>
    </row>
    <row r="25" spans="1:13" x14ac:dyDescent="0.2">
      <c r="A25" s="1" t="s">
        <v>22</v>
      </c>
      <c r="B25" s="2">
        <v>4</v>
      </c>
      <c r="C25" s="2">
        <v>4</v>
      </c>
      <c r="D25" s="2">
        <v>0</v>
      </c>
      <c r="E25" s="2">
        <v>6</v>
      </c>
      <c r="F25" s="2">
        <v>6</v>
      </c>
      <c r="H25" s="1" t="s">
        <v>22</v>
      </c>
      <c r="I25" s="2">
        <v>2</v>
      </c>
      <c r="J25" s="2">
        <v>2</v>
      </c>
      <c r="K25" s="2">
        <v>0</v>
      </c>
      <c r="L25" s="2">
        <v>2</v>
      </c>
      <c r="M25" s="2">
        <v>2</v>
      </c>
    </row>
    <row r="26" spans="1:13" x14ac:dyDescent="0.2">
      <c r="A26" s="1" t="s">
        <v>23</v>
      </c>
      <c r="B26" s="2">
        <v>6</v>
      </c>
      <c r="C26" s="2">
        <v>4</v>
      </c>
      <c r="D26" s="2">
        <v>0</v>
      </c>
      <c r="E26" s="2">
        <v>4</v>
      </c>
      <c r="F26" s="2">
        <v>6</v>
      </c>
      <c r="H26" s="1" t="s">
        <v>23</v>
      </c>
      <c r="I26" s="2">
        <v>0</v>
      </c>
      <c r="J26" s="2">
        <v>0</v>
      </c>
      <c r="K26" s="2">
        <v>0</v>
      </c>
      <c r="L26" s="2">
        <v>0</v>
      </c>
      <c r="M26" s="2">
        <v>2</v>
      </c>
    </row>
    <row r="27" spans="1:13" x14ac:dyDescent="0.2">
      <c r="A27" s="1" t="s">
        <v>24</v>
      </c>
      <c r="B27" s="2">
        <v>6</v>
      </c>
      <c r="C27" s="2">
        <v>6</v>
      </c>
      <c r="D27" s="2">
        <v>2</v>
      </c>
      <c r="E27" s="2">
        <v>6</v>
      </c>
      <c r="F27" s="2">
        <v>4</v>
      </c>
      <c r="H27" s="1" t="s">
        <v>24</v>
      </c>
      <c r="I27" s="2">
        <v>2</v>
      </c>
      <c r="J27" s="2">
        <v>2</v>
      </c>
      <c r="K27" s="2">
        <v>0</v>
      </c>
      <c r="L27" s="2">
        <v>2</v>
      </c>
      <c r="M27" s="2">
        <v>0</v>
      </c>
    </row>
    <row r="28" spans="1:13" x14ac:dyDescent="0.2">
      <c r="A28" s="1" t="s">
        <v>25</v>
      </c>
      <c r="B28" s="2">
        <v>6</v>
      </c>
      <c r="C28" s="2">
        <v>6</v>
      </c>
      <c r="D28" s="2">
        <v>4</v>
      </c>
      <c r="E28" s="2">
        <v>4</v>
      </c>
      <c r="F28" s="2">
        <v>4</v>
      </c>
      <c r="H28" s="1" t="s">
        <v>25</v>
      </c>
      <c r="I28" s="2">
        <v>4</v>
      </c>
      <c r="J28" s="2">
        <v>0</v>
      </c>
      <c r="K28" s="2">
        <v>0</v>
      </c>
      <c r="L28" s="2">
        <v>2</v>
      </c>
      <c r="M28" s="2">
        <v>2</v>
      </c>
    </row>
    <row r="29" spans="1:13" x14ac:dyDescent="0.2">
      <c r="A29" s="1" t="s">
        <v>26</v>
      </c>
      <c r="B29" s="2">
        <v>6</v>
      </c>
      <c r="C29" s="2">
        <v>4</v>
      </c>
      <c r="D29" s="2">
        <v>2</v>
      </c>
      <c r="E29" s="2">
        <v>4</v>
      </c>
      <c r="F29" s="2">
        <v>4</v>
      </c>
      <c r="H29" s="1" t="s">
        <v>26</v>
      </c>
      <c r="I29" s="2">
        <v>0</v>
      </c>
      <c r="J29" s="2">
        <v>0</v>
      </c>
      <c r="K29" s="2">
        <v>0</v>
      </c>
      <c r="L29" s="2">
        <v>2</v>
      </c>
      <c r="M29" s="2">
        <v>2</v>
      </c>
    </row>
    <row r="30" spans="1:13" x14ac:dyDescent="0.2">
      <c r="A30" s="1" t="s">
        <v>27</v>
      </c>
      <c r="B30" s="2">
        <v>4</v>
      </c>
      <c r="C30" s="2">
        <v>6</v>
      </c>
      <c r="D30" s="2">
        <v>0</v>
      </c>
      <c r="E30" s="2">
        <v>6</v>
      </c>
      <c r="F30" s="2">
        <v>4</v>
      </c>
      <c r="H30" s="1" t="s">
        <v>27</v>
      </c>
      <c r="I30" s="2">
        <v>2</v>
      </c>
      <c r="J30" s="2">
        <v>2</v>
      </c>
      <c r="K30" s="2">
        <v>0</v>
      </c>
      <c r="L30" s="2">
        <v>2</v>
      </c>
      <c r="M30" s="2">
        <v>2</v>
      </c>
    </row>
    <row r="31" spans="1:13" x14ac:dyDescent="0.2">
      <c r="A31" s="1" t="s">
        <v>28</v>
      </c>
      <c r="B31" s="2">
        <v>8</v>
      </c>
      <c r="C31" s="2">
        <v>6</v>
      </c>
      <c r="D31" s="2">
        <v>0</v>
      </c>
      <c r="E31" s="2">
        <v>6</v>
      </c>
      <c r="F31" s="2">
        <v>4</v>
      </c>
      <c r="H31" s="1" t="s">
        <v>28</v>
      </c>
      <c r="I31" s="2">
        <v>0</v>
      </c>
      <c r="J31" s="2">
        <v>0</v>
      </c>
      <c r="K31" s="2">
        <v>0</v>
      </c>
      <c r="L31" s="2">
        <v>0</v>
      </c>
      <c r="M31" s="2">
        <v>0</v>
      </c>
    </row>
    <row r="32" spans="1:13" x14ac:dyDescent="0.2">
      <c r="A32" s="1" t="s">
        <v>29</v>
      </c>
      <c r="B32" s="2">
        <v>6</v>
      </c>
      <c r="C32" s="2">
        <v>6</v>
      </c>
      <c r="D32" s="2">
        <v>0</v>
      </c>
      <c r="E32" s="2">
        <v>4</v>
      </c>
      <c r="F32" s="2">
        <v>4</v>
      </c>
      <c r="H32" s="1" t="s">
        <v>29</v>
      </c>
      <c r="I32" s="2">
        <v>4</v>
      </c>
      <c r="J32" s="2">
        <v>2</v>
      </c>
      <c r="K32" s="2">
        <v>0</v>
      </c>
      <c r="L32" s="2">
        <v>2</v>
      </c>
      <c r="M32" s="2">
        <v>2</v>
      </c>
    </row>
    <row r="33" spans="1:13" x14ac:dyDescent="0.2">
      <c r="A33" s="1" t="s">
        <v>30</v>
      </c>
      <c r="B33" s="2">
        <v>6</v>
      </c>
      <c r="C33" s="2">
        <v>6</v>
      </c>
      <c r="D33" s="2">
        <v>0</v>
      </c>
      <c r="E33" s="2">
        <v>4</v>
      </c>
      <c r="F33" s="2">
        <v>4</v>
      </c>
      <c r="H33" s="1" t="s">
        <v>30</v>
      </c>
      <c r="I33" s="2">
        <v>2</v>
      </c>
      <c r="J33" s="2">
        <v>0</v>
      </c>
      <c r="K33" s="2">
        <v>0</v>
      </c>
      <c r="L33" s="2">
        <v>0</v>
      </c>
      <c r="M33" s="2">
        <v>2</v>
      </c>
    </row>
    <row r="34" spans="1:13" x14ac:dyDescent="0.2">
      <c r="A34" s="1" t="s">
        <v>31</v>
      </c>
      <c r="B34" s="2">
        <v>4</v>
      </c>
      <c r="C34" s="2">
        <v>4</v>
      </c>
      <c r="D34" s="2">
        <v>0</v>
      </c>
      <c r="E34" s="2">
        <v>6</v>
      </c>
      <c r="F34" s="2">
        <v>4</v>
      </c>
      <c r="H34" s="1" t="s">
        <v>31</v>
      </c>
      <c r="I34" s="2">
        <v>0</v>
      </c>
      <c r="J34" s="2">
        <v>0</v>
      </c>
      <c r="K34" s="2">
        <v>0</v>
      </c>
      <c r="L34" s="2">
        <v>0</v>
      </c>
      <c r="M34" s="2">
        <v>0</v>
      </c>
    </row>
    <row r="35" spans="1:13" x14ac:dyDescent="0.2">
      <c r="A35" s="1" t="s">
        <v>32</v>
      </c>
      <c r="B35" s="2">
        <v>4</v>
      </c>
      <c r="C35" s="2">
        <v>6</v>
      </c>
      <c r="D35" s="2">
        <v>0</v>
      </c>
      <c r="E35" s="2">
        <v>4</v>
      </c>
      <c r="F35" s="2">
        <v>6</v>
      </c>
      <c r="H35" s="1" t="s">
        <v>32</v>
      </c>
      <c r="I35" s="2">
        <v>0</v>
      </c>
      <c r="J35" s="2">
        <v>0</v>
      </c>
      <c r="K35" s="2">
        <v>0</v>
      </c>
      <c r="L35" s="2">
        <v>0</v>
      </c>
      <c r="M35" s="2">
        <v>0</v>
      </c>
    </row>
    <row r="36" spans="1:13" x14ac:dyDescent="0.2">
      <c r="A36" s="1" t="s">
        <v>33</v>
      </c>
      <c r="B36" s="2">
        <v>6</v>
      </c>
      <c r="C36" s="2">
        <v>6</v>
      </c>
      <c r="D36" s="2">
        <v>0</v>
      </c>
      <c r="E36" s="2">
        <v>6</v>
      </c>
      <c r="F36" s="2">
        <v>4</v>
      </c>
      <c r="H36" s="1" t="s">
        <v>33</v>
      </c>
      <c r="I36" s="2">
        <v>0</v>
      </c>
      <c r="J36" s="2">
        <v>0</v>
      </c>
      <c r="K36" s="2">
        <v>0</v>
      </c>
      <c r="L36" s="2">
        <v>0</v>
      </c>
      <c r="M36" s="2">
        <v>0</v>
      </c>
    </row>
    <row r="37" spans="1:13" x14ac:dyDescent="0.2">
      <c r="A37" s="1" t="s">
        <v>34</v>
      </c>
      <c r="B37" s="2">
        <v>8</v>
      </c>
      <c r="C37" s="2">
        <v>6</v>
      </c>
      <c r="D37" s="2">
        <v>2</v>
      </c>
      <c r="E37" s="2">
        <v>4</v>
      </c>
      <c r="F37" s="2">
        <v>8</v>
      </c>
      <c r="H37" s="1" t="s">
        <v>34</v>
      </c>
      <c r="I37" s="2">
        <v>2</v>
      </c>
      <c r="J37" s="2">
        <v>2</v>
      </c>
      <c r="K37" s="2">
        <v>0</v>
      </c>
      <c r="L37" s="2">
        <v>2</v>
      </c>
      <c r="M37" s="2">
        <v>2</v>
      </c>
    </row>
    <row r="38" spans="1:13" x14ac:dyDescent="0.2">
      <c r="A38" s="1" t="s">
        <v>35</v>
      </c>
      <c r="B38" s="2">
        <v>6</v>
      </c>
      <c r="C38" s="2">
        <v>2</v>
      </c>
      <c r="D38" s="2">
        <v>2</v>
      </c>
      <c r="E38" s="2">
        <v>2</v>
      </c>
      <c r="F38" s="2">
        <v>4</v>
      </c>
      <c r="H38" s="1" t="s">
        <v>35</v>
      </c>
      <c r="I38" s="2">
        <v>2</v>
      </c>
      <c r="J38" s="2">
        <v>4</v>
      </c>
      <c r="K38" s="2">
        <v>0</v>
      </c>
      <c r="L38" s="2">
        <v>2</v>
      </c>
      <c r="M38" s="2">
        <v>2</v>
      </c>
    </row>
    <row r="39" spans="1:13" x14ac:dyDescent="0.2">
      <c r="A39" s="1" t="s">
        <v>36</v>
      </c>
      <c r="B39" s="2">
        <v>8</v>
      </c>
      <c r="C39" s="2">
        <v>8</v>
      </c>
      <c r="D39" s="2">
        <v>4</v>
      </c>
      <c r="E39" s="2">
        <v>6</v>
      </c>
      <c r="F39" s="2">
        <v>6</v>
      </c>
      <c r="H39" s="1" t="s">
        <v>36</v>
      </c>
      <c r="I39" s="2">
        <v>0</v>
      </c>
      <c r="J39" s="2">
        <v>2</v>
      </c>
      <c r="K39" s="2">
        <v>0</v>
      </c>
      <c r="L39" s="2">
        <v>2</v>
      </c>
      <c r="M39" s="2">
        <v>2</v>
      </c>
    </row>
    <row r="40" spans="1:13" x14ac:dyDescent="0.2">
      <c r="A40" s="1" t="s">
        <v>37</v>
      </c>
      <c r="B40" s="2">
        <v>6</v>
      </c>
      <c r="C40" s="2">
        <v>6</v>
      </c>
      <c r="D40" s="2">
        <v>4</v>
      </c>
      <c r="E40" s="2">
        <v>6</v>
      </c>
      <c r="F40" s="2">
        <v>6</v>
      </c>
      <c r="H40" s="1" t="s">
        <v>37</v>
      </c>
      <c r="I40" s="2">
        <v>0</v>
      </c>
      <c r="J40" s="2">
        <v>0</v>
      </c>
      <c r="K40" s="2">
        <v>0</v>
      </c>
      <c r="L40" s="2">
        <v>0</v>
      </c>
      <c r="M40" s="2">
        <v>2</v>
      </c>
    </row>
    <row r="41" spans="1:13" x14ac:dyDescent="0.2">
      <c r="A41" s="1" t="s">
        <v>38</v>
      </c>
      <c r="B41" s="2">
        <v>8</v>
      </c>
      <c r="C41" s="2">
        <v>6</v>
      </c>
      <c r="D41" s="2">
        <v>2</v>
      </c>
      <c r="E41" s="2">
        <v>4</v>
      </c>
      <c r="F41" s="2">
        <v>6</v>
      </c>
      <c r="H41" s="1" t="s">
        <v>38</v>
      </c>
      <c r="I41" s="2">
        <v>0</v>
      </c>
      <c r="J41" s="2">
        <v>0</v>
      </c>
      <c r="K41" s="2">
        <v>0</v>
      </c>
      <c r="L41" s="2">
        <v>0</v>
      </c>
      <c r="M41" s="2">
        <v>0</v>
      </c>
    </row>
    <row r="42" spans="1:13" x14ac:dyDescent="0.2">
      <c r="A42" s="1" t="s">
        <v>39</v>
      </c>
      <c r="B42" s="2">
        <v>8</v>
      </c>
      <c r="C42" s="2">
        <v>4</v>
      </c>
      <c r="D42" s="2">
        <v>2</v>
      </c>
      <c r="E42" s="2">
        <v>6</v>
      </c>
      <c r="F42" s="2">
        <v>6</v>
      </c>
      <c r="H42" s="1" t="s">
        <v>39</v>
      </c>
      <c r="I42" s="2">
        <v>0</v>
      </c>
      <c r="J42" s="2">
        <v>0</v>
      </c>
      <c r="K42" s="2">
        <v>0</v>
      </c>
      <c r="L42" s="2">
        <v>0</v>
      </c>
      <c r="M42" s="2">
        <v>0</v>
      </c>
    </row>
    <row r="43" spans="1:13" x14ac:dyDescent="0.2">
      <c r="A43" s="1" t="s">
        <v>40</v>
      </c>
      <c r="B43" s="2">
        <v>2</v>
      </c>
      <c r="C43" s="2">
        <v>2</v>
      </c>
      <c r="D43" s="2">
        <v>0</v>
      </c>
      <c r="E43" s="2">
        <v>4</v>
      </c>
      <c r="F43" s="2">
        <v>6</v>
      </c>
      <c r="H43" s="1" t="s">
        <v>40</v>
      </c>
      <c r="I43" s="2">
        <v>0</v>
      </c>
      <c r="J43" s="2">
        <v>0</v>
      </c>
      <c r="K43" s="2">
        <v>0</v>
      </c>
      <c r="L43" s="2">
        <v>0</v>
      </c>
      <c r="M43" s="2">
        <v>2</v>
      </c>
    </row>
    <row r="44" spans="1:13" x14ac:dyDescent="0.2">
      <c r="A44" s="1" t="s">
        <v>41</v>
      </c>
      <c r="B44" s="2">
        <v>6</v>
      </c>
      <c r="C44" s="2">
        <v>2</v>
      </c>
      <c r="D44" s="2">
        <v>2</v>
      </c>
      <c r="E44" s="2">
        <v>4</v>
      </c>
      <c r="F44" s="2">
        <v>6</v>
      </c>
      <c r="H44" s="1" t="s">
        <v>41</v>
      </c>
      <c r="I44" s="2">
        <v>2</v>
      </c>
      <c r="J44" s="2">
        <v>2</v>
      </c>
      <c r="K44" s="2">
        <v>0</v>
      </c>
      <c r="L44" s="2">
        <v>2</v>
      </c>
      <c r="M44" s="2">
        <v>2</v>
      </c>
    </row>
    <row r="45" spans="1:13" x14ac:dyDescent="0.2">
      <c r="A45" s="1" t="s">
        <v>42</v>
      </c>
      <c r="B45" s="2">
        <v>8</v>
      </c>
      <c r="C45" s="2">
        <v>6</v>
      </c>
      <c r="D45" s="2">
        <v>0</v>
      </c>
      <c r="E45" s="2">
        <v>4</v>
      </c>
      <c r="F45" s="2">
        <v>4</v>
      </c>
      <c r="H45" s="1" t="s">
        <v>42</v>
      </c>
      <c r="I45" s="2">
        <v>2</v>
      </c>
      <c r="J45" s="2">
        <v>2</v>
      </c>
      <c r="K45" s="2">
        <v>0</v>
      </c>
      <c r="L45" s="2">
        <v>2</v>
      </c>
      <c r="M45" s="2">
        <v>2</v>
      </c>
    </row>
    <row r="46" spans="1:13" x14ac:dyDescent="0.2">
      <c r="A46" s="1" t="s">
        <v>43</v>
      </c>
      <c r="B46" s="2">
        <v>4</v>
      </c>
      <c r="C46" s="2">
        <v>4</v>
      </c>
      <c r="D46" s="2">
        <v>4</v>
      </c>
      <c r="E46" s="2">
        <v>4</v>
      </c>
      <c r="F46" s="2">
        <v>4</v>
      </c>
      <c r="H46" s="1" t="s">
        <v>43</v>
      </c>
      <c r="I46" s="2">
        <v>0</v>
      </c>
      <c r="J46" s="2">
        <v>0</v>
      </c>
      <c r="K46" s="2">
        <v>0</v>
      </c>
      <c r="L46" s="2">
        <v>0</v>
      </c>
      <c r="M46" s="2">
        <v>2</v>
      </c>
    </row>
    <row r="47" spans="1:13" x14ac:dyDescent="0.2">
      <c r="A47" s="1" t="s">
        <v>44</v>
      </c>
      <c r="B47" s="2">
        <v>6</v>
      </c>
      <c r="C47" s="2">
        <v>4</v>
      </c>
      <c r="D47" s="2">
        <v>0</v>
      </c>
      <c r="E47" s="2">
        <v>4</v>
      </c>
      <c r="F47" s="2">
        <v>6</v>
      </c>
      <c r="H47" s="1" t="s">
        <v>44</v>
      </c>
      <c r="I47" s="2">
        <v>0</v>
      </c>
      <c r="J47" s="2">
        <v>0</v>
      </c>
      <c r="K47" s="2">
        <v>0</v>
      </c>
      <c r="L47" s="2">
        <v>0</v>
      </c>
      <c r="M47" s="2">
        <v>0</v>
      </c>
    </row>
    <row r="48" spans="1:13" x14ac:dyDescent="0.2">
      <c r="A48" s="1" t="s">
        <v>45</v>
      </c>
      <c r="B48" s="2">
        <v>4</v>
      </c>
      <c r="C48" s="2">
        <v>2</v>
      </c>
      <c r="D48" s="2">
        <v>4</v>
      </c>
      <c r="E48" s="2">
        <v>4</v>
      </c>
      <c r="F48" s="2">
        <v>4</v>
      </c>
      <c r="H48" s="1" t="s">
        <v>45</v>
      </c>
      <c r="I48" s="2">
        <v>0</v>
      </c>
      <c r="J48" s="2">
        <v>0</v>
      </c>
      <c r="K48" s="2">
        <v>0</v>
      </c>
      <c r="L48" s="2">
        <v>0</v>
      </c>
      <c r="M48" s="2">
        <v>0</v>
      </c>
    </row>
    <row r="49" spans="1:13" x14ac:dyDescent="0.2">
      <c r="A49" s="1" t="s">
        <v>46</v>
      </c>
      <c r="B49" s="2">
        <v>8</v>
      </c>
      <c r="C49" s="2">
        <v>4</v>
      </c>
      <c r="D49" s="2">
        <v>2</v>
      </c>
      <c r="E49" s="2">
        <v>4</v>
      </c>
      <c r="F49" s="2">
        <v>6</v>
      </c>
      <c r="H49" s="1" t="s">
        <v>46</v>
      </c>
      <c r="I49" s="2">
        <v>0</v>
      </c>
      <c r="J49" s="2">
        <v>0</v>
      </c>
      <c r="K49" s="2">
        <v>0</v>
      </c>
      <c r="L49" s="2">
        <v>0</v>
      </c>
      <c r="M49" s="2">
        <v>0</v>
      </c>
    </row>
    <row r="50" spans="1:13" x14ac:dyDescent="0.2">
      <c r="A50" s="1" t="s">
        <v>47</v>
      </c>
      <c r="B50" s="2">
        <v>4</v>
      </c>
      <c r="C50" s="2">
        <v>4</v>
      </c>
      <c r="D50" s="2">
        <v>2</v>
      </c>
      <c r="E50" s="2">
        <v>4</v>
      </c>
      <c r="F50" s="2">
        <v>4</v>
      </c>
      <c r="H50" s="1" t="s">
        <v>47</v>
      </c>
      <c r="I50" s="2">
        <v>2</v>
      </c>
      <c r="J50" s="2">
        <v>0</v>
      </c>
      <c r="K50" s="2">
        <v>0</v>
      </c>
      <c r="L50" s="2">
        <v>0</v>
      </c>
      <c r="M50" s="2">
        <v>2</v>
      </c>
    </row>
    <row r="51" spans="1:13" x14ac:dyDescent="0.2">
      <c r="A51" s="1" t="s">
        <v>48</v>
      </c>
      <c r="B51" s="2">
        <v>4</v>
      </c>
      <c r="C51" s="2">
        <v>4</v>
      </c>
      <c r="D51" s="2">
        <v>2</v>
      </c>
      <c r="E51" s="2">
        <v>2</v>
      </c>
      <c r="F51" s="2">
        <v>4</v>
      </c>
      <c r="H51" s="1" t="s">
        <v>48</v>
      </c>
      <c r="I51" s="2">
        <v>2</v>
      </c>
      <c r="J51" s="2">
        <v>2</v>
      </c>
      <c r="K51" s="2">
        <v>0</v>
      </c>
      <c r="L51" s="2">
        <v>2</v>
      </c>
      <c r="M51" s="2">
        <v>2</v>
      </c>
    </row>
    <row r="52" spans="1:13" x14ac:dyDescent="0.2">
      <c r="A52" s="1" t="s">
        <v>49</v>
      </c>
      <c r="B52" s="2">
        <v>6</v>
      </c>
      <c r="C52" s="2">
        <v>4</v>
      </c>
      <c r="D52" s="2">
        <v>2</v>
      </c>
      <c r="E52" s="2">
        <v>4</v>
      </c>
      <c r="F52" s="2">
        <v>6</v>
      </c>
      <c r="H52" s="1" t="s">
        <v>49</v>
      </c>
      <c r="I52" s="2">
        <v>0</v>
      </c>
      <c r="J52" s="2">
        <v>2</v>
      </c>
      <c r="K52" s="2">
        <v>0</v>
      </c>
      <c r="L52" s="2">
        <v>2</v>
      </c>
      <c r="M52" s="2">
        <v>0</v>
      </c>
    </row>
    <row r="53" spans="1:13" x14ac:dyDescent="0.2">
      <c r="A53" s="1" t="s">
        <v>50</v>
      </c>
      <c r="B53" s="2">
        <v>8</v>
      </c>
      <c r="C53" s="2">
        <v>6</v>
      </c>
      <c r="D53" s="2">
        <v>2</v>
      </c>
      <c r="E53" s="2">
        <v>6</v>
      </c>
      <c r="F53" s="2">
        <v>6</v>
      </c>
      <c r="H53" s="1" t="s">
        <v>50</v>
      </c>
      <c r="I53" s="2">
        <v>0</v>
      </c>
      <c r="J53" s="2">
        <v>0</v>
      </c>
      <c r="K53" s="6">
        <v>0</v>
      </c>
      <c r="L53" s="2">
        <v>0</v>
      </c>
      <c r="M53" s="2">
        <v>0</v>
      </c>
    </row>
    <row r="55" spans="1:13" x14ac:dyDescent="0.2">
      <c r="B55" s="4"/>
      <c r="C55" s="4"/>
      <c r="D55" s="4"/>
      <c r="E55" s="4"/>
      <c r="F55" s="4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ECA831-F06B-1147-B536-87CE6822933D}">
  <dimension ref="A1:AN72"/>
  <sheetViews>
    <sheetView tabSelected="1" topLeftCell="A23" zoomScale="44" workbookViewId="0">
      <selection activeCell="U17" sqref="U17"/>
    </sheetView>
  </sheetViews>
  <sheetFormatPr baseColWidth="10" defaultRowHeight="16" x14ac:dyDescent="0.2"/>
  <sheetData>
    <row r="1" spans="1:40" x14ac:dyDescent="0.2">
      <c r="A1" s="16" t="s">
        <v>68</v>
      </c>
      <c r="B1" s="16" t="s">
        <v>74</v>
      </c>
      <c r="E1" s="16" t="s">
        <v>69</v>
      </c>
      <c r="F1" s="16" t="s">
        <v>74</v>
      </c>
      <c r="I1" s="16" t="s">
        <v>70</v>
      </c>
      <c r="J1" s="16" t="s">
        <v>74</v>
      </c>
      <c r="O1" s="16" t="s">
        <v>71</v>
      </c>
      <c r="P1" s="16" t="s">
        <v>74</v>
      </c>
      <c r="Q1" s="25"/>
      <c r="T1" s="16" t="s">
        <v>68</v>
      </c>
      <c r="U1" s="16" t="s">
        <v>75</v>
      </c>
      <c r="AA1" s="16" t="s">
        <v>69</v>
      </c>
      <c r="AB1" s="16" t="s">
        <v>75</v>
      </c>
      <c r="AE1" s="16" t="s">
        <v>70</v>
      </c>
      <c r="AF1" s="16" t="s">
        <v>75</v>
      </c>
      <c r="AK1" s="16" t="s">
        <v>71</v>
      </c>
      <c r="AL1" s="16" t="s">
        <v>60</v>
      </c>
    </row>
    <row r="2" spans="1:40" x14ac:dyDescent="0.2">
      <c r="B2" t="s">
        <v>65</v>
      </c>
      <c r="C2" t="s">
        <v>66</v>
      </c>
      <c r="F2" t="s">
        <v>65</v>
      </c>
      <c r="G2" t="s">
        <v>66</v>
      </c>
      <c r="J2" t="s">
        <v>65</v>
      </c>
      <c r="K2" t="s">
        <v>66</v>
      </c>
      <c r="L2" t="s">
        <v>102</v>
      </c>
      <c r="P2" t="s">
        <v>65</v>
      </c>
      <c r="Q2" t="s">
        <v>101</v>
      </c>
      <c r="R2" t="s">
        <v>102</v>
      </c>
      <c r="U2" t="s">
        <v>72</v>
      </c>
      <c r="V2" t="s">
        <v>73</v>
      </c>
      <c r="AA2" t="s">
        <v>72</v>
      </c>
      <c r="AB2" t="s">
        <v>73</v>
      </c>
      <c r="AF2" t="s">
        <v>65</v>
      </c>
      <c r="AG2" t="s">
        <v>101</v>
      </c>
      <c r="AL2" s="1" t="s">
        <v>65</v>
      </c>
      <c r="AM2" t="s">
        <v>101</v>
      </c>
      <c r="AN2" t="s">
        <v>102</v>
      </c>
    </row>
    <row r="3" spans="1:40" x14ac:dyDescent="0.2">
      <c r="A3" s="1" t="s">
        <v>1</v>
      </c>
      <c r="B3" s="1">
        <v>-299348</v>
      </c>
      <c r="C3" s="1">
        <v>-288349</v>
      </c>
      <c r="E3" s="1" t="s">
        <v>1</v>
      </c>
      <c r="F3" s="1">
        <v>-315760</v>
      </c>
      <c r="G3" s="1">
        <v>-293839</v>
      </c>
      <c r="I3" s="1">
        <v>1</v>
      </c>
      <c r="J3" s="1">
        <v>-93662</v>
      </c>
      <c r="K3" s="14">
        <v>-91491</v>
      </c>
      <c r="L3" s="1">
        <v>-97175</v>
      </c>
      <c r="O3" s="1">
        <v>1</v>
      </c>
      <c r="P3" s="1">
        <v>-120947</v>
      </c>
      <c r="Q3" s="1">
        <v>-112999</v>
      </c>
      <c r="R3" s="1">
        <v>-120555</v>
      </c>
      <c r="T3" s="1" t="s">
        <v>1</v>
      </c>
      <c r="U3" s="1">
        <v>0</v>
      </c>
      <c r="V3" s="1">
        <v>2</v>
      </c>
      <c r="Z3" s="1" t="s">
        <v>1</v>
      </c>
      <c r="AA3" s="1">
        <v>0</v>
      </c>
      <c r="AB3" s="1">
        <v>0</v>
      </c>
      <c r="AE3" s="1" t="s">
        <v>1</v>
      </c>
      <c r="AF3" s="2">
        <v>0</v>
      </c>
      <c r="AG3" s="2">
        <v>8</v>
      </c>
      <c r="AH3" s="2">
        <v>8</v>
      </c>
      <c r="AK3" s="14" t="s">
        <v>1</v>
      </c>
      <c r="AL3" s="22">
        <v>0</v>
      </c>
      <c r="AM3" s="23">
        <v>2</v>
      </c>
      <c r="AN3" s="9">
        <v>0</v>
      </c>
    </row>
    <row r="4" spans="1:40" x14ac:dyDescent="0.2">
      <c r="A4" s="1" t="s">
        <v>2</v>
      </c>
      <c r="B4" s="1">
        <v>-297186</v>
      </c>
      <c r="C4" s="1">
        <v>-276959</v>
      </c>
      <c r="E4" s="1" t="s">
        <v>2</v>
      </c>
      <c r="F4" s="1">
        <v>-341579</v>
      </c>
      <c r="G4" s="1">
        <v>-324346</v>
      </c>
      <c r="I4" s="1">
        <v>2</v>
      </c>
      <c r="J4" s="1">
        <v>-99203</v>
      </c>
      <c r="K4" s="14">
        <v>-93517</v>
      </c>
      <c r="L4" s="1">
        <v>-94074</v>
      </c>
      <c r="O4" s="1">
        <v>2</v>
      </c>
      <c r="P4" s="1">
        <v>-87970</v>
      </c>
      <c r="Q4" s="1">
        <v>-86705</v>
      </c>
      <c r="R4" s="1">
        <v>-103679</v>
      </c>
      <c r="T4" s="1" t="s">
        <v>2</v>
      </c>
      <c r="U4" s="1">
        <v>2</v>
      </c>
      <c r="V4" s="1">
        <v>4</v>
      </c>
      <c r="Z4" s="1" t="s">
        <v>2</v>
      </c>
      <c r="AA4" s="1">
        <v>0</v>
      </c>
      <c r="AB4" s="1">
        <v>0</v>
      </c>
      <c r="AE4" s="1" t="s">
        <v>2</v>
      </c>
      <c r="AF4" s="2">
        <v>4</v>
      </c>
      <c r="AG4" s="2">
        <v>4</v>
      </c>
      <c r="AH4" s="2">
        <v>6</v>
      </c>
      <c r="AK4" s="14" t="s">
        <v>2</v>
      </c>
      <c r="AL4" s="1">
        <v>0</v>
      </c>
      <c r="AM4" s="15">
        <v>0</v>
      </c>
      <c r="AN4" s="10">
        <v>0</v>
      </c>
    </row>
    <row r="5" spans="1:40" x14ac:dyDescent="0.2">
      <c r="A5" s="1" t="s">
        <v>3</v>
      </c>
      <c r="B5" s="1">
        <v>-304858</v>
      </c>
      <c r="C5" s="1">
        <v>-277582</v>
      </c>
      <c r="E5" s="1" t="s">
        <v>3</v>
      </c>
      <c r="F5" s="1">
        <v>-340991</v>
      </c>
      <c r="G5" s="1">
        <v>-312794</v>
      </c>
      <c r="I5" s="1">
        <v>3</v>
      </c>
      <c r="J5" s="1">
        <v>-95240</v>
      </c>
      <c r="K5" s="14">
        <v>-80692</v>
      </c>
      <c r="L5" s="1">
        <v>-90041</v>
      </c>
      <c r="O5" s="1">
        <v>3</v>
      </c>
      <c r="P5" s="1">
        <v>-84521</v>
      </c>
      <c r="Q5" s="1">
        <v>-79299</v>
      </c>
      <c r="R5" s="1">
        <v>-85497</v>
      </c>
      <c r="T5" s="1" t="s">
        <v>3</v>
      </c>
      <c r="U5" s="1">
        <v>4</v>
      </c>
      <c r="V5" s="1">
        <v>4</v>
      </c>
      <c r="Z5" s="1" t="s">
        <v>3</v>
      </c>
      <c r="AA5" s="1">
        <v>0</v>
      </c>
      <c r="AB5" s="1">
        <v>0</v>
      </c>
      <c r="AE5" s="1" t="s">
        <v>3</v>
      </c>
      <c r="AF5" s="2">
        <v>0</v>
      </c>
      <c r="AG5" s="2">
        <v>4</v>
      </c>
      <c r="AH5" s="2">
        <v>10</v>
      </c>
      <c r="AK5" s="14" t="s">
        <v>3</v>
      </c>
      <c r="AL5" s="1">
        <v>0</v>
      </c>
      <c r="AM5" s="15">
        <v>0</v>
      </c>
      <c r="AN5" s="10">
        <v>0</v>
      </c>
    </row>
    <row r="6" spans="1:40" x14ac:dyDescent="0.2">
      <c r="A6" s="1" t="s">
        <v>4</v>
      </c>
      <c r="B6" s="1">
        <v>-291960</v>
      </c>
      <c r="C6" s="1">
        <v>-265649</v>
      </c>
      <c r="E6" s="1" t="s">
        <v>4</v>
      </c>
      <c r="F6" s="1">
        <v>-335965</v>
      </c>
      <c r="G6" s="1">
        <v>-313614</v>
      </c>
      <c r="I6" s="1">
        <v>4</v>
      </c>
      <c r="J6" s="1">
        <v>-104303</v>
      </c>
      <c r="K6" s="14">
        <v>-94203</v>
      </c>
      <c r="L6" s="1">
        <v>-102583</v>
      </c>
      <c r="O6" s="1">
        <v>4</v>
      </c>
      <c r="P6" s="1">
        <v>-92625</v>
      </c>
      <c r="Q6" s="1">
        <v>-84466</v>
      </c>
      <c r="R6" s="1">
        <v>-106688</v>
      </c>
      <c r="T6" s="1" t="s">
        <v>4</v>
      </c>
      <c r="U6" s="1">
        <v>0</v>
      </c>
      <c r="V6" s="1">
        <v>4</v>
      </c>
      <c r="Z6" s="1" t="s">
        <v>4</v>
      </c>
      <c r="AA6" s="1">
        <v>0</v>
      </c>
      <c r="AB6" s="1">
        <v>0</v>
      </c>
      <c r="AE6" s="1" t="s">
        <v>4</v>
      </c>
      <c r="AF6" s="2">
        <v>2</v>
      </c>
      <c r="AG6" s="2">
        <v>6</v>
      </c>
      <c r="AH6" s="2">
        <v>0</v>
      </c>
      <c r="AK6" s="14" t="s">
        <v>4</v>
      </c>
      <c r="AL6" s="1">
        <v>0</v>
      </c>
      <c r="AM6" s="15">
        <v>0</v>
      </c>
      <c r="AN6" s="10">
        <v>0</v>
      </c>
    </row>
    <row r="7" spans="1:40" x14ac:dyDescent="0.2">
      <c r="A7" s="1" t="s">
        <v>5</v>
      </c>
      <c r="B7" s="1">
        <v>-288881</v>
      </c>
      <c r="C7" s="1">
        <v>-271634</v>
      </c>
      <c r="E7" s="1" t="s">
        <v>5</v>
      </c>
      <c r="F7" s="1">
        <v>-367886</v>
      </c>
      <c r="G7" s="1">
        <v>-335870</v>
      </c>
      <c r="I7" s="1">
        <v>5</v>
      </c>
      <c r="J7" s="1">
        <v>-94892</v>
      </c>
      <c r="K7" s="14">
        <v>-85006</v>
      </c>
      <c r="L7" s="1">
        <v>-93750</v>
      </c>
      <c r="O7" s="1">
        <v>5</v>
      </c>
      <c r="P7" s="1">
        <v>-119153</v>
      </c>
      <c r="Q7" s="1">
        <v>-108645</v>
      </c>
      <c r="R7" s="1">
        <v>-123241</v>
      </c>
      <c r="T7" s="1" t="s">
        <v>5</v>
      </c>
      <c r="U7" s="1">
        <v>0</v>
      </c>
      <c r="V7" s="1">
        <v>2</v>
      </c>
      <c r="Z7" s="1" t="s">
        <v>5</v>
      </c>
      <c r="AA7" s="1">
        <v>0</v>
      </c>
      <c r="AB7" s="1">
        <v>0</v>
      </c>
      <c r="AE7" s="1" t="s">
        <v>5</v>
      </c>
      <c r="AF7" s="2">
        <v>0</v>
      </c>
      <c r="AG7" s="2">
        <v>6</v>
      </c>
      <c r="AH7" s="2">
        <v>4</v>
      </c>
      <c r="AK7" s="14" t="s">
        <v>5</v>
      </c>
      <c r="AL7" s="22">
        <v>0</v>
      </c>
      <c r="AM7" s="23">
        <v>2</v>
      </c>
      <c r="AN7" s="10">
        <v>0</v>
      </c>
    </row>
    <row r="8" spans="1:40" x14ac:dyDescent="0.2">
      <c r="A8" s="1" t="s">
        <v>6</v>
      </c>
      <c r="B8" s="1">
        <v>-303390</v>
      </c>
      <c r="C8" s="1">
        <v>-273418</v>
      </c>
      <c r="E8" s="1" t="s">
        <v>6</v>
      </c>
      <c r="F8" s="1">
        <v>-328864</v>
      </c>
      <c r="G8" s="1">
        <v>-313564</v>
      </c>
      <c r="I8" s="1">
        <v>6</v>
      </c>
      <c r="J8" s="1">
        <v>-104571</v>
      </c>
      <c r="K8" s="14">
        <v>-96480</v>
      </c>
      <c r="L8" s="1">
        <v>-106539</v>
      </c>
      <c r="O8" s="1">
        <v>6</v>
      </c>
      <c r="P8" s="1">
        <v>-102233</v>
      </c>
      <c r="Q8" s="1">
        <v>-96903</v>
      </c>
      <c r="R8" s="1">
        <v>-105208</v>
      </c>
      <c r="T8" s="1" t="s">
        <v>6</v>
      </c>
      <c r="U8" s="1">
        <v>0</v>
      </c>
      <c r="V8" s="1">
        <v>0</v>
      </c>
      <c r="Z8" s="1" t="s">
        <v>6</v>
      </c>
      <c r="AA8" s="1">
        <v>0</v>
      </c>
      <c r="AB8" s="1">
        <v>0</v>
      </c>
      <c r="AE8" s="1" t="s">
        <v>6</v>
      </c>
      <c r="AF8" s="2">
        <v>0</v>
      </c>
      <c r="AG8" s="2">
        <v>8</v>
      </c>
      <c r="AH8" s="2">
        <v>4</v>
      </c>
      <c r="AK8" s="14" t="s">
        <v>6</v>
      </c>
      <c r="AL8" s="1">
        <v>0</v>
      </c>
      <c r="AM8" s="15">
        <v>0</v>
      </c>
      <c r="AN8" s="10">
        <v>0</v>
      </c>
    </row>
    <row r="9" spans="1:40" x14ac:dyDescent="0.2">
      <c r="A9" s="1" t="s">
        <v>7</v>
      </c>
      <c r="B9" s="1">
        <v>-296770</v>
      </c>
      <c r="C9" s="1">
        <v>-289294</v>
      </c>
      <c r="E9" s="1" t="s">
        <v>7</v>
      </c>
      <c r="F9" s="1">
        <v>-327737</v>
      </c>
      <c r="G9" s="1">
        <v>-312677</v>
      </c>
      <c r="I9" s="1">
        <v>7</v>
      </c>
      <c r="J9" s="1">
        <v>-104642</v>
      </c>
      <c r="K9" s="14">
        <v>-97138</v>
      </c>
      <c r="L9" s="1">
        <v>-109354</v>
      </c>
      <c r="O9" s="1">
        <v>7</v>
      </c>
      <c r="P9" s="1">
        <v>-81917</v>
      </c>
      <c r="Q9" s="1">
        <v>-75523</v>
      </c>
      <c r="R9" s="1">
        <v>-85066</v>
      </c>
      <c r="T9" s="1" t="s">
        <v>7</v>
      </c>
      <c r="U9" s="1">
        <v>0</v>
      </c>
      <c r="V9" s="1">
        <v>4</v>
      </c>
      <c r="Z9" s="1" t="s">
        <v>7</v>
      </c>
      <c r="AA9" s="1">
        <v>0</v>
      </c>
      <c r="AB9" s="1">
        <v>0</v>
      </c>
      <c r="AE9" s="1" t="s">
        <v>7</v>
      </c>
      <c r="AF9" s="2">
        <v>0</v>
      </c>
      <c r="AG9" s="2">
        <v>8</v>
      </c>
      <c r="AH9" s="2">
        <v>12</v>
      </c>
      <c r="AK9" s="14" t="s">
        <v>7</v>
      </c>
      <c r="AL9" s="1">
        <v>0</v>
      </c>
      <c r="AM9" s="15">
        <v>0</v>
      </c>
      <c r="AN9" s="10">
        <v>0</v>
      </c>
    </row>
    <row r="10" spans="1:40" x14ac:dyDescent="0.2">
      <c r="A10" s="1" t="s">
        <v>8</v>
      </c>
      <c r="B10" s="1">
        <v>-298200</v>
      </c>
      <c r="C10" s="1">
        <v>-276315</v>
      </c>
      <c r="E10" s="1" t="s">
        <v>8</v>
      </c>
      <c r="F10" s="1">
        <v>-317079</v>
      </c>
      <c r="G10" s="1">
        <v>-297108</v>
      </c>
      <c r="I10" s="1">
        <v>8</v>
      </c>
      <c r="J10" s="1">
        <v>-87302</v>
      </c>
      <c r="K10" s="14">
        <v>-78916</v>
      </c>
      <c r="L10" s="1">
        <v>-81593</v>
      </c>
      <c r="O10" s="1">
        <v>8</v>
      </c>
      <c r="P10" s="1">
        <v>-93506</v>
      </c>
      <c r="Q10" s="1">
        <v>-87643</v>
      </c>
      <c r="R10" s="1">
        <v>-93662</v>
      </c>
      <c r="T10" s="1" t="s">
        <v>8</v>
      </c>
      <c r="U10" s="1">
        <v>6</v>
      </c>
      <c r="V10" s="1">
        <v>6</v>
      </c>
      <c r="Z10" s="1" t="s">
        <v>8</v>
      </c>
      <c r="AA10" s="1">
        <v>0</v>
      </c>
      <c r="AB10" s="1">
        <v>0</v>
      </c>
      <c r="AE10" s="1" t="s">
        <v>8</v>
      </c>
      <c r="AF10" s="2">
        <v>0</v>
      </c>
      <c r="AG10" s="2">
        <v>4</v>
      </c>
      <c r="AH10" s="2">
        <v>4</v>
      </c>
      <c r="AK10" s="14" t="s">
        <v>8</v>
      </c>
      <c r="AL10" s="1">
        <v>0</v>
      </c>
      <c r="AM10" s="15">
        <v>0</v>
      </c>
      <c r="AN10" s="10">
        <v>0</v>
      </c>
    </row>
    <row r="11" spans="1:40" x14ac:dyDescent="0.2">
      <c r="A11" s="1" t="s">
        <v>9</v>
      </c>
      <c r="B11" s="1">
        <v>-297697</v>
      </c>
      <c r="C11" s="1">
        <v>-274607</v>
      </c>
      <c r="E11" s="1" t="s">
        <v>9</v>
      </c>
      <c r="F11" s="1">
        <v>-319128</v>
      </c>
      <c r="G11" s="1">
        <v>-295317</v>
      </c>
      <c r="I11" s="1">
        <v>9</v>
      </c>
      <c r="J11" s="1">
        <v>-109965</v>
      </c>
      <c r="K11" s="14">
        <v>-90182</v>
      </c>
      <c r="L11" s="1">
        <v>-112021</v>
      </c>
      <c r="O11" s="1">
        <v>9</v>
      </c>
      <c r="P11" s="1">
        <v>-100899</v>
      </c>
      <c r="Q11" s="1">
        <v>-100068</v>
      </c>
      <c r="R11" s="1">
        <v>-110601</v>
      </c>
      <c r="T11" s="1" t="s">
        <v>9</v>
      </c>
      <c r="U11" s="1">
        <v>0</v>
      </c>
      <c r="V11" s="1">
        <v>4</v>
      </c>
      <c r="Z11" s="1" t="s">
        <v>9</v>
      </c>
      <c r="AA11" s="1">
        <v>0</v>
      </c>
      <c r="AB11" s="1">
        <v>0</v>
      </c>
      <c r="AE11" s="1" t="s">
        <v>9</v>
      </c>
      <c r="AF11" s="2">
        <v>4</v>
      </c>
      <c r="AG11" s="2">
        <v>2</v>
      </c>
      <c r="AH11" s="2">
        <v>8</v>
      </c>
      <c r="AK11" s="14" t="s">
        <v>9</v>
      </c>
      <c r="AL11" s="1">
        <v>0</v>
      </c>
      <c r="AM11" s="15">
        <v>0</v>
      </c>
      <c r="AN11" s="10">
        <v>0</v>
      </c>
    </row>
    <row r="12" spans="1:40" x14ac:dyDescent="0.2">
      <c r="A12" s="1" t="s">
        <v>10</v>
      </c>
      <c r="B12" s="1">
        <v>-312771</v>
      </c>
      <c r="C12" s="1">
        <v>-281024</v>
      </c>
      <c r="E12" s="1" t="s">
        <v>10</v>
      </c>
      <c r="F12" s="1">
        <v>-324451</v>
      </c>
      <c r="G12" s="1">
        <v>-304659</v>
      </c>
      <c r="I12" s="1">
        <v>10</v>
      </c>
      <c r="J12" s="1">
        <v>-99811</v>
      </c>
      <c r="K12" s="14">
        <v>-87737</v>
      </c>
      <c r="L12" s="1">
        <v>-101908</v>
      </c>
      <c r="O12" s="1">
        <v>10</v>
      </c>
      <c r="P12" s="1">
        <v>-102062</v>
      </c>
      <c r="Q12" s="1">
        <v>-112493</v>
      </c>
      <c r="R12" s="1">
        <v>-106633</v>
      </c>
      <c r="T12" s="1" t="s">
        <v>10</v>
      </c>
      <c r="U12" s="1">
        <v>4</v>
      </c>
      <c r="V12" s="1">
        <v>4</v>
      </c>
      <c r="Z12" s="1" t="s">
        <v>10</v>
      </c>
      <c r="AA12" s="1">
        <v>0</v>
      </c>
      <c r="AB12" s="1">
        <v>0</v>
      </c>
      <c r="AE12" s="1" t="s">
        <v>10</v>
      </c>
      <c r="AF12" s="2">
        <v>0</v>
      </c>
      <c r="AG12" s="2">
        <v>6</v>
      </c>
      <c r="AH12" s="2">
        <v>8</v>
      </c>
      <c r="AK12" s="14" t="s">
        <v>10</v>
      </c>
      <c r="AL12" s="22">
        <v>0</v>
      </c>
      <c r="AM12" s="23">
        <v>2</v>
      </c>
      <c r="AN12" s="10">
        <v>2</v>
      </c>
    </row>
    <row r="13" spans="1:40" x14ac:dyDescent="0.2">
      <c r="A13" s="1" t="s">
        <v>11</v>
      </c>
      <c r="B13" s="1">
        <v>-291226</v>
      </c>
      <c r="C13" s="1">
        <v>-264143</v>
      </c>
      <c r="E13" s="1" t="s">
        <v>11</v>
      </c>
      <c r="F13" s="1">
        <v>-353922</v>
      </c>
      <c r="G13" s="1">
        <v>-322118</v>
      </c>
      <c r="I13" s="1">
        <v>11</v>
      </c>
      <c r="J13" s="1">
        <v>-98257</v>
      </c>
      <c r="K13" s="14">
        <v>-88930</v>
      </c>
      <c r="L13" s="1">
        <v>-96366</v>
      </c>
      <c r="O13" s="1">
        <v>11</v>
      </c>
      <c r="P13" s="1">
        <v>-87484</v>
      </c>
      <c r="Q13" s="1">
        <v>-82472</v>
      </c>
      <c r="R13" s="1">
        <v>-87123</v>
      </c>
      <c r="T13" s="1" t="s">
        <v>11</v>
      </c>
      <c r="U13" s="1">
        <v>2</v>
      </c>
      <c r="V13" s="1">
        <v>0</v>
      </c>
      <c r="Z13" s="1" t="s">
        <v>11</v>
      </c>
      <c r="AA13" s="1">
        <v>0</v>
      </c>
      <c r="AB13" s="1">
        <v>0</v>
      </c>
      <c r="AE13" s="1" t="s">
        <v>11</v>
      </c>
      <c r="AF13" s="2">
        <v>4</v>
      </c>
      <c r="AG13" s="2">
        <v>8</v>
      </c>
      <c r="AH13" s="2">
        <v>6</v>
      </c>
      <c r="AK13" s="14" t="s">
        <v>11</v>
      </c>
      <c r="AL13" s="22">
        <v>0</v>
      </c>
      <c r="AM13" s="23">
        <v>2</v>
      </c>
      <c r="AN13" s="10">
        <v>2</v>
      </c>
    </row>
    <row r="14" spans="1:40" x14ac:dyDescent="0.2">
      <c r="A14" s="1" t="s">
        <v>12</v>
      </c>
      <c r="B14" s="1">
        <v>-295710</v>
      </c>
      <c r="C14" s="1">
        <v>-271382</v>
      </c>
      <c r="E14" s="1" t="s">
        <v>12</v>
      </c>
      <c r="F14" s="1">
        <v>-327836</v>
      </c>
      <c r="G14" s="1">
        <v>-307202</v>
      </c>
      <c r="I14" s="1">
        <v>12</v>
      </c>
      <c r="J14" s="1">
        <v>-101792</v>
      </c>
      <c r="K14" s="14">
        <v>-86655</v>
      </c>
      <c r="L14" s="1">
        <v>-88449</v>
      </c>
      <c r="O14" s="1">
        <v>12</v>
      </c>
      <c r="P14" s="1">
        <v>-101467</v>
      </c>
      <c r="Q14" s="1">
        <v>-97660</v>
      </c>
      <c r="R14" s="1">
        <v>-101334</v>
      </c>
      <c r="T14" s="1" t="s">
        <v>12</v>
      </c>
      <c r="U14" s="1">
        <v>0</v>
      </c>
      <c r="V14" s="1">
        <v>2</v>
      </c>
      <c r="Z14" s="1" t="s">
        <v>12</v>
      </c>
      <c r="AA14" s="1">
        <v>0</v>
      </c>
      <c r="AB14" s="1">
        <v>0</v>
      </c>
      <c r="AE14" s="1" t="s">
        <v>12</v>
      </c>
      <c r="AF14" s="2">
        <v>2</v>
      </c>
      <c r="AG14" s="2">
        <v>2</v>
      </c>
      <c r="AH14" s="2">
        <v>4</v>
      </c>
      <c r="AK14" s="14" t="s">
        <v>12</v>
      </c>
      <c r="AL14" s="22">
        <v>0</v>
      </c>
      <c r="AM14" s="23">
        <v>2</v>
      </c>
      <c r="AN14" s="10">
        <v>0</v>
      </c>
    </row>
    <row r="15" spans="1:40" x14ac:dyDescent="0.2">
      <c r="A15" s="1" t="s">
        <v>13</v>
      </c>
      <c r="B15" s="1">
        <v>-293206</v>
      </c>
      <c r="C15" s="1">
        <v>-282290</v>
      </c>
      <c r="E15" s="1" t="s">
        <v>13</v>
      </c>
      <c r="F15" s="1">
        <v>-344729</v>
      </c>
      <c r="G15" s="1">
        <v>-338175</v>
      </c>
      <c r="I15" s="1">
        <v>13</v>
      </c>
      <c r="J15" s="1">
        <v>-101806</v>
      </c>
      <c r="K15" s="14">
        <v>-87201</v>
      </c>
      <c r="L15" s="1">
        <v>-93301</v>
      </c>
      <c r="O15" s="1">
        <v>13</v>
      </c>
      <c r="P15" s="1">
        <v>-93341</v>
      </c>
      <c r="Q15" s="1">
        <v>-94512</v>
      </c>
      <c r="R15" s="1">
        <v>-98247</v>
      </c>
      <c r="T15" s="1" t="s">
        <v>13</v>
      </c>
      <c r="U15" s="1">
        <v>0</v>
      </c>
      <c r="V15" s="1">
        <v>6</v>
      </c>
      <c r="Z15" s="1" t="s">
        <v>13</v>
      </c>
      <c r="AA15" s="1">
        <v>0</v>
      </c>
      <c r="AB15" s="1">
        <v>0</v>
      </c>
      <c r="AE15" s="1" t="s">
        <v>13</v>
      </c>
      <c r="AF15" s="2">
        <v>6</v>
      </c>
      <c r="AG15" s="3">
        <v>8</v>
      </c>
      <c r="AH15" s="3">
        <v>6</v>
      </c>
      <c r="AK15" s="14" t="s">
        <v>13</v>
      </c>
      <c r="AL15" s="22">
        <v>0</v>
      </c>
      <c r="AM15" s="23">
        <v>2</v>
      </c>
      <c r="AN15" s="10">
        <v>0</v>
      </c>
    </row>
    <row r="16" spans="1:40" x14ac:dyDescent="0.2">
      <c r="A16" s="1" t="s">
        <v>14</v>
      </c>
      <c r="B16" s="1">
        <v>-300970</v>
      </c>
      <c r="C16" s="1">
        <v>-287021</v>
      </c>
      <c r="E16" s="1" t="s">
        <v>14</v>
      </c>
      <c r="F16" s="1">
        <v>-337631</v>
      </c>
      <c r="G16" s="1">
        <v>-323494</v>
      </c>
      <c r="I16" s="1">
        <v>14</v>
      </c>
      <c r="J16" s="1">
        <v>-107313</v>
      </c>
      <c r="K16" s="14">
        <v>-99750</v>
      </c>
      <c r="L16" s="1">
        <v>-107748</v>
      </c>
      <c r="O16" s="1">
        <v>14</v>
      </c>
      <c r="P16" s="1">
        <v>-117022</v>
      </c>
      <c r="Q16" s="1">
        <v>-102991</v>
      </c>
      <c r="R16" s="1">
        <v>-114514</v>
      </c>
      <c r="T16" s="1" t="s">
        <v>14</v>
      </c>
      <c r="U16" s="1">
        <v>2</v>
      </c>
      <c r="V16" s="1">
        <v>4</v>
      </c>
      <c r="Z16" s="1" t="s">
        <v>14</v>
      </c>
      <c r="AA16" s="1">
        <v>0</v>
      </c>
      <c r="AB16" s="1">
        <v>0</v>
      </c>
      <c r="AE16" s="1" t="s">
        <v>14</v>
      </c>
      <c r="AF16" s="2">
        <v>2</v>
      </c>
      <c r="AG16" s="3">
        <v>8</v>
      </c>
      <c r="AH16" s="3">
        <v>8</v>
      </c>
      <c r="AK16" s="14" t="s">
        <v>14</v>
      </c>
      <c r="AL16" s="1">
        <v>0</v>
      </c>
      <c r="AM16" s="15">
        <v>0</v>
      </c>
      <c r="AN16" s="10">
        <v>0</v>
      </c>
    </row>
    <row r="17" spans="1:40" x14ac:dyDescent="0.2">
      <c r="A17" s="1" t="s">
        <v>15</v>
      </c>
      <c r="B17" s="1">
        <v>-273271</v>
      </c>
      <c r="C17" s="1">
        <v>-252313</v>
      </c>
      <c r="E17" s="1" t="s">
        <v>15</v>
      </c>
      <c r="F17" s="1">
        <v>-353864</v>
      </c>
      <c r="G17" s="1">
        <v>-333791</v>
      </c>
      <c r="I17" s="1">
        <v>15</v>
      </c>
      <c r="J17" s="1">
        <v>-110962</v>
      </c>
      <c r="K17" s="14">
        <v>-98249</v>
      </c>
      <c r="L17" s="1">
        <v>-99995</v>
      </c>
      <c r="O17" s="1">
        <v>15</v>
      </c>
      <c r="P17" s="1">
        <v>-105948</v>
      </c>
      <c r="Q17" s="1">
        <v>-101802</v>
      </c>
      <c r="R17" s="1">
        <v>-117090</v>
      </c>
      <c r="T17" s="1" t="s">
        <v>15</v>
      </c>
      <c r="U17" s="1">
        <v>2</v>
      </c>
      <c r="V17" s="1">
        <v>2</v>
      </c>
      <c r="Z17" s="1" t="s">
        <v>15</v>
      </c>
      <c r="AA17" s="1">
        <v>0</v>
      </c>
      <c r="AB17" s="1">
        <v>0</v>
      </c>
      <c r="AE17" s="1" t="s">
        <v>15</v>
      </c>
      <c r="AF17" s="2">
        <v>0</v>
      </c>
      <c r="AG17" s="3">
        <v>8</v>
      </c>
      <c r="AH17" s="3">
        <v>6</v>
      </c>
      <c r="AK17" s="14" t="s">
        <v>15</v>
      </c>
      <c r="AL17" s="22">
        <v>0</v>
      </c>
      <c r="AM17" s="23">
        <v>2</v>
      </c>
      <c r="AN17" s="10">
        <v>2</v>
      </c>
    </row>
    <row r="18" spans="1:40" x14ac:dyDescent="0.2">
      <c r="A18" s="1" t="s">
        <v>16</v>
      </c>
      <c r="B18" s="1">
        <v>-313651</v>
      </c>
      <c r="C18" s="1">
        <v>-284592</v>
      </c>
      <c r="E18" s="1" t="s">
        <v>16</v>
      </c>
      <c r="F18" s="1">
        <v>-359863</v>
      </c>
      <c r="G18" s="1">
        <v>-339753</v>
      </c>
      <c r="I18" s="1">
        <v>16</v>
      </c>
      <c r="J18" s="1">
        <v>-98371</v>
      </c>
      <c r="K18" s="14">
        <v>-88703</v>
      </c>
      <c r="L18" s="1">
        <v>-90811</v>
      </c>
      <c r="O18" s="1">
        <v>16</v>
      </c>
      <c r="P18" s="1">
        <v>-103778</v>
      </c>
      <c r="Q18" s="1">
        <v>-89311</v>
      </c>
      <c r="R18" s="1">
        <v>-103644</v>
      </c>
      <c r="T18" s="1" t="s">
        <v>16</v>
      </c>
      <c r="U18" s="1">
        <v>2</v>
      </c>
      <c r="V18" s="1">
        <v>6</v>
      </c>
      <c r="Z18" s="1" t="s">
        <v>16</v>
      </c>
      <c r="AA18" s="1">
        <v>0</v>
      </c>
      <c r="AB18" s="1">
        <v>0</v>
      </c>
      <c r="AE18" s="1" t="s">
        <v>16</v>
      </c>
      <c r="AF18" s="2">
        <v>0</v>
      </c>
      <c r="AG18" s="3">
        <v>4</v>
      </c>
      <c r="AH18" s="3">
        <v>6</v>
      </c>
      <c r="AK18" s="14" t="s">
        <v>16</v>
      </c>
      <c r="AL18" s="1">
        <v>0</v>
      </c>
      <c r="AM18" s="15">
        <v>0</v>
      </c>
      <c r="AN18" s="10">
        <v>0</v>
      </c>
    </row>
    <row r="19" spans="1:40" x14ac:dyDescent="0.2">
      <c r="A19" s="1" t="s">
        <v>17</v>
      </c>
      <c r="B19" s="1">
        <v>-314708</v>
      </c>
      <c r="C19" s="1">
        <v>-280592</v>
      </c>
      <c r="E19" s="1" t="s">
        <v>17</v>
      </c>
      <c r="F19" s="1">
        <v>-323601</v>
      </c>
      <c r="G19" s="1">
        <v>-308947</v>
      </c>
      <c r="I19" s="1">
        <v>17</v>
      </c>
      <c r="J19" s="1">
        <v>-94957</v>
      </c>
      <c r="K19" s="14">
        <v>-76242</v>
      </c>
      <c r="L19" s="1">
        <v>-85405</v>
      </c>
      <c r="O19" s="1">
        <v>17</v>
      </c>
      <c r="P19" s="1">
        <v>-102926</v>
      </c>
      <c r="Q19" s="1">
        <v>-95692</v>
      </c>
      <c r="R19" s="1">
        <v>-105377</v>
      </c>
      <c r="T19" s="1" t="s">
        <v>17</v>
      </c>
      <c r="U19" s="1">
        <v>4</v>
      </c>
      <c r="V19" s="1">
        <v>6</v>
      </c>
      <c r="Z19" s="1" t="s">
        <v>17</v>
      </c>
      <c r="AA19" s="1">
        <v>0</v>
      </c>
      <c r="AB19" s="1">
        <v>0</v>
      </c>
      <c r="AE19" s="1" t="s">
        <v>17</v>
      </c>
      <c r="AF19" s="2">
        <v>2</v>
      </c>
      <c r="AG19" s="3">
        <v>4</v>
      </c>
      <c r="AH19" s="3">
        <v>6</v>
      </c>
      <c r="AK19" s="14" t="s">
        <v>17</v>
      </c>
      <c r="AL19" s="22">
        <v>0</v>
      </c>
      <c r="AM19" s="23">
        <v>2</v>
      </c>
      <c r="AN19" s="10">
        <v>0</v>
      </c>
    </row>
    <row r="20" spans="1:40" x14ac:dyDescent="0.2">
      <c r="A20" s="1" t="s">
        <v>18</v>
      </c>
      <c r="B20" s="1">
        <v>-276554</v>
      </c>
      <c r="C20" s="1">
        <v>-258941</v>
      </c>
      <c r="E20" s="1" t="s">
        <v>18</v>
      </c>
      <c r="F20" s="1">
        <v>-321047</v>
      </c>
      <c r="G20" s="1">
        <v>-310588</v>
      </c>
      <c r="I20" s="1">
        <v>18</v>
      </c>
      <c r="J20" s="1">
        <v>-106266</v>
      </c>
      <c r="K20" s="14">
        <v>-96637</v>
      </c>
      <c r="L20" s="1">
        <v>-101500</v>
      </c>
      <c r="O20" s="1">
        <v>18</v>
      </c>
      <c r="P20" s="1">
        <v>-93587</v>
      </c>
      <c r="Q20" s="1">
        <v>-82537</v>
      </c>
      <c r="R20" s="1">
        <v>-98404</v>
      </c>
      <c r="T20" s="1" t="s">
        <v>18</v>
      </c>
      <c r="U20" s="1">
        <v>0</v>
      </c>
      <c r="V20" s="1">
        <v>0</v>
      </c>
      <c r="Z20" s="1" t="s">
        <v>18</v>
      </c>
      <c r="AA20" s="1">
        <v>0</v>
      </c>
      <c r="AB20" s="1">
        <v>0</v>
      </c>
      <c r="AE20" s="1" t="s">
        <v>18</v>
      </c>
      <c r="AF20" s="2">
        <v>4</v>
      </c>
      <c r="AG20" s="3">
        <v>8</v>
      </c>
      <c r="AH20" s="3">
        <v>6</v>
      </c>
      <c r="AK20" s="14" t="s">
        <v>18</v>
      </c>
      <c r="AL20" s="1">
        <v>0</v>
      </c>
      <c r="AM20" s="15">
        <v>0</v>
      </c>
      <c r="AN20" s="10">
        <v>0</v>
      </c>
    </row>
    <row r="21" spans="1:40" x14ac:dyDescent="0.2">
      <c r="A21" s="1" t="s">
        <v>19</v>
      </c>
      <c r="B21" s="1">
        <v>-298626</v>
      </c>
      <c r="C21" s="1">
        <v>-273077</v>
      </c>
      <c r="E21" s="1" t="s">
        <v>19</v>
      </c>
      <c r="F21" s="1">
        <v>-359962</v>
      </c>
      <c r="G21" s="1">
        <v>-335639</v>
      </c>
      <c r="I21" s="1">
        <v>19</v>
      </c>
      <c r="J21" s="1">
        <v>-109134</v>
      </c>
      <c r="K21" s="14">
        <v>-99563</v>
      </c>
      <c r="L21" s="1">
        <v>-101715</v>
      </c>
      <c r="O21" s="1">
        <v>19</v>
      </c>
      <c r="P21" s="1">
        <v>-101351</v>
      </c>
      <c r="Q21" s="1">
        <v>-94586</v>
      </c>
      <c r="R21" s="1">
        <v>-98197</v>
      </c>
      <c r="T21" s="1" t="s">
        <v>19</v>
      </c>
      <c r="U21" s="1">
        <v>0</v>
      </c>
      <c r="V21" s="1">
        <v>4</v>
      </c>
      <c r="Z21" s="1" t="s">
        <v>19</v>
      </c>
      <c r="AA21" s="1">
        <v>0</v>
      </c>
      <c r="AB21" s="1">
        <v>0</v>
      </c>
      <c r="AE21" s="1" t="s">
        <v>19</v>
      </c>
      <c r="AF21" s="2">
        <v>0</v>
      </c>
      <c r="AG21" s="3">
        <v>8</v>
      </c>
      <c r="AH21" s="3">
        <v>8</v>
      </c>
      <c r="AK21" s="14" t="s">
        <v>19</v>
      </c>
      <c r="AL21" s="1">
        <v>0</v>
      </c>
      <c r="AM21" s="15">
        <v>0</v>
      </c>
      <c r="AN21" s="10">
        <v>0</v>
      </c>
    </row>
    <row r="22" spans="1:40" x14ac:dyDescent="0.2">
      <c r="A22" s="1" t="s">
        <v>20</v>
      </c>
      <c r="B22" s="1">
        <v>-302733</v>
      </c>
      <c r="C22" s="1">
        <v>-275626</v>
      </c>
      <c r="E22" s="1" t="s">
        <v>20</v>
      </c>
      <c r="F22" s="1">
        <v>-320621</v>
      </c>
      <c r="G22" s="1">
        <v>-319572</v>
      </c>
      <c r="I22" s="1">
        <v>20</v>
      </c>
      <c r="J22" s="1">
        <v>-98891</v>
      </c>
      <c r="K22" s="14">
        <v>-90707</v>
      </c>
      <c r="L22" s="1">
        <v>-90586</v>
      </c>
      <c r="O22" s="1">
        <v>20</v>
      </c>
      <c r="P22" s="1">
        <v>-94650</v>
      </c>
      <c r="Q22" s="1">
        <v>-90663</v>
      </c>
      <c r="R22" s="1">
        <v>-94458</v>
      </c>
      <c r="T22" s="1" t="s">
        <v>20</v>
      </c>
      <c r="U22" s="1">
        <v>2</v>
      </c>
      <c r="V22" s="1">
        <v>2</v>
      </c>
      <c r="Z22" s="1" t="s">
        <v>20</v>
      </c>
      <c r="AA22" s="1">
        <v>0</v>
      </c>
      <c r="AB22" s="1">
        <v>0</v>
      </c>
      <c r="AE22" s="1" t="s">
        <v>20</v>
      </c>
      <c r="AF22" s="2">
        <v>4</v>
      </c>
      <c r="AG22" s="3">
        <v>6</v>
      </c>
      <c r="AH22" s="3">
        <v>6</v>
      </c>
      <c r="AK22" s="14" t="s">
        <v>20</v>
      </c>
      <c r="AL22" s="1">
        <v>0</v>
      </c>
      <c r="AM22" s="15">
        <v>2</v>
      </c>
      <c r="AN22" s="10">
        <v>2</v>
      </c>
    </row>
    <row r="23" spans="1:40" x14ac:dyDescent="0.2">
      <c r="A23" s="1" t="s">
        <v>21</v>
      </c>
      <c r="B23" s="1">
        <v>-273080</v>
      </c>
      <c r="C23" s="1">
        <v>-256036</v>
      </c>
      <c r="E23" s="1" t="s">
        <v>21</v>
      </c>
      <c r="F23" s="1">
        <v>-347587</v>
      </c>
      <c r="G23" s="1">
        <v>-328419</v>
      </c>
      <c r="I23" s="1">
        <v>21</v>
      </c>
      <c r="J23" s="1">
        <v>-90364</v>
      </c>
      <c r="K23" s="14">
        <v>-86191</v>
      </c>
      <c r="L23" s="1">
        <v>-94486</v>
      </c>
      <c r="O23" s="1">
        <v>21</v>
      </c>
      <c r="P23" s="1">
        <v>-104924</v>
      </c>
      <c r="Q23" s="1">
        <v>-98827</v>
      </c>
      <c r="R23" s="1">
        <v>-97119</v>
      </c>
      <c r="T23" s="1" t="s">
        <v>21</v>
      </c>
      <c r="U23" s="1">
        <v>0</v>
      </c>
      <c r="V23" s="1">
        <v>4</v>
      </c>
      <c r="Z23" s="1" t="s">
        <v>21</v>
      </c>
      <c r="AA23" s="1">
        <v>0</v>
      </c>
      <c r="AB23" s="1">
        <v>0</v>
      </c>
      <c r="AE23" s="1" t="s">
        <v>21</v>
      </c>
      <c r="AF23" s="2">
        <v>4</v>
      </c>
      <c r="AG23" s="3">
        <v>10</v>
      </c>
      <c r="AH23" s="3">
        <v>4</v>
      </c>
      <c r="AK23" s="14" t="s">
        <v>21</v>
      </c>
      <c r="AL23" s="1">
        <v>0</v>
      </c>
      <c r="AM23" s="15">
        <v>0</v>
      </c>
      <c r="AN23" s="10">
        <v>0</v>
      </c>
    </row>
    <row r="24" spans="1:40" x14ac:dyDescent="0.2">
      <c r="A24" s="1" t="s">
        <v>22</v>
      </c>
      <c r="B24" s="1">
        <v>-295886</v>
      </c>
      <c r="C24" s="1">
        <v>-270955</v>
      </c>
      <c r="E24" s="1" t="s">
        <v>22</v>
      </c>
      <c r="F24" s="1">
        <v>-327467</v>
      </c>
      <c r="G24" s="1">
        <v>-326119</v>
      </c>
      <c r="I24" s="1">
        <v>22</v>
      </c>
      <c r="J24" s="1">
        <v>-93150</v>
      </c>
      <c r="K24" s="14">
        <v>-85401</v>
      </c>
      <c r="L24" s="1">
        <v>-90166</v>
      </c>
      <c r="O24" s="1">
        <v>22</v>
      </c>
      <c r="P24" s="1">
        <v>-101198</v>
      </c>
      <c r="Q24" s="1">
        <v>-91021</v>
      </c>
      <c r="R24" s="1">
        <v>-108728</v>
      </c>
      <c r="T24" s="1" t="s">
        <v>22</v>
      </c>
      <c r="U24" s="1">
        <v>4</v>
      </c>
      <c r="V24" s="1">
        <v>2</v>
      </c>
      <c r="Z24" s="1" t="s">
        <v>22</v>
      </c>
      <c r="AA24" s="1">
        <v>0</v>
      </c>
      <c r="AB24" s="1">
        <v>0</v>
      </c>
      <c r="AE24" s="1" t="s">
        <v>22</v>
      </c>
      <c r="AF24" s="2">
        <v>0</v>
      </c>
      <c r="AG24" s="3">
        <v>8</v>
      </c>
      <c r="AH24" s="3">
        <v>4</v>
      </c>
      <c r="AK24" s="14" t="s">
        <v>22</v>
      </c>
      <c r="AL24" s="1">
        <v>0</v>
      </c>
      <c r="AM24" s="15">
        <v>0</v>
      </c>
      <c r="AN24" s="10">
        <v>0</v>
      </c>
    </row>
    <row r="25" spans="1:40" x14ac:dyDescent="0.2">
      <c r="A25" s="1" t="s">
        <v>23</v>
      </c>
      <c r="B25" s="1">
        <v>-304091</v>
      </c>
      <c r="C25" s="1">
        <v>-289312</v>
      </c>
      <c r="E25" s="1" t="s">
        <v>23</v>
      </c>
      <c r="F25" s="1">
        <v>-346174</v>
      </c>
      <c r="G25" s="1">
        <v>-334252</v>
      </c>
      <c r="I25" s="1">
        <v>23</v>
      </c>
      <c r="J25" s="1">
        <v>-102687</v>
      </c>
      <c r="K25" s="14">
        <v>-96482</v>
      </c>
      <c r="L25" s="1">
        <v>-92555</v>
      </c>
      <c r="O25" s="1">
        <v>23</v>
      </c>
      <c r="P25" s="1">
        <v>-104057</v>
      </c>
      <c r="Q25" s="1">
        <v>-90518</v>
      </c>
      <c r="R25" s="1">
        <v>-106166</v>
      </c>
      <c r="T25" s="1" t="s">
        <v>23</v>
      </c>
      <c r="U25" s="1">
        <v>6</v>
      </c>
      <c r="V25" s="1">
        <v>4</v>
      </c>
      <c r="Z25" s="1" t="s">
        <v>23</v>
      </c>
      <c r="AA25" s="1">
        <v>0</v>
      </c>
      <c r="AB25" s="1">
        <v>0</v>
      </c>
      <c r="AE25" s="1" t="s">
        <v>23</v>
      </c>
      <c r="AF25" s="2">
        <v>2</v>
      </c>
      <c r="AG25" s="3">
        <v>8</v>
      </c>
      <c r="AH25" s="3">
        <v>6</v>
      </c>
      <c r="AK25" s="14" t="s">
        <v>23</v>
      </c>
      <c r="AL25" s="1">
        <v>0</v>
      </c>
      <c r="AM25" s="15">
        <v>0</v>
      </c>
      <c r="AN25" s="10">
        <v>0</v>
      </c>
    </row>
    <row r="26" spans="1:40" x14ac:dyDescent="0.2">
      <c r="A26" s="1" t="s">
        <v>24</v>
      </c>
      <c r="B26" s="1">
        <v>-310232</v>
      </c>
      <c r="C26" s="1">
        <v>-292894</v>
      </c>
      <c r="E26" s="1" t="s">
        <v>24</v>
      </c>
      <c r="F26" s="1">
        <v>-322924</v>
      </c>
      <c r="G26" s="1">
        <v>-297715</v>
      </c>
      <c r="I26" s="1">
        <v>24</v>
      </c>
      <c r="J26" s="1">
        <v>-124478</v>
      </c>
      <c r="K26" s="14">
        <v>-104927</v>
      </c>
      <c r="L26" s="1">
        <v>-109897</v>
      </c>
      <c r="O26" s="1">
        <v>24</v>
      </c>
      <c r="P26" s="1">
        <v>-86447</v>
      </c>
      <c r="Q26" s="1">
        <v>-83150</v>
      </c>
      <c r="R26" s="1">
        <v>-86876</v>
      </c>
      <c r="T26" s="1" t="s">
        <v>24</v>
      </c>
      <c r="U26" s="1">
        <v>4</v>
      </c>
      <c r="V26" s="1">
        <v>6</v>
      </c>
      <c r="Z26" s="1" t="s">
        <v>24</v>
      </c>
      <c r="AA26" s="1">
        <v>0</v>
      </c>
      <c r="AB26" s="1">
        <v>0</v>
      </c>
      <c r="AE26" s="1" t="s">
        <v>24</v>
      </c>
      <c r="AF26" s="2">
        <v>6</v>
      </c>
      <c r="AG26" s="3">
        <v>10</v>
      </c>
      <c r="AH26" s="3">
        <v>8</v>
      </c>
      <c r="AK26" s="14" t="s">
        <v>24</v>
      </c>
      <c r="AL26" s="1">
        <v>0</v>
      </c>
      <c r="AM26" s="15">
        <v>0</v>
      </c>
      <c r="AN26" s="10">
        <v>0</v>
      </c>
    </row>
    <row r="27" spans="1:40" x14ac:dyDescent="0.2">
      <c r="A27" s="1" t="s">
        <v>25</v>
      </c>
      <c r="B27" s="1">
        <v>-290128</v>
      </c>
      <c r="C27" s="1">
        <v>-263511</v>
      </c>
      <c r="E27" s="1" t="s">
        <v>25</v>
      </c>
      <c r="F27" s="1">
        <v>-327576</v>
      </c>
      <c r="G27" s="1">
        <v>-308835</v>
      </c>
      <c r="I27" s="1">
        <v>25</v>
      </c>
      <c r="J27" s="1">
        <v>-97042</v>
      </c>
      <c r="K27" s="14">
        <v>-96183</v>
      </c>
      <c r="L27" s="1">
        <v>-95193</v>
      </c>
      <c r="O27" s="1">
        <v>25</v>
      </c>
      <c r="P27" s="1">
        <v>-99034</v>
      </c>
      <c r="Q27" s="1">
        <v>-98193</v>
      </c>
      <c r="R27" s="1">
        <v>-92329</v>
      </c>
      <c r="T27" s="1" t="s">
        <v>25</v>
      </c>
      <c r="U27" s="1">
        <v>2</v>
      </c>
      <c r="V27" s="1">
        <v>4</v>
      </c>
      <c r="Z27" s="1" t="s">
        <v>25</v>
      </c>
      <c r="AA27" s="1">
        <v>0</v>
      </c>
      <c r="AB27" s="1">
        <v>0</v>
      </c>
      <c r="AE27" s="1" t="s">
        <v>25</v>
      </c>
      <c r="AF27" s="2">
        <v>4</v>
      </c>
      <c r="AG27" s="3">
        <v>6</v>
      </c>
      <c r="AH27" s="3">
        <v>6</v>
      </c>
      <c r="AK27" s="14" t="s">
        <v>25</v>
      </c>
      <c r="AL27" s="1">
        <v>0</v>
      </c>
      <c r="AM27" s="15">
        <v>0</v>
      </c>
      <c r="AN27" s="10">
        <v>0</v>
      </c>
    </row>
    <row r="28" spans="1:40" x14ac:dyDescent="0.2">
      <c r="A28" s="1" t="s">
        <v>26</v>
      </c>
      <c r="B28" s="1">
        <v>-283465</v>
      </c>
      <c r="C28" s="1">
        <v>-263759</v>
      </c>
      <c r="E28" s="1" t="s">
        <v>26</v>
      </c>
      <c r="F28" s="1">
        <v>-331772</v>
      </c>
      <c r="G28" s="1">
        <v>-319543</v>
      </c>
      <c r="I28" s="1">
        <v>26</v>
      </c>
      <c r="J28" s="1">
        <v>-102055</v>
      </c>
      <c r="K28" s="14">
        <v>-92293</v>
      </c>
      <c r="L28" s="1">
        <v>-105986</v>
      </c>
      <c r="O28" s="1">
        <v>26</v>
      </c>
      <c r="P28" s="1">
        <v>-82715</v>
      </c>
      <c r="Q28" s="1">
        <v>-79257</v>
      </c>
      <c r="R28" s="1">
        <v>-89670</v>
      </c>
      <c r="T28" s="1" t="s">
        <v>26</v>
      </c>
      <c r="U28" s="1">
        <v>0</v>
      </c>
      <c r="V28" s="1">
        <v>6</v>
      </c>
      <c r="Z28" s="1" t="s">
        <v>26</v>
      </c>
      <c r="AA28" s="1">
        <v>0</v>
      </c>
      <c r="AB28" s="1">
        <v>0</v>
      </c>
      <c r="AE28" s="1" t="s">
        <v>26</v>
      </c>
      <c r="AF28" s="2">
        <v>4</v>
      </c>
      <c r="AG28" s="3">
        <v>10</v>
      </c>
      <c r="AH28" s="3">
        <v>4</v>
      </c>
      <c r="AK28" s="14" t="s">
        <v>26</v>
      </c>
      <c r="AL28" s="1">
        <v>0</v>
      </c>
      <c r="AM28" s="15">
        <v>0</v>
      </c>
      <c r="AN28" s="10">
        <v>0</v>
      </c>
    </row>
    <row r="29" spans="1:40" x14ac:dyDescent="0.2">
      <c r="A29" s="1" t="s">
        <v>27</v>
      </c>
      <c r="B29" s="1">
        <v>-311214</v>
      </c>
      <c r="C29" s="1">
        <v>-284813</v>
      </c>
      <c r="E29" s="1" t="s">
        <v>27</v>
      </c>
      <c r="F29" s="1">
        <v>-308008</v>
      </c>
      <c r="G29" s="1">
        <v>-313678</v>
      </c>
      <c r="I29" s="1">
        <v>27</v>
      </c>
      <c r="J29" s="1">
        <v>-87007</v>
      </c>
      <c r="K29" s="14">
        <v>-82239</v>
      </c>
      <c r="L29" s="1">
        <v>-80219</v>
      </c>
      <c r="O29" s="1">
        <v>27</v>
      </c>
      <c r="P29" s="1">
        <v>-107147</v>
      </c>
      <c r="Q29" s="1">
        <v>-98823</v>
      </c>
      <c r="R29" s="1">
        <v>-115330</v>
      </c>
      <c r="T29" s="1" t="s">
        <v>27</v>
      </c>
      <c r="U29" s="1">
        <v>4</v>
      </c>
      <c r="V29" s="1">
        <v>4</v>
      </c>
      <c r="Z29" s="1" t="s">
        <v>27</v>
      </c>
      <c r="AA29" s="1">
        <v>0</v>
      </c>
      <c r="AB29" s="1">
        <v>0</v>
      </c>
      <c r="AE29" s="1" t="s">
        <v>27</v>
      </c>
      <c r="AF29" s="2">
        <v>4</v>
      </c>
      <c r="AG29" s="3">
        <v>8</v>
      </c>
      <c r="AH29" s="3">
        <v>4</v>
      </c>
      <c r="AK29" s="14" t="s">
        <v>27</v>
      </c>
      <c r="AL29" s="1">
        <v>0</v>
      </c>
      <c r="AM29" s="15">
        <v>0</v>
      </c>
      <c r="AN29" s="10">
        <v>0</v>
      </c>
    </row>
    <row r="30" spans="1:40" x14ac:dyDescent="0.2">
      <c r="A30" s="1" t="s">
        <v>28</v>
      </c>
      <c r="B30" s="1">
        <v>-315765</v>
      </c>
      <c r="C30" s="1">
        <v>-283105</v>
      </c>
      <c r="E30" s="1" t="s">
        <v>28</v>
      </c>
      <c r="F30" s="1">
        <v>-325119</v>
      </c>
      <c r="G30" s="1">
        <v>-319854</v>
      </c>
      <c r="I30" s="1">
        <v>28</v>
      </c>
      <c r="J30" s="1">
        <v>-114032</v>
      </c>
      <c r="K30" s="14">
        <v>-104922</v>
      </c>
      <c r="L30" s="1">
        <v>-115428</v>
      </c>
      <c r="O30" s="1">
        <v>28</v>
      </c>
      <c r="P30" s="1">
        <v>-89229</v>
      </c>
      <c r="Q30" s="1">
        <v>-84442</v>
      </c>
      <c r="R30" s="1">
        <v>-94737</v>
      </c>
      <c r="T30" s="1" t="s">
        <v>28</v>
      </c>
      <c r="U30" s="1">
        <v>2</v>
      </c>
      <c r="V30" s="1">
        <v>2</v>
      </c>
      <c r="Z30" s="1" t="s">
        <v>28</v>
      </c>
      <c r="AA30" s="1">
        <v>0</v>
      </c>
      <c r="AB30" s="1">
        <v>0</v>
      </c>
      <c r="AE30" s="1" t="s">
        <v>28</v>
      </c>
      <c r="AF30" s="2">
        <v>0</v>
      </c>
      <c r="AG30" s="3">
        <v>8</v>
      </c>
      <c r="AH30" s="3">
        <v>6</v>
      </c>
      <c r="AK30" s="14" t="s">
        <v>28</v>
      </c>
      <c r="AL30" s="1">
        <v>0</v>
      </c>
      <c r="AM30" s="15">
        <v>0</v>
      </c>
      <c r="AN30" s="10">
        <v>0</v>
      </c>
    </row>
    <row r="31" spans="1:40" x14ac:dyDescent="0.2">
      <c r="A31" s="1" t="s">
        <v>29</v>
      </c>
      <c r="B31" s="1">
        <v>-315758</v>
      </c>
      <c r="C31" s="1">
        <v>-285217</v>
      </c>
      <c r="E31" s="1" t="s">
        <v>29</v>
      </c>
      <c r="F31" s="1">
        <v>-333896</v>
      </c>
      <c r="G31" s="1">
        <v>-314641</v>
      </c>
      <c r="I31" s="1">
        <v>29</v>
      </c>
      <c r="J31" s="1">
        <v>-110005</v>
      </c>
      <c r="K31" s="14">
        <v>-97885</v>
      </c>
      <c r="L31" s="1">
        <v>-106070</v>
      </c>
      <c r="O31" s="1">
        <v>29</v>
      </c>
      <c r="P31" s="1">
        <v>-87416</v>
      </c>
      <c r="Q31" s="1">
        <v>-77169</v>
      </c>
      <c r="R31" s="1">
        <v>-86083</v>
      </c>
      <c r="T31" s="1" t="s">
        <v>29</v>
      </c>
      <c r="U31" s="1">
        <v>2</v>
      </c>
      <c r="V31" s="1">
        <v>2</v>
      </c>
      <c r="Z31" s="1" t="s">
        <v>29</v>
      </c>
      <c r="AA31" s="1">
        <v>0</v>
      </c>
      <c r="AB31" s="1">
        <v>0</v>
      </c>
      <c r="AE31" s="1" t="s">
        <v>29</v>
      </c>
      <c r="AF31" s="2">
        <v>4</v>
      </c>
      <c r="AG31" s="3">
        <v>4</v>
      </c>
      <c r="AH31" s="3">
        <v>6</v>
      </c>
      <c r="AK31" s="14" t="s">
        <v>29</v>
      </c>
      <c r="AL31" s="1">
        <v>0</v>
      </c>
      <c r="AM31" s="15">
        <v>0</v>
      </c>
      <c r="AN31" s="10">
        <v>0</v>
      </c>
    </row>
    <row r="32" spans="1:40" x14ac:dyDescent="0.2">
      <c r="A32" s="1" t="s">
        <v>30</v>
      </c>
      <c r="B32" s="1">
        <v>-301805</v>
      </c>
      <c r="C32" s="1">
        <v>-276836</v>
      </c>
      <c r="E32" s="1" t="s">
        <v>30</v>
      </c>
      <c r="F32" s="1">
        <v>-325126</v>
      </c>
      <c r="G32" s="1">
        <v>-304283</v>
      </c>
      <c r="I32" s="1">
        <v>30</v>
      </c>
      <c r="J32" s="1">
        <v>-103726</v>
      </c>
      <c r="K32" s="14">
        <v>-99046</v>
      </c>
      <c r="L32" s="1">
        <v>-103189</v>
      </c>
      <c r="O32" s="1">
        <v>30</v>
      </c>
      <c r="P32" s="1">
        <v>-93855</v>
      </c>
      <c r="Q32" s="1">
        <v>-90084</v>
      </c>
      <c r="R32" s="1">
        <v>-87137</v>
      </c>
      <c r="T32" s="1" t="s">
        <v>30</v>
      </c>
      <c r="U32" s="1">
        <v>2</v>
      </c>
      <c r="V32" s="1">
        <v>2</v>
      </c>
      <c r="Z32" s="1" t="s">
        <v>30</v>
      </c>
      <c r="AA32" s="1">
        <v>0</v>
      </c>
      <c r="AB32" s="1">
        <v>0</v>
      </c>
      <c r="AE32" s="1" t="s">
        <v>30</v>
      </c>
      <c r="AF32" s="2">
        <v>2</v>
      </c>
      <c r="AG32" s="3">
        <v>2</v>
      </c>
      <c r="AH32" s="3">
        <v>6</v>
      </c>
      <c r="AK32" s="14" t="s">
        <v>30</v>
      </c>
      <c r="AL32" s="1">
        <v>0</v>
      </c>
      <c r="AM32" s="15">
        <v>0</v>
      </c>
      <c r="AN32" s="10">
        <v>0</v>
      </c>
    </row>
    <row r="33" spans="1:40" x14ac:dyDescent="0.2">
      <c r="A33" s="1" t="s">
        <v>31</v>
      </c>
      <c r="B33" s="1">
        <v>-280401</v>
      </c>
      <c r="C33" s="1">
        <v>-265954</v>
      </c>
      <c r="E33" s="1" t="s">
        <v>31</v>
      </c>
      <c r="F33" s="1">
        <v>-350030</v>
      </c>
      <c r="G33" s="1">
        <v>-325447</v>
      </c>
      <c r="I33" s="1">
        <v>31</v>
      </c>
      <c r="J33" s="1">
        <v>-91941</v>
      </c>
      <c r="K33">
        <v>-83045</v>
      </c>
      <c r="L33" s="1">
        <v>-91831</v>
      </c>
      <c r="O33" s="1">
        <v>31</v>
      </c>
      <c r="P33" s="1">
        <v>-83571</v>
      </c>
      <c r="Q33" s="1">
        <v>-80440</v>
      </c>
      <c r="R33" s="1">
        <v>-88616</v>
      </c>
      <c r="T33" s="1" t="s">
        <v>31</v>
      </c>
      <c r="U33" s="1">
        <v>2</v>
      </c>
      <c r="V33" s="1">
        <v>4</v>
      </c>
      <c r="Z33" s="1" t="s">
        <v>31</v>
      </c>
      <c r="AA33" s="1">
        <v>0</v>
      </c>
      <c r="AB33" s="1">
        <v>0</v>
      </c>
      <c r="AE33" s="1" t="s">
        <v>31</v>
      </c>
      <c r="AF33" s="2">
        <v>0</v>
      </c>
      <c r="AG33" s="3">
        <v>4</v>
      </c>
      <c r="AH33" s="3">
        <v>10</v>
      </c>
      <c r="AK33" s="14" t="s">
        <v>31</v>
      </c>
      <c r="AL33" s="1">
        <v>0</v>
      </c>
      <c r="AM33" s="15">
        <v>0</v>
      </c>
      <c r="AN33" s="10">
        <v>0</v>
      </c>
    </row>
    <row r="34" spans="1:40" x14ac:dyDescent="0.2">
      <c r="A34" s="1" t="s">
        <v>32</v>
      </c>
      <c r="B34" s="1">
        <v>-309234</v>
      </c>
      <c r="C34" s="1">
        <v>-289944</v>
      </c>
      <c r="E34" s="1" t="s">
        <v>32</v>
      </c>
      <c r="F34" s="1">
        <v>-326627</v>
      </c>
      <c r="G34" s="1">
        <v>-298757</v>
      </c>
      <c r="I34" s="1">
        <v>32</v>
      </c>
      <c r="J34" s="1">
        <v>-95299</v>
      </c>
      <c r="K34" s="14">
        <v>-88278</v>
      </c>
      <c r="L34" s="1">
        <v>-104409</v>
      </c>
      <c r="O34" s="1">
        <v>32</v>
      </c>
      <c r="P34" s="1">
        <v>-99256</v>
      </c>
      <c r="Q34" s="1">
        <v>-91304</v>
      </c>
      <c r="R34" s="1">
        <v>-105758</v>
      </c>
      <c r="T34" s="1" t="s">
        <v>32</v>
      </c>
      <c r="U34" s="1">
        <v>2</v>
      </c>
      <c r="V34" s="1">
        <v>2</v>
      </c>
      <c r="Z34" s="1" t="s">
        <v>32</v>
      </c>
      <c r="AA34" s="1">
        <v>0</v>
      </c>
      <c r="AB34" s="1">
        <v>0</v>
      </c>
      <c r="AE34" s="1" t="s">
        <v>32</v>
      </c>
      <c r="AF34" s="2">
        <v>2</v>
      </c>
      <c r="AG34" s="3">
        <v>2</v>
      </c>
      <c r="AH34" s="3">
        <v>8</v>
      </c>
      <c r="AK34" s="14" t="s">
        <v>32</v>
      </c>
      <c r="AL34" s="1">
        <v>0</v>
      </c>
      <c r="AM34" s="15">
        <v>0</v>
      </c>
      <c r="AN34" s="10">
        <v>2</v>
      </c>
    </row>
    <row r="35" spans="1:40" x14ac:dyDescent="0.2">
      <c r="A35" s="1" t="s">
        <v>33</v>
      </c>
      <c r="B35" s="1">
        <v>-292239</v>
      </c>
      <c r="C35" s="1">
        <v>-271675</v>
      </c>
      <c r="E35" s="1" t="s">
        <v>33</v>
      </c>
      <c r="F35" s="1">
        <v>-331890</v>
      </c>
      <c r="G35" s="1">
        <v>-309118</v>
      </c>
      <c r="I35" s="1">
        <v>33</v>
      </c>
      <c r="J35" s="1">
        <v>-100161</v>
      </c>
      <c r="K35" s="14">
        <v>-92218</v>
      </c>
      <c r="L35" s="1">
        <v>-94687</v>
      </c>
      <c r="O35" s="1">
        <v>33</v>
      </c>
      <c r="P35" s="1">
        <v>-99259</v>
      </c>
      <c r="Q35" s="1">
        <v>-96790</v>
      </c>
      <c r="R35" s="1">
        <v>-105667</v>
      </c>
      <c r="T35" s="1" t="s">
        <v>33</v>
      </c>
      <c r="U35" s="1">
        <v>2</v>
      </c>
      <c r="V35" s="1">
        <v>4</v>
      </c>
      <c r="Z35" s="1" t="s">
        <v>33</v>
      </c>
      <c r="AA35" s="1">
        <v>0</v>
      </c>
      <c r="AB35" s="1">
        <v>0</v>
      </c>
      <c r="AE35" s="1" t="s">
        <v>33</v>
      </c>
      <c r="AF35" s="2">
        <v>4</v>
      </c>
      <c r="AG35" s="3">
        <v>6</v>
      </c>
      <c r="AH35" s="3">
        <v>8</v>
      </c>
      <c r="AK35" s="14" t="s">
        <v>33</v>
      </c>
      <c r="AL35" s="1">
        <v>0</v>
      </c>
      <c r="AM35" s="15">
        <v>0</v>
      </c>
      <c r="AN35" s="10">
        <v>0</v>
      </c>
    </row>
    <row r="36" spans="1:40" x14ac:dyDescent="0.2">
      <c r="A36" s="1" t="s">
        <v>34</v>
      </c>
      <c r="B36" s="1">
        <v>-290504</v>
      </c>
      <c r="C36" s="1">
        <v>-279848</v>
      </c>
      <c r="E36" s="1" t="s">
        <v>34</v>
      </c>
      <c r="F36" s="1">
        <v>-334594</v>
      </c>
      <c r="G36" s="1">
        <v>-321592</v>
      </c>
      <c r="I36" s="1">
        <v>34</v>
      </c>
      <c r="J36" s="1">
        <v>-103620</v>
      </c>
      <c r="K36" s="14">
        <v>-97969</v>
      </c>
      <c r="L36" s="1">
        <v>-99708</v>
      </c>
      <c r="O36" s="1">
        <v>34</v>
      </c>
      <c r="P36" s="1">
        <v>-95008</v>
      </c>
      <c r="Q36" s="1">
        <v>-93770</v>
      </c>
      <c r="R36" s="1">
        <v>-100958</v>
      </c>
      <c r="T36" s="1" t="s">
        <v>34</v>
      </c>
      <c r="U36" s="1">
        <v>4</v>
      </c>
      <c r="V36" s="1">
        <v>2</v>
      </c>
      <c r="Z36" s="1" t="s">
        <v>34</v>
      </c>
      <c r="AA36" s="1">
        <v>0</v>
      </c>
      <c r="AB36" s="1">
        <v>0</v>
      </c>
      <c r="AE36" s="1" t="s">
        <v>34</v>
      </c>
      <c r="AF36" s="2">
        <v>8</v>
      </c>
      <c r="AG36" s="3">
        <v>4</v>
      </c>
      <c r="AH36" s="3">
        <v>8</v>
      </c>
      <c r="AK36" s="14" t="s">
        <v>34</v>
      </c>
      <c r="AL36" s="1">
        <v>0</v>
      </c>
      <c r="AM36" s="15">
        <v>2</v>
      </c>
      <c r="AN36" s="10">
        <v>0</v>
      </c>
    </row>
    <row r="37" spans="1:40" x14ac:dyDescent="0.2">
      <c r="A37" s="1" t="s">
        <v>35</v>
      </c>
      <c r="B37" s="1">
        <v>-317509</v>
      </c>
      <c r="C37" s="1">
        <v>-298138</v>
      </c>
      <c r="E37" s="1" t="s">
        <v>35</v>
      </c>
      <c r="F37" s="1">
        <v>-339931</v>
      </c>
      <c r="G37" s="1">
        <v>-321831</v>
      </c>
      <c r="I37" s="1">
        <v>35</v>
      </c>
      <c r="J37" s="1">
        <v>-106675</v>
      </c>
      <c r="K37" s="14">
        <v>-92129</v>
      </c>
      <c r="L37" s="1">
        <v>-101933</v>
      </c>
      <c r="O37" s="1">
        <v>35</v>
      </c>
      <c r="P37" s="1">
        <v>-108758</v>
      </c>
      <c r="Q37" s="1">
        <v>-104551</v>
      </c>
      <c r="R37" s="1">
        <v>-106089</v>
      </c>
      <c r="T37" s="1" t="s">
        <v>35</v>
      </c>
      <c r="U37" s="1">
        <v>4</v>
      </c>
      <c r="V37" s="1">
        <v>6</v>
      </c>
      <c r="Z37" s="1" t="s">
        <v>35</v>
      </c>
      <c r="AA37" s="1">
        <v>0</v>
      </c>
      <c r="AB37" s="1">
        <v>0</v>
      </c>
      <c r="AE37" s="1" t="s">
        <v>35</v>
      </c>
      <c r="AF37" s="2">
        <v>0</v>
      </c>
      <c r="AG37" s="3">
        <v>10</v>
      </c>
      <c r="AH37" s="3">
        <v>6</v>
      </c>
      <c r="AK37" s="14" t="s">
        <v>35</v>
      </c>
      <c r="AL37" s="1">
        <v>0</v>
      </c>
      <c r="AM37" s="15">
        <v>0</v>
      </c>
      <c r="AN37" s="10">
        <v>0</v>
      </c>
    </row>
    <row r="38" spans="1:40" x14ac:dyDescent="0.2">
      <c r="A38" s="1" t="s">
        <v>36</v>
      </c>
      <c r="B38" s="1">
        <v>-291348</v>
      </c>
      <c r="C38" s="1">
        <v>-288994</v>
      </c>
      <c r="E38" s="1" t="s">
        <v>36</v>
      </c>
      <c r="F38" s="1">
        <v>-350519</v>
      </c>
      <c r="G38" s="1">
        <v>-339831</v>
      </c>
      <c r="I38" s="1">
        <v>36</v>
      </c>
      <c r="J38" s="1">
        <v>-107704</v>
      </c>
      <c r="K38" s="14">
        <v>-98020</v>
      </c>
      <c r="L38" s="1">
        <v>-101562</v>
      </c>
      <c r="O38" s="1">
        <v>36</v>
      </c>
      <c r="P38" s="1">
        <v>-92348</v>
      </c>
      <c r="Q38" s="1">
        <v>-91825</v>
      </c>
      <c r="R38" s="1">
        <v>-96998</v>
      </c>
      <c r="T38" s="1" t="s">
        <v>36</v>
      </c>
      <c r="U38" s="1">
        <v>2</v>
      </c>
      <c r="V38" s="1">
        <v>2</v>
      </c>
      <c r="Z38" s="1" t="s">
        <v>36</v>
      </c>
      <c r="AA38" s="1">
        <v>0</v>
      </c>
      <c r="AB38" s="1">
        <v>0</v>
      </c>
      <c r="AE38" s="1" t="s">
        <v>36</v>
      </c>
      <c r="AF38" s="2">
        <v>0</v>
      </c>
      <c r="AG38" s="3">
        <v>8</v>
      </c>
      <c r="AH38" s="3">
        <v>8</v>
      </c>
      <c r="AK38" s="14" t="s">
        <v>36</v>
      </c>
      <c r="AL38" s="1">
        <v>0</v>
      </c>
      <c r="AM38" s="15">
        <v>0</v>
      </c>
      <c r="AN38" s="10">
        <v>0</v>
      </c>
    </row>
    <row r="39" spans="1:40" x14ac:dyDescent="0.2">
      <c r="A39" s="1" t="s">
        <v>37</v>
      </c>
      <c r="B39" s="1">
        <v>-270430</v>
      </c>
      <c r="C39" s="1">
        <v>-247775</v>
      </c>
      <c r="E39" s="1" t="s">
        <v>37</v>
      </c>
      <c r="F39" s="1">
        <v>-322869</v>
      </c>
      <c r="G39" s="1">
        <v>-307082</v>
      </c>
      <c r="I39" s="1">
        <v>37</v>
      </c>
      <c r="J39" s="1">
        <v>-95838</v>
      </c>
      <c r="K39" s="14">
        <v>-83011</v>
      </c>
      <c r="L39" s="1">
        <v>-92936</v>
      </c>
      <c r="O39" s="1">
        <v>37</v>
      </c>
      <c r="P39" s="1">
        <v>-111282</v>
      </c>
      <c r="Q39" s="1">
        <v>-103520</v>
      </c>
      <c r="R39" s="1">
        <v>-110959</v>
      </c>
      <c r="T39" s="1" t="s">
        <v>37</v>
      </c>
      <c r="U39" s="1">
        <v>0</v>
      </c>
      <c r="V39" s="1">
        <v>6</v>
      </c>
      <c r="Z39" s="1" t="s">
        <v>37</v>
      </c>
      <c r="AA39" s="1">
        <v>0</v>
      </c>
      <c r="AB39" s="1">
        <v>0</v>
      </c>
      <c r="AE39" s="1" t="s">
        <v>37</v>
      </c>
      <c r="AF39" s="2">
        <v>4</v>
      </c>
      <c r="AG39" s="3">
        <v>2</v>
      </c>
      <c r="AH39" s="3">
        <v>8</v>
      </c>
      <c r="AK39" s="14" t="s">
        <v>37</v>
      </c>
      <c r="AL39" s="1">
        <v>0</v>
      </c>
      <c r="AM39" s="15">
        <v>0</v>
      </c>
      <c r="AN39" s="10">
        <v>0</v>
      </c>
    </row>
    <row r="40" spans="1:40" x14ac:dyDescent="0.2">
      <c r="A40" s="1" t="s">
        <v>38</v>
      </c>
      <c r="B40" s="1">
        <v>-292003</v>
      </c>
      <c r="C40" s="1">
        <v>-274010</v>
      </c>
      <c r="E40" s="1" t="s">
        <v>38</v>
      </c>
      <c r="F40" s="1">
        <v>-369830</v>
      </c>
      <c r="G40" s="1">
        <v>-350559</v>
      </c>
      <c r="I40" s="1">
        <v>38</v>
      </c>
      <c r="J40" s="1">
        <v>-100804</v>
      </c>
      <c r="K40" s="14">
        <v>-82749</v>
      </c>
      <c r="L40" s="1">
        <v>-91337</v>
      </c>
      <c r="O40" s="1">
        <v>38</v>
      </c>
      <c r="P40" s="1">
        <v>-75176</v>
      </c>
      <c r="Q40" s="1">
        <v>-73276</v>
      </c>
      <c r="R40" s="1">
        <v>-87136</v>
      </c>
      <c r="T40" s="1" t="s">
        <v>38</v>
      </c>
      <c r="U40" s="1">
        <v>0</v>
      </c>
      <c r="V40" s="1">
        <v>6</v>
      </c>
      <c r="Z40" s="1" t="s">
        <v>38</v>
      </c>
      <c r="AA40" s="1">
        <v>0</v>
      </c>
      <c r="AB40" s="1">
        <v>0</v>
      </c>
      <c r="AE40" s="1" t="s">
        <v>38</v>
      </c>
      <c r="AF40" s="2">
        <v>0</v>
      </c>
      <c r="AG40" s="3">
        <v>4</v>
      </c>
      <c r="AH40" s="3">
        <v>4</v>
      </c>
      <c r="AK40" s="14" t="s">
        <v>38</v>
      </c>
      <c r="AL40" s="1">
        <v>0</v>
      </c>
      <c r="AM40" s="15">
        <v>0</v>
      </c>
      <c r="AN40" s="10">
        <v>0</v>
      </c>
    </row>
    <row r="41" spans="1:40" x14ac:dyDescent="0.2">
      <c r="A41" s="1" t="s">
        <v>39</v>
      </c>
      <c r="B41" s="1">
        <v>-314774</v>
      </c>
      <c r="C41" s="1">
        <v>-284083</v>
      </c>
      <c r="E41" s="1" t="s">
        <v>39</v>
      </c>
      <c r="F41" s="1">
        <v>-357070</v>
      </c>
      <c r="G41" s="1">
        <v>-334669</v>
      </c>
      <c r="I41" s="1">
        <v>39</v>
      </c>
      <c r="J41" s="1">
        <v>-105009</v>
      </c>
      <c r="K41" s="14">
        <v>-102627</v>
      </c>
      <c r="L41" s="1">
        <v>-101363</v>
      </c>
      <c r="O41" s="1">
        <v>39</v>
      </c>
      <c r="P41" s="1">
        <v>-92017</v>
      </c>
      <c r="Q41" s="1">
        <v>-93181</v>
      </c>
      <c r="R41" s="1">
        <v>-98675</v>
      </c>
      <c r="T41" s="1" t="s">
        <v>39</v>
      </c>
      <c r="U41" s="1">
        <v>0</v>
      </c>
      <c r="V41" s="1">
        <v>6</v>
      </c>
      <c r="Z41" s="1" t="s">
        <v>39</v>
      </c>
      <c r="AA41" s="1">
        <v>0</v>
      </c>
      <c r="AB41" s="1">
        <v>0</v>
      </c>
      <c r="AE41" s="1" t="s">
        <v>39</v>
      </c>
      <c r="AF41" s="2">
        <v>0</v>
      </c>
      <c r="AG41" s="3">
        <v>12</v>
      </c>
      <c r="AH41" s="3">
        <v>8</v>
      </c>
      <c r="AK41" s="14" t="s">
        <v>39</v>
      </c>
      <c r="AL41" s="1">
        <v>0</v>
      </c>
      <c r="AM41" s="15">
        <v>0</v>
      </c>
      <c r="AN41" s="10">
        <v>2</v>
      </c>
    </row>
    <row r="42" spans="1:40" x14ac:dyDescent="0.2">
      <c r="A42" s="1" t="s">
        <v>40</v>
      </c>
      <c r="B42" s="1">
        <v>-333773</v>
      </c>
      <c r="C42" s="1">
        <v>-304321</v>
      </c>
      <c r="E42" s="1" t="s">
        <v>40</v>
      </c>
      <c r="F42" s="1">
        <v>-335901</v>
      </c>
      <c r="G42" s="1">
        <v>-313169</v>
      </c>
      <c r="I42" s="1">
        <v>40</v>
      </c>
      <c r="J42" s="1">
        <v>-102552</v>
      </c>
      <c r="K42" s="14">
        <v>-92640</v>
      </c>
      <c r="L42" s="1">
        <v>-100932</v>
      </c>
      <c r="O42" s="1">
        <v>40</v>
      </c>
      <c r="P42" s="1">
        <v>-88719</v>
      </c>
      <c r="Q42" s="1">
        <v>-92894</v>
      </c>
      <c r="R42" s="1">
        <v>-89972</v>
      </c>
      <c r="T42" s="1" t="s">
        <v>40</v>
      </c>
      <c r="U42" s="1">
        <v>4</v>
      </c>
      <c r="V42" s="1">
        <v>4</v>
      </c>
      <c r="Z42" s="1" t="s">
        <v>40</v>
      </c>
      <c r="AA42" s="1">
        <v>0</v>
      </c>
      <c r="AB42" s="1">
        <v>0</v>
      </c>
      <c r="AE42" s="1" t="s">
        <v>40</v>
      </c>
      <c r="AF42" s="2">
        <v>6</v>
      </c>
      <c r="AG42" s="3">
        <v>10</v>
      </c>
      <c r="AH42" s="3">
        <v>8</v>
      </c>
      <c r="AK42" s="14" t="s">
        <v>40</v>
      </c>
      <c r="AL42" s="1">
        <v>0</v>
      </c>
      <c r="AM42" s="15">
        <v>0</v>
      </c>
      <c r="AN42" s="10">
        <v>0</v>
      </c>
    </row>
    <row r="43" spans="1:40" x14ac:dyDescent="0.2">
      <c r="A43" s="1" t="s">
        <v>41</v>
      </c>
      <c r="B43" s="1">
        <v>-296577</v>
      </c>
      <c r="C43" s="1">
        <v>-280385</v>
      </c>
      <c r="E43" s="1" t="s">
        <v>41</v>
      </c>
      <c r="F43" s="1">
        <v>-330491</v>
      </c>
      <c r="G43" s="1">
        <v>-314500</v>
      </c>
      <c r="I43" s="1">
        <v>41</v>
      </c>
      <c r="J43" s="1">
        <v>-88283</v>
      </c>
      <c r="K43" s="14">
        <v>-93855</v>
      </c>
      <c r="L43" s="1">
        <v>-103813</v>
      </c>
      <c r="O43" s="1">
        <v>41</v>
      </c>
      <c r="P43" s="1">
        <v>-95576</v>
      </c>
      <c r="Q43" s="1">
        <v>-90438</v>
      </c>
      <c r="R43" s="1">
        <v>-107362</v>
      </c>
      <c r="T43" s="1" t="s">
        <v>41</v>
      </c>
      <c r="U43" s="1">
        <v>0</v>
      </c>
      <c r="V43" s="1">
        <v>4</v>
      </c>
      <c r="Z43" s="1" t="s">
        <v>41</v>
      </c>
      <c r="AA43" s="1">
        <v>0</v>
      </c>
      <c r="AB43" s="1">
        <v>0</v>
      </c>
      <c r="AE43" s="1" t="s">
        <v>41</v>
      </c>
      <c r="AF43" s="2">
        <v>2</v>
      </c>
      <c r="AG43" s="3">
        <v>6</v>
      </c>
      <c r="AH43" s="3">
        <v>10</v>
      </c>
      <c r="AK43" s="14" t="s">
        <v>41</v>
      </c>
      <c r="AL43" s="1">
        <v>0</v>
      </c>
      <c r="AM43" s="15">
        <v>0</v>
      </c>
      <c r="AN43" s="10">
        <v>0</v>
      </c>
    </row>
    <row r="44" spans="1:40" x14ac:dyDescent="0.2">
      <c r="A44" s="1" t="s">
        <v>42</v>
      </c>
      <c r="B44" s="1">
        <v>-330380</v>
      </c>
      <c r="C44" s="1">
        <v>-298344</v>
      </c>
      <c r="E44" s="1" t="s">
        <v>42</v>
      </c>
      <c r="F44" s="1">
        <v>-321493</v>
      </c>
      <c r="G44" s="1">
        <v>-302655</v>
      </c>
      <c r="I44" s="1">
        <v>42</v>
      </c>
      <c r="J44" s="1">
        <v>-96833</v>
      </c>
      <c r="K44" s="14">
        <v>-93072</v>
      </c>
      <c r="L44" s="1">
        <v>-101565</v>
      </c>
      <c r="O44" s="1">
        <v>42</v>
      </c>
      <c r="P44" s="1">
        <v>-102622</v>
      </c>
      <c r="Q44" s="1">
        <v>-92919</v>
      </c>
      <c r="R44" s="1">
        <v>-103891</v>
      </c>
      <c r="T44" s="1" t="s">
        <v>42</v>
      </c>
      <c r="U44" s="1">
        <v>0</v>
      </c>
      <c r="V44" s="1">
        <v>6</v>
      </c>
      <c r="Z44" s="1" t="s">
        <v>42</v>
      </c>
      <c r="AA44" s="1">
        <v>0</v>
      </c>
      <c r="AB44" s="1">
        <v>0</v>
      </c>
      <c r="AE44" s="1" t="s">
        <v>42</v>
      </c>
      <c r="AF44" s="2">
        <v>2</v>
      </c>
      <c r="AG44" s="3">
        <v>6</v>
      </c>
      <c r="AH44" s="3">
        <v>4</v>
      </c>
      <c r="AK44" s="14" t="s">
        <v>42</v>
      </c>
      <c r="AL44" s="1">
        <v>0</v>
      </c>
      <c r="AM44" s="15">
        <v>0</v>
      </c>
      <c r="AN44" s="10">
        <v>2</v>
      </c>
    </row>
    <row r="45" spans="1:40" x14ac:dyDescent="0.2">
      <c r="A45" s="1" t="s">
        <v>43</v>
      </c>
      <c r="B45" s="1">
        <v>-304972</v>
      </c>
      <c r="C45" s="1">
        <v>-274427</v>
      </c>
      <c r="E45" s="1" t="s">
        <v>43</v>
      </c>
      <c r="F45" s="1">
        <v>-345476</v>
      </c>
      <c r="G45" s="1">
        <v>-328135</v>
      </c>
      <c r="I45" s="1">
        <v>43</v>
      </c>
      <c r="J45" s="1">
        <v>-104141</v>
      </c>
      <c r="K45" s="14">
        <v>-101521</v>
      </c>
      <c r="L45" s="1">
        <v>-97176</v>
      </c>
      <c r="O45" s="1">
        <v>43</v>
      </c>
      <c r="P45" s="1">
        <v>-99990</v>
      </c>
      <c r="Q45" s="1">
        <v>-98174</v>
      </c>
      <c r="R45" s="1">
        <v>-116943</v>
      </c>
      <c r="T45" s="1" t="s">
        <v>43</v>
      </c>
      <c r="U45" s="1">
        <v>4</v>
      </c>
      <c r="V45" s="1">
        <v>4</v>
      </c>
      <c r="Z45" s="1" t="s">
        <v>43</v>
      </c>
      <c r="AA45" s="1">
        <v>0</v>
      </c>
      <c r="AB45" s="1">
        <v>0</v>
      </c>
      <c r="AE45" s="1" t="s">
        <v>43</v>
      </c>
      <c r="AF45" s="2">
        <v>6</v>
      </c>
      <c r="AG45" s="3">
        <v>8</v>
      </c>
      <c r="AH45" s="3">
        <v>6</v>
      </c>
      <c r="AK45" s="14" t="s">
        <v>43</v>
      </c>
      <c r="AL45" s="1">
        <v>0</v>
      </c>
      <c r="AM45" s="15">
        <v>2</v>
      </c>
      <c r="AN45" s="10">
        <v>2</v>
      </c>
    </row>
    <row r="46" spans="1:40" x14ac:dyDescent="0.2">
      <c r="A46" s="1" t="s">
        <v>44</v>
      </c>
      <c r="B46" s="1">
        <v>-314232</v>
      </c>
      <c r="C46" s="1">
        <v>-273333</v>
      </c>
      <c r="E46" s="1" t="s">
        <v>44</v>
      </c>
      <c r="F46" s="1">
        <v>-320249</v>
      </c>
      <c r="G46" s="1">
        <v>-305304</v>
      </c>
      <c r="I46" s="1">
        <v>44</v>
      </c>
      <c r="J46" s="1">
        <v>-88437</v>
      </c>
      <c r="K46" s="14">
        <v>-90633</v>
      </c>
      <c r="L46" s="1">
        <v>-88197</v>
      </c>
      <c r="O46" s="1">
        <v>44</v>
      </c>
      <c r="P46" s="1">
        <v>-98527</v>
      </c>
      <c r="Q46" s="1">
        <v>-93625</v>
      </c>
      <c r="R46" s="1">
        <v>-91646</v>
      </c>
      <c r="T46" s="1" t="s">
        <v>44</v>
      </c>
      <c r="U46" s="1">
        <v>2</v>
      </c>
      <c r="V46" s="1">
        <v>0</v>
      </c>
      <c r="Z46" s="1" t="s">
        <v>44</v>
      </c>
      <c r="AA46" s="1">
        <v>0</v>
      </c>
      <c r="AB46" s="1">
        <v>0</v>
      </c>
      <c r="AE46" s="1" t="s">
        <v>44</v>
      </c>
      <c r="AF46" s="2">
        <v>4</v>
      </c>
      <c r="AG46" s="3">
        <v>6</v>
      </c>
      <c r="AH46" s="3">
        <v>8</v>
      </c>
      <c r="AK46" s="14" t="s">
        <v>44</v>
      </c>
      <c r="AL46" s="1">
        <v>0</v>
      </c>
      <c r="AM46" s="15">
        <v>0</v>
      </c>
      <c r="AN46" s="10">
        <v>0</v>
      </c>
    </row>
    <row r="47" spans="1:40" x14ac:dyDescent="0.2">
      <c r="A47" s="1" t="s">
        <v>45</v>
      </c>
      <c r="B47" s="1">
        <v>-344256</v>
      </c>
      <c r="C47" s="1">
        <v>-294409</v>
      </c>
      <c r="E47" s="1" t="s">
        <v>45</v>
      </c>
      <c r="F47" s="1">
        <v>-316183</v>
      </c>
      <c r="G47" s="1">
        <v>-294560</v>
      </c>
      <c r="I47" s="1">
        <v>45</v>
      </c>
      <c r="J47" s="1">
        <v>-108300</v>
      </c>
      <c r="K47" s="14">
        <v>-94129</v>
      </c>
      <c r="L47" s="1">
        <v>-108394</v>
      </c>
      <c r="O47" s="1">
        <v>45</v>
      </c>
      <c r="P47" s="1">
        <v>-99005</v>
      </c>
      <c r="Q47" s="1">
        <v>-95222</v>
      </c>
      <c r="R47" s="1">
        <v>-108722</v>
      </c>
      <c r="T47" s="1" t="s">
        <v>45</v>
      </c>
      <c r="U47" s="1">
        <v>2</v>
      </c>
      <c r="V47" s="1">
        <v>2</v>
      </c>
      <c r="Z47" s="1" t="s">
        <v>45</v>
      </c>
      <c r="AA47" s="1">
        <v>0</v>
      </c>
      <c r="AB47" s="1">
        <v>0</v>
      </c>
      <c r="AE47" s="1" t="s">
        <v>45</v>
      </c>
      <c r="AF47" s="2">
        <v>2</v>
      </c>
      <c r="AG47" s="3">
        <v>10</v>
      </c>
      <c r="AH47" s="3">
        <v>10</v>
      </c>
      <c r="AK47" s="14" t="s">
        <v>45</v>
      </c>
      <c r="AL47" s="1">
        <v>0</v>
      </c>
      <c r="AM47" s="15">
        <v>0</v>
      </c>
      <c r="AN47" s="10">
        <v>2</v>
      </c>
    </row>
    <row r="48" spans="1:40" x14ac:dyDescent="0.2">
      <c r="A48" s="1" t="s">
        <v>46</v>
      </c>
      <c r="B48" s="1">
        <v>-306089</v>
      </c>
      <c r="C48" s="1">
        <v>-273682</v>
      </c>
      <c r="E48" s="1" t="s">
        <v>46</v>
      </c>
      <c r="F48" s="1">
        <v>-324770</v>
      </c>
      <c r="G48" s="1">
        <v>-324594</v>
      </c>
      <c r="I48" s="1">
        <v>46</v>
      </c>
      <c r="J48" s="1">
        <v>-94501</v>
      </c>
      <c r="K48" s="14">
        <v>-89305</v>
      </c>
      <c r="L48" s="1">
        <v>-90271</v>
      </c>
      <c r="O48" s="1">
        <v>46</v>
      </c>
      <c r="P48" s="1">
        <v>-102878</v>
      </c>
      <c r="Q48" s="1">
        <v>-93915</v>
      </c>
      <c r="R48" s="1">
        <v>-108056</v>
      </c>
      <c r="T48" s="1" t="s">
        <v>46</v>
      </c>
      <c r="U48" s="1">
        <v>0</v>
      </c>
      <c r="V48" s="1">
        <v>4</v>
      </c>
      <c r="Z48" s="1" t="s">
        <v>46</v>
      </c>
      <c r="AA48" s="1">
        <v>0</v>
      </c>
      <c r="AB48" s="1">
        <v>0</v>
      </c>
      <c r="AE48" s="1" t="s">
        <v>46</v>
      </c>
      <c r="AF48" s="2">
        <v>6</v>
      </c>
      <c r="AG48" s="3">
        <v>8</v>
      </c>
      <c r="AH48" s="3">
        <v>4</v>
      </c>
      <c r="AK48" s="14" t="s">
        <v>46</v>
      </c>
      <c r="AL48" s="1">
        <v>0</v>
      </c>
      <c r="AM48" s="15">
        <v>4</v>
      </c>
      <c r="AN48" s="10">
        <v>0</v>
      </c>
    </row>
    <row r="49" spans="1:40" x14ac:dyDescent="0.2">
      <c r="A49" s="1" t="s">
        <v>47</v>
      </c>
      <c r="B49" s="1">
        <v>-313399</v>
      </c>
      <c r="C49" s="1">
        <v>-286316</v>
      </c>
      <c r="E49" s="1" t="s">
        <v>47</v>
      </c>
      <c r="F49" s="1">
        <v>-348841</v>
      </c>
      <c r="G49" s="1">
        <v>-333645</v>
      </c>
      <c r="I49" s="1">
        <v>47</v>
      </c>
      <c r="J49" s="1">
        <v>-111087</v>
      </c>
      <c r="K49" s="14">
        <v>-99766</v>
      </c>
      <c r="L49" s="1">
        <v>-113276</v>
      </c>
      <c r="O49" s="1">
        <v>47</v>
      </c>
      <c r="P49" s="1">
        <v>-103448</v>
      </c>
      <c r="Q49" s="1">
        <v>-99235</v>
      </c>
      <c r="R49" s="1">
        <v>-115646</v>
      </c>
      <c r="T49" s="1" t="s">
        <v>47</v>
      </c>
      <c r="U49" s="1">
        <v>2</v>
      </c>
      <c r="V49" s="1">
        <v>6</v>
      </c>
      <c r="Z49" s="1" t="s">
        <v>47</v>
      </c>
      <c r="AA49" s="1">
        <v>0</v>
      </c>
      <c r="AB49" s="1">
        <v>0</v>
      </c>
      <c r="AE49" s="1" t="s">
        <v>47</v>
      </c>
      <c r="AF49" s="2">
        <v>6</v>
      </c>
      <c r="AG49" s="3">
        <v>10</v>
      </c>
      <c r="AH49" s="3">
        <v>6</v>
      </c>
      <c r="AK49" s="14" t="s">
        <v>47</v>
      </c>
      <c r="AL49" s="22">
        <v>0</v>
      </c>
      <c r="AM49" s="23">
        <v>2</v>
      </c>
      <c r="AN49" s="10">
        <v>2</v>
      </c>
    </row>
    <row r="50" spans="1:40" x14ac:dyDescent="0.2">
      <c r="A50" s="1" t="s">
        <v>48</v>
      </c>
      <c r="B50" s="1">
        <v>-292377</v>
      </c>
      <c r="C50" s="1">
        <v>-280392</v>
      </c>
      <c r="E50" s="1" t="s">
        <v>48</v>
      </c>
      <c r="F50" s="1">
        <v>-310864</v>
      </c>
      <c r="G50" s="1">
        <v>-299200</v>
      </c>
      <c r="I50" s="1">
        <v>48</v>
      </c>
      <c r="J50" s="1">
        <v>-103593</v>
      </c>
      <c r="K50" s="14">
        <v>-94515</v>
      </c>
      <c r="L50" s="1">
        <v>-98358</v>
      </c>
      <c r="O50" s="1">
        <v>48</v>
      </c>
      <c r="P50" s="1">
        <v>-96866</v>
      </c>
      <c r="Q50" s="1">
        <v>-99448</v>
      </c>
      <c r="R50" s="1">
        <v>-105333</v>
      </c>
      <c r="T50" s="1" t="s">
        <v>48</v>
      </c>
      <c r="U50" s="1">
        <v>0</v>
      </c>
      <c r="V50" s="1">
        <v>4</v>
      </c>
      <c r="Z50" s="1" t="s">
        <v>48</v>
      </c>
      <c r="AA50" s="1">
        <v>0</v>
      </c>
      <c r="AB50" s="1">
        <v>0</v>
      </c>
      <c r="AE50" s="1" t="s">
        <v>48</v>
      </c>
      <c r="AF50" s="2">
        <v>2</v>
      </c>
      <c r="AG50" s="3">
        <v>2</v>
      </c>
      <c r="AH50" s="3">
        <v>4</v>
      </c>
      <c r="AK50" s="14" t="s">
        <v>48</v>
      </c>
      <c r="AL50" s="22">
        <v>0</v>
      </c>
      <c r="AM50" s="23">
        <v>2</v>
      </c>
      <c r="AN50" s="10">
        <v>0</v>
      </c>
    </row>
    <row r="51" spans="1:40" x14ac:dyDescent="0.2">
      <c r="A51" s="1" t="s">
        <v>49</v>
      </c>
      <c r="B51" s="1">
        <v>-299875</v>
      </c>
      <c r="C51" s="1">
        <v>-272360</v>
      </c>
      <c r="E51" s="1" t="s">
        <v>49</v>
      </c>
      <c r="F51" s="1">
        <v>-321775</v>
      </c>
      <c r="G51" s="1">
        <v>-302299</v>
      </c>
      <c r="I51" s="1">
        <v>49</v>
      </c>
      <c r="J51" s="1">
        <v>-99371</v>
      </c>
      <c r="K51" s="14">
        <v>-95018</v>
      </c>
      <c r="L51" s="1">
        <v>-96590</v>
      </c>
      <c r="O51" s="1">
        <v>49</v>
      </c>
      <c r="P51" s="1">
        <v>-96139</v>
      </c>
      <c r="Q51" s="1">
        <v>-87180</v>
      </c>
      <c r="R51" s="1">
        <v>-94248</v>
      </c>
      <c r="T51" s="1" t="s">
        <v>49</v>
      </c>
      <c r="U51" s="1">
        <v>0</v>
      </c>
      <c r="V51" s="1">
        <v>2</v>
      </c>
      <c r="Z51" s="1" t="s">
        <v>49</v>
      </c>
      <c r="AA51" s="1">
        <v>0</v>
      </c>
      <c r="AB51" s="1">
        <v>0</v>
      </c>
      <c r="AE51" s="1" t="s">
        <v>49</v>
      </c>
      <c r="AF51" s="2">
        <v>0</v>
      </c>
      <c r="AG51" s="3">
        <v>8</v>
      </c>
      <c r="AH51" s="3">
        <v>6</v>
      </c>
      <c r="AK51" s="14" t="s">
        <v>49</v>
      </c>
      <c r="AL51" s="1">
        <v>0</v>
      </c>
      <c r="AM51" s="15">
        <v>0</v>
      </c>
      <c r="AN51" s="10">
        <v>0</v>
      </c>
    </row>
    <row r="52" spans="1:40" x14ac:dyDescent="0.2">
      <c r="A52" s="1" t="s">
        <v>67</v>
      </c>
      <c r="B52" s="1">
        <v>-277055</v>
      </c>
      <c r="C52" s="1">
        <v>-247126</v>
      </c>
      <c r="E52" s="1" t="s">
        <v>67</v>
      </c>
      <c r="F52" s="1">
        <v>-320024</v>
      </c>
      <c r="G52" s="1">
        <v>-302940</v>
      </c>
      <c r="I52" s="1">
        <v>50</v>
      </c>
      <c r="J52" s="1">
        <v>-103580</v>
      </c>
      <c r="K52" s="14">
        <v>-104687</v>
      </c>
      <c r="L52" s="1">
        <v>-100318</v>
      </c>
      <c r="O52" s="1">
        <v>50</v>
      </c>
      <c r="P52" s="1">
        <v>-108690</v>
      </c>
      <c r="Q52" s="1">
        <v>-106230</v>
      </c>
      <c r="R52" s="1">
        <v>-117462</v>
      </c>
      <c r="T52" s="1" t="s">
        <v>67</v>
      </c>
      <c r="U52" s="1">
        <v>0</v>
      </c>
      <c r="V52" s="1">
        <v>4</v>
      </c>
      <c r="Z52" s="1" t="s">
        <v>67</v>
      </c>
      <c r="AA52" s="1">
        <v>0</v>
      </c>
      <c r="AB52" s="1">
        <v>0</v>
      </c>
      <c r="AE52" s="1" t="s">
        <v>67</v>
      </c>
      <c r="AF52" s="2">
        <v>2</v>
      </c>
      <c r="AG52" s="3">
        <v>10</v>
      </c>
      <c r="AH52" s="3">
        <v>4</v>
      </c>
      <c r="AK52" s="14" t="s">
        <v>67</v>
      </c>
      <c r="AL52" s="1">
        <v>0</v>
      </c>
      <c r="AM52" s="15">
        <v>0</v>
      </c>
      <c r="AN52" s="11">
        <v>0</v>
      </c>
    </row>
    <row r="54" spans="1:40" x14ac:dyDescent="0.2">
      <c r="U54" t="s">
        <v>65</v>
      </c>
      <c r="V54" t="s">
        <v>101</v>
      </c>
      <c r="AF54" s="4"/>
      <c r="AG54" s="24"/>
      <c r="AL54" t="s">
        <v>65</v>
      </c>
      <c r="AM54" t="s">
        <v>101</v>
      </c>
    </row>
    <row r="55" spans="1:40" x14ac:dyDescent="0.2">
      <c r="U55">
        <v>0</v>
      </c>
      <c r="V55">
        <v>0</v>
      </c>
      <c r="W55">
        <f>COUNTIFS(U3:U52,0,V3:V52,0)</f>
        <v>2</v>
      </c>
      <c r="AF55" s="4"/>
      <c r="AG55" s="24"/>
      <c r="AL55">
        <v>0</v>
      </c>
      <c r="AM55" s="21">
        <v>2</v>
      </c>
      <c r="AN55">
        <v>13</v>
      </c>
    </row>
    <row r="56" spans="1:40" x14ac:dyDescent="0.2">
      <c r="U56">
        <v>0</v>
      </c>
      <c r="V56">
        <v>2</v>
      </c>
      <c r="W56">
        <f>COUNTIFS(U3:U52,0,V3:V52,2)</f>
        <v>4</v>
      </c>
      <c r="AF56" s="21">
        <v>0</v>
      </c>
      <c r="AG56" s="21">
        <v>8</v>
      </c>
      <c r="AH56">
        <f>COUNTIFS(AF3:AF52,0,AG3:AG52,8)</f>
        <v>9</v>
      </c>
      <c r="AL56">
        <v>0</v>
      </c>
      <c r="AM56" s="21">
        <v>0</v>
      </c>
      <c r="AN56">
        <f>COUNTIF(AM3:AM52,0)</f>
        <v>36</v>
      </c>
    </row>
    <row r="57" spans="1:40" x14ac:dyDescent="0.2">
      <c r="U57">
        <v>2</v>
      </c>
      <c r="V57">
        <v>0</v>
      </c>
      <c r="W57">
        <f>COUNTIFS(U3:U52,2,V3:V52,0)</f>
        <v>2</v>
      </c>
      <c r="AF57" s="21">
        <v>4</v>
      </c>
      <c r="AG57" s="21">
        <v>4</v>
      </c>
      <c r="AH57">
        <f>COUNTIFS(AF3:AF52,4,AG3:AG52,4)</f>
        <v>2</v>
      </c>
      <c r="AL57">
        <v>0</v>
      </c>
      <c r="AM57" s="21">
        <v>4</v>
      </c>
      <c r="AN57">
        <f>COUNTIF(AM3:AM52,4)</f>
        <v>1</v>
      </c>
    </row>
    <row r="58" spans="1:40" x14ac:dyDescent="0.2">
      <c r="U58">
        <v>2</v>
      </c>
      <c r="V58">
        <v>2</v>
      </c>
      <c r="W58">
        <f>COUNTIFS(U3:U52,2,V3:V52,2)</f>
        <v>8</v>
      </c>
      <c r="AF58" s="21">
        <v>0</v>
      </c>
      <c r="AG58" s="21">
        <v>4</v>
      </c>
      <c r="AH58">
        <f>COUNTIFS(AF3:AF52,0,AG3:AG52,4)</f>
        <v>5</v>
      </c>
      <c r="AL58">
        <v>0</v>
      </c>
      <c r="AM58" s="21">
        <v>6</v>
      </c>
      <c r="AN58">
        <v>0</v>
      </c>
    </row>
    <row r="59" spans="1:40" x14ac:dyDescent="0.2">
      <c r="U59">
        <v>0</v>
      </c>
      <c r="V59">
        <v>4</v>
      </c>
      <c r="W59">
        <f>COUNTIFS(U3:U52,0,V3:V52,4)</f>
        <v>9</v>
      </c>
      <c r="AF59" s="2">
        <v>2</v>
      </c>
      <c r="AG59" s="2">
        <v>6</v>
      </c>
      <c r="AH59">
        <f>COUNTIFS(AF3:AF52,2,AG3:AG52,6)</f>
        <v>3</v>
      </c>
    </row>
    <row r="60" spans="1:40" x14ac:dyDescent="0.2">
      <c r="U60">
        <v>4</v>
      </c>
      <c r="V60">
        <v>0</v>
      </c>
      <c r="W60">
        <f>COUNTIFS(U3:U52,4,V3:V52,0)</f>
        <v>0</v>
      </c>
      <c r="AF60" s="2">
        <v>0</v>
      </c>
      <c r="AG60" s="2">
        <v>6</v>
      </c>
      <c r="AH60">
        <f>COUNTIFS(AF3:AF52,0,AG3:AG52,6)</f>
        <v>2</v>
      </c>
    </row>
    <row r="61" spans="1:40" x14ac:dyDescent="0.2">
      <c r="U61">
        <v>2</v>
      </c>
      <c r="V61">
        <v>4</v>
      </c>
      <c r="W61">
        <f>COUNTIFS(U3:U52,2,V3:V52,4)</f>
        <v>5</v>
      </c>
      <c r="AF61" s="2">
        <v>4</v>
      </c>
      <c r="AG61" s="2">
        <v>2</v>
      </c>
      <c r="AH61">
        <f>COUNTIFS(AF3:AF52,4,AG3:AG52,2)</f>
        <v>2</v>
      </c>
    </row>
    <row r="62" spans="1:40" x14ac:dyDescent="0.2">
      <c r="U62">
        <v>4</v>
      </c>
      <c r="V62">
        <v>2</v>
      </c>
      <c r="W62">
        <f>COUNTIFS(U3:U52,4,V3:V52,2)</f>
        <v>2</v>
      </c>
      <c r="AF62" s="4">
        <v>4</v>
      </c>
      <c r="AG62" s="4">
        <v>8</v>
      </c>
      <c r="AH62">
        <f>COUNTIFS(AF3:AF52,4,AG3:AG52,8)</f>
        <v>3</v>
      </c>
    </row>
    <row r="63" spans="1:40" x14ac:dyDescent="0.2">
      <c r="U63">
        <v>4</v>
      </c>
      <c r="V63">
        <v>4</v>
      </c>
      <c r="W63">
        <f>COUNTIFS(U3:U52,4,V3:V52,4)</f>
        <v>5</v>
      </c>
      <c r="AF63" s="4">
        <v>8</v>
      </c>
      <c r="AG63" s="4">
        <v>4</v>
      </c>
      <c r="AH63">
        <f>COUNTIFS(AF3:AF52,8,AG3:AG52,4)</f>
        <v>1</v>
      </c>
    </row>
    <row r="64" spans="1:40" x14ac:dyDescent="0.2">
      <c r="U64">
        <v>0</v>
      </c>
      <c r="V64">
        <v>6</v>
      </c>
      <c r="W64">
        <f>COUNTIFS(U3:U52,0,V3:V52,6)</f>
        <v>6</v>
      </c>
      <c r="AF64" s="4">
        <v>6</v>
      </c>
      <c r="AG64" s="4">
        <v>8</v>
      </c>
      <c r="AH64">
        <f>COUNTIFS(AF3:AF52,6,AG3:AG52,8)</f>
        <v>3</v>
      </c>
    </row>
    <row r="65" spans="21:34" x14ac:dyDescent="0.2">
      <c r="U65">
        <v>6</v>
      </c>
      <c r="V65">
        <v>6</v>
      </c>
      <c r="W65">
        <f>COUNTIFS(U3:U52,6,V3:V52,6)</f>
        <v>1</v>
      </c>
      <c r="AF65" s="2">
        <v>2</v>
      </c>
      <c r="AG65" s="3">
        <v>8</v>
      </c>
      <c r="AH65">
        <f>COUNTIFS(AF3:AF52,2,AG3:AG52,8)</f>
        <v>2</v>
      </c>
    </row>
    <row r="66" spans="21:34" x14ac:dyDescent="0.2">
      <c r="U66">
        <v>2</v>
      </c>
      <c r="V66">
        <v>6</v>
      </c>
      <c r="W66">
        <f>COUNTIFS(U3:U52,2,V3:V52,6)</f>
        <v>2</v>
      </c>
      <c r="AF66" s="4">
        <v>4</v>
      </c>
      <c r="AG66" s="4">
        <v>6</v>
      </c>
      <c r="AH66">
        <f>COUNTIFS(AF3:AF52,4,AG3:AG52,6)</f>
        <v>4</v>
      </c>
    </row>
    <row r="67" spans="21:34" x14ac:dyDescent="0.2">
      <c r="U67">
        <v>4</v>
      </c>
      <c r="V67">
        <v>6</v>
      </c>
      <c r="W67">
        <f>COUNTIFS(U3:U52,4,V3:V52,6)</f>
        <v>3</v>
      </c>
      <c r="AF67" s="4">
        <v>4</v>
      </c>
      <c r="AG67" s="4">
        <v>10</v>
      </c>
      <c r="AH67">
        <f>COUNTIFS(AF3:AF52,4,AG3:AG52,10)</f>
        <v>2</v>
      </c>
    </row>
    <row r="68" spans="21:34" x14ac:dyDescent="0.2">
      <c r="U68">
        <v>6</v>
      </c>
      <c r="V68">
        <v>4</v>
      </c>
      <c r="W68">
        <f>COUNTIFS(U3:U52,6,V3:V52,4)</f>
        <v>1</v>
      </c>
      <c r="AF68" s="4">
        <v>2</v>
      </c>
      <c r="AG68" s="4">
        <v>2</v>
      </c>
      <c r="AH68">
        <f>COUNTIFS(AF3:AF52,2,AG3:AG52,2)</f>
        <v>4</v>
      </c>
    </row>
    <row r="69" spans="21:34" x14ac:dyDescent="0.2">
      <c r="AF69" s="4">
        <v>2</v>
      </c>
      <c r="AG69" s="4">
        <v>10</v>
      </c>
      <c r="AH69">
        <f>COUNTIFS(AF3:AF52,2,AG3:AG52,10)</f>
        <v>2</v>
      </c>
    </row>
    <row r="70" spans="21:34" x14ac:dyDescent="0.2">
      <c r="W70">
        <f>SUM(W55:W68)</f>
        <v>50</v>
      </c>
      <c r="AF70" s="4">
        <v>6</v>
      </c>
      <c r="AG70" s="4">
        <v>10</v>
      </c>
      <c r="AH70">
        <f>COUNTIFS(AF3:AF52,6,AG3:AG52,10)</f>
        <v>3</v>
      </c>
    </row>
    <row r="71" spans="21:34" x14ac:dyDescent="0.2">
      <c r="AF71" s="4">
        <v>0</v>
      </c>
      <c r="AG71" s="4">
        <v>12</v>
      </c>
      <c r="AH71">
        <f>COUNTIFS(AF3:AF52,0,AG3:AG52,12)</f>
        <v>1</v>
      </c>
    </row>
    <row r="72" spans="21:34" x14ac:dyDescent="0.2">
      <c r="AF72" s="4">
        <v>0</v>
      </c>
      <c r="AG72" s="4">
        <v>10</v>
      </c>
      <c r="AH72">
        <f>COUNTIFS(AF3:AF52,0,AG3:AG52,10)</f>
        <v>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16-taxa Asym</vt:lpstr>
      <vt:lpstr>16-taxa Sym</vt:lpstr>
      <vt:lpstr>16-taxa hAsym</vt:lpstr>
      <vt:lpstr>16-taxa hSym</vt:lpstr>
      <vt:lpstr>8-taxa</vt:lpstr>
      <vt:lpstr>16-taxa SPS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2024-03-18T14:27:56Z</dcterms:created>
  <dcterms:modified xsi:type="dcterms:W3CDTF">2024-04-18T05:21:47Z</dcterms:modified>
</cp:coreProperties>
</file>