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cusson\Desktop\Manuscript essai parasitoides\Supplementary Material\"/>
    </mc:Choice>
  </mc:AlternateContent>
  <bookViews>
    <workbookView xWindow="0" yWindow="0" windowWidth="28800" windowHeight="12300"/>
  </bookViews>
  <sheets>
    <sheet name="Description" sheetId="2" r:id="rId1"/>
    <sheet name="Full dat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1" l="1"/>
  <c r="I57" i="1"/>
  <c r="I51" i="1"/>
  <c r="I50" i="1"/>
  <c r="I49" i="1"/>
  <c r="I48" i="1"/>
  <c r="D48" i="1"/>
  <c r="I47" i="1"/>
  <c r="D47" i="1"/>
  <c r="I46" i="1"/>
  <c r="D46" i="1"/>
  <c r="I40" i="1"/>
  <c r="I39" i="1"/>
  <c r="D39" i="1"/>
  <c r="I38" i="1"/>
  <c r="D38" i="1"/>
  <c r="I26" i="1"/>
  <c r="I25" i="1"/>
  <c r="I24" i="1"/>
  <c r="I23" i="1"/>
  <c r="J17" i="1"/>
  <c r="I17" i="1"/>
  <c r="E17" i="1"/>
  <c r="D17" i="1"/>
  <c r="I8" i="1"/>
  <c r="D8" i="1"/>
  <c r="I6" i="1"/>
  <c r="D6" i="1"/>
  <c r="I5" i="1"/>
</calcChain>
</file>

<file path=xl/sharedStrings.xml><?xml version="1.0" encoding="utf-8"?>
<sst xmlns="http://schemas.openxmlformats.org/spreadsheetml/2006/main" count="132" uniqueCount="54">
  <si>
    <t>Module 1</t>
  </si>
  <si>
    <t>L3-L4</t>
  </si>
  <si>
    <t>Molecular tool</t>
  </si>
  <si>
    <t>L6</t>
  </si>
  <si>
    <t>%</t>
  </si>
  <si>
    <t>No.</t>
  </si>
  <si>
    <t>Diptera</t>
  </si>
  <si>
    <t>Diptera*</t>
  </si>
  <si>
    <t>* Includes one larva parasitised by both Smidtia and Meteorus, with Smidtia having the lower Ct</t>
  </si>
  <si>
    <t>Hymenoptera**</t>
  </si>
  <si>
    <t>**includes one L3/L4 parasitized by A. fumiferanae, G. fumiferanae and M. trachynotus, with A. fumiferanae having the lowest Ct; also includes 1 L3/L4 larva parasitized by both A. fumiferanae and M. trachynotus, with A. fumiferanae having the lower Ct</t>
  </si>
  <si>
    <t>Microsporidia</t>
  </si>
  <si>
    <t>** (cont'nd) includes 3 L6s parasitized by both G. fumiferanae and M. trachynotus, with G. fumiferanae having the lower Ct</t>
  </si>
  <si>
    <t>Unparasitized***</t>
  </si>
  <si>
    <t>*** Unparasitized by insects; microsporidia not taken into account in calculation</t>
  </si>
  <si>
    <t>N= 121</t>
  </si>
  <si>
    <t>N= 120</t>
  </si>
  <si>
    <t>Conventional method</t>
  </si>
  <si>
    <t>Hymenoptera</t>
  </si>
  <si>
    <t>n.d.</t>
  </si>
  <si>
    <t>Unparasitized</t>
  </si>
  <si>
    <t>N= 115</t>
  </si>
  <si>
    <t>Module 2 - Diptera</t>
  </si>
  <si>
    <t>None detected</t>
  </si>
  <si>
    <t>Actia interrupta</t>
  </si>
  <si>
    <t>Lypha fumipennis</t>
  </si>
  <si>
    <t>Smidtia fumiferanae</t>
  </si>
  <si>
    <t>Unidentified Diptera</t>
  </si>
  <si>
    <t>N= 0</t>
  </si>
  <si>
    <t>N= 8</t>
  </si>
  <si>
    <t>N= 5</t>
  </si>
  <si>
    <t>Module 3 - Hymenoptera</t>
  </si>
  <si>
    <t>Apanteles fumiferanae</t>
  </si>
  <si>
    <t>Meteorus trachynotus</t>
  </si>
  <si>
    <t>Glypta fumiferanae</t>
  </si>
  <si>
    <t>Unidentified Hymenoptera</t>
  </si>
  <si>
    <t>N= 26</t>
  </si>
  <si>
    <t>N= 29</t>
  </si>
  <si>
    <t>Elachertus cacoeciae</t>
  </si>
  <si>
    <t>Unidentified Braconidae</t>
  </si>
  <si>
    <t>Itoplectis conquisitor</t>
  </si>
  <si>
    <t>Unidentified Ichneumonidae</t>
  </si>
  <si>
    <t>N= 16</t>
  </si>
  <si>
    <t>N= 24</t>
  </si>
  <si>
    <t>Module 4 - Microsporidia</t>
  </si>
  <si>
    <t>Nosema  fumiferanae</t>
  </si>
  <si>
    <t>Vairimorpha sp.</t>
  </si>
  <si>
    <t>N=10</t>
  </si>
  <si>
    <t>N=11</t>
  </si>
  <si>
    <t>Not determined</t>
  </si>
  <si>
    <t>Full data for the Charlevoix samples</t>
  </si>
  <si>
    <t>Full dataset used to create Figure 4</t>
  </si>
  <si>
    <t>Tab 2: full dataset</t>
  </si>
  <si>
    <t>Supplementary Material File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</si>
</sst>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0" fillId="0" borderId="0" xfId="0" applyFill="1"/>
    <xf numFmtId="0" fontId="2" fillId="2" borderId="0" xfId="0" applyFont="1" applyFill="1"/>
    <xf numFmtId="0" fontId="4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right"/>
    </xf>
    <xf numFmtId="164" fontId="2" fillId="2" borderId="0" xfId="0" applyNumberFormat="1" applyFont="1" applyFill="1"/>
    <xf numFmtId="0" fontId="2" fillId="0" borderId="0" xfId="0" applyFont="1" applyFill="1"/>
    <xf numFmtId="0" fontId="5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5" fillId="2" borderId="0" xfId="0" applyFont="1" applyFill="1" applyAlignment="1">
      <alignment horizontal="right"/>
    </xf>
    <xf numFmtId="164" fontId="5" fillId="2" borderId="0" xfId="0" applyNumberFormat="1" applyFont="1" applyFill="1"/>
    <xf numFmtId="2" fontId="2" fillId="0" borderId="0" xfId="0" applyNumberFormat="1" applyFont="1" applyFill="1" applyBorder="1" applyAlignment="1">
      <alignment horizontal="right" vertical="center"/>
    </xf>
    <xf numFmtId="0" fontId="2" fillId="3" borderId="0" xfId="0" applyFont="1" applyFill="1"/>
    <xf numFmtId="0" fontId="4" fillId="3" borderId="0" xfId="0" applyFont="1" applyFill="1"/>
    <xf numFmtId="0" fontId="0" fillId="3" borderId="0" xfId="0" applyFill="1"/>
    <xf numFmtId="0" fontId="2" fillId="3" borderId="0" xfId="0" applyFont="1" applyFill="1" applyAlignment="1">
      <alignment horizontal="right"/>
    </xf>
    <xf numFmtId="0" fontId="4" fillId="3" borderId="0" xfId="0" applyFont="1" applyFill="1" applyBorder="1"/>
    <xf numFmtId="164" fontId="0" fillId="3" borderId="0" xfId="0" applyNumberFormat="1" applyFill="1"/>
    <xf numFmtId="0" fontId="2" fillId="3" borderId="0" xfId="0" applyFont="1" applyFill="1" applyBorder="1" applyAlignment="1">
      <alignment horizontal="right"/>
    </xf>
    <xf numFmtId="0" fontId="2" fillId="3" borderId="0" xfId="0" applyFont="1" applyFill="1" applyBorder="1"/>
    <xf numFmtId="0" fontId="0" fillId="3" borderId="0" xfId="0" applyFill="1" applyBorder="1"/>
    <xf numFmtId="0" fontId="2" fillId="0" borderId="0" xfId="0" applyFont="1" applyFill="1" applyAlignment="1">
      <alignment horizontal="right"/>
    </xf>
    <xf numFmtId="0" fontId="5" fillId="3" borderId="0" xfId="0" applyFont="1" applyFill="1"/>
    <xf numFmtId="0" fontId="6" fillId="3" borderId="0" xfId="0" applyFont="1" applyFill="1"/>
    <xf numFmtId="0" fontId="1" fillId="3" borderId="0" xfId="0" applyFont="1" applyFill="1"/>
    <xf numFmtId="0" fontId="5" fillId="3" borderId="0" xfId="0" applyFont="1" applyFill="1" applyAlignment="1">
      <alignment horizontal="right"/>
    </xf>
    <xf numFmtId="0" fontId="6" fillId="3" borderId="0" xfId="0" applyFont="1" applyFill="1" applyBorder="1"/>
    <xf numFmtId="0" fontId="5" fillId="3" borderId="0" xfId="0" applyFont="1" applyFill="1" applyBorder="1" applyAlignment="1">
      <alignment horizontal="right"/>
    </xf>
    <xf numFmtId="0" fontId="2" fillId="4" borderId="0" xfId="0" applyFont="1" applyFill="1"/>
    <xf numFmtId="0" fontId="4" fillId="4" borderId="0" xfId="0" applyFont="1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4" fillId="4" borderId="0" xfId="0" applyFont="1" applyFill="1" applyBorder="1"/>
    <xf numFmtId="164" fontId="0" fillId="4" borderId="0" xfId="0" applyNumberFormat="1" applyFill="1"/>
    <xf numFmtId="0" fontId="2" fillId="4" borderId="0" xfId="0" applyFont="1" applyFill="1" applyBorder="1" applyAlignment="1">
      <alignment horizontal="right"/>
    </xf>
    <xf numFmtId="0" fontId="2" fillId="4" borderId="0" xfId="0" applyFont="1" applyFill="1" applyBorder="1"/>
    <xf numFmtId="0" fontId="0" fillId="4" borderId="0" xfId="0" applyFill="1" applyBorder="1"/>
    <xf numFmtId="0" fontId="1" fillId="0" borderId="0" xfId="0" applyFont="1" applyFill="1"/>
    <xf numFmtId="0" fontId="5" fillId="4" borderId="0" xfId="0" applyFont="1" applyFill="1"/>
    <xf numFmtId="0" fontId="6" fillId="4" borderId="0" xfId="0" applyFont="1" applyFill="1"/>
    <xf numFmtId="0" fontId="1" fillId="4" borderId="0" xfId="0" applyFont="1" applyFill="1"/>
    <xf numFmtId="0" fontId="5" fillId="0" borderId="0" xfId="0" applyFont="1" applyFill="1" applyAlignment="1">
      <alignment horizontal="right"/>
    </xf>
    <xf numFmtId="0" fontId="5" fillId="4" borderId="0" xfId="0" applyFont="1" applyFill="1" applyAlignment="1">
      <alignment horizontal="right"/>
    </xf>
    <xf numFmtId="0" fontId="6" fillId="4" borderId="0" xfId="0" applyFont="1" applyFill="1" applyBorder="1"/>
    <xf numFmtId="164" fontId="5" fillId="4" borderId="0" xfId="0" applyNumberFormat="1" applyFont="1" applyFill="1"/>
    <xf numFmtId="0" fontId="5" fillId="4" borderId="0" xfId="0" applyFont="1" applyFill="1" applyBorder="1" applyAlignment="1">
      <alignment horizontal="right"/>
    </xf>
    <xf numFmtId="0" fontId="2" fillId="5" borderId="0" xfId="0" applyFont="1" applyFill="1"/>
    <xf numFmtId="0" fontId="4" fillId="5" borderId="0" xfId="0" applyFont="1" applyFill="1"/>
    <xf numFmtId="0" fontId="0" fillId="5" borderId="0" xfId="0" applyFill="1"/>
    <xf numFmtId="0" fontId="2" fillId="5" borderId="0" xfId="0" applyFont="1" applyFill="1" applyAlignment="1">
      <alignment horizontal="right"/>
    </xf>
    <xf numFmtId="0" fontId="4" fillId="5" borderId="0" xfId="0" applyFont="1" applyFill="1" applyBorder="1"/>
    <xf numFmtId="164" fontId="2" fillId="5" borderId="0" xfId="0" applyNumberFormat="1" applyFont="1" applyFill="1"/>
    <xf numFmtId="0" fontId="5" fillId="5" borderId="0" xfId="0" applyFont="1" applyFill="1"/>
    <xf numFmtId="0" fontId="6" fillId="5" borderId="0" xfId="0" applyFont="1" applyFill="1"/>
    <xf numFmtId="0" fontId="1" fillId="5" borderId="0" xfId="0" applyFont="1" applyFill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tabSelected="1" workbookViewId="0">
      <selection activeCell="B16" sqref="B16"/>
    </sheetView>
  </sheetViews>
  <sheetFormatPr defaultRowHeight="15" x14ac:dyDescent="0.25"/>
  <cols>
    <col min="1" max="1" width="37.140625" customWidth="1"/>
  </cols>
  <sheetData>
    <row r="2" spans="1:2" ht="18.75" x14ac:dyDescent="0.3">
      <c r="A2" s="1" t="s">
        <v>53</v>
      </c>
      <c r="B2" s="58" t="s">
        <v>51</v>
      </c>
    </row>
    <row r="4" spans="1:2" x14ac:dyDescent="0.25">
      <c r="B4" t="s">
        <v>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/>
  </sheetViews>
  <sheetFormatPr defaultRowHeight="15" x14ac:dyDescent="0.25"/>
  <cols>
    <col min="1" max="1" width="27.85546875" bestFit="1" customWidth="1"/>
    <col min="2" max="6" width="11.42578125"/>
    <col min="7" max="7" width="12.5703125" bestFit="1" customWidth="1"/>
    <col min="8" max="9" width="12.5703125" customWidth="1"/>
    <col min="10" max="10" width="11.42578125"/>
    <col min="11" max="11" width="13.85546875" customWidth="1"/>
  </cols>
  <sheetData>
    <row r="1" spans="1:11" ht="18.75" x14ac:dyDescent="0.3">
      <c r="A1" s="1" t="s">
        <v>50</v>
      </c>
      <c r="K1" s="2"/>
    </row>
    <row r="2" spans="1:11" x14ac:dyDescent="0.25">
      <c r="K2" s="2"/>
    </row>
    <row r="3" spans="1:11" x14ac:dyDescent="0.25">
      <c r="A3" s="3" t="s">
        <v>0</v>
      </c>
      <c r="B3" s="3" t="s">
        <v>1</v>
      </c>
      <c r="C3" s="4" t="s">
        <v>2</v>
      </c>
      <c r="D3" s="3"/>
      <c r="E3" s="3"/>
      <c r="F3" s="5"/>
      <c r="G3" s="3" t="s">
        <v>3</v>
      </c>
      <c r="H3" s="4" t="s">
        <v>2</v>
      </c>
      <c r="I3" s="3"/>
      <c r="J3" s="3"/>
      <c r="K3" s="2"/>
    </row>
    <row r="4" spans="1:11" x14ac:dyDescent="0.25">
      <c r="A4" s="5"/>
      <c r="B4" s="3"/>
      <c r="C4" s="3"/>
      <c r="D4" s="6" t="s">
        <v>4</v>
      </c>
      <c r="E4" s="6" t="s">
        <v>5</v>
      </c>
      <c r="F4" s="5"/>
      <c r="G4" s="3"/>
      <c r="H4" s="3"/>
      <c r="I4" s="6" t="s">
        <v>4</v>
      </c>
      <c r="J4" s="6" t="s">
        <v>5</v>
      </c>
      <c r="K4" s="2"/>
    </row>
    <row r="5" spans="1:11" x14ac:dyDescent="0.25">
      <c r="A5" s="5"/>
      <c r="B5" s="3" t="s">
        <v>6</v>
      </c>
      <c r="C5" s="3"/>
      <c r="D5" s="7">
        <v>0</v>
      </c>
      <c r="E5" s="3">
        <v>0</v>
      </c>
      <c r="F5" s="5"/>
      <c r="G5" s="3" t="s">
        <v>7</v>
      </c>
      <c r="H5" s="3"/>
      <c r="I5" s="7">
        <f>0.075*100</f>
        <v>7.5</v>
      </c>
      <c r="J5" s="3">
        <v>9</v>
      </c>
      <c r="K5" s="8" t="s">
        <v>8</v>
      </c>
    </row>
    <row r="6" spans="1:11" x14ac:dyDescent="0.25">
      <c r="A6" s="5"/>
      <c r="B6" s="3" t="s">
        <v>9</v>
      </c>
      <c r="C6" s="3"/>
      <c r="D6" s="7">
        <f>0.231404958677686*100</f>
        <v>23.1404958677686</v>
      </c>
      <c r="E6" s="3">
        <v>28</v>
      </c>
      <c r="F6" s="5"/>
      <c r="G6" s="3" t="s">
        <v>9</v>
      </c>
      <c r="H6" s="3"/>
      <c r="I6" s="7">
        <f>0.266666666666667*100</f>
        <v>26.6666666666667</v>
      </c>
      <c r="J6" s="3">
        <v>32</v>
      </c>
      <c r="K6" s="8" t="s">
        <v>10</v>
      </c>
    </row>
    <row r="7" spans="1:11" x14ac:dyDescent="0.25">
      <c r="A7" s="5"/>
      <c r="B7" s="3" t="s">
        <v>11</v>
      </c>
      <c r="C7" s="3"/>
      <c r="D7" s="7">
        <v>8.26</v>
      </c>
      <c r="E7" s="3">
        <v>10</v>
      </c>
      <c r="F7" s="5"/>
      <c r="G7" s="3" t="s">
        <v>11</v>
      </c>
      <c r="H7" s="3"/>
      <c r="I7" s="7">
        <v>9.17</v>
      </c>
      <c r="J7" s="3">
        <v>11</v>
      </c>
      <c r="K7" s="8" t="s">
        <v>12</v>
      </c>
    </row>
    <row r="8" spans="1:11" x14ac:dyDescent="0.25">
      <c r="A8" s="5"/>
      <c r="B8" s="3" t="s">
        <v>13</v>
      </c>
      <c r="C8" s="3"/>
      <c r="D8" s="7">
        <f>0.768595041322314*100</f>
        <v>76.859504132231407</v>
      </c>
      <c r="E8" s="3">
        <v>93</v>
      </c>
      <c r="F8" s="5"/>
      <c r="G8" s="3" t="s">
        <v>13</v>
      </c>
      <c r="H8" s="3"/>
      <c r="I8" s="7">
        <f>0.658333333333333*100</f>
        <v>65.8333333333333</v>
      </c>
      <c r="J8" s="3">
        <v>79</v>
      </c>
      <c r="K8" s="8" t="s">
        <v>14</v>
      </c>
    </row>
    <row r="9" spans="1:1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2"/>
    </row>
    <row r="10" spans="1:11" x14ac:dyDescent="0.25">
      <c r="A10" s="5"/>
      <c r="B10" s="3" t="s">
        <v>15</v>
      </c>
      <c r="C10" s="3"/>
      <c r="D10" s="3"/>
      <c r="E10" s="3"/>
      <c r="F10" s="5"/>
      <c r="G10" s="3" t="s">
        <v>16</v>
      </c>
      <c r="H10" s="3"/>
      <c r="I10" s="3"/>
      <c r="J10" s="3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2"/>
    </row>
    <row r="12" spans="1:11" x14ac:dyDescent="0.25">
      <c r="A12" s="5"/>
      <c r="B12" s="9" t="s">
        <v>1</v>
      </c>
      <c r="C12" s="10" t="s">
        <v>17</v>
      </c>
      <c r="D12" s="9"/>
      <c r="E12" s="9"/>
      <c r="F12" s="11"/>
      <c r="G12" s="9" t="s">
        <v>3</v>
      </c>
      <c r="H12" s="10" t="s">
        <v>17</v>
      </c>
      <c r="I12" s="9"/>
      <c r="J12" s="9"/>
      <c r="K12" s="2"/>
    </row>
    <row r="13" spans="1:11" x14ac:dyDescent="0.25">
      <c r="A13" s="5"/>
      <c r="B13" s="9"/>
      <c r="C13" s="9"/>
      <c r="D13" s="12" t="s">
        <v>4</v>
      </c>
      <c r="E13" s="12" t="s">
        <v>5</v>
      </c>
      <c r="F13" s="11"/>
      <c r="G13" s="9"/>
      <c r="H13" s="9"/>
      <c r="I13" s="12" t="s">
        <v>4</v>
      </c>
      <c r="J13" s="12" t="s">
        <v>5</v>
      </c>
      <c r="K13" s="2"/>
    </row>
    <row r="14" spans="1:11" x14ac:dyDescent="0.25">
      <c r="A14" s="5"/>
      <c r="B14" s="9" t="s">
        <v>6</v>
      </c>
      <c r="C14" s="9"/>
      <c r="D14" s="13">
        <v>0</v>
      </c>
      <c r="E14" s="9">
        <v>0</v>
      </c>
      <c r="F14" s="11"/>
      <c r="G14" s="9" t="s">
        <v>6</v>
      </c>
      <c r="H14" s="9"/>
      <c r="I14" s="13">
        <v>4.3499999999999996</v>
      </c>
      <c r="J14" s="9">
        <v>5</v>
      </c>
      <c r="K14" s="2"/>
    </row>
    <row r="15" spans="1:11" x14ac:dyDescent="0.25">
      <c r="A15" s="5"/>
      <c r="B15" s="9" t="s">
        <v>18</v>
      </c>
      <c r="C15" s="9"/>
      <c r="D15" s="13">
        <v>13.33</v>
      </c>
      <c r="E15" s="9">
        <v>16</v>
      </c>
      <c r="F15" s="11"/>
      <c r="G15" s="9" t="s">
        <v>18</v>
      </c>
      <c r="H15" s="9"/>
      <c r="I15" s="13">
        <v>20.87</v>
      </c>
      <c r="J15" s="9">
        <v>24</v>
      </c>
      <c r="K15" s="2"/>
    </row>
    <row r="16" spans="1:11" x14ac:dyDescent="0.25">
      <c r="A16" s="5"/>
      <c r="B16" s="9" t="s">
        <v>11</v>
      </c>
      <c r="C16" s="9"/>
      <c r="D16" s="12" t="s">
        <v>19</v>
      </c>
      <c r="E16" s="12" t="s">
        <v>19</v>
      </c>
      <c r="F16" s="11"/>
      <c r="G16" s="9" t="s">
        <v>11</v>
      </c>
      <c r="H16" s="9"/>
      <c r="I16" s="12" t="s">
        <v>19</v>
      </c>
      <c r="J16" s="12" t="s">
        <v>19</v>
      </c>
      <c r="K16" s="2"/>
    </row>
    <row r="17" spans="1:11" x14ac:dyDescent="0.25">
      <c r="A17" s="5"/>
      <c r="B17" s="9" t="s">
        <v>20</v>
      </c>
      <c r="C17" s="9"/>
      <c r="D17" s="13">
        <f>104/120*100</f>
        <v>86.666666666666671</v>
      </c>
      <c r="E17" s="9">
        <f>120-16</f>
        <v>104</v>
      </c>
      <c r="F17" s="11"/>
      <c r="G17" s="9" t="s">
        <v>20</v>
      </c>
      <c r="H17" s="9"/>
      <c r="I17" s="13">
        <f>86/115*100</f>
        <v>74.782608695652172</v>
      </c>
      <c r="J17" s="9">
        <f>115-29</f>
        <v>86</v>
      </c>
      <c r="K17" s="2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2"/>
    </row>
    <row r="19" spans="1:11" x14ac:dyDescent="0.25">
      <c r="A19" s="5"/>
      <c r="B19" s="9" t="s">
        <v>16</v>
      </c>
      <c r="C19" s="9"/>
      <c r="D19" s="9"/>
      <c r="E19" s="9"/>
      <c r="F19" s="11"/>
      <c r="G19" s="9" t="s">
        <v>21</v>
      </c>
      <c r="H19" s="9"/>
      <c r="I19" s="9"/>
      <c r="J19" s="9"/>
      <c r="K19" s="14"/>
    </row>
    <row r="20" spans="1:11" x14ac:dyDescent="0.25">
      <c r="K20" s="14"/>
    </row>
    <row r="21" spans="1:11" x14ac:dyDescent="0.25">
      <c r="A21" s="15" t="s">
        <v>22</v>
      </c>
      <c r="B21" s="15" t="s">
        <v>1</v>
      </c>
      <c r="C21" s="16" t="s">
        <v>2</v>
      </c>
      <c r="D21" s="15"/>
      <c r="E21" s="15"/>
      <c r="F21" s="17"/>
      <c r="G21" s="15" t="s">
        <v>3</v>
      </c>
      <c r="H21" s="16" t="s">
        <v>2</v>
      </c>
      <c r="I21" s="15"/>
      <c r="J21" s="15"/>
      <c r="K21" s="14"/>
    </row>
    <row r="22" spans="1:11" x14ac:dyDescent="0.25">
      <c r="A22" s="17"/>
      <c r="B22" s="17"/>
      <c r="C22" s="17"/>
      <c r="D22" s="18" t="s">
        <v>4</v>
      </c>
      <c r="E22" s="18" t="s">
        <v>5</v>
      </c>
      <c r="F22" s="17"/>
      <c r="G22" s="17"/>
      <c r="H22" s="17"/>
      <c r="I22" s="18" t="s">
        <v>4</v>
      </c>
      <c r="J22" s="18" t="s">
        <v>5</v>
      </c>
      <c r="K22" s="14"/>
    </row>
    <row r="23" spans="1:11" x14ac:dyDescent="0.25">
      <c r="A23" s="17"/>
      <c r="B23" s="15" t="s">
        <v>23</v>
      </c>
      <c r="C23" s="17"/>
      <c r="D23" s="17">
        <v>0</v>
      </c>
      <c r="E23" s="17">
        <v>0</v>
      </c>
      <c r="F23" s="17"/>
      <c r="G23" s="19" t="s">
        <v>24</v>
      </c>
      <c r="H23" s="17"/>
      <c r="I23" s="20">
        <f>1/9*100</f>
        <v>11.111111111111111</v>
      </c>
      <c r="J23" s="21">
        <v>1</v>
      </c>
      <c r="K23" s="2"/>
    </row>
    <row r="24" spans="1:11" x14ac:dyDescent="0.25">
      <c r="A24" s="17"/>
      <c r="B24" s="17"/>
      <c r="C24" s="17"/>
      <c r="D24" s="17"/>
      <c r="E24" s="17"/>
      <c r="F24" s="17"/>
      <c r="G24" s="19" t="s">
        <v>25</v>
      </c>
      <c r="H24" s="17"/>
      <c r="I24" s="20">
        <f>1/9*100</f>
        <v>11.111111111111111</v>
      </c>
      <c r="J24" s="21">
        <v>1</v>
      </c>
      <c r="K24" s="2"/>
    </row>
    <row r="25" spans="1:11" x14ac:dyDescent="0.25">
      <c r="A25" s="17"/>
      <c r="B25" s="17"/>
      <c r="C25" s="17"/>
      <c r="D25" s="17"/>
      <c r="E25" s="17"/>
      <c r="F25" s="17"/>
      <c r="G25" s="19" t="s">
        <v>26</v>
      </c>
      <c r="H25" s="17"/>
      <c r="I25" s="20">
        <f>5/9*100</f>
        <v>55.555555555555557</v>
      </c>
      <c r="J25" s="21">
        <v>5</v>
      </c>
      <c r="K25" s="2"/>
    </row>
    <row r="26" spans="1:11" x14ac:dyDescent="0.25">
      <c r="A26" s="17"/>
      <c r="B26" s="17"/>
      <c r="C26" s="17"/>
      <c r="D26" s="17"/>
      <c r="E26" s="17"/>
      <c r="F26" s="17"/>
      <c r="G26" s="22" t="s">
        <v>27</v>
      </c>
      <c r="H26" s="17"/>
      <c r="I26" s="20">
        <f>2/9*100</f>
        <v>22.222222222222221</v>
      </c>
      <c r="J26" s="21">
        <v>2</v>
      </c>
      <c r="K26" s="2"/>
    </row>
    <row r="27" spans="1:11" x14ac:dyDescent="0.25">
      <c r="A27" s="17"/>
      <c r="B27" s="17"/>
      <c r="C27" s="17"/>
      <c r="D27" s="17"/>
      <c r="E27" s="17"/>
      <c r="F27" s="17"/>
      <c r="G27" s="17"/>
      <c r="H27" s="17"/>
      <c r="I27" s="23"/>
      <c r="J27" s="23"/>
      <c r="K27" s="2"/>
    </row>
    <row r="28" spans="1:11" x14ac:dyDescent="0.25">
      <c r="A28" s="17"/>
      <c r="B28" s="15" t="s">
        <v>28</v>
      </c>
      <c r="C28" s="15"/>
      <c r="D28" s="15"/>
      <c r="E28" s="15"/>
      <c r="F28" s="17"/>
      <c r="G28" s="15" t="s">
        <v>29</v>
      </c>
      <c r="H28" s="17"/>
      <c r="I28" s="17"/>
      <c r="J28" s="17"/>
      <c r="K28" s="24"/>
    </row>
    <row r="29" spans="1:1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4"/>
    </row>
    <row r="30" spans="1:11" x14ac:dyDescent="0.25">
      <c r="A30" s="17"/>
      <c r="B30" s="25" t="s">
        <v>1</v>
      </c>
      <c r="C30" s="26" t="s">
        <v>17</v>
      </c>
      <c r="D30" s="25"/>
      <c r="E30" s="25"/>
      <c r="F30" s="27"/>
      <c r="G30" s="25" t="s">
        <v>3</v>
      </c>
      <c r="H30" s="26" t="s">
        <v>17</v>
      </c>
      <c r="I30" s="25"/>
      <c r="J30" s="25"/>
      <c r="K30" s="2"/>
    </row>
    <row r="31" spans="1:11" x14ac:dyDescent="0.25">
      <c r="A31" s="17"/>
      <c r="B31" s="25"/>
      <c r="C31" s="25"/>
      <c r="D31" s="28" t="s">
        <v>4</v>
      </c>
      <c r="E31" s="28" t="s">
        <v>5</v>
      </c>
      <c r="F31" s="27"/>
      <c r="G31" s="25"/>
      <c r="H31" s="25"/>
      <c r="I31" s="28" t="s">
        <v>4</v>
      </c>
      <c r="J31" s="28" t="s">
        <v>5</v>
      </c>
      <c r="K31" s="2"/>
    </row>
    <row r="32" spans="1:11" x14ac:dyDescent="0.25">
      <c r="A32" s="17"/>
      <c r="B32" s="25" t="s">
        <v>23</v>
      </c>
      <c r="C32" s="27"/>
      <c r="D32" s="27">
        <v>0</v>
      </c>
      <c r="E32" s="27">
        <v>0</v>
      </c>
      <c r="F32" s="27"/>
      <c r="G32" s="29" t="s">
        <v>26</v>
      </c>
      <c r="H32" s="27"/>
      <c r="I32" s="27">
        <v>100</v>
      </c>
      <c r="J32" s="30">
        <v>5</v>
      </c>
      <c r="K32" s="2"/>
    </row>
    <row r="33" spans="1:11" x14ac:dyDescent="0.25">
      <c r="A33" s="17"/>
      <c r="B33" s="27"/>
      <c r="C33" s="27"/>
      <c r="D33" s="27"/>
      <c r="E33" s="27"/>
      <c r="F33" s="27"/>
      <c r="G33" s="27"/>
      <c r="H33" s="27"/>
      <c r="I33" s="27"/>
      <c r="J33" s="27"/>
      <c r="K33" s="2"/>
    </row>
    <row r="34" spans="1:11" x14ac:dyDescent="0.25">
      <c r="A34" s="17"/>
      <c r="B34" s="25" t="s">
        <v>28</v>
      </c>
      <c r="C34" s="25"/>
      <c r="D34" s="25"/>
      <c r="E34" s="25"/>
      <c r="F34" s="27"/>
      <c r="G34" s="25" t="s">
        <v>30</v>
      </c>
      <c r="H34" s="27"/>
      <c r="I34" s="27"/>
      <c r="J34" s="27"/>
      <c r="K34" s="2"/>
    </row>
    <row r="35" spans="1:11" x14ac:dyDescent="0.25">
      <c r="A35" s="2"/>
      <c r="K35" s="14"/>
    </row>
    <row r="36" spans="1:11" x14ac:dyDescent="0.25">
      <c r="A36" s="31" t="s">
        <v>31</v>
      </c>
      <c r="B36" s="31" t="s">
        <v>1</v>
      </c>
      <c r="C36" s="32" t="s">
        <v>2</v>
      </c>
      <c r="D36" s="31"/>
      <c r="E36" s="31"/>
      <c r="F36" s="33"/>
      <c r="G36" s="31" t="s">
        <v>3</v>
      </c>
      <c r="H36" s="32" t="s">
        <v>2</v>
      </c>
      <c r="I36" s="31"/>
      <c r="J36" s="31"/>
      <c r="K36" s="14"/>
    </row>
    <row r="37" spans="1:11" x14ac:dyDescent="0.25">
      <c r="A37" s="33"/>
      <c r="B37" s="33"/>
      <c r="C37" s="33"/>
      <c r="D37" s="34" t="s">
        <v>4</v>
      </c>
      <c r="E37" s="34" t="s">
        <v>5</v>
      </c>
      <c r="F37" s="33"/>
      <c r="G37" s="33"/>
      <c r="H37" s="33"/>
      <c r="I37" s="34" t="s">
        <v>4</v>
      </c>
      <c r="J37" s="34" t="s">
        <v>5</v>
      </c>
      <c r="K37" s="14"/>
    </row>
    <row r="38" spans="1:11" x14ac:dyDescent="0.25">
      <c r="A38" s="33"/>
      <c r="B38" s="35" t="s">
        <v>32</v>
      </c>
      <c r="C38" s="35"/>
      <c r="D38" s="36">
        <f>0.678571428571429*100</f>
        <v>67.857142857142904</v>
      </c>
      <c r="E38" s="33">
        <v>19</v>
      </c>
      <c r="F38" s="33"/>
      <c r="G38" s="35" t="s">
        <v>33</v>
      </c>
      <c r="H38" s="33"/>
      <c r="I38" s="36">
        <f>0.46875*100</f>
        <v>46.875</v>
      </c>
      <c r="J38" s="37">
        <v>15</v>
      </c>
      <c r="K38" s="14"/>
    </row>
    <row r="39" spans="1:11" x14ac:dyDescent="0.25">
      <c r="A39" s="33"/>
      <c r="B39" s="35" t="s">
        <v>34</v>
      </c>
      <c r="C39" s="35"/>
      <c r="D39" s="36">
        <f>0.321428571428571*100</f>
        <v>32.142857142857103</v>
      </c>
      <c r="E39" s="33">
        <v>9</v>
      </c>
      <c r="F39" s="33"/>
      <c r="G39" s="35" t="s">
        <v>34</v>
      </c>
      <c r="H39" s="33"/>
      <c r="I39" s="36">
        <f>0.5*100</f>
        <v>50</v>
      </c>
      <c r="J39" s="37">
        <v>16</v>
      </c>
      <c r="K39" s="2"/>
    </row>
    <row r="40" spans="1:11" x14ac:dyDescent="0.25">
      <c r="A40" s="33"/>
      <c r="B40" s="33"/>
      <c r="C40" s="33"/>
      <c r="D40" s="36"/>
      <c r="E40" s="33"/>
      <c r="F40" s="33"/>
      <c r="G40" s="38" t="s">
        <v>35</v>
      </c>
      <c r="H40" s="33"/>
      <c r="I40" s="36">
        <f>0.03125*100</f>
        <v>3.125</v>
      </c>
      <c r="J40" s="37">
        <v>1</v>
      </c>
      <c r="K40" s="2"/>
    </row>
    <row r="41" spans="1:11" x14ac:dyDescent="0.25">
      <c r="A41" s="33"/>
      <c r="B41" s="33"/>
      <c r="C41" s="33"/>
      <c r="D41" s="33"/>
      <c r="E41" s="33"/>
      <c r="F41" s="33"/>
      <c r="G41" s="35"/>
      <c r="H41" s="33"/>
      <c r="I41" s="33"/>
      <c r="J41" s="37"/>
      <c r="K41" s="2"/>
    </row>
    <row r="42" spans="1:11" x14ac:dyDescent="0.25">
      <c r="A42" s="33"/>
      <c r="B42" s="31" t="s">
        <v>36</v>
      </c>
      <c r="C42" s="31"/>
      <c r="D42" s="31"/>
      <c r="E42" s="31"/>
      <c r="F42" s="33"/>
      <c r="G42" s="31" t="s">
        <v>37</v>
      </c>
      <c r="H42" s="33"/>
      <c r="I42" s="39"/>
      <c r="J42" s="39"/>
      <c r="K42" s="40"/>
    </row>
    <row r="43" spans="1:1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40"/>
    </row>
    <row r="44" spans="1:11" x14ac:dyDescent="0.25">
      <c r="A44" s="33"/>
      <c r="B44" s="41" t="s">
        <v>1</v>
      </c>
      <c r="C44" s="42" t="s">
        <v>17</v>
      </c>
      <c r="D44" s="41"/>
      <c r="E44" s="41"/>
      <c r="F44" s="43"/>
      <c r="G44" s="41" t="s">
        <v>3</v>
      </c>
      <c r="H44" s="42" t="s">
        <v>17</v>
      </c>
      <c r="I44" s="41"/>
      <c r="J44" s="41"/>
      <c r="K44" s="44"/>
    </row>
    <row r="45" spans="1:11" x14ac:dyDescent="0.25">
      <c r="A45" s="33"/>
      <c r="B45" s="41"/>
      <c r="C45" s="41"/>
      <c r="D45" s="45" t="s">
        <v>4</v>
      </c>
      <c r="E45" s="45" t="s">
        <v>5</v>
      </c>
      <c r="F45" s="43"/>
      <c r="G45" s="41"/>
      <c r="H45" s="41"/>
      <c r="I45" s="45" t="s">
        <v>4</v>
      </c>
      <c r="J45" s="45" t="s">
        <v>5</v>
      </c>
      <c r="K45" s="14"/>
    </row>
    <row r="46" spans="1:11" x14ac:dyDescent="0.25">
      <c r="A46" s="41"/>
      <c r="B46" s="46" t="s">
        <v>34</v>
      </c>
      <c r="C46" s="41"/>
      <c r="D46" s="47">
        <f>6/16*100</f>
        <v>37.5</v>
      </c>
      <c r="E46" s="41">
        <v>6</v>
      </c>
      <c r="F46" s="41"/>
      <c r="G46" s="46" t="s">
        <v>34</v>
      </c>
      <c r="H46" s="41"/>
      <c r="I46" s="47">
        <f>11/24*100</f>
        <v>45.833333333333329</v>
      </c>
      <c r="J46" s="48">
        <v>11</v>
      </c>
      <c r="K46" s="2"/>
    </row>
    <row r="47" spans="1:11" x14ac:dyDescent="0.25">
      <c r="A47" s="41"/>
      <c r="B47" s="46" t="s">
        <v>38</v>
      </c>
      <c r="C47" s="41"/>
      <c r="D47" s="47">
        <f>1/16*100</f>
        <v>6.25</v>
      </c>
      <c r="E47" s="41">
        <v>1</v>
      </c>
      <c r="F47" s="41"/>
      <c r="G47" s="46" t="s">
        <v>38</v>
      </c>
      <c r="H47" s="41"/>
      <c r="I47" s="47">
        <f>2/24*100</f>
        <v>8.3333333333333321</v>
      </c>
      <c r="J47" s="41">
        <v>2</v>
      </c>
      <c r="K47" s="2"/>
    </row>
    <row r="48" spans="1:11" x14ac:dyDescent="0.25">
      <c r="A48" s="41"/>
      <c r="B48" s="41" t="s">
        <v>39</v>
      </c>
      <c r="C48" s="41"/>
      <c r="D48" s="47">
        <f>9/16*100</f>
        <v>56.25</v>
      </c>
      <c r="E48" s="41">
        <v>9</v>
      </c>
      <c r="F48" s="41"/>
      <c r="G48" s="46" t="s">
        <v>33</v>
      </c>
      <c r="H48" s="41"/>
      <c r="I48" s="47">
        <f>4/24*100</f>
        <v>16.666666666666664</v>
      </c>
      <c r="J48" s="41">
        <v>4</v>
      </c>
      <c r="K48" s="2"/>
    </row>
    <row r="49" spans="1:11" x14ac:dyDescent="0.25">
      <c r="A49" s="41"/>
      <c r="B49" s="41"/>
      <c r="C49" s="41"/>
      <c r="D49" s="41"/>
      <c r="E49" s="41"/>
      <c r="F49" s="41"/>
      <c r="G49" s="46" t="s">
        <v>40</v>
      </c>
      <c r="H49" s="41"/>
      <c r="I49" s="47">
        <f>1/24*100</f>
        <v>4.1666666666666661</v>
      </c>
      <c r="J49" s="41">
        <v>1</v>
      </c>
      <c r="K49" s="2"/>
    </row>
    <row r="50" spans="1:11" x14ac:dyDescent="0.25">
      <c r="A50" s="41"/>
      <c r="B50" s="41"/>
      <c r="C50" s="41"/>
      <c r="D50" s="41"/>
      <c r="E50" s="41"/>
      <c r="F50" s="41"/>
      <c r="G50" s="41" t="s">
        <v>39</v>
      </c>
      <c r="H50" s="41"/>
      <c r="I50" s="47">
        <f>1/24*100</f>
        <v>4.1666666666666661</v>
      </c>
      <c r="J50" s="41">
        <v>1</v>
      </c>
      <c r="K50" s="2"/>
    </row>
    <row r="51" spans="1:11" x14ac:dyDescent="0.25">
      <c r="A51" s="41"/>
      <c r="B51" s="41"/>
      <c r="C51" s="41"/>
      <c r="D51" s="41"/>
      <c r="E51" s="41"/>
      <c r="F51" s="41"/>
      <c r="G51" s="41" t="s">
        <v>41</v>
      </c>
      <c r="H51" s="41"/>
      <c r="I51" s="47">
        <f>5/24*100</f>
        <v>20.833333333333336</v>
      </c>
      <c r="J51" s="41">
        <v>5</v>
      </c>
    </row>
    <row r="52" spans="1:11" x14ac:dyDescent="0.25">
      <c r="A52" s="41"/>
      <c r="B52" s="41"/>
      <c r="C52" s="41"/>
      <c r="D52" s="41"/>
      <c r="E52" s="41"/>
      <c r="F52" s="41"/>
      <c r="G52" s="41"/>
      <c r="H52" s="41"/>
      <c r="I52" s="47"/>
      <c r="J52" s="41"/>
    </row>
    <row r="53" spans="1:11" x14ac:dyDescent="0.25">
      <c r="A53" s="41"/>
      <c r="B53" s="41" t="s">
        <v>42</v>
      </c>
      <c r="C53" s="41"/>
      <c r="D53" s="41"/>
      <c r="E53" s="41"/>
      <c r="F53" s="41"/>
      <c r="G53" s="41" t="s">
        <v>43</v>
      </c>
      <c r="H53" s="41"/>
      <c r="I53" s="41"/>
      <c r="J53" s="41"/>
    </row>
    <row r="55" spans="1:11" x14ac:dyDescent="0.25">
      <c r="A55" s="49" t="s">
        <v>44</v>
      </c>
      <c r="B55" s="49" t="s">
        <v>1</v>
      </c>
      <c r="C55" s="50" t="s">
        <v>2</v>
      </c>
      <c r="D55" s="49"/>
      <c r="E55" s="49"/>
      <c r="F55" s="51"/>
      <c r="G55" s="49" t="s">
        <v>3</v>
      </c>
      <c r="H55" s="50" t="s">
        <v>2</v>
      </c>
      <c r="I55" s="49"/>
      <c r="J55" s="49"/>
    </row>
    <row r="56" spans="1:11" x14ac:dyDescent="0.25">
      <c r="A56" s="51"/>
      <c r="B56" s="51"/>
      <c r="C56" s="51"/>
      <c r="D56" s="52" t="s">
        <v>4</v>
      </c>
      <c r="E56" s="52" t="s">
        <v>5</v>
      </c>
      <c r="F56" s="51"/>
      <c r="G56" s="51"/>
      <c r="H56" s="51"/>
      <c r="I56" s="52" t="s">
        <v>4</v>
      </c>
      <c r="J56" s="52" t="s">
        <v>5</v>
      </c>
    </row>
    <row r="57" spans="1:11" x14ac:dyDescent="0.25">
      <c r="A57" s="51"/>
      <c r="B57" s="53" t="s">
        <v>45</v>
      </c>
      <c r="C57" s="51"/>
      <c r="D57" s="49">
        <v>100</v>
      </c>
      <c r="E57" s="49">
        <v>10</v>
      </c>
      <c r="F57" s="49"/>
      <c r="G57" s="53" t="s">
        <v>45</v>
      </c>
      <c r="H57" s="49"/>
      <c r="I57" s="54">
        <f>10/11*100</f>
        <v>90.909090909090907</v>
      </c>
      <c r="J57" s="49">
        <v>10</v>
      </c>
    </row>
    <row r="58" spans="1:11" x14ac:dyDescent="0.25">
      <c r="A58" s="51"/>
      <c r="B58" s="51"/>
      <c r="C58" s="51"/>
      <c r="D58" s="49"/>
      <c r="E58" s="49"/>
      <c r="F58" s="49"/>
      <c r="G58" s="50" t="s">
        <v>46</v>
      </c>
      <c r="H58" s="49"/>
      <c r="I58" s="54">
        <f>1/11*100</f>
        <v>9.0909090909090917</v>
      </c>
      <c r="J58" s="49">
        <v>1</v>
      </c>
    </row>
    <row r="59" spans="1:11" x14ac:dyDescent="0.25">
      <c r="A59" s="51"/>
      <c r="B59" s="51"/>
      <c r="C59" s="51"/>
      <c r="D59" s="51"/>
      <c r="E59" s="51"/>
      <c r="F59" s="51"/>
      <c r="G59" s="51"/>
      <c r="H59" s="51"/>
      <c r="I59" s="51"/>
      <c r="J59" s="51"/>
    </row>
    <row r="60" spans="1:11" x14ac:dyDescent="0.25">
      <c r="A60" s="51"/>
      <c r="B60" s="49" t="s">
        <v>47</v>
      </c>
      <c r="C60" s="49"/>
      <c r="D60" s="49"/>
      <c r="E60" s="49"/>
      <c r="F60" s="49"/>
      <c r="G60" s="49" t="s">
        <v>48</v>
      </c>
      <c r="H60" s="49"/>
      <c r="I60" s="49"/>
      <c r="J60" s="49"/>
    </row>
    <row r="61" spans="1:11" x14ac:dyDescent="0.25">
      <c r="A61" s="51"/>
      <c r="B61" s="51"/>
      <c r="C61" s="51"/>
      <c r="D61" s="51"/>
      <c r="E61" s="51"/>
      <c r="F61" s="51"/>
      <c r="G61" s="51"/>
      <c r="H61" s="51"/>
      <c r="I61" s="51"/>
      <c r="J61" s="51"/>
    </row>
    <row r="62" spans="1:11" x14ac:dyDescent="0.25">
      <c r="A62" s="51"/>
      <c r="B62" s="55" t="s">
        <v>1</v>
      </c>
      <c r="C62" s="56" t="s">
        <v>17</v>
      </c>
      <c r="D62" s="55"/>
      <c r="E62" s="55"/>
      <c r="F62" s="57"/>
      <c r="G62" s="55" t="s">
        <v>3</v>
      </c>
      <c r="H62" s="56" t="s">
        <v>17</v>
      </c>
      <c r="I62" s="55"/>
      <c r="J62" s="55"/>
    </row>
    <row r="63" spans="1:11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</row>
    <row r="64" spans="1:11" x14ac:dyDescent="0.25">
      <c r="A64" s="51"/>
      <c r="B64" s="55" t="s">
        <v>49</v>
      </c>
      <c r="C64" s="55"/>
      <c r="D64" s="55"/>
      <c r="E64" s="55"/>
      <c r="F64" s="55"/>
      <c r="G64" s="55" t="s">
        <v>49</v>
      </c>
      <c r="H64" s="57"/>
      <c r="I64" s="57"/>
      <c r="J64" s="5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</vt:lpstr>
      <vt:lpstr>Full data</vt:lpstr>
    </vt:vector>
  </TitlesOfParts>
  <Company>NRCan / RNCan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Cusson, Michel</dc:creator>
  <cp:lastModifiedBy>Cusson, Michel</cp:lastModifiedBy>
  <dcterms:created xsi:type="dcterms:W3CDTF">2020-03-06T20:18:40Z</dcterms:created>
  <dcterms:modified xsi:type="dcterms:W3CDTF">2020-03-26T21:18:16Z</dcterms:modified>
</cp:coreProperties>
</file>