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ocuments\CSF cost restoration\SM Forests_ 1920494 R2\"/>
    </mc:Choice>
  </mc:AlternateContent>
  <xr:revisionPtr revIDLastSave="0" documentId="13_ncr:1_{2AE7B5D8-B55E-41DF-887E-3A4AB6D367F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ble S2" sheetId="6" r:id="rId1"/>
    <sheet name="Questions" sheetId="1" r:id="rId2"/>
    <sheet name="Production_Revenue" sheetId="3" r:id="rId3"/>
    <sheet name="Inputs_Costs" sheetId="4" r:id="rId4"/>
    <sheet name="Result_Profit" sheetId="5" r:id="rId5"/>
  </sheets>
  <externalReferences>
    <externalReference r:id="rId6"/>
  </externalReferences>
  <definedNames>
    <definedName name="_Hlk115626924" localSheetId="0">'Table S2'!$A$6</definedName>
    <definedName name="_Hlk118297906" localSheetId="0">'Table S2'!$A$3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8" i="3" l="1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26" i="3"/>
  <c r="H27" i="3"/>
  <c r="H25" i="3"/>
  <c r="K10" i="3" l="1"/>
  <c r="K11" i="3"/>
  <c r="K12" i="3"/>
  <c r="K13" i="3"/>
  <c r="K14" i="3"/>
  <c r="K15" i="3"/>
  <c r="C164" i="4" s="1"/>
  <c r="K16" i="3"/>
  <c r="O164" i="4" s="1"/>
  <c r="K17" i="3"/>
  <c r="C206" i="4" s="1"/>
  <c r="K18" i="3"/>
  <c r="O206" i="4" s="1"/>
  <c r="K19" i="3"/>
  <c r="C248" i="4" s="1"/>
  <c r="K20" i="3"/>
  <c r="O248" i="4" s="1"/>
  <c r="K21" i="3"/>
  <c r="C290" i="4" s="1"/>
  <c r="E290" i="4" s="1"/>
  <c r="K22" i="3"/>
  <c r="O290" i="4" s="1"/>
  <c r="K23" i="3"/>
  <c r="C332" i="4" s="1"/>
  <c r="K24" i="3"/>
  <c r="O332" i="4" s="1"/>
  <c r="K25" i="3"/>
  <c r="C374" i="4" s="1"/>
  <c r="K26" i="3"/>
  <c r="O374" i="4" s="1"/>
  <c r="K27" i="3"/>
  <c r="C416" i="4" s="1"/>
  <c r="K28" i="3"/>
  <c r="O416" i="4" s="1"/>
  <c r="K29" i="3"/>
  <c r="C458" i="4" s="1"/>
  <c r="K30" i="3"/>
  <c r="O458" i="4" s="1"/>
  <c r="K31" i="3"/>
  <c r="C500" i="4" s="1"/>
  <c r="K32" i="3"/>
  <c r="O500" i="4" s="1"/>
  <c r="K33" i="3"/>
  <c r="C542" i="4" s="1"/>
  <c r="K34" i="3"/>
  <c r="O542" i="4" s="1"/>
  <c r="K35" i="3"/>
  <c r="C584" i="4" s="1"/>
  <c r="K36" i="3"/>
  <c r="O584" i="4" s="1"/>
  <c r="K37" i="3"/>
  <c r="C626" i="4" s="1"/>
  <c r="K38" i="3"/>
  <c r="O626" i="4" s="1"/>
  <c r="K39" i="3"/>
  <c r="C668" i="4" s="1"/>
  <c r="K40" i="3"/>
  <c r="O668" i="4" s="1"/>
  <c r="K41" i="3"/>
  <c r="C710" i="4" s="1"/>
  <c r="K42" i="3"/>
  <c r="O710" i="4" s="1"/>
  <c r="K43" i="3"/>
  <c r="C752" i="4" s="1"/>
  <c r="K44" i="3"/>
  <c r="O752" i="4" s="1"/>
  <c r="K45" i="3"/>
  <c r="C794" i="4" s="1"/>
  <c r="K46" i="3"/>
  <c r="O794" i="4" s="1"/>
  <c r="K47" i="3"/>
  <c r="K48" i="3"/>
  <c r="O836" i="4" s="1"/>
  <c r="K49" i="3"/>
  <c r="C878" i="4" s="1"/>
  <c r="K50" i="3"/>
  <c r="O878" i="4" s="1"/>
  <c r="K51" i="3"/>
  <c r="K52" i="3"/>
  <c r="O920" i="4" s="1"/>
  <c r="K53" i="3"/>
  <c r="C962" i="4" s="1"/>
  <c r="K54" i="3"/>
  <c r="O962" i="4" s="1"/>
  <c r="K55" i="3"/>
  <c r="C1004" i="4" s="1"/>
  <c r="K56" i="3"/>
  <c r="O1004" i="4" s="1"/>
  <c r="K57" i="3"/>
  <c r="C1046" i="4" s="1"/>
  <c r="K58" i="3"/>
  <c r="O1046" i="4" s="1"/>
  <c r="K59" i="3"/>
  <c r="C1088" i="4" s="1"/>
  <c r="K60" i="3"/>
  <c r="O1088" i="4" s="1"/>
  <c r="K61" i="3"/>
  <c r="C1130" i="4" s="1"/>
  <c r="K62" i="3"/>
  <c r="O1130" i="4" s="1"/>
  <c r="K63" i="3"/>
  <c r="C1172" i="4" s="1"/>
  <c r="K64" i="3"/>
  <c r="O1172" i="4" s="1"/>
  <c r="K65" i="3"/>
  <c r="C1214" i="4" s="1"/>
  <c r="K66" i="3"/>
  <c r="O1214" i="4" s="1"/>
  <c r="K67" i="3"/>
  <c r="C1256" i="4" s="1"/>
  <c r="K68" i="3"/>
  <c r="O1256" i="4" s="1"/>
  <c r="K9" i="3"/>
  <c r="J158" i="3" l="1"/>
  <c r="C920" i="4"/>
  <c r="J156" i="3"/>
  <c r="C836" i="4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9" i="3"/>
  <c r="E10" i="4"/>
  <c r="E11" i="4"/>
  <c r="E12" i="4"/>
  <c r="E13" i="4"/>
  <c r="E14" i="4"/>
  <c r="E15" i="4"/>
  <c r="H10" i="3" l="1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58" i="3"/>
  <c r="H59" i="3"/>
  <c r="H60" i="3"/>
  <c r="H61" i="3"/>
  <c r="H62" i="3"/>
  <c r="H63" i="3"/>
  <c r="H64" i="3"/>
  <c r="H65" i="3"/>
  <c r="H66" i="3"/>
  <c r="H67" i="3"/>
  <c r="H68" i="3"/>
  <c r="H9" i="3"/>
  <c r="S157" i="3" l="1"/>
  <c r="S156" i="3"/>
  <c r="S155" i="3"/>
  <c r="S154" i="3"/>
  <c r="S153" i="3"/>
  <c r="S152" i="3"/>
  <c r="S151" i="3"/>
  <c r="S150" i="3"/>
  <c r="S149" i="3"/>
  <c r="S148" i="3"/>
  <c r="S147" i="3"/>
  <c r="S146" i="3"/>
  <c r="S145" i="3"/>
  <c r="S144" i="3"/>
  <c r="S143" i="3"/>
  <c r="S142" i="3"/>
  <c r="S141" i="3"/>
  <c r="S140" i="3"/>
  <c r="S139" i="3"/>
  <c r="S138" i="3"/>
  <c r="S137" i="3"/>
  <c r="P157" i="3"/>
  <c r="P156" i="3"/>
  <c r="P155" i="3"/>
  <c r="P154" i="3"/>
  <c r="P153" i="3"/>
  <c r="P152" i="3"/>
  <c r="P151" i="3"/>
  <c r="P150" i="3"/>
  <c r="P149" i="3"/>
  <c r="P148" i="3"/>
  <c r="P147" i="3"/>
  <c r="P146" i="3"/>
  <c r="P145" i="3"/>
  <c r="P144" i="3"/>
  <c r="P143" i="3"/>
  <c r="P142" i="3"/>
  <c r="P141" i="3"/>
  <c r="P140" i="3"/>
  <c r="P139" i="3"/>
  <c r="P138" i="3"/>
  <c r="P137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J157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S166" i="3"/>
  <c r="S165" i="3"/>
  <c r="S164" i="3"/>
  <c r="S163" i="3"/>
  <c r="S162" i="3"/>
  <c r="S161" i="3"/>
  <c r="S160" i="3"/>
  <c r="S159" i="3"/>
  <c r="S158" i="3"/>
  <c r="P166" i="3"/>
  <c r="P165" i="3"/>
  <c r="P164" i="3"/>
  <c r="P163" i="3"/>
  <c r="P162" i="3"/>
  <c r="P161" i="3"/>
  <c r="P160" i="3"/>
  <c r="P159" i="3"/>
  <c r="P158" i="3"/>
  <c r="M166" i="3"/>
  <c r="M165" i="3"/>
  <c r="M164" i="3"/>
  <c r="M163" i="3"/>
  <c r="M162" i="3"/>
  <c r="M161" i="3"/>
  <c r="M160" i="3"/>
  <c r="M159" i="3"/>
  <c r="M158" i="3"/>
  <c r="J166" i="3"/>
  <c r="J165" i="3"/>
  <c r="J164" i="3"/>
  <c r="J163" i="3"/>
  <c r="J162" i="3"/>
  <c r="J161" i="3"/>
  <c r="J160" i="3"/>
  <c r="J159" i="3"/>
  <c r="G163" i="3"/>
  <c r="G162" i="3"/>
  <c r="G161" i="3"/>
  <c r="G160" i="3"/>
  <c r="G159" i="3"/>
  <c r="G158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T123" i="3"/>
  <c r="T122" i="3"/>
  <c r="T121" i="3"/>
  <c r="T120" i="3"/>
  <c r="T119" i="3"/>
  <c r="T118" i="3"/>
  <c r="T117" i="3"/>
  <c r="T116" i="3"/>
  <c r="T115" i="3"/>
  <c r="T114" i="3"/>
  <c r="T113" i="3"/>
  <c r="T112" i="3"/>
  <c r="T111" i="3"/>
  <c r="T110" i="3"/>
  <c r="T109" i="3"/>
  <c r="T108" i="3"/>
  <c r="T107" i="3"/>
  <c r="T106" i="3"/>
  <c r="T105" i="3"/>
  <c r="T104" i="3"/>
  <c r="T103" i="3"/>
  <c r="T102" i="3"/>
  <c r="T101" i="3"/>
  <c r="T100" i="3"/>
  <c r="T99" i="3"/>
  <c r="T98" i="3"/>
  <c r="T97" i="3"/>
  <c r="T96" i="3"/>
  <c r="T95" i="3"/>
  <c r="T94" i="3"/>
  <c r="T90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U14" i="3"/>
  <c r="U13" i="3"/>
  <c r="U12" i="3"/>
  <c r="U11" i="3"/>
  <c r="U10" i="3"/>
  <c r="U9" i="3"/>
  <c r="T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0" i="3"/>
  <c r="R68" i="3"/>
  <c r="R67" i="3"/>
  <c r="R66" i="3"/>
  <c r="R65" i="3"/>
  <c r="R64" i="3"/>
  <c r="R63" i="3"/>
  <c r="R62" i="3"/>
  <c r="R61" i="3"/>
  <c r="R60" i="3"/>
  <c r="R59" i="3"/>
  <c r="R58" i="3"/>
  <c r="R57" i="3"/>
  <c r="R56" i="3"/>
  <c r="R55" i="3"/>
  <c r="R54" i="3"/>
  <c r="R53" i="3"/>
  <c r="R52" i="3"/>
  <c r="R51" i="3"/>
  <c r="R50" i="3"/>
  <c r="R49" i="3"/>
  <c r="R48" i="3"/>
  <c r="R47" i="3"/>
  <c r="R46" i="3"/>
  <c r="R45" i="3"/>
  <c r="R44" i="3"/>
  <c r="R43" i="3"/>
  <c r="R42" i="3"/>
  <c r="R41" i="3"/>
  <c r="R40" i="3"/>
  <c r="R39" i="3"/>
  <c r="R38" i="3"/>
  <c r="R37" i="3"/>
  <c r="R36" i="3"/>
  <c r="R35" i="3"/>
  <c r="R34" i="3"/>
  <c r="R33" i="3"/>
  <c r="R32" i="3"/>
  <c r="R31" i="3"/>
  <c r="R30" i="3"/>
  <c r="R29" i="3"/>
  <c r="R28" i="3"/>
  <c r="R27" i="3"/>
  <c r="R26" i="3"/>
  <c r="R25" i="3"/>
  <c r="R24" i="3"/>
  <c r="R23" i="3"/>
  <c r="R22" i="3"/>
  <c r="R21" i="3"/>
  <c r="R20" i="3"/>
  <c r="R19" i="3"/>
  <c r="R18" i="3"/>
  <c r="R17" i="3"/>
  <c r="R16" i="3"/>
  <c r="R15" i="3"/>
  <c r="R14" i="3"/>
  <c r="R13" i="3"/>
  <c r="R12" i="3"/>
  <c r="R11" i="3"/>
  <c r="R10" i="3"/>
  <c r="R9" i="3"/>
  <c r="Q4" i="3"/>
  <c r="N123" i="3"/>
  <c r="N122" i="3"/>
  <c r="N121" i="3"/>
  <c r="N120" i="3"/>
  <c r="N119" i="3"/>
  <c r="N118" i="3"/>
  <c r="N117" i="3"/>
  <c r="N116" i="3"/>
  <c r="N115" i="3"/>
  <c r="N114" i="3"/>
  <c r="N113" i="3"/>
  <c r="N112" i="3"/>
  <c r="N111" i="3"/>
  <c r="N110" i="3"/>
  <c r="N109" i="3"/>
  <c r="N108" i="3"/>
  <c r="N107" i="3"/>
  <c r="N106" i="3"/>
  <c r="N105" i="3"/>
  <c r="N104" i="3"/>
  <c r="N103" i="3"/>
  <c r="N102" i="3"/>
  <c r="N101" i="3"/>
  <c r="N100" i="3"/>
  <c r="N99" i="3"/>
  <c r="N98" i="3"/>
  <c r="N97" i="3"/>
  <c r="N96" i="3"/>
  <c r="N95" i="3"/>
  <c r="N94" i="3"/>
  <c r="N90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N4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9" i="3"/>
  <c r="V144" i="3" l="1"/>
  <c r="B11" i="5" s="1"/>
  <c r="C11" i="5" s="1"/>
  <c r="V148" i="3"/>
  <c r="B15" i="5" s="1"/>
  <c r="C15" i="5" s="1"/>
  <c r="V152" i="3"/>
  <c r="B19" i="5" s="1"/>
  <c r="C19" i="5" s="1"/>
  <c r="V156" i="3"/>
  <c r="B23" i="5" s="1"/>
  <c r="C23" i="5" s="1"/>
  <c r="V140" i="3"/>
  <c r="B7" i="5" s="1"/>
  <c r="C7" i="5" s="1"/>
  <c r="V160" i="3"/>
  <c r="B27" i="5" s="1"/>
  <c r="V141" i="3"/>
  <c r="B8" i="5" s="1"/>
  <c r="V149" i="3"/>
  <c r="B16" i="5" s="1"/>
  <c r="V157" i="3"/>
  <c r="B24" i="5" s="1"/>
  <c r="V161" i="3"/>
  <c r="B28" i="5" s="1"/>
  <c r="V138" i="3"/>
  <c r="B5" i="5" s="1"/>
  <c r="V142" i="3"/>
  <c r="B9" i="5" s="1"/>
  <c r="V146" i="3"/>
  <c r="B13" i="5" s="1"/>
  <c r="V150" i="3"/>
  <c r="B17" i="5" s="1"/>
  <c r="V154" i="3"/>
  <c r="B21" i="5" s="1"/>
  <c r="V158" i="3"/>
  <c r="B25" i="5" s="1"/>
  <c r="V162" i="3"/>
  <c r="B29" i="5" s="1"/>
  <c r="V137" i="3"/>
  <c r="B4" i="5" s="1"/>
  <c r="V145" i="3"/>
  <c r="B12" i="5" s="1"/>
  <c r="V153" i="3"/>
  <c r="B20" i="5" s="1"/>
  <c r="V139" i="3"/>
  <c r="B6" i="5" s="1"/>
  <c r="V143" i="3"/>
  <c r="B10" i="5" s="1"/>
  <c r="V147" i="3"/>
  <c r="B14" i="5" s="1"/>
  <c r="V151" i="3"/>
  <c r="B18" i="5" s="1"/>
  <c r="V155" i="3"/>
  <c r="B22" i="5" s="1"/>
  <c r="V159" i="3"/>
  <c r="B26" i="5" s="1"/>
  <c r="V163" i="3"/>
  <c r="B30" i="5" s="1"/>
  <c r="C28" i="5" l="1"/>
  <c r="C30" i="5"/>
  <c r="C29" i="5"/>
  <c r="C26" i="5"/>
  <c r="C10" i="5"/>
  <c r="C12" i="5"/>
  <c r="C25" i="5"/>
  <c r="C9" i="5"/>
  <c r="C16" i="5"/>
  <c r="C18" i="5"/>
  <c r="C17" i="5"/>
  <c r="C14" i="5"/>
  <c r="C20" i="5"/>
  <c r="C13" i="5"/>
  <c r="C24" i="5"/>
  <c r="C27" i="5"/>
  <c r="C22" i="5"/>
  <c r="C6" i="5"/>
  <c r="C21" i="5"/>
  <c r="C8" i="5"/>
  <c r="C5" i="5"/>
  <c r="C4" i="5"/>
  <c r="H22" i="4"/>
  <c r="E7" i="4"/>
  <c r="V1259" i="4"/>
  <c r="S1259" i="4"/>
  <c r="J1259" i="4"/>
  <c r="G1259" i="4"/>
  <c r="W1258" i="4"/>
  <c r="X1258" i="4" s="1"/>
  <c r="T1258" i="4"/>
  <c r="U1258" i="4" s="1"/>
  <c r="Q1258" i="4"/>
  <c r="K1258" i="4"/>
  <c r="L1258" i="4" s="1"/>
  <c r="H1258" i="4"/>
  <c r="I1258" i="4" s="1"/>
  <c r="E1258" i="4"/>
  <c r="W1257" i="4"/>
  <c r="X1257" i="4" s="1"/>
  <c r="T1257" i="4"/>
  <c r="U1257" i="4" s="1"/>
  <c r="Q1257" i="4"/>
  <c r="K1257" i="4"/>
  <c r="L1257" i="4" s="1"/>
  <c r="H1257" i="4"/>
  <c r="I1257" i="4" s="1"/>
  <c r="E1257" i="4"/>
  <c r="W1256" i="4"/>
  <c r="X1256" i="4" s="1"/>
  <c r="T1256" i="4"/>
  <c r="U1256" i="4" s="1"/>
  <c r="Q1256" i="4"/>
  <c r="K1256" i="4"/>
  <c r="L1256" i="4" s="1"/>
  <c r="H1256" i="4"/>
  <c r="I1256" i="4" s="1"/>
  <c r="E1256" i="4"/>
  <c r="W1254" i="4"/>
  <c r="X1254" i="4" s="1"/>
  <c r="T1254" i="4"/>
  <c r="U1254" i="4" s="1"/>
  <c r="Q1254" i="4"/>
  <c r="K1254" i="4"/>
  <c r="L1254" i="4" s="1"/>
  <c r="H1254" i="4"/>
  <c r="I1254" i="4" s="1"/>
  <c r="E1254" i="4"/>
  <c r="W1253" i="4"/>
  <c r="X1253" i="4" s="1"/>
  <c r="T1253" i="4"/>
  <c r="U1253" i="4" s="1"/>
  <c r="Q1253" i="4"/>
  <c r="K1253" i="4"/>
  <c r="L1253" i="4" s="1"/>
  <c r="H1253" i="4"/>
  <c r="I1253" i="4" s="1"/>
  <c r="E1253" i="4"/>
  <c r="W1252" i="4"/>
  <c r="X1252" i="4" s="1"/>
  <c r="T1252" i="4"/>
  <c r="U1252" i="4" s="1"/>
  <c r="Q1252" i="4"/>
  <c r="K1252" i="4"/>
  <c r="L1252" i="4" s="1"/>
  <c r="H1252" i="4"/>
  <c r="I1252" i="4" s="1"/>
  <c r="E1252" i="4"/>
  <c r="W1251" i="4"/>
  <c r="X1251" i="4" s="1"/>
  <c r="T1251" i="4"/>
  <c r="U1251" i="4" s="1"/>
  <c r="Q1251" i="4"/>
  <c r="K1251" i="4"/>
  <c r="L1251" i="4" s="1"/>
  <c r="H1251" i="4"/>
  <c r="I1251" i="4" s="1"/>
  <c r="E1251" i="4"/>
  <c r="W1250" i="4"/>
  <c r="X1250" i="4" s="1"/>
  <c r="T1250" i="4"/>
  <c r="U1250" i="4" s="1"/>
  <c r="Q1250" i="4"/>
  <c r="K1250" i="4"/>
  <c r="L1250" i="4" s="1"/>
  <c r="H1250" i="4"/>
  <c r="I1250" i="4" s="1"/>
  <c r="E1250" i="4"/>
  <c r="W1249" i="4"/>
  <c r="X1249" i="4" s="1"/>
  <c r="T1249" i="4"/>
  <c r="U1249" i="4" s="1"/>
  <c r="Q1249" i="4"/>
  <c r="K1249" i="4"/>
  <c r="L1249" i="4" s="1"/>
  <c r="H1249" i="4"/>
  <c r="I1249" i="4" s="1"/>
  <c r="E1249" i="4"/>
  <c r="W1248" i="4"/>
  <c r="X1248" i="4" s="1"/>
  <c r="T1248" i="4"/>
  <c r="U1248" i="4" s="1"/>
  <c r="Q1248" i="4"/>
  <c r="K1248" i="4"/>
  <c r="L1248" i="4" s="1"/>
  <c r="H1248" i="4"/>
  <c r="I1248" i="4" s="1"/>
  <c r="E1248" i="4"/>
  <c r="W1247" i="4"/>
  <c r="X1247" i="4" s="1"/>
  <c r="T1247" i="4"/>
  <c r="U1247" i="4" s="1"/>
  <c r="Q1247" i="4"/>
  <c r="K1247" i="4"/>
  <c r="L1247" i="4" s="1"/>
  <c r="H1247" i="4"/>
  <c r="I1247" i="4" s="1"/>
  <c r="E1247" i="4"/>
  <c r="W1246" i="4"/>
  <c r="X1246" i="4" s="1"/>
  <c r="T1246" i="4"/>
  <c r="U1246" i="4" s="1"/>
  <c r="Q1246" i="4"/>
  <c r="K1246" i="4"/>
  <c r="L1246" i="4" s="1"/>
  <c r="H1246" i="4"/>
  <c r="I1246" i="4" s="1"/>
  <c r="E1246" i="4"/>
  <c r="W1245" i="4"/>
  <c r="X1245" i="4" s="1"/>
  <c r="T1245" i="4"/>
  <c r="U1245" i="4" s="1"/>
  <c r="Q1245" i="4"/>
  <c r="K1245" i="4"/>
  <c r="L1245" i="4" s="1"/>
  <c r="H1245" i="4"/>
  <c r="I1245" i="4" s="1"/>
  <c r="E1245" i="4"/>
  <c r="W1244" i="4"/>
  <c r="X1244" i="4" s="1"/>
  <c r="T1244" i="4"/>
  <c r="U1244" i="4" s="1"/>
  <c r="Q1244" i="4"/>
  <c r="K1244" i="4"/>
  <c r="L1244" i="4" s="1"/>
  <c r="H1244" i="4"/>
  <c r="I1244" i="4" s="1"/>
  <c r="E1244" i="4"/>
  <c r="W1243" i="4"/>
  <c r="X1243" i="4" s="1"/>
  <c r="T1243" i="4"/>
  <c r="U1243" i="4" s="1"/>
  <c r="Q1243" i="4"/>
  <c r="K1243" i="4"/>
  <c r="L1243" i="4" s="1"/>
  <c r="H1243" i="4"/>
  <c r="I1243" i="4" s="1"/>
  <c r="E1243" i="4"/>
  <c r="W1242" i="4"/>
  <c r="X1242" i="4" s="1"/>
  <c r="T1242" i="4"/>
  <c r="U1242" i="4" s="1"/>
  <c r="Q1242" i="4"/>
  <c r="K1242" i="4"/>
  <c r="L1242" i="4" s="1"/>
  <c r="H1242" i="4"/>
  <c r="I1242" i="4" s="1"/>
  <c r="E1242" i="4"/>
  <c r="W1241" i="4"/>
  <c r="X1241" i="4" s="1"/>
  <c r="T1241" i="4"/>
  <c r="U1241" i="4" s="1"/>
  <c r="Q1241" i="4"/>
  <c r="K1241" i="4"/>
  <c r="L1241" i="4" s="1"/>
  <c r="H1241" i="4"/>
  <c r="I1241" i="4" s="1"/>
  <c r="E1241" i="4"/>
  <c r="W1240" i="4"/>
  <c r="X1240" i="4" s="1"/>
  <c r="T1240" i="4"/>
  <c r="U1240" i="4" s="1"/>
  <c r="Q1240" i="4"/>
  <c r="K1240" i="4"/>
  <c r="L1240" i="4" s="1"/>
  <c r="H1240" i="4"/>
  <c r="I1240" i="4" s="1"/>
  <c r="E1240" i="4"/>
  <c r="W1238" i="4"/>
  <c r="X1238" i="4" s="1"/>
  <c r="T1238" i="4"/>
  <c r="U1238" i="4" s="1"/>
  <c r="Q1238" i="4"/>
  <c r="K1238" i="4"/>
  <c r="L1238" i="4" s="1"/>
  <c r="H1238" i="4"/>
  <c r="I1238" i="4" s="1"/>
  <c r="E1238" i="4"/>
  <c r="W1237" i="4"/>
  <c r="X1237" i="4" s="1"/>
  <c r="T1237" i="4"/>
  <c r="U1237" i="4" s="1"/>
  <c r="Q1237" i="4"/>
  <c r="K1237" i="4"/>
  <c r="L1237" i="4" s="1"/>
  <c r="H1237" i="4"/>
  <c r="I1237" i="4" s="1"/>
  <c r="E1237" i="4"/>
  <c r="W1236" i="4"/>
  <c r="X1236" i="4" s="1"/>
  <c r="T1236" i="4"/>
  <c r="U1236" i="4" s="1"/>
  <c r="Q1236" i="4"/>
  <c r="K1236" i="4"/>
  <c r="L1236" i="4" s="1"/>
  <c r="H1236" i="4"/>
  <c r="I1236" i="4" s="1"/>
  <c r="E1236" i="4"/>
  <c r="W1235" i="4"/>
  <c r="X1235" i="4" s="1"/>
  <c r="T1235" i="4"/>
  <c r="U1235" i="4" s="1"/>
  <c r="Q1235" i="4"/>
  <c r="K1235" i="4"/>
  <c r="L1235" i="4" s="1"/>
  <c r="H1235" i="4"/>
  <c r="I1235" i="4" s="1"/>
  <c r="E1235" i="4"/>
  <c r="W1234" i="4"/>
  <c r="X1234" i="4" s="1"/>
  <c r="T1234" i="4"/>
  <c r="U1234" i="4" s="1"/>
  <c r="Q1234" i="4"/>
  <c r="K1234" i="4"/>
  <c r="L1234" i="4" s="1"/>
  <c r="H1234" i="4"/>
  <c r="I1234" i="4" s="1"/>
  <c r="E1234" i="4"/>
  <c r="W1233" i="4"/>
  <c r="X1233" i="4" s="1"/>
  <c r="T1233" i="4"/>
  <c r="U1233" i="4" s="1"/>
  <c r="Q1233" i="4"/>
  <c r="K1233" i="4"/>
  <c r="L1233" i="4" s="1"/>
  <c r="H1233" i="4"/>
  <c r="I1233" i="4" s="1"/>
  <c r="E1233" i="4"/>
  <c r="W1232" i="4"/>
  <c r="X1232" i="4" s="1"/>
  <c r="T1232" i="4"/>
  <c r="U1232" i="4" s="1"/>
  <c r="K1232" i="4"/>
  <c r="L1232" i="4" s="1"/>
  <c r="H1232" i="4"/>
  <c r="I1232" i="4" s="1"/>
  <c r="W1231" i="4"/>
  <c r="X1231" i="4" s="1"/>
  <c r="T1231" i="4"/>
  <c r="U1231" i="4" s="1"/>
  <c r="K1231" i="4"/>
  <c r="L1231" i="4" s="1"/>
  <c r="H1231" i="4"/>
  <c r="I1231" i="4" s="1"/>
  <c r="W1230" i="4"/>
  <c r="X1230" i="4" s="1"/>
  <c r="T1230" i="4"/>
  <c r="U1230" i="4" s="1"/>
  <c r="K1230" i="4"/>
  <c r="L1230" i="4" s="1"/>
  <c r="H1230" i="4"/>
  <c r="I1230" i="4" s="1"/>
  <c r="W1229" i="4"/>
  <c r="X1229" i="4" s="1"/>
  <c r="T1229" i="4"/>
  <c r="U1229" i="4" s="1"/>
  <c r="K1229" i="4"/>
  <c r="L1229" i="4" s="1"/>
  <c r="H1229" i="4"/>
  <c r="I1229" i="4" s="1"/>
  <c r="W1228" i="4"/>
  <c r="X1228" i="4" s="1"/>
  <c r="T1228" i="4"/>
  <c r="U1228" i="4" s="1"/>
  <c r="K1228" i="4"/>
  <c r="L1228" i="4" s="1"/>
  <c r="H1228" i="4"/>
  <c r="I1228" i="4" s="1"/>
  <c r="W1227" i="4"/>
  <c r="X1227" i="4" s="1"/>
  <c r="T1227" i="4"/>
  <c r="U1227" i="4" s="1"/>
  <c r="Q1227" i="4"/>
  <c r="K1227" i="4"/>
  <c r="L1227" i="4" s="1"/>
  <c r="H1227" i="4"/>
  <c r="I1227" i="4" s="1"/>
  <c r="E1227" i="4"/>
  <c r="W1226" i="4"/>
  <c r="X1226" i="4" s="1"/>
  <c r="T1226" i="4"/>
  <c r="U1226" i="4" s="1"/>
  <c r="Q1226" i="4"/>
  <c r="K1226" i="4"/>
  <c r="L1226" i="4" s="1"/>
  <c r="H1226" i="4"/>
  <c r="I1226" i="4" s="1"/>
  <c r="E1226" i="4"/>
  <c r="W1225" i="4"/>
  <c r="X1225" i="4" s="1"/>
  <c r="T1225" i="4"/>
  <c r="U1225" i="4" s="1"/>
  <c r="Q1225" i="4"/>
  <c r="K1225" i="4"/>
  <c r="L1225" i="4" s="1"/>
  <c r="H1225" i="4"/>
  <c r="I1225" i="4" s="1"/>
  <c r="E1225" i="4"/>
  <c r="W1224" i="4"/>
  <c r="X1224" i="4" s="1"/>
  <c r="T1224" i="4"/>
  <c r="U1224" i="4" s="1"/>
  <c r="Q1224" i="4"/>
  <c r="K1224" i="4"/>
  <c r="L1224" i="4" s="1"/>
  <c r="H1224" i="4"/>
  <c r="I1224" i="4" s="1"/>
  <c r="E1224" i="4"/>
  <c r="W1223" i="4"/>
  <c r="X1223" i="4" s="1"/>
  <c r="T1223" i="4"/>
  <c r="U1223" i="4" s="1"/>
  <c r="Q1223" i="4"/>
  <c r="K1223" i="4"/>
  <c r="L1223" i="4" s="1"/>
  <c r="H1223" i="4"/>
  <c r="I1223" i="4" s="1"/>
  <c r="E1223" i="4"/>
  <c r="V1217" i="4"/>
  <c r="S1217" i="4"/>
  <c r="J1217" i="4"/>
  <c r="G1217" i="4"/>
  <c r="W1216" i="4"/>
  <c r="X1216" i="4" s="1"/>
  <c r="U1216" i="4"/>
  <c r="T1216" i="4"/>
  <c r="Q1216" i="4"/>
  <c r="K1216" i="4"/>
  <c r="L1216" i="4" s="1"/>
  <c r="H1216" i="4"/>
  <c r="I1216" i="4" s="1"/>
  <c r="E1216" i="4"/>
  <c r="W1215" i="4"/>
  <c r="X1215" i="4" s="1"/>
  <c r="T1215" i="4"/>
  <c r="U1215" i="4" s="1"/>
  <c r="Q1215" i="4"/>
  <c r="K1215" i="4"/>
  <c r="L1215" i="4" s="1"/>
  <c r="H1215" i="4"/>
  <c r="I1215" i="4" s="1"/>
  <c r="E1215" i="4"/>
  <c r="W1214" i="4"/>
  <c r="X1214" i="4" s="1"/>
  <c r="T1214" i="4"/>
  <c r="U1214" i="4" s="1"/>
  <c r="Q1214" i="4"/>
  <c r="K1214" i="4"/>
  <c r="L1214" i="4" s="1"/>
  <c r="H1214" i="4"/>
  <c r="I1214" i="4" s="1"/>
  <c r="E1214" i="4"/>
  <c r="W1212" i="4"/>
  <c r="X1212" i="4" s="1"/>
  <c r="T1212" i="4"/>
  <c r="U1212" i="4" s="1"/>
  <c r="Q1212" i="4"/>
  <c r="K1212" i="4"/>
  <c r="L1212" i="4" s="1"/>
  <c r="H1212" i="4"/>
  <c r="I1212" i="4" s="1"/>
  <c r="E1212" i="4"/>
  <c r="W1211" i="4"/>
  <c r="X1211" i="4" s="1"/>
  <c r="T1211" i="4"/>
  <c r="U1211" i="4" s="1"/>
  <c r="Q1211" i="4"/>
  <c r="K1211" i="4"/>
  <c r="L1211" i="4" s="1"/>
  <c r="H1211" i="4"/>
  <c r="I1211" i="4" s="1"/>
  <c r="E1211" i="4"/>
  <c r="W1210" i="4"/>
  <c r="X1210" i="4" s="1"/>
  <c r="T1210" i="4"/>
  <c r="U1210" i="4" s="1"/>
  <c r="Q1210" i="4"/>
  <c r="K1210" i="4"/>
  <c r="L1210" i="4" s="1"/>
  <c r="H1210" i="4"/>
  <c r="I1210" i="4" s="1"/>
  <c r="E1210" i="4"/>
  <c r="W1209" i="4"/>
  <c r="X1209" i="4" s="1"/>
  <c r="T1209" i="4"/>
  <c r="U1209" i="4" s="1"/>
  <c r="Q1209" i="4"/>
  <c r="K1209" i="4"/>
  <c r="L1209" i="4" s="1"/>
  <c r="H1209" i="4"/>
  <c r="I1209" i="4" s="1"/>
  <c r="E1209" i="4"/>
  <c r="W1208" i="4"/>
  <c r="X1208" i="4" s="1"/>
  <c r="T1208" i="4"/>
  <c r="U1208" i="4" s="1"/>
  <c r="Q1208" i="4"/>
  <c r="K1208" i="4"/>
  <c r="L1208" i="4" s="1"/>
  <c r="H1208" i="4"/>
  <c r="I1208" i="4" s="1"/>
  <c r="E1208" i="4"/>
  <c r="W1207" i="4"/>
  <c r="X1207" i="4" s="1"/>
  <c r="U1207" i="4"/>
  <c r="T1207" i="4"/>
  <c r="Q1207" i="4"/>
  <c r="K1207" i="4"/>
  <c r="L1207" i="4" s="1"/>
  <c r="H1207" i="4"/>
  <c r="I1207" i="4" s="1"/>
  <c r="E1207" i="4"/>
  <c r="W1206" i="4"/>
  <c r="X1206" i="4" s="1"/>
  <c r="T1206" i="4"/>
  <c r="U1206" i="4" s="1"/>
  <c r="Q1206" i="4"/>
  <c r="K1206" i="4"/>
  <c r="L1206" i="4" s="1"/>
  <c r="H1206" i="4"/>
  <c r="I1206" i="4" s="1"/>
  <c r="E1206" i="4"/>
  <c r="W1205" i="4"/>
  <c r="X1205" i="4" s="1"/>
  <c r="T1205" i="4"/>
  <c r="U1205" i="4" s="1"/>
  <c r="Q1205" i="4"/>
  <c r="K1205" i="4"/>
  <c r="L1205" i="4" s="1"/>
  <c r="H1205" i="4"/>
  <c r="I1205" i="4" s="1"/>
  <c r="E1205" i="4"/>
  <c r="W1204" i="4"/>
  <c r="X1204" i="4" s="1"/>
  <c r="T1204" i="4"/>
  <c r="U1204" i="4" s="1"/>
  <c r="Q1204" i="4"/>
  <c r="K1204" i="4"/>
  <c r="L1204" i="4" s="1"/>
  <c r="H1204" i="4"/>
  <c r="I1204" i="4" s="1"/>
  <c r="E1204" i="4"/>
  <c r="W1203" i="4"/>
  <c r="X1203" i="4" s="1"/>
  <c r="T1203" i="4"/>
  <c r="U1203" i="4" s="1"/>
  <c r="Q1203" i="4"/>
  <c r="K1203" i="4"/>
  <c r="L1203" i="4" s="1"/>
  <c r="H1203" i="4"/>
  <c r="I1203" i="4" s="1"/>
  <c r="E1203" i="4"/>
  <c r="W1202" i="4"/>
  <c r="X1202" i="4" s="1"/>
  <c r="T1202" i="4"/>
  <c r="U1202" i="4" s="1"/>
  <c r="Q1202" i="4"/>
  <c r="K1202" i="4"/>
  <c r="L1202" i="4" s="1"/>
  <c r="H1202" i="4"/>
  <c r="I1202" i="4" s="1"/>
  <c r="E1202" i="4"/>
  <c r="W1201" i="4"/>
  <c r="X1201" i="4" s="1"/>
  <c r="T1201" i="4"/>
  <c r="U1201" i="4" s="1"/>
  <c r="Q1201" i="4"/>
  <c r="K1201" i="4"/>
  <c r="L1201" i="4" s="1"/>
  <c r="H1201" i="4"/>
  <c r="I1201" i="4" s="1"/>
  <c r="E1201" i="4"/>
  <c r="W1200" i="4"/>
  <c r="X1200" i="4" s="1"/>
  <c r="T1200" i="4"/>
  <c r="U1200" i="4" s="1"/>
  <c r="Q1200" i="4"/>
  <c r="K1200" i="4"/>
  <c r="L1200" i="4" s="1"/>
  <c r="H1200" i="4"/>
  <c r="I1200" i="4" s="1"/>
  <c r="E1200" i="4"/>
  <c r="W1199" i="4"/>
  <c r="X1199" i="4" s="1"/>
  <c r="T1199" i="4"/>
  <c r="U1199" i="4" s="1"/>
  <c r="Q1199" i="4"/>
  <c r="K1199" i="4"/>
  <c r="L1199" i="4" s="1"/>
  <c r="H1199" i="4"/>
  <c r="I1199" i="4" s="1"/>
  <c r="E1199" i="4"/>
  <c r="W1198" i="4"/>
  <c r="X1198" i="4" s="1"/>
  <c r="T1198" i="4"/>
  <c r="U1198" i="4" s="1"/>
  <c r="Q1198" i="4"/>
  <c r="K1198" i="4"/>
  <c r="L1198" i="4" s="1"/>
  <c r="H1198" i="4"/>
  <c r="I1198" i="4" s="1"/>
  <c r="E1198" i="4"/>
  <c r="W1196" i="4"/>
  <c r="X1196" i="4" s="1"/>
  <c r="T1196" i="4"/>
  <c r="U1196" i="4" s="1"/>
  <c r="Q1196" i="4"/>
  <c r="K1196" i="4"/>
  <c r="L1196" i="4" s="1"/>
  <c r="H1196" i="4"/>
  <c r="I1196" i="4" s="1"/>
  <c r="E1196" i="4"/>
  <c r="W1195" i="4"/>
  <c r="X1195" i="4" s="1"/>
  <c r="T1195" i="4"/>
  <c r="U1195" i="4" s="1"/>
  <c r="Q1195" i="4"/>
  <c r="K1195" i="4"/>
  <c r="L1195" i="4" s="1"/>
  <c r="H1195" i="4"/>
  <c r="I1195" i="4" s="1"/>
  <c r="E1195" i="4"/>
  <c r="W1194" i="4"/>
  <c r="X1194" i="4" s="1"/>
  <c r="T1194" i="4"/>
  <c r="U1194" i="4" s="1"/>
  <c r="Q1194" i="4"/>
  <c r="K1194" i="4"/>
  <c r="L1194" i="4" s="1"/>
  <c r="H1194" i="4"/>
  <c r="I1194" i="4" s="1"/>
  <c r="E1194" i="4"/>
  <c r="W1193" i="4"/>
  <c r="X1193" i="4" s="1"/>
  <c r="T1193" i="4"/>
  <c r="U1193" i="4" s="1"/>
  <c r="Q1193" i="4"/>
  <c r="K1193" i="4"/>
  <c r="L1193" i="4" s="1"/>
  <c r="H1193" i="4"/>
  <c r="I1193" i="4" s="1"/>
  <c r="E1193" i="4"/>
  <c r="W1192" i="4"/>
  <c r="X1192" i="4" s="1"/>
  <c r="T1192" i="4"/>
  <c r="U1192" i="4" s="1"/>
  <c r="Q1192" i="4"/>
  <c r="K1192" i="4"/>
  <c r="L1192" i="4" s="1"/>
  <c r="H1192" i="4"/>
  <c r="I1192" i="4" s="1"/>
  <c r="E1192" i="4"/>
  <c r="W1191" i="4"/>
  <c r="X1191" i="4" s="1"/>
  <c r="T1191" i="4"/>
  <c r="U1191" i="4" s="1"/>
  <c r="Q1191" i="4"/>
  <c r="K1191" i="4"/>
  <c r="L1191" i="4" s="1"/>
  <c r="H1191" i="4"/>
  <c r="I1191" i="4" s="1"/>
  <c r="E1191" i="4"/>
  <c r="W1190" i="4"/>
  <c r="X1190" i="4" s="1"/>
  <c r="T1190" i="4"/>
  <c r="U1190" i="4" s="1"/>
  <c r="K1190" i="4"/>
  <c r="L1190" i="4" s="1"/>
  <c r="H1190" i="4"/>
  <c r="I1190" i="4" s="1"/>
  <c r="W1189" i="4"/>
  <c r="X1189" i="4" s="1"/>
  <c r="T1189" i="4"/>
  <c r="U1189" i="4" s="1"/>
  <c r="K1189" i="4"/>
  <c r="L1189" i="4" s="1"/>
  <c r="H1189" i="4"/>
  <c r="I1189" i="4" s="1"/>
  <c r="W1188" i="4"/>
  <c r="X1188" i="4" s="1"/>
  <c r="T1188" i="4"/>
  <c r="U1188" i="4" s="1"/>
  <c r="K1188" i="4"/>
  <c r="L1188" i="4" s="1"/>
  <c r="H1188" i="4"/>
  <c r="I1188" i="4" s="1"/>
  <c r="W1187" i="4"/>
  <c r="X1187" i="4" s="1"/>
  <c r="T1187" i="4"/>
  <c r="U1187" i="4" s="1"/>
  <c r="K1187" i="4"/>
  <c r="L1187" i="4" s="1"/>
  <c r="H1187" i="4"/>
  <c r="I1187" i="4" s="1"/>
  <c r="W1186" i="4"/>
  <c r="X1186" i="4" s="1"/>
  <c r="T1186" i="4"/>
  <c r="U1186" i="4" s="1"/>
  <c r="K1186" i="4"/>
  <c r="L1186" i="4" s="1"/>
  <c r="H1186" i="4"/>
  <c r="I1186" i="4" s="1"/>
  <c r="W1185" i="4"/>
  <c r="X1185" i="4" s="1"/>
  <c r="T1185" i="4"/>
  <c r="U1185" i="4" s="1"/>
  <c r="Q1185" i="4"/>
  <c r="K1185" i="4"/>
  <c r="L1185" i="4" s="1"/>
  <c r="H1185" i="4"/>
  <c r="I1185" i="4" s="1"/>
  <c r="E1185" i="4"/>
  <c r="W1184" i="4"/>
  <c r="X1184" i="4" s="1"/>
  <c r="T1184" i="4"/>
  <c r="U1184" i="4" s="1"/>
  <c r="Q1184" i="4"/>
  <c r="K1184" i="4"/>
  <c r="L1184" i="4" s="1"/>
  <c r="H1184" i="4"/>
  <c r="I1184" i="4" s="1"/>
  <c r="E1184" i="4"/>
  <c r="W1183" i="4"/>
  <c r="X1183" i="4" s="1"/>
  <c r="T1183" i="4"/>
  <c r="U1183" i="4" s="1"/>
  <c r="Q1183" i="4"/>
  <c r="K1183" i="4"/>
  <c r="L1183" i="4" s="1"/>
  <c r="H1183" i="4"/>
  <c r="I1183" i="4" s="1"/>
  <c r="E1183" i="4"/>
  <c r="W1182" i="4"/>
  <c r="X1182" i="4" s="1"/>
  <c r="T1182" i="4"/>
  <c r="U1182" i="4" s="1"/>
  <c r="Q1182" i="4"/>
  <c r="K1182" i="4"/>
  <c r="L1182" i="4" s="1"/>
  <c r="H1182" i="4"/>
  <c r="I1182" i="4" s="1"/>
  <c r="E1182" i="4"/>
  <c r="W1181" i="4"/>
  <c r="X1181" i="4" s="1"/>
  <c r="T1181" i="4"/>
  <c r="U1181" i="4" s="1"/>
  <c r="Q1181" i="4"/>
  <c r="K1181" i="4"/>
  <c r="L1181" i="4" s="1"/>
  <c r="H1181" i="4"/>
  <c r="I1181" i="4" s="1"/>
  <c r="E1181" i="4"/>
  <c r="V1175" i="4"/>
  <c r="S1175" i="4"/>
  <c r="J1175" i="4"/>
  <c r="G1175" i="4"/>
  <c r="W1174" i="4"/>
  <c r="X1174" i="4" s="1"/>
  <c r="T1174" i="4"/>
  <c r="U1174" i="4" s="1"/>
  <c r="Q1174" i="4"/>
  <c r="K1174" i="4"/>
  <c r="L1174" i="4" s="1"/>
  <c r="H1174" i="4"/>
  <c r="I1174" i="4" s="1"/>
  <c r="E1174" i="4"/>
  <c r="W1173" i="4"/>
  <c r="X1173" i="4" s="1"/>
  <c r="U1173" i="4"/>
  <c r="T1173" i="4"/>
  <c r="Q1173" i="4"/>
  <c r="K1173" i="4"/>
  <c r="L1173" i="4" s="1"/>
  <c r="H1173" i="4"/>
  <c r="I1173" i="4" s="1"/>
  <c r="E1173" i="4"/>
  <c r="W1172" i="4"/>
  <c r="X1172" i="4" s="1"/>
  <c r="T1172" i="4"/>
  <c r="U1172" i="4" s="1"/>
  <c r="Q1172" i="4"/>
  <c r="K1172" i="4"/>
  <c r="L1172" i="4" s="1"/>
  <c r="H1172" i="4"/>
  <c r="I1172" i="4" s="1"/>
  <c r="E1172" i="4"/>
  <c r="W1170" i="4"/>
  <c r="X1170" i="4" s="1"/>
  <c r="T1170" i="4"/>
  <c r="U1170" i="4" s="1"/>
  <c r="Q1170" i="4"/>
  <c r="K1170" i="4"/>
  <c r="L1170" i="4" s="1"/>
  <c r="H1170" i="4"/>
  <c r="I1170" i="4" s="1"/>
  <c r="E1170" i="4"/>
  <c r="W1169" i="4"/>
  <c r="X1169" i="4" s="1"/>
  <c r="T1169" i="4"/>
  <c r="U1169" i="4" s="1"/>
  <c r="Q1169" i="4"/>
  <c r="K1169" i="4"/>
  <c r="L1169" i="4" s="1"/>
  <c r="H1169" i="4"/>
  <c r="I1169" i="4" s="1"/>
  <c r="E1169" i="4"/>
  <c r="W1168" i="4"/>
  <c r="X1168" i="4" s="1"/>
  <c r="T1168" i="4"/>
  <c r="U1168" i="4" s="1"/>
  <c r="Q1168" i="4"/>
  <c r="K1168" i="4"/>
  <c r="L1168" i="4" s="1"/>
  <c r="H1168" i="4"/>
  <c r="I1168" i="4" s="1"/>
  <c r="E1168" i="4"/>
  <c r="W1167" i="4"/>
  <c r="X1167" i="4" s="1"/>
  <c r="T1167" i="4"/>
  <c r="U1167" i="4" s="1"/>
  <c r="Q1167" i="4"/>
  <c r="K1167" i="4"/>
  <c r="L1167" i="4" s="1"/>
  <c r="H1167" i="4"/>
  <c r="I1167" i="4" s="1"/>
  <c r="E1167" i="4"/>
  <c r="W1166" i="4"/>
  <c r="X1166" i="4" s="1"/>
  <c r="T1166" i="4"/>
  <c r="U1166" i="4" s="1"/>
  <c r="Q1166" i="4"/>
  <c r="K1166" i="4"/>
  <c r="L1166" i="4" s="1"/>
  <c r="H1166" i="4"/>
  <c r="I1166" i="4" s="1"/>
  <c r="E1166" i="4"/>
  <c r="W1165" i="4"/>
  <c r="X1165" i="4" s="1"/>
  <c r="T1165" i="4"/>
  <c r="U1165" i="4" s="1"/>
  <c r="Q1165" i="4"/>
  <c r="K1165" i="4"/>
  <c r="L1165" i="4" s="1"/>
  <c r="H1165" i="4"/>
  <c r="I1165" i="4" s="1"/>
  <c r="E1165" i="4"/>
  <c r="W1164" i="4"/>
  <c r="X1164" i="4" s="1"/>
  <c r="T1164" i="4"/>
  <c r="U1164" i="4" s="1"/>
  <c r="Q1164" i="4"/>
  <c r="K1164" i="4"/>
  <c r="L1164" i="4" s="1"/>
  <c r="H1164" i="4"/>
  <c r="I1164" i="4" s="1"/>
  <c r="E1164" i="4"/>
  <c r="W1163" i="4"/>
  <c r="X1163" i="4" s="1"/>
  <c r="T1163" i="4"/>
  <c r="U1163" i="4" s="1"/>
  <c r="Q1163" i="4"/>
  <c r="K1163" i="4"/>
  <c r="L1163" i="4" s="1"/>
  <c r="H1163" i="4"/>
  <c r="I1163" i="4" s="1"/>
  <c r="E1163" i="4"/>
  <c r="W1162" i="4"/>
  <c r="X1162" i="4" s="1"/>
  <c r="T1162" i="4"/>
  <c r="U1162" i="4" s="1"/>
  <c r="Q1162" i="4"/>
  <c r="K1162" i="4"/>
  <c r="L1162" i="4" s="1"/>
  <c r="H1162" i="4"/>
  <c r="I1162" i="4" s="1"/>
  <c r="E1162" i="4"/>
  <c r="W1161" i="4"/>
  <c r="X1161" i="4" s="1"/>
  <c r="T1161" i="4"/>
  <c r="U1161" i="4" s="1"/>
  <c r="Q1161" i="4"/>
  <c r="K1161" i="4"/>
  <c r="L1161" i="4" s="1"/>
  <c r="H1161" i="4"/>
  <c r="I1161" i="4" s="1"/>
  <c r="E1161" i="4"/>
  <c r="W1160" i="4"/>
  <c r="X1160" i="4" s="1"/>
  <c r="T1160" i="4"/>
  <c r="U1160" i="4" s="1"/>
  <c r="Q1160" i="4"/>
  <c r="K1160" i="4"/>
  <c r="L1160" i="4" s="1"/>
  <c r="H1160" i="4"/>
  <c r="I1160" i="4" s="1"/>
  <c r="E1160" i="4"/>
  <c r="W1159" i="4"/>
  <c r="X1159" i="4" s="1"/>
  <c r="T1159" i="4"/>
  <c r="U1159" i="4" s="1"/>
  <c r="Q1159" i="4"/>
  <c r="K1159" i="4"/>
  <c r="L1159" i="4" s="1"/>
  <c r="H1159" i="4"/>
  <c r="I1159" i="4" s="1"/>
  <c r="E1159" i="4"/>
  <c r="W1158" i="4"/>
  <c r="X1158" i="4" s="1"/>
  <c r="T1158" i="4"/>
  <c r="U1158" i="4" s="1"/>
  <c r="Q1158" i="4"/>
  <c r="K1158" i="4"/>
  <c r="L1158" i="4" s="1"/>
  <c r="H1158" i="4"/>
  <c r="I1158" i="4" s="1"/>
  <c r="E1158" i="4"/>
  <c r="W1157" i="4"/>
  <c r="X1157" i="4" s="1"/>
  <c r="T1157" i="4"/>
  <c r="U1157" i="4" s="1"/>
  <c r="Q1157" i="4"/>
  <c r="K1157" i="4"/>
  <c r="L1157" i="4" s="1"/>
  <c r="H1157" i="4"/>
  <c r="I1157" i="4" s="1"/>
  <c r="E1157" i="4"/>
  <c r="W1156" i="4"/>
  <c r="X1156" i="4" s="1"/>
  <c r="T1156" i="4"/>
  <c r="U1156" i="4" s="1"/>
  <c r="Q1156" i="4"/>
  <c r="K1156" i="4"/>
  <c r="L1156" i="4" s="1"/>
  <c r="H1156" i="4"/>
  <c r="I1156" i="4" s="1"/>
  <c r="E1156" i="4"/>
  <c r="W1154" i="4"/>
  <c r="X1154" i="4" s="1"/>
  <c r="T1154" i="4"/>
  <c r="U1154" i="4" s="1"/>
  <c r="Q1154" i="4"/>
  <c r="K1154" i="4"/>
  <c r="L1154" i="4" s="1"/>
  <c r="H1154" i="4"/>
  <c r="I1154" i="4" s="1"/>
  <c r="E1154" i="4"/>
  <c r="W1153" i="4"/>
  <c r="X1153" i="4" s="1"/>
  <c r="T1153" i="4"/>
  <c r="U1153" i="4" s="1"/>
  <c r="Q1153" i="4"/>
  <c r="K1153" i="4"/>
  <c r="L1153" i="4" s="1"/>
  <c r="H1153" i="4"/>
  <c r="I1153" i="4" s="1"/>
  <c r="E1153" i="4"/>
  <c r="W1152" i="4"/>
  <c r="X1152" i="4" s="1"/>
  <c r="T1152" i="4"/>
  <c r="U1152" i="4" s="1"/>
  <c r="Q1152" i="4"/>
  <c r="K1152" i="4"/>
  <c r="L1152" i="4" s="1"/>
  <c r="H1152" i="4"/>
  <c r="I1152" i="4" s="1"/>
  <c r="E1152" i="4"/>
  <c r="W1151" i="4"/>
  <c r="X1151" i="4" s="1"/>
  <c r="T1151" i="4"/>
  <c r="U1151" i="4" s="1"/>
  <c r="Q1151" i="4"/>
  <c r="K1151" i="4"/>
  <c r="L1151" i="4" s="1"/>
  <c r="H1151" i="4"/>
  <c r="I1151" i="4" s="1"/>
  <c r="E1151" i="4"/>
  <c r="W1150" i="4"/>
  <c r="X1150" i="4" s="1"/>
  <c r="T1150" i="4"/>
  <c r="U1150" i="4" s="1"/>
  <c r="Q1150" i="4"/>
  <c r="K1150" i="4"/>
  <c r="L1150" i="4" s="1"/>
  <c r="H1150" i="4"/>
  <c r="I1150" i="4" s="1"/>
  <c r="E1150" i="4"/>
  <c r="W1149" i="4"/>
  <c r="X1149" i="4" s="1"/>
  <c r="T1149" i="4"/>
  <c r="U1149" i="4" s="1"/>
  <c r="Q1149" i="4"/>
  <c r="K1149" i="4"/>
  <c r="L1149" i="4" s="1"/>
  <c r="H1149" i="4"/>
  <c r="I1149" i="4" s="1"/>
  <c r="E1149" i="4"/>
  <c r="W1148" i="4"/>
  <c r="X1148" i="4" s="1"/>
  <c r="T1148" i="4"/>
  <c r="U1148" i="4" s="1"/>
  <c r="K1148" i="4"/>
  <c r="L1148" i="4" s="1"/>
  <c r="H1148" i="4"/>
  <c r="I1148" i="4" s="1"/>
  <c r="W1147" i="4"/>
  <c r="X1147" i="4" s="1"/>
  <c r="T1147" i="4"/>
  <c r="U1147" i="4" s="1"/>
  <c r="K1147" i="4"/>
  <c r="L1147" i="4" s="1"/>
  <c r="I1147" i="4"/>
  <c r="H1147" i="4"/>
  <c r="W1146" i="4"/>
  <c r="X1146" i="4" s="1"/>
  <c r="T1146" i="4"/>
  <c r="U1146" i="4" s="1"/>
  <c r="K1146" i="4"/>
  <c r="L1146" i="4" s="1"/>
  <c r="H1146" i="4"/>
  <c r="I1146" i="4" s="1"/>
  <c r="W1145" i="4"/>
  <c r="X1145" i="4" s="1"/>
  <c r="T1145" i="4"/>
  <c r="U1145" i="4" s="1"/>
  <c r="K1145" i="4"/>
  <c r="L1145" i="4" s="1"/>
  <c r="H1145" i="4"/>
  <c r="I1145" i="4" s="1"/>
  <c r="W1144" i="4"/>
  <c r="X1144" i="4" s="1"/>
  <c r="T1144" i="4"/>
  <c r="U1144" i="4" s="1"/>
  <c r="K1144" i="4"/>
  <c r="L1144" i="4" s="1"/>
  <c r="H1144" i="4"/>
  <c r="I1144" i="4" s="1"/>
  <c r="W1143" i="4"/>
  <c r="X1143" i="4" s="1"/>
  <c r="T1143" i="4"/>
  <c r="U1143" i="4" s="1"/>
  <c r="Q1143" i="4"/>
  <c r="K1143" i="4"/>
  <c r="L1143" i="4" s="1"/>
  <c r="H1143" i="4"/>
  <c r="I1143" i="4" s="1"/>
  <c r="E1143" i="4"/>
  <c r="W1142" i="4"/>
  <c r="X1142" i="4" s="1"/>
  <c r="T1142" i="4"/>
  <c r="U1142" i="4" s="1"/>
  <c r="Q1142" i="4"/>
  <c r="K1142" i="4"/>
  <c r="L1142" i="4" s="1"/>
  <c r="H1142" i="4"/>
  <c r="I1142" i="4" s="1"/>
  <c r="E1142" i="4"/>
  <c r="W1141" i="4"/>
  <c r="X1141" i="4" s="1"/>
  <c r="T1141" i="4"/>
  <c r="U1141" i="4" s="1"/>
  <c r="Q1141" i="4"/>
  <c r="K1141" i="4"/>
  <c r="L1141" i="4" s="1"/>
  <c r="H1141" i="4"/>
  <c r="I1141" i="4" s="1"/>
  <c r="E1141" i="4"/>
  <c r="W1140" i="4"/>
  <c r="X1140" i="4" s="1"/>
  <c r="T1140" i="4"/>
  <c r="U1140" i="4" s="1"/>
  <c r="Q1140" i="4"/>
  <c r="K1140" i="4"/>
  <c r="L1140" i="4" s="1"/>
  <c r="H1140" i="4"/>
  <c r="I1140" i="4" s="1"/>
  <c r="E1140" i="4"/>
  <c r="W1139" i="4"/>
  <c r="X1139" i="4" s="1"/>
  <c r="T1139" i="4"/>
  <c r="U1139" i="4" s="1"/>
  <c r="Q1139" i="4"/>
  <c r="K1139" i="4"/>
  <c r="L1139" i="4" s="1"/>
  <c r="H1139" i="4"/>
  <c r="I1139" i="4" s="1"/>
  <c r="E1139" i="4"/>
  <c r="V1133" i="4"/>
  <c r="S1133" i="4"/>
  <c r="J1133" i="4"/>
  <c r="G1133" i="4"/>
  <c r="W1132" i="4"/>
  <c r="X1132" i="4" s="1"/>
  <c r="T1132" i="4"/>
  <c r="U1132" i="4" s="1"/>
  <c r="Q1132" i="4"/>
  <c r="K1132" i="4"/>
  <c r="L1132" i="4" s="1"/>
  <c r="H1132" i="4"/>
  <c r="I1132" i="4" s="1"/>
  <c r="E1132" i="4"/>
  <c r="W1131" i="4"/>
  <c r="X1131" i="4" s="1"/>
  <c r="T1131" i="4"/>
  <c r="U1131" i="4" s="1"/>
  <c r="Q1131" i="4"/>
  <c r="K1131" i="4"/>
  <c r="L1131" i="4" s="1"/>
  <c r="H1131" i="4"/>
  <c r="I1131" i="4" s="1"/>
  <c r="E1131" i="4"/>
  <c r="W1130" i="4"/>
  <c r="X1130" i="4" s="1"/>
  <c r="T1130" i="4"/>
  <c r="U1130" i="4" s="1"/>
  <c r="Q1130" i="4"/>
  <c r="K1130" i="4"/>
  <c r="L1130" i="4" s="1"/>
  <c r="H1130" i="4"/>
  <c r="I1130" i="4" s="1"/>
  <c r="E1130" i="4"/>
  <c r="W1128" i="4"/>
  <c r="X1128" i="4" s="1"/>
  <c r="T1128" i="4"/>
  <c r="U1128" i="4" s="1"/>
  <c r="Q1128" i="4"/>
  <c r="K1128" i="4"/>
  <c r="L1128" i="4" s="1"/>
  <c r="H1128" i="4"/>
  <c r="I1128" i="4" s="1"/>
  <c r="E1128" i="4"/>
  <c r="W1127" i="4"/>
  <c r="X1127" i="4" s="1"/>
  <c r="T1127" i="4"/>
  <c r="U1127" i="4" s="1"/>
  <c r="Q1127" i="4"/>
  <c r="K1127" i="4"/>
  <c r="L1127" i="4" s="1"/>
  <c r="H1127" i="4"/>
  <c r="I1127" i="4" s="1"/>
  <c r="E1127" i="4"/>
  <c r="W1126" i="4"/>
  <c r="X1126" i="4" s="1"/>
  <c r="T1126" i="4"/>
  <c r="U1126" i="4" s="1"/>
  <c r="Q1126" i="4"/>
  <c r="K1126" i="4"/>
  <c r="L1126" i="4" s="1"/>
  <c r="H1126" i="4"/>
  <c r="I1126" i="4" s="1"/>
  <c r="E1126" i="4"/>
  <c r="W1125" i="4"/>
  <c r="X1125" i="4" s="1"/>
  <c r="T1125" i="4"/>
  <c r="U1125" i="4" s="1"/>
  <c r="Q1125" i="4"/>
  <c r="K1125" i="4"/>
  <c r="L1125" i="4" s="1"/>
  <c r="H1125" i="4"/>
  <c r="I1125" i="4" s="1"/>
  <c r="E1125" i="4"/>
  <c r="W1124" i="4"/>
  <c r="X1124" i="4" s="1"/>
  <c r="T1124" i="4"/>
  <c r="U1124" i="4" s="1"/>
  <c r="Q1124" i="4"/>
  <c r="K1124" i="4"/>
  <c r="L1124" i="4" s="1"/>
  <c r="H1124" i="4"/>
  <c r="I1124" i="4" s="1"/>
  <c r="E1124" i="4"/>
  <c r="W1123" i="4"/>
  <c r="X1123" i="4" s="1"/>
  <c r="T1123" i="4"/>
  <c r="U1123" i="4" s="1"/>
  <c r="Q1123" i="4"/>
  <c r="K1123" i="4"/>
  <c r="L1123" i="4" s="1"/>
  <c r="H1123" i="4"/>
  <c r="I1123" i="4" s="1"/>
  <c r="E1123" i="4"/>
  <c r="W1122" i="4"/>
  <c r="X1122" i="4" s="1"/>
  <c r="T1122" i="4"/>
  <c r="U1122" i="4" s="1"/>
  <c r="Q1122" i="4"/>
  <c r="K1122" i="4"/>
  <c r="L1122" i="4" s="1"/>
  <c r="H1122" i="4"/>
  <c r="I1122" i="4" s="1"/>
  <c r="E1122" i="4"/>
  <c r="W1121" i="4"/>
  <c r="X1121" i="4" s="1"/>
  <c r="T1121" i="4"/>
  <c r="U1121" i="4" s="1"/>
  <c r="Q1121" i="4"/>
  <c r="K1121" i="4"/>
  <c r="L1121" i="4" s="1"/>
  <c r="H1121" i="4"/>
  <c r="I1121" i="4" s="1"/>
  <c r="E1121" i="4"/>
  <c r="W1120" i="4"/>
  <c r="X1120" i="4" s="1"/>
  <c r="T1120" i="4"/>
  <c r="U1120" i="4" s="1"/>
  <c r="Q1120" i="4"/>
  <c r="K1120" i="4"/>
  <c r="L1120" i="4" s="1"/>
  <c r="H1120" i="4"/>
  <c r="I1120" i="4" s="1"/>
  <c r="E1120" i="4"/>
  <c r="W1119" i="4"/>
  <c r="X1119" i="4" s="1"/>
  <c r="T1119" i="4"/>
  <c r="U1119" i="4" s="1"/>
  <c r="Q1119" i="4"/>
  <c r="K1119" i="4"/>
  <c r="L1119" i="4" s="1"/>
  <c r="H1119" i="4"/>
  <c r="I1119" i="4" s="1"/>
  <c r="E1119" i="4"/>
  <c r="W1118" i="4"/>
  <c r="X1118" i="4" s="1"/>
  <c r="T1118" i="4"/>
  <c r="U1118" i="4" s="1"/>
  <c r="Q1118" i="4"/>
  <c r="K1118" i="4"/>
  <c r="L1118" i="4" s="1"/>
  <c r="H1118" i="4"/>
  <c r="I1118" i="4" s="1"/>
  <c r="E1118" i="4"/>
  <c r="W1117" i="4"/>
  <c r="X1117" i="4" s="1"/>
  <c r="T1117" i="4"/>
  <c r="U1117" i="4" s="1"/>
  <c r="Q1117" i="4"/>
  <c r="K1117" i="4"/>
  <c r="L1117" i="4" s="1"/>
  <c r="H1117" i="4"/>
  <c r="I1117" i="4" s="1"/>
  <c r="E1117" i="4"/>
  <c r="W1116" i="4"/>
  <c r="X1116" i="4" s="1"/>
  <c r="T1116" i="4"/>
  <c r="U1116" i="4" s="1"/>
  <c r="Q1116" i="4"/>
  <c r="K1116" i="4"/>
  <c r="L1116" i="4" s="1"/>
  <c r="H1116" i="4"/>
  <c r="I1116" i="4" s="1"/>
  <c r="E1116" i="4"/>
  <c r="W1115" i="4"/>
  <c r="X1115" i="4" s="1"/>
  <c r="T1115" i="4"/>
  <c r="U1115" i="4" s="1"/>
  <c r="Q1115" i="4"/>
  <c r="K1115" i="4"/>
  <c r="L1115" i="4" s="1"/>
  <c r="H1115" i="4"/>
  <c r="I1115" i="4" s="1"/>
  <c r="E1115" i="4"/>
  <c r="W1114" i="4"/>
  <c r="X1114" i="4" s="1"/>
  <c r="T1114" i="4"/>
  <c r="U1114" i="4" s="1"/>
  <c r="Q1114" i="4"/>
  <c r="K1114" i="4"/>
  <c r="L1114" i="4" s="1"/>
  <c r="H1114" i="4"/>
  <c r="I1114" i="4" s="1"/>
  <c r="E1114" i="4"/>
  <c r="W1112" i="4"/>
  <c r="X1112" i="4" s="1"/>
  <c r="T1112" i="4"/>
  <c r="U1112" i="4" s="1"/>
  <c r="Q1112" i="4"/>
  <c r="K1112" i="4"/>
  <c r="L1112" i="4" s="1"/>
  <c r="H1112" i="4"/>
  <c r="I1112" i="4" s="1"/>
  <c r="E1112" i="4"/>
  <c r="W1111" i="4"/>
  <c r="X1111" i="4" s="1"/>
  <c r="T1111" i="4"/>
  <c r="U1111" i="4" s="1"/>
  <c r="Q1111" i="4"/>
  <c r="K1111" i="4"/>
  <c r="L1111" i="4" s="1"/>
  <c r="H1111" i="4"/>
  <c r="I1111" i="4" s="1"/>
  <c r="E1111" i="4"/>
  <c r="W1110" i="4"/>
  <c r="X1110" i="4" s="1"/>
  <c r="T1110" i="4"/>
  <c r="U1110" i="4" s="1"/>
  <c r="Q1110" i="4"/>
  <c r="K1110" i="4"/>
  <c r="L1110" i="4" s="1"/>
  <c r="H1110" i="4"/>
  <c r="I1110" i="4" s="1"/>
  <c r="E1110" i="4"/>
  <c r="W1109" i="4"/>
  <c r="X1109" i="4" s="1"/>
  <c r="T1109" i="4"/>
  <c r="U1109" i="4" s="1"/>
  <c r="Q1109" i="4"/>
  <c r="K1109" i="4"/>
  <c r="L1109" i="4" s="1"/>
  <c r="H1109" i="4"/>
  <c r="I1109" i="4" s="1"/>
  <c r="E1109" i="4"/>
  <c r="W1108" i="4"/>
  <c r="X1108" i="4" s="1"/>
  <c r="T1108" i="4"/>
  <c r="U1108" i="4" s="1"/>
  <c r="Q1108" i="4"/>
  <c r="K1108" i="4"/>
  <c r="L1108" i="4" s="1"/>
  <c r="H1108" i="4"/>
  <c r="I1108" i="4" s="1"/>
  <c r="E1108" i="4"/>
  <c r="W1107" i="4"/>
  <c r="X1107" i="4" s="1"/>
  <c r="T1107" i="4"/>
  <c r="U1107" i="4" s="1"/>
  <c r="Q1107" i="4"/>
  <c r="K1107" i="4"/>
  <c r="L1107" i="4" s="1"/>
  <c r="H1107" i="4"/>
  <c r="I1107" i="4" s="1"/>
  <c r="E1107" i="4"/>
  <c r="W1106" i="4"/>
  <c r="X1106" i="4" s="1"/>
  <c r="T1106" i="4"/>
  <c r="U1106" i="4" s="1"/>
  <c r="K1106" i="4"/>
  <c r="L1106" i="4" s="1"/>
  <c r="H1106" i="4"/>
  <c r="I1106" i="4" s="1"/>
  <c r="W1105" i="4"/>
  <c r="X1105" i="4" s="1"/>
  <c r="T1105" i="4"/>
  <c r="U1105" i="4" s="1"/>
  <c r="K1105" i="4"/>
  <c r="L1105" i="4" s="1"/>
  <c r="H1105" i="4"/>
  <c r="I1105" i="4" s="1"/>
  <c r="W1104" i="4"/>
  <c r="X1104" i="4" s="1"/>
  <c r="T1104" i="4"/>
  <c r="U1104" i="4" s="1"/>
  <c r="K1104" i="4"/>
  <c r="L1104" i="4" s="1"/>
  <c r="H1104" i="4"/>
  <c r="I1104" i="4" s="1"/>
  <c r="W1103" i="4"/>
  <c r="X1103" i="4" s="1"/>
  <c r="T1103" i="4"/>
  <c r="U1103" i="4" s="1"/>
  <c r="K1103" i="4"/>
  <c r="L1103" i="4" s="1"/>
  <c r="H1103" i="4"/>
  <c r="I1103" i="4" s="1"/>
  <c r="W1102" i="4"/>
  <c r="X1102" i="4" s="1"/>
  <c r="T1102" i="4"/>
  <c r="U1102" i="4" s="1"/>
  <c r="K1102" i="4"/>
  <c r="L1102" i="4" s="1"/>
  <c r="H1102" i="4"/>
  <c r="I1102" i="4" s="1"/>
  <c r="W1101" i="4"/>
  <c r="X1101" i="4" s="1"/>
  <c r="T1101" i="4"/>
  <c r="U1101" i="4" s="1"/>
  <c r="Q1101" i="4"/>
  <c r="K1101" i="4"/>
  <c r="L1101" i="4" s="1"/>
  <c r="H1101" i="4"/>
  <c r="I1101" i="4" s="1"/>
  <c r="E1101" i="4"/>
  <c r="W1100" i="4"/>
  <c r="X1100" i="4" s="1"/>
  <c r="T1100" i="4"/>
  <c r="U1100" i="4" s="1"/>
  <c r="Q1100" i="4"/>
  <c r="K1100" i="4"/>
  <c r="L1100" i="4" s="1"/>
  <c r="H1100" i="4"/>
  <c r="I1100" i="4" s="1"/>
  <c r="E1100" i="4"/>
  <c r="W1099" i="4"/>
  <c r="X1099" i="4" s="1"/>
  <c r="T1099" i="4"/>
  <c r="U1099" i="4" s="1"/>
  <c r="Q1099" i="4"/>
  <c r="K1099" i="4"/>
  <c r="L1099" i="4" s="1"/>
  <c r="H1099" i="4"/>
  <c r="I1099" i="4" s="1"/>
  <c r="E1099" i="4"/>
  <c r="W1098" i="4"/>
  <c r="X1098" i="4" s="1"/>
  <c r="T1098" i="4"/>
  <c r="U1098" i="4" s="1"/>
  <c r="Q1098" i="4"/>
  <c r="K1098" i="4"/>
  <c r="L1098" i="4" s="1"/>
  <c r="H1098" i="4"/>
  <c r="I1098" i="4" s="1"/>
  <c r="E1098" i="4"/>
  <c r="W1097" i="4"/>
  <c r="X1097" i="4" s="1"/>
  <c r="T1097" i="4"/>
  <c r="U1097" i="4" s="1"/>
  <c r="Q1097" i="4"/>
  <c r="K1097" i="4"/>
  <c r="L1097" i="4" s="1"/>
  <c r="H1097" i="4"/>
  <c r="I1097" i="4" s="1"/>
  <c r="E1097" i="4"/>
  <c r="V1091" i="4"/>
  <c r="S1091" i="4"/>
  <c r="J1091" i="4"/>
  <c r="G1091" i="4"/>
  <c r="W1090" i="4"/>
  <c r="X1090" i="4" s="1"/>
  <c r="T1090" i="4"/>
  <c r="U1090" i="4" s="1"/>
  <c r="Q1090" i="4"/>
  <c r="K1090" i="4"/>
  <c r="L1090" i="4" s="1"/>
  <c r="H1090" i="4"/>
  <c r="I1090" i="4" s="1"/>
  <c r="E1090" i="4"/>
  <c r="W1089" i="4"/>
  <c r="X1089" i="4" s="1"/>
  <c r="T1089" i="4"/>
  <c r="U1089" i="4" s="1"/>
  <c r="Q1089" i="4"/>
  <c r="K1089" i="4"/>
  <c r="L1089" i="4" s="1"/>
  <c r="H1089" i="4"/>
  <c r="I1089" i="4" s="1"/>
  <c r="E1089" i="4"/>
  <c r="W1088" i="4"/>
  <c r="X1088" i="4" s="1"/>
  <c r="T1088" i="4"/>
  <c r="U1088" i="4" s="1"/>
  <c r="Q1088" i="4"/>
  <c r="K1088" i="4"/>
  <c r="L1088" i="4" s="1"/>
  <c r="H1088" i="4"/>
  <c r="I1088" i="4" s="1"/>
  <c r="E1088" i="4"/>
  <c r="W1086" i="4"/>
  <c r="X1086" i="4" s="1"/>
  <c r="T1086" i="4"/>
  <c r="U1086" i="4" s="1"/>
  <c r="Q1086" i="4"/>
  <c r="K1086" i="4"/>
  <c r="L1086" i="4" s="1"/>
  <c r="H1086" i="4"/>
  <c r="I1086" i="4" s="1"/>
  <c r="E1086" i="4"/>
  <c r="W1085" i="4"/>
  <c r="X1085" i="4" s="1"/>
  <c r="T1085" i="4"/>
  <c r="U1085" i="4" s="1"/>
  <c r="Q1085" i="4"/>
  <c r="K1085" i="4"/>
  <c r="L1085" i="4" s="1"/>
  <c r="H1085" i="4"/>
  <c r="I1085" i="4" s="1"/>
  <c r="E1085" i="4"/>
  <c r="W1084" i="4"/>
  <c r="X1084" i="4" s="1"/>
  <c r="T1084" i="4"/>
  <c r="U1084" i="4" s="1"/>
  <c r="Q1084" i="4"/>
  <c r="K1084" i="4"/>
  <c r="L1084" i="4" s="1"/>
  <c r="H1084" i="4"/>
  <c r="I1084" i="4" s="1"/>
  <c r="E1084" i="4"/>
  <c r="W1083" i="4"/>
  <c r="X1083" i="4" s="1"/>
  <c r="T1083" i="4"/>
  <c r="U1083" i="4" s="1"/>
  <c r="Q1083" i="4"/>
  <c r="K1083" i="4"/>
  <c r="L1083" i="4" s="1"/>
  <c r="H1083" i="4"/>
  <c r="I1083" i="4" s="1"/>
  <c r="E1083" i="4"/>
  <c r="W1082" i="4"/>
  <c r="X1082" i="4" s="1"/>
  <c r="T1082" i="4"/>
  <c r="U1082" i="4" s="1"/>
  <c r="Q1082" i="4"/>
  <c r="K1082" i="4"/>
  <c r="L1082" i="4" s="1"/>
  <c r="H1082" i="4"/>
  <c r="I1082" i="4" s="1"/>
  <c r="E1082" i="4"/>
  <c r="W1081" i="4"/>
  <c r="X1081" i="4" s="1"/>
  <c r="T1081" i="4"/>
  <c r="U1081" i="4" s="1"/>
  <c r="Q1081" i="4"/>
  <c r="K1081" i="4"/>
  <c r="L1081" i="4" s="1"/>
  <c r="H1081" i="4"/>
  <c r="I1081" i="4" s="1"/>
  <c r="E1081" i="4"/>
  <c r="W1080" i="4"/>
  <c r="X1080" i="4" s="1"/>
  <c r="T1080" i="4"/>
  <c r="U1080" i="4" s="1"/>
  <c r="Q1080" i="4"/>
  <c r="K1080" i="4"/>
  <c r="L1080" i="4" s="1"/>
  <c r="H1080" i="4"/>
  <c r="I1080" i="4" s="1"/>
  <c r="E1080" i="4"/>
  <c r="W1079" i="4"/>
  <c r="X1079" i="4" s="1"/>
  <c r="T1079" i="4"/>
  <c r="U1079" i="4" s="1"/>
  <c r="Q1079" i="4"/>
  <c r="K1079" i="4"/>
  <c r="L1079" i="4" s="1"/>
  <c r="H1079" i="4"/>
  <c r="I1079" i="4" s="1"/>
  <c r="E1079" i="4"/>
  <c r="W1078" i="4"/>
  <c r="X1078" i="4" s="1"/>
  <c r="T1078" i="4"/>
  <c r="U1078" i="4" s="1"/>
  <c r="Q1078" i="4"/>
  <c r="K1078" i="4"/>
  <c r="L1078" i="4" s="1"/>
  <c r="H1078" i="4"/>
  <c r="I1078" i="4" s="1"/>
  <c r="E1078" i="4"/>
  <c r="W1077" i="4"/>
  <c r="X1077" i="4" s="1"/>
  <c r="T1077" i="4"/>
  <c r="U1077" i="4" s="1"/>
  <c r="Q1077" i="4"/>
  <c r="K1077" i="4"/>
  <c r="L1077" i="4" s="1"/>
  <c r="H1077" i="4"/>
  <c r="I1077" i="4" s="1"/>
  <c r="E1077" i="4"/>
  <c r="W1076" i="4"/>
  <c r="X1076" i="4" s="1"/>
  <c r="T1076" i="4"/>
  <c r="U1076" i="4" s="1"/>
  <c r="Q1076" i="4"/>
  <c r="K1076" i="4"/>
  <c r="L1076" i="4" s="1"/>
  <c r="H1076" i="4"/>
  <c r="I1076" i="4" s="1"/>
  <c r="E1076" i="4"/>
  <c r="W1075" i="4"/>
  <c r="X1075" i="4" s="1"/>
  <c r="T1075" i="4"/>
  <c r="U1075" i="4" s="1"/>
  <c r="Q1075" i="4"/>
  <c r="K1075" i="4"/>
  <c r="L1075" i="4" s="1"/>
  <c r="H1075" i="4"/>
  <c r="I1075" i="4" s="1"/>
  <c r="E1075" i="4"/>
  <c r="W1074" i="4"/>
  <c r="X1074" i="4" s="1"/>
  <c r="T1074" i="4"/>
  <c r="U1074" i="4" s="1"/>
  <c r="Q1074" i="4"/>
  <c r="K1074" i="4"/>
  <c r="L1074" i="4" s="1"/>
  <c r="H1074" i="4"/>
  <c r="I1074" i="4" s="1"/>
  <c r="E1074" i="4"/>
  <c r="W1073" i="4"/>
  <c r="X1073" i="4" s="1"/>
  <c r="T1073" i="4"/>
  <c r="U1073" i="4" s="1"/>
  <c r="Q1073" i="4"/>
  <c r="K1073" i="4"/>
  <c r="L1073" i="4" s="1"/>
  <c r="H1073" i="4"/>
  <c r="I1073" i="4" s="1"/>
  <c r="E1073" i="4"/>
  <c r="W1072" i="4"/>
  <c r="X1072" i="4" s="1"/>
  <c r="T1072" i="4"/>
  <c r="U1072" i="4" s="1"/>
  <c r="Q1072" i="4"/>
  <c r="K1072" i="4"/>
  <c r="L1072" i="4" s="1"/>
  <c r="H1072" i="4"/>
  <c r="I1072" i="4" s="1"/>
  <c r="E1072" i="4"/>
  <c r="W1070" i="4"/>
  <c r="X1070" i="4" s="1"/>
  <c r="T1070" i="4"/>
  <c r="U1070" i="4" s="1"/>
  <c r="Q1070" i="4"/>
  <c r="K1070" i="4"/>
  <c r="L1070" i="4" s="1"/>
  <c r="H1070" i="4"/>
  <c r="I1070" i="4" s="1"/>
  <c r="E1070" i="4"/>
  <c r="W1069" i="4"/>
  <c r="X1069" i="4" s="1"/>
  <c r="T1069" i="4"/>
  <c r="U1069" i="4" s="1"/>
  <c r="Q1069" i="4"/>
  <c r="K1069" i="4"/>
  <c r="L1069" i="4" s="1"/>
  <c r="H1069" i="4"/>
  <c r="I1069" i="4" s="1"/>
  <c r="E1069" i="4"/>
  <c r="W1068" i="4"/>
  <c r="X1068" i="4" s="1"/>
  <c r="T1068" i="4"/>
  <c r="U1068" i="4" s="1"/>
  <c r="Q1068" i="4"/>
  <c r="K1068" i="4"/>
  <c r="L1068" i="4" s="1"/>
  <c r="H1068" i="4"/>
  <c r="I1068" i="4" s="1"/>
  <c r="E1068" i="4"/>
  <c r="W1067" i="4"/>
  <c r="X1067" i="4" s="1"/>
  <c r="T1067" i="4"/>
  <c r="U1067" i="4" s="1"/>
  <c r="Q1067" i="4"/>
  <c r="K1067" i="4"/>
  <c r="L1067" i="4" s="1"/>
  <c r="H1067" i="4"/>
  <c r="I1067" i="4" s="1"/>
  <c r="E1067" i="4"/>
  <c r="W1066" i="4"/>
  <c r="X1066" i="4" s="1"/>
  <c r="T1066" i="4"/>
  <c r="U1066" i="4" s="1"/>
  <c r="Q1066" i="4"/>
  <c r="K1066" i="4"/>
  <c r="L1066" i="4" s="1"/>
  <c r="H1066" i="4"/>
  <c r="I1066" i="4" s="1"/>
  <c r="E1066" i="4"/>
  <c r="W1065" i="4"/>
  <c r="X1065" i="4" s="1"/>
  <c r="T1065" i="4"/>
  <c r="U1065" i="4" s="1"/>
  <c r="Q1065" i="4"/>
  <c r="K1065" i="4"/>
  <c r="L1065" i="4" s="1"/>
  <c r="H1065" i="4"/>
  <c r="I1065" i="4" s="1"/>
  <c r="E1065" i="4"/>
  <c r="W1064" i="4"/>
  <c r="X1064" i="4" s="1"/>
  <c r="T1064" i="4"/>
  <c r="U1064" i="4" s="1"/>
  <c r="K1064" i="4"/>
  <c r="L1064" i="4" s="1"/>
  <c r="H1064" i="4"/>
  <c r="I1064" i="4" s="1"/>
  <c r="W1063" i="4"/>
  <c r="X1063" i="4" s="1"/>
  <c r="T1063" i="4"/>
  <c r="U1063" i="4" s="1"/>
  <c r="K1063" i="4"/>
  <c r="L1063" i="4" s="1"/>
  <c r="H1063" i="4"/>
  <c r="I1063" i="4" s="1"/>
  <c r="W1062" i="4"/>
  <c r="X1062" i="4" s="1"/>
  <c r="T1062" i="4"/>
  <c r="U1062" i="4" s="1"/>
  <c r="K1062" i="4"/>
  <c r="L1062" i="4" s="1"/>
  <c r="H1062" i="4"/>
  <c r="I1062" i="4" s="1"/>
  <c r="W1061" i="4"/>
  <c r="X1061" i="4" s="1"/>
  <c r="T1061" i="4"/>
  <c r="U1061" i="4" s="1"/>
  <c r="K1061" i="4"/>
  <c r="L1061" i="4" s="1"/>
  <c r="H1061" i="4"/>
  <c r="I1061" i="4" s="1"/>
  <c r="W1060" i="4"/>
  <c r="X1060" i="4" s="1"/>
  <c r="T1060" i="4"/>
  <c r="U1060" i="4" s="1"/>
  <c r="K1060" i="4"/>
  <c r="L1060" i="4" s="1"/>
  <c r="H1060" i="4"/>
  <c r="I1060" i="4" s="1"/>
  <c r="W1059" i="4"/>
  <c r="X1059" i="4" s="1"/>
  <c r="T1059" i="4"/>
  <c r="U1059" i="4" s="1"/>
  <c r="Q1059" i="4"/>
  <c r="K1059" i="4"/>
  <c r="L1059" i="4" s="1"/>
  <c r="H1059" i="4"/>
  <c r="I1059" i="4" s="1"/>
  <c r="E1059" i="4"/>
  <c r="W1058" i="4"/>
  <c r="X1058" i="4" s="1"/>
  <c r="T1058" i="4"/>
  <c r="U1058" i="4" s="1"/>
  <c r="Q1058" i="4"/>
  <c r="K1058" i="4"/>
  <c r="L1058" i="4" s="1"/>
  <c r="H1058" i="4"/>
  <c r="I1058" i="4" s="1"/>
  <c r="E1058" i="4"/>
  <c r="W1057" i="4"/>
  <c r="X1057" i="4" s="1"/>
  <c r="T1057" i="4"/>
  <c r="U1057" i="4" s="1"/>
  <c r="Q1057" i="4"/>
  <c r="K1057" i="4"/>
  <c r="L1057" i="4" s="1"/>
  <c r="H1057" i="4"/>
  <c r="I1057" i="4" s="1"/>
  <c r="E1057" i="4"/>
  <c r="W1056" i="4"/>
  <c r="X1056" i="4" s="1"/>
  <c r="T1056" i="4"/>
  <c r="U1056" i="4" s="1"/>
  <c r="Q1056" i="4"/>
  <c r="K1056" i="4"/>
  <c r="L1056" i="4" s="1"/>
  <c r="H1056" i="4"/>
  <c r="I1056" i="4" s="1"/>
  <c r="E1056" i="4"/>
  <c r="W1055" i="4"/>
  <c r="X1055" i="4" s="1"/>
  <c r="T1055" i="4"/>
  <c r="U1055" i="4" s="1"/>
  <c r="Q1055" i="4"/>
  <c r="K1055" i="4"/>
  <c r="L1055" i="4" s="1"/>
  <c r="H1055" i="4"/>
  <c r="I1055" i="4" s="1"/>
  <c r="E1055" i="4"/>
  <c r="V1049" i="4"/>
  <c r="S1049" i="4"/>
  <c r="J1049" i="4"/>
  <c r="G1049" i="4"/>
  <c r="W1048" i="4"/>
  <c r="X1048" i="4" s="1"/>
  <c r="T1048" i="4"/>
  <c r="U1048" i="4" s="1"/>
  <c r="Q1048" i="4"/>
  <c r="K1048" i="4"/>
  <c r="L1048" i="4" s="1"/>
  <c r="H1048" i="4"/>
  <c r="I1048" i="4" s="1"/>
  <c r="E1048" i="4"/>
  <c r="W1047" i="4"/>
  <c r="X1047" i="4" s="1"/>
  <c r="T1047" i="4"/>
  <c r="U1047" i="4" s="1"/>
  <c r="Q1047" i="4"/>
  <c r="K1047" i="4"/>
  <c r="L1047" i="4" s="1"/>
  <c r="H1047" i="4"/>
  <c r="I1047" i="4" s="1"/>
  <c r="E1047" i="4"/>
  <c r="W1046" i="4"/>
  <c r="X1046" i="4" s="1"/>
  <c r="U1046" i="4"/>
  <c r="T1046" i="4"/>
  <c r="Q1046" i="4"/>
  <c r="K1046" i="4"/>
  <c r="L1046" i="4" s="1"/>
  <c r="H1046" i="4"/>
  <c r="I1046" i="4" s="1"/>
  <c r="E1046" i="4"/>
  <c r="W1044" i="4"/>
  <c r="X1044" i="4" s="1"/>
  <c r="T1044" i="4"/>
  <c r="U1044" i="4" s="1"/>
  <c r="Q1044" i="4"/>
  <c r="K1044" i="4"/>
  <c r="L1044" i="4" s="1"/>
  <c r="H1044" i="4"/>
  <c r="I1044" i="4" s="1"/>
  <c r="E1044" i="4"/>
  <c r="W1043" i="4"/>
  <c r="X1043" i="4" s="1"/>
  <c r="T1043" i="4"/>
  <c r="U1043" i="4" s="1"/>
  <c r="Q1043" i="4"/>
  <c r="K1043" i="4"/>
  <c r="L1043" i="4" s="1"/>
  <c r="H1043" i="4"/>
  <c r="I1043" i="4" s="1"/>
  <c r="E1043" i="4"/>
  <c r="W1042" i="4"/>
  <c r="X1042" i="4" s="1"/>
  <c r="T1042" i="4"/>
  <c r="U1042" i="4" s="1"/>
  <c r="Q1042" i="4"/>
  <c r="K1042" i="4"/>
  <c r="L1042" i="4" s="1"/>
  <c r="H1042" i="4"/>
  <c r="I1042" i="4" s="1"/>
  <c r="E1042" i="4"/>
  <c r="W1041" i="4"/>
  <c r="X1041" i="4" s="1"/>
  <c r="T1041" i="4"/>
  <c r="U1041" i="4" s="1"/>
  <c r="Q1041" i="4"/>
  <c r="K1041" i="4"/>
  <c r="L1041" i="4" s="1"/>
  <c r="H1041" i="4"/>
  <c r="I1041" i="4" s="1"/>
  <c r="E1041" i="4"/>
  <c r="W1040" i="4"/>
  <c r="X1040" i="4" s="1"/>
  <c r="T1040" i="4"/>
  <c r="U1040" i="4" s="1"/>
  <c r="Q1040" i="4"/>
  <c r="K1040" i="4"/>
  <c r="L1040" i="4" s="1"/>
  <c r="H1040" i="4"/>
  <c r="I1040" i="4" s="1"/>
  <c r="E1040" i="4"/>
  <c r="W1039" i="4"/>
  <c r="X1039" i="4" s="1"/>
  <c r="T1039" i="4"/>
  <c r="U1039" i="4" s="1"/>
  <c r="Q1039" i="4"/>
  <c r="K1039" i="4"/>
  <c r="L1039" i="4" s="1"/>
  <c r="H1039" i="4"/>
  <c r="I1039" i="4" s="1"/>
  <c r="E1039" i="4"/>
  <c r="W1038" i="4"/>
  <c r="X1038" i="4" s="1"/>
  <c r="T1038" i="4"/>
  <c r="U1038" i="4" s="1"/>
  <c r="Q1038" i="4"/>
  <c r="K1038" i="4"/>
  <c r="L1038" i="4" s="1"/>
  <c r="H1038" i="4"/>
  <c r="I1038" i="4" s="1"/>
  <c r="E1038" i="4"/>
  <c r="W1037" i="4"/>
  <c r="X1037" i="4" s="1"/>
  <c r="T1037" i="4"/>
  <c r="U1037" i="4" s="1"/>
  <c r="Q1037" i="4"/>
  <c r="K1037" i="4"/>
  <c r="L1037" i="4" s="1"/>
  <c r="H1037" i="4"/>
  <c r="I1037" i="4" s="1"/>
  <c r="E1037" i="4"/>
  <c r="W1036" i="4"/>
  <c r="X1036" i="4" s="1"/>
  <c r="T1036" i="4"/>
  <c r="U1036" i="4" s="1"/>
  <c r="Q1036" i="4"/>
  <c r="K1036" i="4"/>
  <c r="L1036" i="4" s="1"/>
  <c r="H1036" i="4"/>
  <c r="I1036" i="4" s="1"/>
  <c r="E1036" i="4"/>
  <c r="W1035" i="4"/>
  <c r="X1035" i="4" s="1"/>
  <c r="T1035" i="4"/>
  <c r="U1035" i="4" s="1"/>
  <c r="Q1035" i="4"/>
  <c r="K1035" i="4"/>
  <c r="L1035" i="4" s="1"/>
  <c r="H1035" i="4"/>
  <c r="I1035" i="4" s="1"/>
  <c r="E1035" i="4"/>
  <c r="W1034" i="4"/>
  <c r="X1034" i="4" s="1"/>
  <c r="T1034" i="4"/>
  <c r="U1034" i="4" s="1"/>
  <c r="Q1034" i="4"/>
  <c r="K1034" i="4"/>
  <c r="L1034" i="4" s="1"/>
  <c r="H1034" i="4"/>
  <c r="I1034" i="4" s="1"/>
  <c r="E1034" i="4"/>
  <c r="W1033" i="4"/>
  <c r="X1033" i="4" s="1"/>
  <c r="T1033" i="4"/>
  <c r="U1033" i="4" s="1"/>
  <c r="Q1033" i="4"/>
  <c r="K1033" i="4"/>
  <c r="L1033" i="4" s="1"/>
  <c r="H1033" i="4"/>
  <c r="I1033" i="4" s="1"/>
  <c r="E1033" i="4"/>
  <c r="W1032" i="4"/>
  <c r="X1032" i="4" s="1"/>
  <c r="T1032" i="4"/>
  <c r="U1032" i="4" s="1"/>
  <c r="Q1032" i="4"/>
  <c r="K1032" i="4"/>
  <c r="L1032" i="4" s="1"/>
  <c r="H1032" i="4"/>
  <c r="I1032" i="4" s="1"/>
  <c r="E1032" i="4"/>
  <c r="W1031" i="4"/>
  <c r="X1031" i="4" s="1"/>
  <c r="T1031" i="4"/>
  <c r="U1031" i="4" s="1"/>
  <c r="Q1031" i="4"/>
  <c r="K1031" i="4"/>
  <c r="L1031" i="4" s="1"/>
  <c r="H1031" i="4"/>
  <c r="I1031" i="4" s="1"/>
  <c r="E1031" i="4"/>
  <c r="W1030" i="4"/>
  <c r="X1030" i="4" s="1"/>
  <c r="T1030" i="4"/>
  <c r="U1030" i="4" s="1"/>
  <c r="Q1030" i="4"/>
  <c r="K1030" i="4"/>
  <c r="L1030" i="4" s="1"/>
  <c r="H1030" i="4"/>
  <c r="I1030" i="4" s="1"/>
  <c r="E1030" i="4"/>
  <c r="W1028" i="4"/>
  <c r="X1028" i="4" s="1"/>
  <c r="T1028" i="4"/>
  <c r="U1028" i="4" s="1"/>
  <c r="Q1028" i="4"/>
  <c r="K1028" i="4"/>
  <c r="L1028" i="4" s="1"/>
  <c r="H1028" i="4"/>
  <c r="I1028" i="4" s="1"/>
  <c r="E1028" i="4"/>
  <c r="W1027" i="4"/>
  <c r="X1027" i="4" s="1"/>
  <c r="T1027" i="4"/>
  <c r="U1027" i="4" s="1"/>
  <c r="Q1027" i="4"/>
  <c r="K1027" i="4"/>
  <c r="L1027" i="4" s="1"/>
  <c r="H1027" i="4"/>
  <c r="I1027" i="4" s="1"/>
  <c r="E1027" i="4"/>
  <c r="W1026" i="4"/>
  <c r="X1026" i="4" s="1"/>
  <c r="T1026" i="4"/>
  <c r="U1026" i="4" s="1"/>
  <c r="Q1026" i="4"/>
  <c r="K1026" i="4"/>
  <c r="L1026" i="4" s="1"/>
  <c r="H1026" i="4"/>
  <c r="I1026" i="4" s="1"/>
  <c r="E1026" i="4"/>
  <c r="W1025" i="4"/>
  <c r="X1025" i="4" s="1"/>
  <c r="T1025" i="4"/>
  <c r="U1025" i="4" s="1"/>
  <c r="Q1025" i="4"/>
  <c r="K1025" i="4"/>
  <c r="L1025" i="4" s="1"/>
  <c r="H1025" i="4"/>
  <c r="I1025" i="4" s="1"/>
  <c r="E1025" i="4"/>
  <c r="W1024" i="4"/>
  <c r="X1024" i="4" s="1"/>
  <c r="T1024" i="4"/>
  <c r="U1024" i="4" s="1"/>
  <c r="Q1024" i="4"/>
  <c r="K1024" i="4"/>
  <c r="L1024" i="4" s="1"/>
  <c r="H1024" i="4"/>
  <c r="I1024" i="4" s="1"/>
  <c r="E1024" i="4"/>
  <c r="W1023" i="4"/>
  <c r="X1023" i="4" s="1"/>
  <c r="T1023" i="4"/>
  <c r="U1023" i="4" s="1"/>
  <c r="Q1023" i="4"/>
  <c r="K1023" i="4"/>
  <c r="L1023" i="4" s="1"/>
  <c r="H1023" i="4"/>
  <c r="I1023" i="4" s="1"/>
  <c r="E1023" i="4"/>
  <c r="W1022" i="4"/>
  <c r="X1022" i="4" s="1"/>
  <c r="T1022" i="4"/>
  <c r="U1022" i="4" s="1"/>
  <c r="K1022" i="4"/>
  <c r="L1022" i="4" s="1"/>
  <c r="H1022" i="4"/>
  <c r="I1022" i="4" s="1"/>
  <c r="W1021" i="4"/>
  <c r="X1021" i="4" s="1"/>
  <c r="T1021" i="4"/>
  <c r="U1021" i="4" s="1"/>
  <c r="K1021" i="4"/>
  <c r="L1021" i="4" s="1"/>
  <c r="H1021" i="4"/>
  <c r="I1021" i="4" s="1"/>
  <c r="W1020" i="4"/>
  <c r="X1020" i="4" s="1"/>
  <c r="T1020" i="4"/>
  <c r="U1020" i="4" s="1"/>
  <c r="K1020" i="4"/>
  <c r="L1020" i="4" s="1"/>
  <c r="H1020" i="4"/>
  <c r="I1020" i="4" s="1"/>
  <c r="W1019" i="4"/>
  <c r="X1019" i="4" s="1"/>
  <c r="T1019" i="4"/>
  <c r="U1019" i="4" s="1"/>
  <c r="K1019" i="4"/>
  <c r="L1019" i="4" s="1"/>
  <c r="H1019" i="4"/>
  <c r="I1019" i="4" s="1"/>
  <c r="W1018" i="4"/>
  <c r="X1018" i="4" s="1"/>
  <c r="T1018" i="4"/>
  <c r="U1018" i="4" s="1"/>
  <c r="K1018" i="4"/>
  <c r="L1018" i="4" s="1"/>
  <c r="H1018" i="4"/>
  <c r="I1018" i="4" s="1"/>
  <c r="W1017" i="4"/>
  <c r="X1017" i="4" s="1"/>
  <c r="T1017" i="4"/>
  <c r="U1017" i="4" s="1"/>
  <c r="Q1017" i="4"/>
  <c r="K1017" i="4"/>
  <c r="L1017" i="4" s="1"/>
  <c r="H1017" i="4"/>
  <c r="I1017" i="4" s="1"/>
  <c r="E1017" i="4"/>
  <c r="W1016" i="4"/>
  <c r="X1016" i="4" s="1"/>
  <c r="T1016" i="4"/>
  <c r="U1016" i="4" s="1"/>
  <c r="Q1016" i="4"/>
  <c r="K1016" i="4"/>
  <c r="L1016" i="4" s="1"/>
  <c r="H1016" i="4"/>
  <c r="I1016" i="4" s="1"/>
  <c r="E1016" i="4"/>
  <c r="W1015" i="4"/>
  <c r="X1015" i="4" s="1"/>
  <c r="T1015" i="4"/>
  <c r="U1015" i="4" s="1"/>
  <c r="Q1015" i="4"/>
  <c r="K1015" i="4"/>
  <c r="L1015" i="4" s="1"/>
  <c r="H1015" i="4"/>
  <c r="I1015" i="4" s="1"/>
  <c r="E1015" i="4"/>
  <c r="W1014" i="4"/>
  <c r="X1014" i="4" s="1"/>
  <c r="T1014" i="4"/>
  <c r="U1014" i="4" s="1"/>
  <c r="Q1014" i="4"/>
  <c r="K1014" i="4"/>
  <c r="L1014" i="4" s="1"/>
  <c r="H1014" i="4"/>
  <c r="I1014" i="4" s="1"/>
  <c r="E1014" i="4"/>
  <c r="W1013" i="4"/>
  <c r="X1013" i="4" s="1"/>
  <c r="T1013" i="4"/>
  <c r="U1013" i="4" s="1"/>
  <c r="Q1013" i="4"/>
  <c r="K1013" i="4"/>
  <c r="L1013" i="4" s="1"/>
  <c r="H1013" i="4"/>
  <c r="I1013" i="4" s="1"/>
  <c r="E1013" i="4"/>
  <c r="V1007" i="4"/>
  <c r="S1007" i="4"/>
  <c r="J1007" i="4"/>
  <c r="G1007" i="4"/>
  <c r="W1006" i="4"/>
  <c r="X1006" i="4" s="1"/>
  <c r="T1006" i="4"/>
  <c r="U1006" i="4" s="1"/>
  <c r="Q1006" i="4"/>
  <c r="K1006" i="4"/>
  <c r="L1006" i="4" s="1"/>
  <c r="H1006" i="4"/>
  <c r="I1006" i="4" s="1"/>
  <c r="E1006" i="4"/>
  <c r="W1005" i="4"/>
  <c r="X1005" i="4" s="1"/>
  <c r="T1005" i="4"/>
  <c r="U1005" i="4" s="1"/>
  <c r="Q1005" i="4"/>
  <c r="K1005" i="4"/>
  <c r="L1005" i="4" s="1"/>
  <c r="H1005" i="4"/>
  <c r="I1005" i="4" s="1"/>
  <c r="E1005" i="4"/>
  <c r="W1004" i="4"/>
  <c r="X1004" i="4" s="1"/>
  <c r="T1004" i="4"/>
  <c r="U1004" i="4" s="1"/>
  <c r="Q1004" i="4"/>
  <c r="K1004" i="4"/>
  <c r="L1004" i="4" s="1"/>
  <c r="H1004" i="4"/>
  <c r="I1004" i="4" s="1"/>
  <c r="E1004" i="4"/>
  <c r="W1002" i="4"/>
  <c r="X1002" i="4" s="1"/>
  <c r="T1002" i="4"/>
  <c r="U1002" i="4" s="1"/>
  <c r="Q1002" i="4"/>
  <c r="K1002" i="4"/>
  <c r="L1002" i="4" s="1"/>
  <c r="H1002" i="4"/>
  <c r="I1002" i="4" s="1"/>
  <c r="E1002" i="4"/>
  <c r="W1001" i="4"/>
  <c r="X1001" i="4" s="1"/>
  <c r="T1001" i="4"/>
  <c r="U1001" i="4" s="1"/>
  <c r="Q1001" i="4"/>
  <c r="K1001" i="4"/>
  <c r="L1001" i="4" s="1"/>
  <c r="H1001" i="4"/>
  <c r="I1001" i="4" s="1"/>
  <c r="E1001" i="4"/>
  <c r="W1000" i="4"/>
  <c r="X1000" i="4" s="1"/>
  <c r="T1000" i="4"/>
  <c r="U1000" i="4" s="1"/>
  <c r="Q1000" i="4"/>
  <c r="K1000" i="4"/>
  <c r="L1000" i="4" s="1"/>
  <c r="H1000" i="4"/>
  <c r="I1000" i="4" s="1"/>
  <c r="E1000" i="4"/>
  <c r="W999" i="4"/>
  <c r="X999" i="4" s="1"/>
  <c r="T999" i="4"/>
  <c r="U999" i="4" s="1"/>
  <c r="Q999" i="4"/>
  <c r="K999" i="4"/>
  <c r="L999" i="4" s="1"/>
  <c r="H999" i="4"/>
  <c r="I999" i="4" s="1"/>
  <c r="E999" i="4"/>
  <c r="W998" i="4"/>
  <c r="X998" i="4" s="1"/>
  <c r="T998" i="4"/>
  <c r="U998" i="4" s="1"/>
  <c r="Q998" i="4"/>
  <c r="K998" i="4"/>
  <c r="L998" i="4" s="1"/>
  <c r="H998" i="4"/>
  <c r="I998" i="4" s="1"/>
  <c r="E998" i="4"/>
  <c r="W997" i="4"/>
  <c r="X997" i="4" s="1"/>
  <c r="T997" i="4"/>
  <c r="U997" i="4" s="1"/>
  <c r="Q997" i="4"/>
  <c r="K997" i="4"/>
  <c r="L997" i="4" s="1"/>
  <c r="H997" i="4"/>
  <c r="I997" i="4" s="1"/>
  <c r="E997" i="4"/>
  <c r="W996" i="4"/>
  <c r="X996" i="4" s="1"/>
  <c r="T996" i="4"/>
  <c r="U996" i="4" s="1"/>
  <c r="Q996" i="4"/>
  <c r="K996" i="4"/>
  <c r="L996" i="4" s="1"/>
  <c r="H996" i="4"/>
  <c r="I996" i="4" s="1"/>
  <c r="E996" i="4"/>
  <c r="W995" i="4"/>
  <c r="X995" i="4" s="1"/>
  <c r="T995" i="4"/>
  <c r="U995" i="4" s="1"/>
  <c r="Q995" i="4"/>
  <c r="K995" i="4"/>
  <c r="L995" i="4" s="1"/>
  <c r="H995" i="4"/>
  <c r="I995" i="4" s="1"/>
  <c r="E995" i="4"/>
  <c r="W994" i="4"/>
  <c r="X994" i="4" s="1"/>
  <c r="T994" i="4"/>
  <c r="U994" i="4" s="1"/>
  <c r="Q994" i="4"/>
  <c r="K994" i="4"/>
  <c r="L994" i="4" s="1"/>
  <c r="H994" i="4"/>
  <c r="I994" i="4" s="1"/>
  <c r="E994" i="4"/>
  <c r="W993" i="4"/>
  <c r="X993" i="4" s="1"/>
  <c r="T993" i="4"/>
  <c r="U993" i="4" s="1"/>
  <c r="Q993" i="4"/>
  <c r="K993" i="4"/>
  <c r="L993" i="4" s="1"/>
  <c r="H993" i="4"/>
  <c r="I993" i="4" s="1"/>
  <c r="E993" i="4"/>
  <c r="W992" i="4"/>
  <c r="X992" i="4" s="1"/>
  <c r="T992" i="4"/>
  <c r="U992" i="4" s="1"/>
  <c r="Q992" i="4"/>
  <c r="K992" i="4"/>
  <c r="L992" i="4" s="1"/>
  <c r="H992" i="4"/>
  <c r="I992" i="4" s="1"/>
  <c r="E992" i="4"/>
  <c r="W991" i="4"/>
  <c r="X991" i="4" s="1"/>
  <c r="T991" i="4"/>
  <c r="U991" i="4" s="1"/>
  <c r="Q991" i="4"/>
  <c r="K991" i="4"/>
  <c r="L991" i="4" s="1"/>
  <c r="H991" i="4"/>
  <c r="I991" i="4" s="1"/>
  <c r="E991" i="4"/>
  <c r="W990" i="4"/>
  <c r="X990" i="4" s="1"/>
  <c r="T990" i="4"/>
  <c r="U990" i="4" s="1"/>
  <c r="Q990" i="4"/>
  <c r="K990" i="4"/>
  <c r="L990" i="4" s="1"/>
  <c r="H990" i="4"/>
  <c r="I990" i="4" s="1"/>
  <c r="E990" i="4"/>
  <c r="W989" i="4"/>
  <c r="X989" i="4" s="1"/>
  <c r="T989" i="4"/>
  <c r="U989" i="4" s="1"/>
  <c r="Q989" i="4"/>
  <c r="K989" i="4"/>
  <c r="L989" i="4" s="1"/>
  <c r="H989" i="4"/>
  <c r="I989" i="4" s="1"/>
  <c r="E989" i="4"/>
  <c r="W988" i="4"/>
  <c r="X988" i="4" s="1"/>
  <c r="T988" i="4"/>
  <c r="U988" i="4" s="1"/>
  <c r="Q988" i="4"/>
  <c r="K988" i="4"/>
  <c r="L988" i="4" s="1"/>
  <c r="H988" i="4"/>
  <c r="I988" i="4" s="1"/>
  <c r="E988" i="4"/>
  <c r="W986" i="4"/>
  <c r="X986" i="4" s="1"/>
  <c r="T986" i="4"/>
  <c r="U986" i="4" s="1"/>
  <c r="Q986" i="4"/>
  <c r="K986" i="4"/>
  <c r="L986" i="4" s="1"/>
  <c r="H986" i="4"/>
  <c r="I986" i="4" s="1"/>
  <c r="E986" i="4"/>
  <c r="W985" i="4"/>
  <c r="X985" i="4" s="1"/>
  <c r="T985" i="4"/>
  <c r="U985" i="4" s="1"/>
  <c r="Q985" i="4"/>
  <c r="K985" i="4"/>
  <c r="L985" i="4" s="1"/>
  <c r="H985" i="4"/>
  <c r="I985" i="4" s="1"/>
  <c r="E985" i="4"/>
  <c r="W984" i="4"/>
  <c r="X984" i="4" s="1"/>
  <c r="T984" i="4"/>
  <c r="U984" i="4" s="1"/>
  <c r="Q984" i="4"/>
  <c r="K984" i="4"/>
  <c r="L984" i="4" s="1"/>
  <c r="H984" i="4"/>
  <c r="I984" i="4" s="1"/>
  <c r="E984" i="4"/>
  <c r="W983" i="4"/>
  <c r="X983" i="4" s="1"/>
  <c r="T983" i="4"/>
  <c r="U983" i="4" s="1"/>
  <c r="Q983" i="4"/>
  <c r="K983" i="4"/>
  <c r="L983" i="4" s="1"/>
  <c r="H983" i="4"/>
  <c r="I983" i="4" s="1"/>
  <c r="E983" i="4"/>
  <c r="W982" i="4"/>
  <c r="X982" i="4" s="1"/>
  <c r="T982" i="4"/>
  <c r="U982" i="4" s="1"/>
  <c r="Q982" i="4"/>
  <c r="K982" i="4"/>
  <c r="L982" i="4" s="1"/>
  <c r="H982" i="4"/>
  <c r="I982" i="4" s="1"/>
  <c r="E982" i="4"/>
  <c r="W981" i="4"/>
  <c r="X981" i="4" s="1"/>
  <c r="T981" i="4"/>
  <c r="U981" i="4" s="1"/>
  <c r="Q981" i="4"/>
  <c r="K981" i="4"/>
  <c r="L981" i="4" s="1"/>
  <c r="H981" i="4"/>
  <c r="I981" i="4" s="1"/>
  <c r="E981" i="4"/>
  <c r="W980" i="4"/>
  <c r="X980" i="4" s="1"/>
  <c r="T980" i="4"/>
  <c r="U980" i="4" s="1"/>
  <c r="K980" i="4"/>
  <c r="L980" i="4" s="1"/>
  <c r="H980" i="4"/>
  <c r="I980" i="4" s="1"/>
  <c r="W979" i="4"/>
  <c r="X979" i="4" s="1"/>
  <c r="T979" i="4"/>
  <c r="U979" i="4" s="1"/>
  <c r="K979" i="4"/>
  <c r="L979" i="4" s="1"/>
  <c r="H979" i="4"/>
  <c r="I979" i="4" s="1"/>
  <c r="W978" i="4"/>
  <c r="X978" i="4" s="1"/>
  <c r="T978" i="4"/>
  <c r="U978" i="4" s="1"/>
  <c r="K978" i="4"/>
  <c r="L978" i="4" s="1"/>
  <c r="H978" i="4"/>
  <c r="I978" i="4" s="1"/>
  <c r="W977" i="4"/>
  <c r="X977" i="4" s="1"/>
  <c r="T977" i="4"/>
  <c r="U977" i="4" s="1"/>
  <c r="K977" i="4"/>
  <c r="L977" i="4" s="1"/>
  <c r="H977" i="4"/>
  <c r="I977" i="4" s="1"/>
  <c r="W976" i="4"/>
  <c r="X976" i="4" s="1"/>
  <c r="T976" i="4"/>
  <c r="U976" i="4" s="1"/>
  <c r="K976" i="4"/>
  <c r="L976" i="4" s="1"/>
  <c r="H976" i="4"/>
  <c r="I976" i="4" s="1"/>
  <c r="W975" i="4"/>
  <c r="X975" i="4" s="1"/>
  <c r="T975" i="4"/>
  <c r="U975" i="4" s="1"/>
  <c r="Q975" i="4"/>
  <c r="K975" i="4"/>
  <c r="L975" i="4" s="1"/>
  <c r="H975" i="4"/>
  <c r="I975" i="4" s="1"/>
  <c r="E975" i="4"/>
  <c r="W974" i="4"/>
  <c r="X974" i="4" s="1"/>
  <c r="T974" i="4"/>
  <c r="U974" i="4" s="1"/>
  <c r="Q974" i="4"/>
  <c r="K974" i="4"/>
  <c r="L974" i="4" s="1"/>
  <c r="H974" i="4"/>
  <c r="I974" i="4" s="1"/>
  <c r="E974" i="4"/>
  <c r="W973" i="4"/>
  <c r="X973" i="4" s="1"/>
  <c r="T973" i="4"/>
  <c r="U973" i="4" s="1"/>
  <c r="Q973" i="4"/>
  <c r="K973" i="4"/>
  <c r="L973" i="4" s="1"/>
  <c r="H973" i="4"/>
  <c r="I973" i="4" s="1"/>
  <c r="E973" i="4"/>
  <c r="W972" i="4"/>
  <c r="X972" i="4" s="1"/>
  <c r="T972" i="4"/>
  <c r="U972" i="4" s="1"/>
  <c r="Q972" i="4"/>
  <c r="K972" i="4"/>
  <c r="L972" i="4" s="1"/>
  <c r="H972" i="4"/>
  <c r="I972" i="4" s="1"/>
  <c r="E972" i="4"/>
  <c r="W971" i="4"/>
  <c r="X971" i="4" s="1"/>
  <c r="T971" i="4"/>
  <c r="U971" i="4" s="1"/>
  <c r="Q971" i="4"/>
  <c r="K971" i="4"/>
  <c r="L971" i="4" s="1"/>
  <c r="H971" i="4"/>
  <c r="I971" i="4" s="1"/>
  <c r="E971" i="4"/>
  <c r="V965" i="4"/>
  <c r="S965" i="4"/>
  <c r="J965" i="4"/>
  <c r="G965" i="4"/>
  <c r="W964" i="4"/>
  <c r="X964" i="4" s="1"/>
  <c r="T964" i="4"/>
  <c r="U964" i="4" s="1"/>
  <c r="Q964" i="4"/>
  <c r="K964" i="4"/>
  <c r="L964" i="4" s="1"/>
  <c r="H964" i="4"/>
  <c r="I964" i="4" s="1"/>
  <c r="E964" i="4"/>
  <c r="W963" i="4"/>
  <c r="X963" i="4" s="1"/>
  <c r="T963" i="4"/>
  <c r="U963" i="4" s="1"/>
  <c r="Q963" i="4"/>
  <c r="K963" i="4"/>
  <c r="L963" i="4" s="1"/>
  <c r="H963" i="4"/>
  <c r="I963" i="4" s="1"/>
  <c r="E963" i="4"/>
  <c r="W962" i="4"/>
  <c r="X962" i="4" s="1"/>
  <c r="T962" i="4"/>
  <c r="U962" i="4" s="1"/>
  <c r="Q962" i="4"/>
  <c r="K962" i="4"/>
  <c r="L962" i="4" s="1"/>
  <c r="H962" i="4"/>
  <c r="I962" i="4" s="1"/>
  <c r="E962" i="4"/>
  <c r="W960" i="4"/>
  <c r="X960" i="4" s="1"/>
  <c r="T960" i="4"/>
  <c r="U960" i="4" s="1"/>
  <c r="Q960" i="4"/>
  <c r="K960" i="4"/>
  <c r="L960" i="4" s="1"/>
  <c r="H960" i="4"/>
  <c r="I960" i="4" s="1"/>
  <c r="E960" i="4"/>
  <c r="W959" i="4"/>
  <c r="X959" i="4" s="1"/>
  <c r="T959" i="4"/>
  <c r="U959" i="4" s="1"/>
  <c r="Q959" i="4"/>
  <c r="K959" i="4"/>
  <c r="L959" i="4" s="1"/>
  <c r="H959" i="4"/>
  <c r="I959" i="4" s="1"/>
  <c r="E959" i="4"/>
  <c r="W958" i="4"/>
  <c r="X958" i="4" s="1"/>
  <c r="T958" i="4"/>
  <c r="U958" i="4" s="1"/>
  <c r="Q958" i="4"/>
  <c r="K958" i="4"/>
  <c r="L958" i="4" s="1"/>
  <c r="H958" i="4"/>
  <c r="I958" i="4" s="1"/>
  <c r="E958" i="4"/>
  <c r="W957" i="4"/>
  <c r="X957" i="4" s="1"/>
  <c r="T957" i="4"/>
  <c r="U957" i="4" s="1"/>
  <c r="Q957" i="4"/>
  <c r="K957" i="4"/>
  <c r="L957" i="4" s="1"/>
  <c r="H957" i="4"/>
  <c r="I957" i="4" s="1"/>
  <c r="E957" i="4"/>
  <c r="W956" i="4"/>
  <c r="X956" i="4" s="1"/>
  <c r="T956" i="4"/>
  <c r="U956" i="4" s="1"/>
  <c r="Q956" i="4"/>
  <c r="K956" i="4"/>
  <c r="L956" i="4" s="1"/>
  <c r="H956" i="4"/>
  <c r="I956" i="4" s="1"/>
  <c r="E956" i="4"/>
  <c r="W955" i="4"/>
  <c r="X955" i="4" s="1"/>
  <c r="T955" i="4"/>
  <c r="U955" i="4" s="1"/>
  <c r="Q955" i="4"/>
  <c r="K955" i="4"/>
  <c r="L955" i="4" s="1"/>
  <c r="H955" i="4"/>
  <c r="I955" i="4" s="1"/>
  <c r="E955" i="4"/>
  <c r="W954" i="4"/>
  <c r="X954" i="4" s="1"/>
  <c r="T954" i="4"/>
  <c r="U954" i="4" s="1"/>
  <c r="Q954" i="4"/>
  <c r="K954" i="4"/>
  <c r="L954" i="4" s="1"/>
  <c r="H954" i="4"/>
  <c r="I954" i="4" s="1"/>
  <c r="E954" i="4"/>
  <c r="W953" i="4"/>
  <c r="X953" i="4" s="1"/>
  <c r="T953" i="4"/>
  <c r="U953" i="4" s="1"/>
  <c r="Q953" i="4"/>
  <c r="K953" i="4"/>
  <c r="L953" i="4" s="1"/>
  <c r="H953" i="4"/>
  <c r="I953" i="4" s="1"/>
  <c r="E953" i="4"/>
  <c r="W952" i="4"/>
  <c r="X952" i="4" s="1"/>
  <c r="T952" i="4"/>
  <c r="U952" i="4" s="1"/>
  <c r="Q952" i="4"/>
  <c r="K952" i="4"/>
  <c r="L952" i="4" s="1"/>
  <c r="H952" i="4"/>
  <c r="I952" i="4" s="1"/>
  <c r="E952" i="4"/>
  <c r="W951" i="4"/>
  <c r="X951" i="4" s="1"/>
  <c r="T951" i="4"/>
  <c r="U951" i="4" s="1"/>
  <c r="Q951" i="4"/>
  <c r="K951" i="4"/>
  <c r="L951" i="4" s="1"/>
  <c r="H951" i="4"/>
  <c r="I951" i="4" s="1"/>
  <c r="E951" i="4"/>
  <c r="W950" i="4"/>
  <c r="X950" i="4" s="1"/>
  <c r="T950" i="4"/>
  <c r="U950" i="4" s="1"/>
  <c r="Q950" i="4"/>
  <c r="K950" i="4"/>
  <c r="L950" i="4" s="1"/>
  <c r="H950" i="4"/>
  <c r="I950" i="4" s="1"/>
  <c r="E950" i="4"/>
  <c r="W949" i="4"/>
  <c r="X949" i="4" s="1"/>
  <c r="T949" i="4"/>
  <c r="U949" i="4" s="1"/>
  <c r="Q949" i="4"/>
  <c r="K949" i="4"/>
  <c r="L949" i="4" s="1"/>
  <c r="H949" i="4"/>
  <c r="I949" i="4" s="1"/>
  <c r="E949" i="4"/>
  <c r="W948" i="4"/>
  <c r="X948" i="4" s="1"/>
  <c r="T948" i="4"/>
  <c r="U948" i="4" s="1"/>
  <c r="Q948" i="4"/>
  <c r="K948" i="4"/>
  <c r="L948" i="4" s="1"/>
  <c r="H948" i="4"/>
  <c r="I948" i="4" s="1"/>
  <c r="E948" i="4"/>
  <c r="W947" i="4"/>
  <c r="X947" i="4" s="1"/>
  <c r="T947" i="4"/>
  <c r="U947" i="4" s="1"/>
  <c r="Q947" i="4"/>
  <c r="K947" i="4"/>
  <c r="L947" i="4" s="1"/>
  <c r="H947" i="4"/>
  <c r="I947" i="4" s="1"/>
  <c r="E947" i="4"/>
  <c r="W946" i="4"/>
  <c r="X946" i="4" s="1"/>
  <c r="T946" i="4"/>
  <c r="U946" i="4" s="1"/>
  <c r="Q946" i="4"/>
  <c r="K946" i="4"/>
  <c r="L946" i="4" s="1"/>
  <c r="H946" i="4"/>
  <c r="I946" i="4" s="1"/>
  <c r="E946" i="4"/>
  <c r="W944" i="4"/>
  <c r="X944" i="4" s="1"/>
  <c r="T944" i="4"/>
  <c r="U944" i="4" s="1"/>
  <c r="Q944" i="4"/>
  <c r="K944" i="4"/>
  <c r="L944" i="4" s="1"/>
  <c r="H944" i="4"/>
  <c r="I944" i="4" s="1"/>
  <c r="E944" i="4"/>
  <c r="W943" i="4"/>
  <c r="X943" i="4" s="1"/>
  <c r="T943" i="4"/>
  <c r="U943" i="4" s="1"/>
  <c r="Q943" i="4"/>
  <c r="K943" i="4"/>
  <c r="L943" i="4" s="1"/>
  <c r="H943" i="4"/>
  <c r="I943" i="4" s="1"/>
  <c r="E943" i="4"/>
  <c r="W942" i="4"/>
  <c r="X942" i="4" s="1"/>
  <c r="T942" i="4"/>
  <c r="U942" i="4" s="1"/>
  <c r="Q942" i="4"/>
  <c r="K942" i="4"/>
  <c r="L942" i="4" s="1"/>
  <c r="H942" i="4"/>
  <c r="I942" i="4" s="1"/>
  <c r="E942" i="4"/>
  <c r="W941" i="4"/>
  <c r="X941" i="4" s="1"/>
  <c r="T941" i="4"/>
  <c r="U941" i="4" s="1"/>
  <c r="Q941" i="4"/>
  <c r="K941" i="4"/>
  <c r="L941" i="4" s="1"/>
  <c r="H941" i="4"/>
  <c r="I941" i="4" s="1"/>
  <c r="E941" i="4"/>
  <c r="W940" i="4"/>
  <c r="X940" i="4" s="1"/>
  <c r="T940" i="4"/>
  <c r="U940" i="4" s="1"/>
  <c r="Q940" i="4"/>
  <c r="K940" i="4"/>
  <c r="L940" i="4" s="1"/>
  <c r="H940" i="4"/>
  <c r="I940" i="4" s="1"/>
  <c r="E940" i="4"/>
  <c r="W939" i="4"/>
  <c r="X939" i="4" s="1"/>
  <c r="T939" i="4"/>
  <c r="U939" i="4" s="1"/>
  <c r="Q939" i="4"/>
  <c r="K939" i="4"/>
  <c r="L939" i="4" s="1"/>
  <c r="H939" i="4"/>
  <c r="I939" i="4" s="1"/>
  <c r="E939" i="4"/>
  <c r="W938" i="4"/>
  <c r="X938" i="4" s="1"/>
  <c r="T938" i="4"/>
  <c r="U938" i="4" s="1"/>
  <c r="K938" i="4"/>
  <c r="L938" i="4" s="1"/>
  <c r="H938" i="4"/>
  <c r="I938" i="4" s="1"/>
  <c r="W937" i="4"/>
  <c r="X937" i="4" s="1"/>
  <c r="T937" i="4"/>
  <c r="U937" i="4" s="1"/>
  <c r="K937" i="4"/>
  <c r="L937" i="4" s="1"/>
  <c r="H937" i="4"/>
  <c r="I937" i="4" s="1"/>
  <c r="W936" i="4"/>
  <c r="X936" i="4" s="1"/>
  <c r="T936" i="4"/>
  <c r="U936" i="4" s="1"/>
  <c r="K936" i="4"/>
  <c r="L936" i="4" s="1"/>
  <c r="H936" i="4"/>
  <c r="I936" i="4" s="1"/>
  <c r="W935" i="4"/>
  <c r="X935" i="4" s="1"/>
  <c r="T935" i="4"/>
  <c r="U935" i="4" s="1"/>
  <c r="K935" i="4"/>
  <c r="L935" i="4" s="1"/>
  <c r="H935" i="4"/>
  <c r="I935" i="4" s="1"/>
  <c r="W934" i="4"/>
  <c r="X934" i="4" s="1"/>
  <c r="T934" i="4"/>
  <c r="U934" i="4" s="1"/>
  <c r="K934" i="4"/>
  <c r="L934" i="4" s="1"/>
  <c r="H934" i="4"/>
  <c r="I934" i="4" s="1"/>
  <c r="W933" i="4"/>
  <c r="X933" i="4" s="1"/>
  <c r="T933" i="4"/>
  <c r="U933" i="4" s="1"/>
  <c r="Q933" i="4"/>
  <c r="K933" i="4"/>
  <c r="L933" i="4" s="1"/>
  <c r="H933" i="4"/>
  <c r="I933" i="4" s="1"/>
  <c r="E933" i="4"/>
  <c r="W932" i="4"/>
  <c r="X932" i="4" s="1"/>
  <c r="T932" i="4"/>
  <c r="U932" i="4" s="1"/>
  <c r="Q932" i="4"/>
  <c r="K932" i="4"/>
  <c r="L932" i="4" s="1"/>
  <c r="H932" i="4"/>
  <c r="I932" i="4" s="1"/>
  <c r="E932" i="4"/>
  <c r="W931" i="4"/>
  <c r="X931" i="4" s="1"/>
  <c r="T931" i="4"/>
  <c r="U931" i="4" s="1"/>
  <c r="Q931" i="4"/>
  <c r="K931" i="4"/>
  <c r="L931" i="4" s="1"/>
  <c r="H931" i="4"/>
  <c r="I931" i="4" s="1"/>
  <c r="E931" i="4"/>
  <c r="W930" i="4"/>
  <c r="X930" i="4" s="1"/>
  <c r="T930" i="4"/>
  <c r="U930" i="4" s="1"/>
  <c r="Q930" i="4"/>
  <c r="K930" i="4"/>
  <c r="L930" i="4" s="1"/>
  <c r="H930" i="4"/>
  <c r="I930" i="4" s="1"/>
  <c r="E930" i="4"/>
  <c r="W929" i="4"/>
  <c r="X929" i="4" s="1"/>
  <c r="T929" i="4"/>
  <c r="U929" i="4" s="1"/>
  <c r="Q929" i="4"/>
  <c r="K929" i="4"/>
  <c r="L929" i="4" s="1"/>
  <c r="H929" i="4"/>
  <c r="I929" i="4" s="1"/>
  <c r="E929" i="4"/>
  <c r="V923" i="4"/>
  <c r="S923" i="4"/>
  <c r="J923" i="4"/>
  <c r="G923" i="4"/>
  <c r="W922" i="4"/>
  <c r="X922" i="4" s="1"/>
  <c r="T922" i="4"/>
  <c r="U922" i="4" s="1"/>
  <c r="Q922" i="4"/>
  <c r="K922" i="4"/>
  <c r="L922" i="4" s="1"/>
  <c r="H922" i="4"/>
  <c r="I922" i="4" s="1"/>
  <c r="E922" i="4"/>
  <c r="W921" i="4"/>
  <c r="X921" i="4" s="1"/>
  <c r="T921" i="4"/>
  <c r="U921" i="4" s="1"/>
  <c r="Q921" i="4"/>
  <c r="K921" i="4"/>
  <c r="L921" i="4" s="1"/>
  <c r="H921" i="4"/>
  <c r="I921" i="4" s="1"/>
  <c r="E921" i="4"/>
  <c r="W920" i="4"/>
  <c r="X920" i="4" s="1"/>
  <c r="T920" i="4"/>
  <c r="U920" i="4" s="1"/>
  <c r="Q920" i="4"/>
  <c r="K920" i="4"/>
  <c r="L920" i="4" s="1"/>
  <c r="H920" i="4"/>
  <c r="I920" i="4" s="1"/>
  <c r="E920" i="4"/>
  <c r="W918" i="4"/>
  <c r="X918" i="4" s="1"/>
  <c r="T918" i="4"/>
  <c r="U918" i="4" s="1"/>
  <c r="Q918" i="4"/>
  <c r="K918" i="4"/>
  <c r="L918" i="4" s="1"/>
  <c r="H918" i="4"/>
  <c r="I918" i="4" s="1"/>
  <c r="E918" i="4"/>
  <c r="W917" i="4"/>
  <c r="X917" i="4" s="1"/>
  <c r="T917" i="4"/>
  <c r="U917" i="4" s="1"/>
  <c r="Q917" i="4"/>
  <c r="K917" i="4"/>
  <c r="L917" i="4" s="1"/>
  <c r="H917" i="4"/>
  <c r="I917" i="4" s="1"/>
  <c r="E917" i="4"/>
  <c r="W916" i="4"/>
  <c r="X916" i="4" s="1"/>
  <c r="T916" i="4"/>
  <c r="U916" i="4" s="1"/>
  <c r="Q916" i="4"/>
  <c r="K916" i="4"/>
  <c r="L916" i="4" s="1"/>
  <c r="H916" i="4"/>
  <c r="I916" i="4" s="1"/>
  <c r="E916" i="4"/>
  <c r="W915" i="4"/>
  <c r="X915" i="4" s="1"/>
  <c r="T915" i="4"/>
  <c r="U915" i="4" s="1"/>
  <c r="Q915" i="4"/>
  <c r="K915" i="4"/>
  <c r="L915" i="4" s="1"/>
  <c r="H915" i="4"/>
  <c r="I915" i="4" s="1"/>
  <c r="E915" i="4"/>
  <c r="W914" i="4"/>
  <c r="X914" i="4" s="1"/>
  <c r="T914" i="4"/>
  <c r="U914" i="4" s="1"/>
  <c r="Q914" i="4"/>
  <c r="K914" i="4"/>
  <c r="L914" i="4" s="1"/>
  <c r="H914" i="4"/>
  <c r="I914" i="4" s="1"/>
  <c r="E914" i="4"/>
  <c r="W913" i="4"/>
  <c r="X913" i="4" s="1"/>
  <c r="T913" i="4"/>
  <c r="U913" i="4" s="1"/>
  <c r="Q913" i="4"/>
  <c r="K913" i="4"/>
  <c r="L913" i="4" s="1"/>
  <c r="H913" i="4"/>
  <c r="I913" i="4" s="1"/>
  <c r="E913" i="4"/>
  <c r="W912" i="4"/>
  <c r="X912" i="4" s="1"/>
  <c r="T912" i="4"/>
  <c r="U912" i="4" s="1"/>
  <c r="Q912" i="4"/>
  <c r="K912" i="4"/>
  <c r="L912" i="4" s="1"/>
  <c r="H912" i="4"/>
  <c r="I912" i="4" s="1"/>
  <c r="E912" i="4"/>
  <c r="W911" i="4"/>
  <c r="X911" i="4" s="1"/>
  <c r="T911" i="4"/>
  <c r="U911" i="4" s="1"/>
  <c r="Q911" i="4"/>
  <c r="K911" i="4"/>
  <c r="L911" i="4" s="1"/>
  <c r="H911" i="4"/>
  <c r="I911" i="4" s="1"/>
  <c r="E911" i="4"/>
  <c r="W910" i="4"/>
  <c r="X910" i="4" s="1"/>
  <c r="T910" i="4"/>
  <c r="U910" i="4" s="1"/>
  <c r="Q910" i="4"/>
  <c r="K910" i="4"/>
  <c r="L910" i="4" s="1"/>
  <c r="H910" i="4"/>
  <c r="I910" i="4" s="1"/>
  <c r="E910" i="4"/>
  <c r="W909" i="4"/>
  <c r="X909" i="4" s="1"/>
  <c r="T909" i="4"/>
  <c r="U909" i="4" s="1"/>
  <c r="Q909" i="4"/>
  <c r="K909" i="4"/>
  <c r="L909" i="4" s="1"/>
  <c r="H909" i="4"/>
  <c r="I909" i="4" s="1"/>
  <c r="E909" i="4"/>
  <c r="W908" i="4"/>
  <c r="X908" i="4" s="1"/>
  <c r="T908" i="4"/>
  <c r="U908" i="4" s="1"/>
  <c r="Q908" i="4"/>
  <c r="K908" i="4"/>
  <c r="L908" i="4" s="1"/>
  <c r="H908" i="4"/>
  <c r="I908" i="4" s="1"/>
  <c r="E908" i="4"/>
  <c r="W907" i="4"/>
  <c r="X907" i="4" s="1"/>
  <c r="T907" i="4"/>
  <c r="U907" i="4" s="1"/>
  <c r="Q907" i="4"/>
  <c r="K907" i="4"/>
  <c r="L907" i="4" s="1"/>
  <c r="H907" i="4"/>
  <c r="I907" i="4" s="1"/>
  <c r="E907" i="4"/>
  <c r="W906" i="4"/>
  <c r="X906" i="4" s="1"/>
  <c r="T906" i="4"/>
  <c r="U906" i="4" s="1"/>
  <c r="Q906" i="4"/>
  <c r="K906" i="4"/>
  <c r="L906" i="4" s="1"/>
  <c r="H906" i="4"/>
  <c r="I906" i="4" s="1"/>
  <c r="E906" i="4"/>
  <c r="W905" i="4"/>
  <c r="X905" i="4" s="1"/>
  <c r="T905" i="4"/>
  <c r="U905" i="4" s="1"/>
  <c r="Q905" i="4"/>
  <c r="K905" i="4"/>
  <c r="L905" i="4" s="1"/>
  <c r="H905" i="4"/>
  <c r="I905" i="4" s="1"/>
  <c r="E905" i="4"/>
  <c r="W904" i="4"/>
  <c r="X904" i="4" s="1"/>
  <c r="T904" i="4"/>
  <c r="U904" i="4" s="1"/>
  <c r="Q904" i="4"/>
  <c r="K904" i="4"/>
  <c r="L904" i="4" s="1"/>
  <c r="H904" i="4"/>
  <c r="I904" i="4" s="1"/>
  <c r="E904" i="4"/>
  <c r="W902" i="4"/>
  <c r="X902" i="4" s="1"/>
  <c r="T902" i="4"/>
  <c r="U902" i="4" s="1"/>
  <c r="Q902" i="4"/>
  <c r="K902" i="4"/>
  <c r="L902" i="4" s="1"/>
  <c r="H902" i="4"/>
  <c r="I902" i="4" s="1"/>
  <c r="E902" i="4"/>
  <c r="W901" i="4"/>
  <c r="X901" i="4" s="1"/>
  <c r="T901" i="4"/>
  <c r="U901" i="4" s="1"/>
  <c r="Q901" i="4"/>
  <c r="K901" i="4"/>
  <c r="L901" i="4" s="1"/>
  <c r="H901" i="4"/>
  <c r="I901" i="4" s="1"/>
  <c r="E901" i="4"/>
  <c r="W900" i="4"/>
  <c r="X900" i="4" s="1"/>
  <c r="T900" i="4"/>
  <c r="U900" i="4" s="1"/>
  <c r="Q900" i="4"/>
  <c r="K900" i="4"/>
  <c r="L900" i="4" s="1"/>
  <c r="H900" i="4"/>
  <c r="I900" i="4" s="1"/>
  <c r="E900" i="4"/>
  <c r="W899" i="4"/>
  <c r="X899" i="4" s="1"/>
  <c r="T899" i="4"/>
  <c r="U899" i="4" s="1"/>
  <c r="Q899" i="4"/>
  <c r="K899" i="4"/>
  <c r="L899" i="4" s="1"/>
  <c r="H899" i="4"/>
  <c r="I899" i="4" s="1"/>
  <c r="E899" i="4"/>
  <c r="W898" i="4"/>
  <c r="X898" i="4" s="1"/>
  <c r="T898" i="4"/>
  <c r="U898" i="4" s="1"/>
  <c r="Q898" i="4"/>
  <c r="K898" i="4"/>
  <c r="L898" i="4" s="1"/>
  <c r="H898" i="4"/>
  <c r="I898" i="4" s="1"/>
  <c r="E898" i="4"/>
  <c r="W897" i="4"/>
  <c r="X897" i="4" s="1"/>
  <c r="T897" i="4"/>
  <c r="U897" i="4" s="1"/>
  <c r="Q897" i="4"/>
  <c r="K897" i="4"/>
  <c r="L897" i="4" s="1"/>
  <c r="H897" i="4"/>
  <c r="I897" i="4" s="1"/>
  <c r="E897" i="4"/>
  <c r="W896" i="4"/>
  <c r="X896" i="4" s="1"/>
  <c r="T896" i="4"/>
  <c r="U896" i="4" s="1"/>
  <c r="K896" i="4"/>
  <c r="L896" i="4" s="1"/>
  <c r="H896" i="4"/>
  <c r="I896" i="4" s="1"/>
  <c r="W895" i="4"/>
  <c r="X895" i="4" s="1"/>
  <c r="T895" i="4"/>
  <c r="U895" i="4" s="1"/>
  <c r="K895" i="4"/>
  <c r="L895" i="4" s="1"/>
  <c r="H895" i="4"/>
  <c r="I895" i="4" s="1"/>
  <c r="W894" i="4"/>
  <c r="X894" i="4" s="1"/>
  <c r="T894" i="4"/>
  <c r="U894" i="4" s="1"/>
  <c r="K894" i="4"/>
  <c r="L894" i="4" s="1"/>
  <c r="H894" i="4"/>
  <c r="I894" i="4" s="1"/>
  <c r="W893" i="4"/>
  <c r="X893" i="4" s="1"/>
  <c r="T893" i="4"/>
  <c r="U893" i="4" s="1"/>
  <c r="K893" i="4"/>
  <c r="L893" i="4" s="1"/>
  <c r="H893" i="4"/>
  <c r="I893" i="4" s="1"/>
  <c r="W892" i="4"/>
  <c r="X892" i="4" s="1"/>
  <c r="T892" i="4"/>
  <c r="U892" i="4" s="1"/>
  <c r="K892" i="4"/>
  <c r="L892" i="4" s="1"/>
  <c r="H892" i="4"/>
  <c r="I892" i="4" s="1"/>
  <c r="W891" i="4"/>
  <c r="X891" i="4" s="1"/>
  <c r="T891" i="4"/>
  <c r="U891" i="4" s="1"/>
  <c r="Q891" i="4"/>
  <c r="K891" i="4"/>
  <c r="L891" i="4" s="1"/>
  <c r="H891" i="4"/>
  <c r="I891" i="4" s="1"/>
  <c r="E891" i="4"/>
  <c r="W890" i="4"/>
  <c r="X890" i="4" s="1"/>
  <c r="T890" i="4"/>
  <c r="U890" i="4" s="1"/>
  <c r="Q890" i="4"/>
  <c r="K890" i="4"/>
  <c r="L890" i="4" s="1"/>
  <c r="H890" i="4"/>
  <c r="I890" i="4" s="1"/>
  <c r="E890" i="4"/>
  <c r="W889" i="4"/>
  <c r="X889" i="4" s="1"/>
  <c r="T889" i="4"/>
  <c r="U889" i="4" s="1"/>
  <c r="Q889" i="4"/>
  <c r="K889" i="4"/>
  <c r="L889" i="4" s="1"/>
  <c r="H889" i="4"/>
  <c r="I889" i="4" s="1"/>
  <c r="E889" i="4"/>
  <c r="W888" i="4"/>
  <c r="X888" i="4" s="1"/>
  <c r="T888" i="4"/>
  <c r="U888" i="4" s="1"/>
  <c r="Q888" i="4"/>
  <c r="K888" i="4"/>
  <c r="L888" i="4" s="1"/>
  <c r="H888" i="4"/>
  <c r="I888" i="4" s="1"/>
  <c r="E888" i="4"/>
  <c r="W887" i="4"/>
  <c r="X887" i="4" s="1"/>
  <c r="T887" i="4"/>
  <c r="U887" i="4" s="1"/>
  <c r="Q887" i="4"/>
  <c r="K887" i="4"/>
  <c r="L887" i="4" s="1"/>
  <c r="H887" i="4"/>
  <c r="I887" i="4" s="1"/>
  <c r="E887" i="4"/>
  <c r="V881" i="4"/>
  <c r="S881" i="4"/>
  <c r="J881" i="4"/>
  <c r="G881" i="4"/>
  <c r="W880" i="4"/>
  <c r="X880" i="4" s="1"/>
  <c r="T880" i="4"/>
  <c r="U880" i="4" s="1"/>
  <c r="Q880" i="4"/>
  <c r="K880" i="4"/>
  <c r="L880" i="4" s="1"/>
  <c r="H880" i="4"/>
  <c r="I880" i="4" s="1"/>
  <c r="E880" i="4"/>
  <c r="W879" i="4"/>
  <c r="X879" i="4" s="1"/>
  <c r="T879" i="4"/>
  <c r="U879" i="4" s="1"/>
  <c r="Q879" i="4"/>
  <c r="K879" i="4"/>
  <c r="L879" i="4" s="1"/>
  <c r="H879" i="4"/>
  <c r="I879" i="4" s="1"/>
  <c r="E879" i="4"/>
  <c r="W878" i="4"/>
  <c r="X878" i="4" s="1"/>
  <c r="T878" i="4"/>
  <c r="U878" i="4" s="1"/>
  <c r="Q878" i="4"/>
  <c r="K878" i="4"/>
  <c r="L878" i="4" s="1"/>
  <c r="H878" i="4"/>
  <c r="I878" i="4" s="1"/>
  <c r="E878" i="4"/>
  <c r="W876" i="4"/>
  <c r="X876" i="4" s="1"/>
  <c r="T876" i="4"/>
  <c r="U876" i="4" s="1"/>
  <c r="Q876" i="4"/>
  <c r="K876" i="4"/>
  <c r="L876" i="4" s="1"/>
  <c r="H876" i="4"/>
  <c r="I876" i="4" s="1"/>
  <c r="E876" i="4"/>
  <c r="W875" i="4"/>
  <c r="X875" i="4" s="1"/>
  <c r="T875" i="4"/>
  <c r="U875" i="4" s="1"/>
  <c r="Q875" i="4"/>
  <c r="K875" i="4"/>
  <c r="L875" i="4" s="1"/>
  <c r="H875" i="4"/>
  <c r="I875" i="4" s="1"/>
  <c r="E875" i="4"/>
  <c r="W874" i="4"/>
  <c r="X874" i="4" s="1"/>
  <c r="T874" i="4"/>
  <c r="U874" i="4" s="1"/>
  <c r="Q874" i="4"/>
  <c r="K874" i="4"/>
  <c r="L874" i="4" s="1"/>
  <c r="H874" i="4"/>
  <c r="I874" i="4" s="1"/>
  <c r="E874" i="4"/>
  <c r="W873" i="4"/>
  <c r="X873" i="4" s="1"/>
  <c r="T873" i="4"/>
  <c r="U873" i="4" s="1"/>
  <c r="Q873" i="4"/>
  <c r="K873" i="4"/>
  <c r="L873" i="4" s="1"/>
  <c r="H873" i="4"/>
  <c r="I873" i="4" s="1"/>
  <c r="E873" i="4"/>
  <c r="W872" i="4"/>
  <c r="X872" i="4" s="1"/>
  <c r="T872" i="4"/>
  <c r="U872" i="4" s="1"/>
  <c r="Q872" i="4"/>
  <c r="K872" i="4"/>
  <c r="L872" i="4" s="1"/>
  <c r="H872" i="4"/>
  <c r="I872" i="4" s="1"/>
  <c r="E872" i="4"/>
  <c r="W871" i="4"/>
  <c r="X871" i="4" s="1"/>
  <c r="T871" i="4"/>
  <c r="U871" i="4" s="1"/>
  <c r="Q871" i="4"/>
  <c r="K871" i="4"/>
  <c r="L871" i="4" s="1"/>
  <c r="H871" i="4"/>
  <c r="I871" i="4" s="1"/>
  <c r="E871" i="4"/>
  <c r="W870" i="4"/>
  <c r="X870" i="4" s="1"/>
  <c r="T870" i="4"/>
  <c r="U870" i="4" s="1"/>
  <c r="Q870" i="4"/>
  <c r="K870" i="4"/>
  <c r="L870" i="4" s="1"/>
  <c r="H870" i="4"/>
  <c r="I870" i="4" s="1"/>
  <c r="E870" i="4"/>
  <c r="W869" i="4"/>
  <c r="X869" i="4" s="1"/>
  <c r="T869" i="4"/>
  <c r="U869" i="4" s="1"/>
  <c r="Q869" i="4"/>
  <c r="K869" i="4"/>
  <c r="L869" i="4" s="1"/>
  <c r="H869" i="4"/>
  <c r="I869" i="4" s="1"/>
  <c r="E869" i="4"/>
  <c r="W868" i="4"/>
  <c r="X868" i="4" s="1"/>
  <c r="T868" i="4"/>
  <c r="U868" i="4" s="1"/>
  <c r="Q868" i="4"/>
  <c r="K868" i="4"/>
  <c r="L868" i="4" s="1"/>
  <c r="H868" i="4"/>
  <c r="I868" i="4" s="1"/>
  <c r="E868" i="4"/>
  <c r="W867" i="4"/>
  <c r="X867" i="4" s="1"/>
  <c r="T867" i="4"/>
  <c r="U867" i="4" s="1"/>
  <c r="Q867" i="4"/>
  <c r="K867" i="4"/>
  <c r="L867" i="4" s="1"/>
  <c r="H867" i="4"/>
  <c r="I867" i="4" s="1"/>
  <c r="E867" i="4"/>
  <c r="W866" i="4"/>
  <c r="X866" i="4" s="1"/>
  <c r="T866" i="4"/>
  <c r="U866" i="4" s="1"/>
  <c r="Q866" i="4"/>
  <c r="K866" i="4"/>
  <c r="L866" i="4" s="1"/>
  <c r="H866" i="4"/>
  <c r="I866" i="4" s="1"/>
  <c r="E866" i="4"/>
  <c r="W865" i="4"/>
  <c r="X865" i="4" s="1"/>
  <c r="T865" i="4"/>
  <c r="U865" i="4" s="1"/>
  <c r="Q865" i="4"/>
  <c r="K865" i="4"/>
  <c r="L865" i="4" s="1"/>
  <c r="H865" i="4"/>
  <c r="I865" i="4" s="1"/>
  <c r="E865" i="4"/>
  <c r="W864" i="4"/>
  <c r="X864" i="4" s="1"/>
  <c r="T864" i="4"/>
  <c r="U864" i="4" s="1"/>
  <c r="Q864" i="4"/>
  <c r="K864" i="4"/>
  <c r="L864" i="4" s="1"/>
  <c r="H864" i="4"/>
  <c r="I864" i="4" s="1"/>
  <c r="E864" i="4"/>
  <c r="W863" i="4"/>
  <c r="X863" i="4" s="1"/>
  <c r="T863" i="4"/>
  <c r="U863" i="4" s="1"/>
  <c r="Q863" i="4"/>
  <c r="K863" i="4"/>
  <c r="L863" i="4" s="1"/>
  <c r="H863" i="4"/>
  <c r="I863" i="4" s="1"/>
  <c r="E863" i="4"/>
  <c r="W862" i="4"/>
  <c r="X862" i="4" s="1"/>
  <c r="T862" i="4"/>
  <c r="U862" i="4" s="1"/>
  <c r="Q862" i="4"/>
  <c r="K862" i="4"/>
  <c r="L862" i="4" s="1"/>
  <c r="H862" i="4"/>
  <c r="I862" i="4" s="1"/>
  <c r="E862" i="4"/>
  <c r="W860" i="4"/>
  <c r="X860" i="4" s="1"/>
  <c r="T860" i="4"/>
  <c r="U860" i="4" s="1"/>
  <c r="Q860" i="4"/>
  <c r="K860" i="4"/>
  <c r="L860" i="4" s="1"/>
  <c r="H860" i="4"/>
  <c r="I860" i="4" s="1"/>
  <c r="E860" i="4"/>
  <c r="W859" i="4"/>
  <c r="X859" i="4" s="1"/>
  <c r="T859" i="4"/>
  <c r="U859" i="4" s="1"/>
  <c r="Q859" i="4"/>
  <c r="K859" i="4"/>
  <c r="L859" i="4" s="1"/>
  <c r="H859" i="4"/>
  <c r="I859" i="4" s="1"/>
  <c r="E859" i="4"/>
  <c r="W858" i="4"/>
  <c r="X858" i="4" s="1"/>
  <c r="T858" i="4"/>
  <c r="U858" i="4" s="1"/>
  <c r="Q858" i="4"/>
  <c r="K858" i="4"/>
  <c r="L858" i="4" s="1"/>
  <c r="H858" i="4"/>
  <c r="I858" i="4" s="1"/>
  <c r="E858" i="4"/>
  <c r="W857" i="4"/>
  <c r="X857" i="4" s="1"/>
  <c r="T857" i="4"/>
  <c r="U857" i="4" s="1"/>
  <c r="Q857" i="4"/>
  <c r="K857" i="4"/>
  <c r="L857" i="4" s="1"/>
  <c r="H857" i="4"/>
  <c r="I857" i="4" s="1"/>
  <c r="E857" i="4"/>
  <c r="W856" i="4"/>
  <c r="X856" i="4" s="1"/>
  <c r="T856" i="4"/>
  <c r="U856" i="4" s="1"/>
  <c r="Q856" i="4"/>
  <c r="K856" i="4"/>
  <c r="L856" i="4" s="1"/>
  <c r="H856" i="4"/>
  <c r="I856" i="4" s="1"/>
  <c r="E856" i="4"/>
  <c r="W855" i="4"/>
  <c r="X855" i="4" s="1"/>
  <c r="T855" i="4"/>
  <c r="U855" i="4" s="1"/>
  <c r="Q855" i="4"/>
  <c r="K855" i="4"/>
  <c r="L855" i="4" s="1"/>
  <c r="H855" i="4"/>
  <c r="I855" i="4" s="1"/>
  <c r="E855" i="4"/>
  <c r="W854" i="4"/>
  <c r="X854" i="4" s="1"/>
  <c r="T854" i="4"/>
  <c r="U854" i="4" s="1"/>
  <c r="K854" i="4"/>
  <c r="L854" i="4" s="1"/>
  <c r="H854" i="4"/>
  <c r="I854" i="4" s="1"/>
  <c r="W853" i="4"/>
  <c r="X853" i="4" s="1"/>
  <c r="T853" i="4"/>
  <c r="U853" i="4" s="1"/>
  <c r="K853" i="4"/>
  <c r="L853" i="4" s="1"/>
  <c r="H853" i="4"/>
  <c r="I853" i="4" s="1"/>
  <c r="W852" i="4"/>
  <c r="X852" i="4" s="1"/>
  <c r="T852" i="4"/>
  <c r="U852" i="4" s="1"/>
  <c r="K852" i="4"/>
  <c r="L852" i="4" s="1"/>
  <c r="H852" i="4"/>
  <c r="I852" i="4" s="1"/>
  <c r="W851" i="4"/>
  <c r="X851" i="4" s="1"/>
  <c r="T851" i="4"/>
  <c r="U851" i="4" s="1"/>
  <c r="K851" i="4"/>
  <c r="L851" i="4" s="1"/>
  <c r="H851" i="4"/>
  <c r="I851" i="4" s="1"/>
  <c r="W850" i="4"/>
  <c r="X850" i="4" s="1"/>
  <c r="T850" i="4"/>
  <c r="U850" i="4" s="1"/>
  <c r="K850" i="4"/>
  <c r="L850" i="4" s="1"/>
  <c r="H850" i="4"/>
  <c r="I850" i="4" s="1"/>
  <c r="W849" i="4"/>
  <c r="X849" i="4" s="1"/>
  <c r="T849" i="4"/>
  <c r="U849" i="4" s="1"/>
  <c r="Q849" i="4"/>
  <c r="K849" i="4"/>
  <c r="L849" i="4" s="1"/>
  <c r="H849" i="4"/>
  <c r="I849" i="4" s="1"/>
  <c r="E849" i="4"/>
  <c r="W848" i="4"/>
  <c r="X848" i="4" s="1"/>
  <c r="T848" i="4"/>
  <c r="U848" i="4" s="1"/>
  <c r="Q848" i="4"/>
  <c r="K848" i="4"/>
  <c r="L848" i="4" s="1"/>
  <c r="H848" i="4"/>
  <c r="I848" i="4" s="1"/>
  <c r="E848" i="4"/>
  <c r="W847" i="4"/>
  <c r="X847" i="4" s="1"/>
  <c r="T847" i="4"/>
  <c r="U847" i="4" s="1"/>
  <c r="Q847" i="4"/>
  <c r="K847" i="4"/>
  <c r="L847" i="4" s="1"/>
  <c r="H847" i="4"/>
  <c r="I847" i="4" s="1"/>
  <c r="E847" i="4"/>
  <c r="W846" i="4"/>
  <c r="X846" i="4" s="1"/>
  <c r="T846" i="4"/>
  <c r="U846" i="4" s="1"/>
  <c r="Q846" i="4"/>
  <c r="K846" i="4"/>
  <c r="L846" i="4" s="1"/>
  <c r="H846" i="4"/>
  <c r="I846" i="4" s="1"/>
  <c r="E846" i="4"/>
  <c r="W845" i="4"/>
  <c r="X845" i="4" s="1"/>
  <c r="T845" i="4"/>
  <c r="U845" i="4" s="1"/>
  <c r="Q845" i="4"/>
  <c r="K845" i="4"/>
  <c r="L845" i="4" s="1"/>
  <c r="H845" i="4"/>
  <c r="I845" i="4" s="1"/>
  <c r="E845" i="4"/>
  <c r="V839" i="4"/>
  <c r="S839" i="4"/>
  <c r="J839" i="4"/>
  <c r="G839" i="4"/>
  <c r="W838" i="4"/>
  <c r="X838" i="4" s="1"/>
  <c r="T838" i="4"/>
  <c r="U838" i="4" s="1"/>
  <c r="Q838" i="4"/>
  <c r="K838" i="4"/>
  <c r="L838" i="4" s="1"/>
  <c r="H838" i="4"/>
  <c r="I838" i="4" s="1"/>
  <c r="E838" i="4"/>
  <c r="W837" i="4"/>
  <c r="X837" i="4" s="1"/>
  <c r="T837" i="4"/>
  <c r="U837" i="4" s="1"/>
  <c r="Q837" i="4"/>
  <c r="K837" i="4"/>
  <c r="L837" i="4" s="1"/>
  <c r="H837" i="4"/>
  <c r="I837" i="4" s="1"/>
  <c r="E837" i="4"/>
  <c r="W836" i="4"/>
  <c r="X836" i="4" s="1"/>
  <c r="T836" i="4"/>
  <c r="U836" i="4" s="1"/>
  <c r="Q836" i="4"/>
  <c r="K836" i="4"/>
  <c r="L836" i="4" s="1"/>
  <c r="H836" i="4"/>
  <c r="I836" i="4" s="1"/>
  <c r="E836" i="4"/>
  <c r="W834" i="4"/>
  <c r="X834" i="4" s="1"/>
  <c r="T834" i="4"/>
  <c r="U834" i="4" s="1"/>
  <c r="Q834" i="4"/>
  <c r="K834" i="4"/>
  <c r="L834" i="4" s="1"/>
  <c r="H834" i="4"/>
  <c r="I834" i="4" s="1"/>
  <c r="E834" i="4"/>
  <c r="W833" i="4"/>
  <c r="X833" i="4" s="1"/>
  <c r="T833" i="4"/>
  <c r="U833" i="4" s="1"/>
  <c r="Q833" i="4"/>
  <c r="K833" i="4"/>
  <c r="L833" i="4" s="1"/>
  <c r="H833" i="4"/>
  <c r="I833" i="4" s="1"/>
  <c r="E833" i="4"/>
  <c r="W832" i="4"/>
  <c r="X832" i="4" s="1"/>
  <c r="T832" i="4"/>
  <c r="U832" i="4" s="1"/>
  <c r="Q832" i="4"/>
  <c r="K832" i="4"/>
  <c r="L832" i="4" s="1"/>
  <c r="H832" i="4"/>
  <c r="I832" i="4" s="1"/>
  <c r="E832" i="4"/>
  <c r="W831" i="4"/>
  <c r="X831" i="4" s="1"/>
  <c r="T831" i="4"/>
  <c r="U831" i="4" s="1"/>
  <c r="Q831" i="4"/>
  <c r="K831" i="4"/>
  <c r="L831" i="4" s="1"/>
  <c r="H831" i="4"/>
  <c r="I831" i="4" s="1"/>
  <c r="E831" i="4"/>
  <c r="W830" i="4"/>
  <c r="X830" i="4" s="1"/>
  <c r="T830" i="4"/>
  <c r="U830" i="4" s="1"/>
  <c r="Q830" i="4"/>
  <c r="K830" i="4"/>
  <c r="L830" i="4" s="1"/>
  <c r="H830" i="4"/>
  <c r="I830" i="4" s="1"/>
  <c r="E830" i="4"/>
  <c r="W829" i="4"/>
  <c r="X829" i="4" s="1"/>
  <c r="T829" i="4"/>
  <c r="U829" i="4" s="1"/>
  <c r="Q829" i="4"/>
  <c r="K829" i="4"/>
  <c r="L829" i="4" s="1"/>
  <c r="H829" i="4"/>
  <c r="I829" i="4" s="1"/>
  <c r="E829" i="4"/>
  <c r="W828" i="4"/>
  <c r="X828" i="4" s="1"/>
  <c r="T828" i="4"/>
  <c r="U828" i="4" s="1"/>
  <c r="Q828" i="4"/>
  <c r="K828" i="4"/>
  <c r="L828" i="4" s="1"/>
  <c r="H828" i="4"/>
  <c r="I828" i="4" s="1"/>
  <c r="E828" i="4"/>
  <c r="W827" i="4"/>
  <c r="X827" i="4" s="1"/>
  <c r="T827" i="4"/>
  <c r="U827" i="4" s="1"/>
  <c r="Q827" i="4"/>
  <c r="K827" i="4"/>
  <c r="L827" i="4" s="1"/>
  <c r="H827" i="4"/>
  <c r="I827" i="4" s="1"/>
  <c r="E827" i="4"/>
  <c r="W826" i="4"/>
  <c r="X826" i="4" s="1"/>
  <c r="T826" i="4"/>
  <c r="U826" i="4" s="1"/>
  <c r="Q826" i="4"/>
  <c r="K826" i="4"/>
  <c r="L826" i="4" s="1"/>
  <c r="H826" i="4"/>
  <c r="I826" i="4" s="1"/>
  <c r="E826" i="4"/>
  <c r="W825" i="4"/>
  <c r="X825" i="4" s="1"/>
  <c r="T825" i="4"/>
  <c r="U825" i="4" s="1"/>
  <c r="Q825" i="4"/>
  <c r="K825" i="4"/>
  <c r="L825" i="4" s="1"/>
  <c r="H825" i="4"/>
  <c r="I825" i="4" s="1"/>
  <c r="E825" i="4"/>
  <c r="W824" i="4"/>
  <c r="X824" i="4" s="1"/>
  <c r="T824" i="4"/>
  <c r="U824" i="4" s="1"/>
  <c r="Q824" i="4"/>
  <c r="K824" i="4"/>
  <c r="L824" i="4" s="1"/>
  <c r="H824" i="4"/>
  <c r="I824" i="4" s="1"/>
  <c r="E824" i="4"/>
  <c r="W823" i="4"/>
  <c r="X823" i="4" s="1"/>
  <c r="T823" i="4"/>
  <c r="U823" i="4" s="1"/>
  <c r="Q823" i="4"/>
  <c r="K823" i="4"/>
  <c r="L823" i="4" s="1"/>
  <c r="H823" i="4"/>
  <c r="I823" i="4" s="1"/>
  <c r="E823" i="4"/>
  <c r="W822" i="4"/>
  <c r="X822" i="4" s="1"/>
  <c r="T822" i="4"/>
  <c r="U822" i="4" s="1"/>
  <c r="Q822" i="4"/>
  <c r="K822" i="4"/>
  <c r="L822" i="4" s="1"/>
  <c r="H822" i="4"/>
  <c r="I822" i="4" s="1"/>
  <c r="E822" i="4"/>
  <c r="W821" i="4"/>
  <c r="X821" i="4" s="1"/>
  <c r="T821" i="4"/>
  <c r="U821" i="4" s="1"/>
  <c r="Q821" i="4"/>
  <c r="K821" i="4"/>
  <c r="L821" i="4" s="1"/>
  <c r="H821" i="4"/>
  <c r="I821" i="4" s="1"/>
  <c r="E821" i="4"/>
  <c r="W820" i="4"/>
  <c r="X820" i="4" s="1"/>
  <c r="T820" i="4"/>
  <c r="U820" i="4" s="1"/>
  <c r="Q820" i="4"/>
  <c r="K820" i="4"/>
  <c r="L820" i="4" s="1"/>
  <c r="H820" i="4"/>
  <c r="I820" i="4" s="1"/>
  <c r="E820" i="4"/>
  <c r="W818" i="4"/>
  <c r="X818" i="4" s="1"/>
  <c r="T818" i="4"/>
  <c r="U818" i="4" s="1"/>
  <c r="Q818" i="4"/>
  <c r="K818" i="4"/>
  <c r="L818" i="4" s="1"/>
  <c r="H818" i="4"/>
  <c r="I818" i="4" s="1"/>
  <c r="E818" i="4"/>
  <c r="W817" i="4"/>
  <c r="X817" i="4" s="1"/>
  <c r="T817" i="4"/>
  <c r="U817" i="4" s="1"/>
  <c r="Q817" i="4"/>
  <c r="K817" i="4"/>
  <c r="L817" i="4" s="1"/>
  <c r="H817" i="4"/>
  <c r="I817" i="4" s="1"/>
  <c r="E817" i="4"/>
  <c r="W816" i="4"/>
  <c r="X816" i="4" s="1"/>
  <c r="T816" i="4"/>
  <c r="U816" i="4" s="1"/>
  <c r="Q816" i="4"/>
  <c r="K816" i="4"/>
  <c r="L816" i="4" s="1"/>
  <c r="H816" i="4"/>
  <c r="I816" i="4" s="1"/>
  <c r="E816" i="4"/>
  <c r="W815" i="4"/>
  <c r="X815" i="4" s="1"/>
  <c r="T815" i="4"/>
  <c r="U815" i="4" s="1"/>
  <c r="Q815" i="4"/>
  <c r="K815" i="4"/>
  <c r="L815" i="4" s="1"/>
  <c r="H815" i="4"/>
  <c r="I815" i="4" s="1"/>
  <c r="E815" i="4"/>
  <c r="W814" i="4"/>
  <c r="X814" i="4" s="1"/>
  <c r="T814" i="4"/>
  <c r="U814" i="4" s="1"/>
  <c r="Q814" i="4"/>
  <c r="K814" i="4"/>
  <c r="L814" i="4" s="1"/>
  <c r="H814" i="4"/>
  <c r="I814" i="4" s="1"/>
  <c r="E814" i="4"/>
  <c r="W813" i="4"/>
  <c r="X813" i="4" s="1"/>
  <c r="T813" i="4"/>
  <c r="U813" i="4" s="1"/>
  <c r="Q813" i="4"/>
  <c r="K813" i="4"/>
  <c r="L813" i="4" s="1"/>
  <c r="H813" i="4"/>
  <c r="I813" i="4" s="1"/>
  <c r="E813" i="4"/>
  <c r="W812" i="4"/>
  <c r="X812" i="4" s="1"/>
  <c r="T812" i="4"/>
  <c r="U812" i="4" s="1"/>
  <c r="K812" i="4"/>
  <c r="L812" i="4" s="1"/>
  <c r="H812" i="4"/>
  <c r="I812" i="4" s="1"/>
  <c r="W811" i="4"/>
  <c r="X811" i="4" s="1"/>
  <c r="T811" i="4"/>
  <c r="U811" i="4" s="1"/>
  <c r="K811" i="4"/>
  <c r="L811" i="4" s="1"/>
  <c r="H811" i="4"/>
  <c r="I811" i="4" s="1"/>
  <c r="W810" i="4"/>
  <c r="X810" i="4" s="1"/>
  <c r="T810" i="4"/>
  <c r="U810" i="4" s="1"/>
  <c r="K810" i="4"/>
  <c r="L810" i="4" s="1"/>
  <c r="H810" i="4"/>
  <c r="I810" i="4" s="1"/>
  <c r="W809" i="4"/>
  <c r="X809" i="4" s="1"/>
  <c r="T809" i="4"/>
  <c r="U809" i="4" s="1"/>
  <c r="K809" i="4"/>
  <c r="L809" i="4" s="1"/>
  <c r="H809" i="4"/>
  <c r="I809" i="4" s="1"/>
  <c r="W808" i="4"/>
  <c r="X808" i="4" s="1"/>
  <c r="T808" i="4"/>
  <c r="U808" i="4" s="1"/>
  <c r="K808" i="4"/>
  <c r="L808" i="4" s="1"/>
  <c r="H808" i="4"/>
  <c r="I808" i="4" s="1"/>
  <c r="W807" i="4"/>
  <c r="X807" i="4" s="1"/>
  <c r="T807" i="4"/>
  <c r="U807" i="4" s="1"/>
  <c r="Q807" i="4"/>
  <c r="K807" i="4"/>
  <c r="L807" i="4" s="1"/>
  <c r="H807" i="4"/>
  <c r="I807" i="4" s="1"/>
  <c r="E807" i="4"/>
  <c r="W806" i="4"/>
  <c r="X806" i="4" s="1"/>
  <c r="T806" i="4"/>
  <c r="U806" i="4" s="1"/>
  <c r="Q806" i="4"/>
  <c r="K806" i="4"/>
  <c r="L806" i="4" s="1"/>
  <c r="H806" i="4"/>
  <c r="I806" i="4" s="1"/>
  <c r="E806" i="4"/>
  <c r="W805" i="4"/>
  <c r="X805" i="4" s="1"/>
  <c r="T805" i="4"/>
  <c r="U805" i="4" s="1"/>
  <c r="Q805" i="4"/>
  <c r="K805" i="4"/>
  <c r="L805" i="4" s="1"/>
  <c r="H805" i="4"/>
  <c r="I805" i="4" s="1"/>
  <c r="E805" i="4"/>
  <c r="W804" i="4"/>
  <c r="X804" i="4" s="1"/>
  <c r="T804" i="4"/>
  <c r="U804" i="4" s="1"/>
  <c r="Q804" i="4"/>
  <c r="K804" i="4"/>
  <c r="L804" i="4" s="1"/>
  <c r="H804" i="4"/>
  <c r="I804" i="4" s="1"/>
  <c r="E804" i="4"/>
  <c r="W803" i="4"/>
  <c r="X803" i="4" s="1"/>
  <c r="T803" i="4"/>
  <c r="U803" i="4" s="1"/>
  <c r="Q803" i="4"/>
  <c r="K803" i="4"/>
  <c r="L803" i="4" s="1"/>
  <c r="H803" i="4"/>
  <c r="I803" i="4" s="1"/>
  <c r="E803" i="4"/>
  <c r="V797" i="4"/>
  <c r="S797" i="4"/>
  <c r="J797" i="4"/>
  <c r="G797" i="4"/>
  <c r="W796" i="4"/>
  <c r="X796" i="4" s="1"/>
  <c r="T796" i="4"/>
  <c r="U796" i="4" s="1"/>
  <c r="Q796" i="4"/>
  <c r="K796" i="4"/>
  <c r="L796" i="4" s="1"/>
  <c r="H796" i="4"/>
  <c r="I796" i="4" s="1"/>
  <c r="E796" i="4"/>
  <c r="W795" i="4"/>
  <c r="X795" i="4" s="1"/>
  <c r="T795" i="4"/>
  <c r="U795" i="4" s="1"/>
  <c r="Q795" i="4"/>
  <c r="K795" i="4"/>
  <c r="L795" i="4" s="1"/>
  <c r="H795" i="4"/>
  <c r="I795" i="4" s="1"/>
  <c r="E795" i="4"/>
  <c r="W794" i="4"/>
  <c r="X794" i="4" s="1"/>
  <c r="T794" i="4"/>
  <c r="U794" i="4" s="1"/>
  <c r="Q794" i="4"/>
  <c r="K794" i="4"/>
  <c r="L794" i="4" s="1"/>
  <c r="H794" i="4"/>
  <c r="I794" i="4" s="1"/>
  <c r="E794" i="4"/>
  <c r="W792" i="4"/>
  <c r="X792" i="4" s="1"/>
  <c r="T792" i="4"/>
  <c r="U792" i="4" s="1"/>
  <c r="Q792" i="4"/>
  <c r="K792" i="4"/>
  <c r="L792" i="4" s="1"/>
  <c r="H792" i="4"/>
  <c r="I792" i="4" s="1"/>
  <c r="E792" i="4"/>
  <c r="W791" i="4"/>
  <c r="X791" i="4" s="1"/>
  <c r="T791" i="4"/>
  <c r="U791" i="4" s="1"/>
  <c r="Q791" i="4"/>
  <c r="K791" i="4"/>
  <c r="L791" i="4" s="1"/>
  <c r="H791" i="4"/>
  <c r="I791" i="4" s="1"/>
  <c r="E791" i="4"/>
  <c r="W790" i="4"/>
  <c r="X790" i="4" s="1"/>
  <c r="T790" i="4"/>
  <c r="U790" i="4" s="1"/>
  <c r="Q790" i="4"/>
  <c r="K790" i="4"/>
  <c r="L790" i="4" s="1"/>
  <c r="H790" i="4"/>
  <c r="I790" i="4" s="1"/>
  <c r="E790" i="4"/>
  <c r="W789" i="4"/>
  <c r="X789" i="4" s="1"/>
  <c r="T789" i="4"/>
  <c r="U789" i="4" s="1"/>
  <c r="Q789" i="4"/>
  <c r="K789" i="4"/>
  <c r="L789" i="4" s="1"/>
  <c r="H789" i="4"/>
  <c r="I789" i="4" s="1"/>
  <c r="E789" i="4"/>
  <c r="W788" i="4"/>
  <c r="X788" i="4" s="1"/>
  <c r="T788" i="4"/>
  <c r="U788" i="4" s="1"/>
  <c r="Q788" i="4"/>
  <c r="K788" i="4"/>
  <c r="L788" i="4" s="1"/>
  <c r="H788" i="4"/>
  <c r="I788" i="4" s="1"/>
  <c r="E788" i="4"/>
  <c r="W787" i="4"/>
  <c r="X787" i="4" s="1"/>
  <c r="T787" i="4"/>
  <c r="U787" i="4" s="1"/>
  <c r="Q787" i="4"/>
  <c r="K787" i="4"/>
  <c r="L787" i="4" s="1"/>
  <c r="H787" i="4"/>
  <c r="I787" i="4" s="1"/>
  <c r="E787" i="4"/>
  <c r="W786" i="4"/>
  <c r="X786" i="4" s="1"/>
  <c r="T786" i="4"/>
  <c r="U786" i="4" s="1"/>
  <c r="Q786" i="4"/>
  <c r="K786" i="4"/>
  <c r="L786" i="4" s="1"/>
  <c r="H786" i="4"/>
  <c r="I786" i="4" s="1"/>
  <c r="E786" i="4"/>
  <c r="W785" i="4"/>
  <c r="X785" i="4" s="1"/>
  <c r="T785" i="4"/>
  <c r="U785" i="4" s="1"/>
  <c r="Q785" i="4"/>
  <c r="K785" i="4"/>
  <c r="L785" i="4" s="1"/>
  <c r="H785" i="4"/>
  <c r="I785" i="4" s="1"/>
  <c r="E785" i="4"/>
  <c r="W784" i="4"/>
  <c r="X784" i="4" s="1"/>
  <c r="T784" i="4"/>
  <c r="U784" i="4" s="1"/>
  <c r="Q784" i="4"/>
  <c r="K784" i="4"/>
  <c r="L784" i="4" s="1"/>
  <c r="H784" i="4"/>
  <c r="I784" i="4" s="1"/>
  <c r="E784" i="4"/>
  <c r="W783" i="4"/>
  <c r="X783" i="4" s="1"/>
  <c r="T783" i="4"/>
  <c r="U783" i="4" s="1"/>
  <c r="Q783" i="4"/>
  <c r="K783" i="4"/>
  <c r="L783" i="4" s="1"/>
  <c r="H783" i="4"/>
  <c r="I783" i="4" s="1"/>
  <c r="E783" i="4"/>
  <c r="W782" i="4"/>
  <c r="X782" i="4" s="1"/>
  <c r="T782" i="4"/>
  <c r="U782" i="4" s="1"/>
  <c r="Q782" i="4"/>
  <c r="K782" i="4"/>
  <c r="L782" i="4" s="1"/>
  <c r="H782" i="4"/>
  <c r="I782" i="4" s="1"/>
  <c r="E782" i="4"/>
  <c r="W781" i="4"/>
  <c r="X781" i="4" s="1"/>
  <c r="T781" i="4"/>
  <c r="U781" i="4" s="1"/>
  <c r="Q781" i="4"/>
  <c r="K781" i="4"/>
  <c r="L781" i="4" s="1"/>
  <c r="H781" i="4"/>
  <c r="I781" i="4" s="1"/>
  <c r="E781" i="4"/>
  <c r="W780" i="4"/>
  <c r="X780" i="4" s="1"/>
  <c r="T780" i="4"/>
  <c r="U780" i="4" s="1"/>
  <c r="Q780" i="4"/>
  <c r="K780" i="4"/>
  <c r="L780" i="4" s="1"/>
  <c r="H780" i="4"/>
  <c r="I780" i="4" s="1"/>
  <c r="E780" i="4"/>
  <c r="W779" i="4"/>
  <c r="X779" i="4" s="1"/>
  <c r="T779" i="4"/>
  <c r="U779" i="4" s="1"/>
  <c r="Q779" i="4"/>
  <c r="K779" i="4"/>
  <c r="L779" i="4" s="1"/>
  <c r="H779" i="4"/>
  <c r="I779" i="4" s="1"/>
  <c r="E779" i="4"/>
  <c r="W778" i="4"/>
  <c r="X778" i="4" s="1"/>
  <c r="T778" i="4"/>
  <c r="U778" i="4" s="1"/>
  <c r="Q778" i="4"/>
  <c r="K778" i="4"/>
  <c r="L778" i="4" s="1"/>
  <c r="H778" i="4"/>
  <c r="I778" i="4" s="1"/>
  <c r="E778" i="4"/>
  <c r="W776" i="4"/>
  <c r="X776" i="4" s="1"/>
  <c r="T776" i="4"/>
  <c r="U776" i="4" s="1"/>
  <c r="Q776" i="4"/>
  <c r="K776" i="4"/>
  <c r="L776" i="4" s="1"/>
  <c r="H776" i="4"/>
  <c r="I776" i="4" s="1"/>
  <c r="E776" i="4"/>
  <c r="W775" i="4"/>
  <c r="X775" i="4" s="1"/>
  <c r="T775" i="4"/>
  <c r="U775" i="4" s="1"/>
  <c r="Q775" i="4"/>
  <c r="K775" i="4"/>
  <c r="L775" i="4" s="1"/>
  <c r="H775" i="4"/>
  <c r="I775" i="4" s="1"/>
  <c r="E775" i="4"/>
  <c r="W774" i="4"/>
  <c r="X774" i="4" s="1"/>
  <c r="T774" i="4"/>
  <c r="U774" i="4" s="1"/>
  <c r="Q774" i="4"/>
  <c r="K774" i="4"/>
  <c r="L774" i="4" s="1"/>
  <c r="H774" i="4"/>
  <c r="I774" i="4" s="1"/>
  <c r="E774" i="4"/>
  <c r="W773" i="4"/>
  <c r="X773" i="4" s="1"/>
  <c r="T773" i="4"/>
  <c r="U773" i="4" s="1"/>
  <c r="Q773" i="4"/>
  <c r="K773" i="4"/>
  <c r="L773" i="4" s="1"/>
  <c r="H773" i="4"/>
  <c r="I773" i="4" s="1"/>
  <c r="E773" i="4"/>
  <c r="W772" i="4"/>
  <c r="X772" i="4" s="1"/>
  <c r="T772" i="4"/>
  <c r="U772" i="4" s="1"/>
  <c r="Q772" i="4"/>
  <c r="K772" i="4"/>
  <c r="L772" i="4" s="1"/>
  <c r="H772" i="4"/>
  <c r="I772" i="4" s="1"/>
  <c r="E772" i="4"/>
  <c r="W771" i="4"/>
  <c r="X771" i="4" s="1"/>
  <c r="T771" i="4"/>
  <c r="U771" i="4" s="1"/>
  <c r="Q771" i="4"/>
  <c r="K771" i="4"/>
  <c r="L771" i="4" s="1"/>
  <c r="H771" i="4"/>
  <c r="I771" i="4" s="1"/>
  <c r="E771" i="4"/>
  <c r="W770" i="4"/>
  <c r="X770" i="4" s="1"/>
  <c r="T770" i="4"/>
  <c r="U770" i="4" s="1"/>
  <c r="K770" i="4"/>
  <c r="L770" i="4" s="1"/>
  <c r="H770" i="4"/>
  <c r="I770" i="4" s="1"/>
  <c r="W769" i="4"/>
  <c r="X769" i="4" s="1"/>
  <c r="T769" i="4"/>
  <c r="U769" i="4" s="1"/>
  <c r="K769" i="4"/>
  <c r="L769" i="4" s="1"/>
  <c r="H769" i="4"/>
  <c r="I769" i="4" s="1"/>
  <c r="W768" i="4"/>
  <c r="X768" i="4" s="1"/>
  <c r="T768" i="4"/>
  <c r="U768" i="4" s="1"/>
  <c r="K768" i="4"/>
  <c r="L768" i="4" s="1"/>
  <c r="H768" i="4"/>
  <c r="I768" i="4" s="1"/>
  <c r="W767" i="4"/>
  <c r="X767" i="4" s="1"/>
  <c r="T767" i="4"/>
  <c r="U767" i="4" s="1"/>
  <c r="K767" i="4"/>
  <c r="L767" i="4" s="1"/>
  <c r="H767" i="4"/>
  <c r="I767" i="4" s="1"/>
  <c r="W766" i="4"/>
  <c r="X766" i="4" s="1"/>
  <c r="T766" i="4"/>
  <c r="U766" i="4" s="1"/>
  <c r="K766" i="4"/>
  <c r="L766" i="4" s="1"/>
  <c r="H766" i="4"/>
  <c r="I766" i="4" s="1"/>
  <c r="W765" i="4"/>
  <c r="X765" i="4" s="1"/>
  <c r="T765" i="4"/>
  <c r="U765" i="4" s="1"/>
  <c r="Q765" i="4"/>
  <c r="K765" i="4"/>
  <c r="L765" i="4" s="1"/>
  <c r="H765" i="4"/>
  <c r="I765" i="4" s="1"/>
  <c r="E765" i="4"/>
  <c r="W764" i="4"/>
  <c r="X764" i="4" s="1"/>
  <c r="T764" i="4"/>
  <c r="U764" i="4" s="1"/>
  <c r="Q764" i="4"/>
  <c r="K764" i="4"/>
  <c r="L764" i="4" s="1"/>
  <c r="H764" i="4"/>
  <c r="I764" i="4" s="1"/>
  <c r="E764" i="4"/>
  <c r="W763" i="4"/>
  <c r="X763" i="4" s="1"/>
  <c r="T763" i="4"/>
  <c r="U763" i="4" s="1"/>
  <c r="Q763" i="4"/>
  <c r="K763" i="4"/>
  <c r="L763" i="4" s="1"/>
  <c r="H763" i="4"/>
  <c r="I763" i="4" s="1"/>
  <c r="E763" i="4"/>
  <c r="W762" i="4"/>
  <c r="X762" i="4" s="1"/>
  <c r="T762" i="4"/>
  <c r="U762" i="4" s="1"/>
  <c r="Q762" i="4"/>
  <c r="K762" i="4"/>
  <c r="L762" i="4" s="1"/>
  <c r="H762" i="4"/>
  <c r="I762" i="4" s="1"/>
  <c r="E762" i="4"/>
  <c r="W761" i="4"/>
  <c r="X761" i="4" s="1"/>
  <c r="T761" i="4"/>
  <c r="U761" i="4" s="1"/>
  <c r="Q761" i="4"/>
  <c r="K761" i="4"/>
  <c r="L761" i="4" s="1"/>
  <c r="H761" i="4"/>
  <c r="I761" i="4" s="1"/>
  <c r="E761" i="4"/>
  <c r="V755" i="4"/>
  <c r="S755" i="4"/>
  <c r="J755" i="4"/>
  <c r="G755" i="4"/>
  <c r="W754" i="4"/>
  <c r="X754" i="4" s="1"/>
  <c r="T754" i="4"/>
  <c r="U754" i="4" s="1"/>
  <c r="Q754" i="4"/>
  <c r="K754" i="4"/>
  <c r="L754" i="4" s="1"/>
  <c r="H754" i="4"/>
  <c r="I754" i="4" s="1"/>
  <c r="E754" i="4"/>
  <c r="W753" i="4"/>
  <c r="X753" i="4" s="1"/>
  <c r="T753" i="4"/>
  <c r="U753" i="4" s="1"/>
  <c r="Q753" i="4"/>
  <c r="K753" i="4"/>
  <c r="L753" i="4" s="1"/>
  <c r="H753" i="4"/>
  <c r="I753" i="4" s="1"/>
  <c r="E753" i="4"/>
  <c r="W752" i="4"/>
  <c r="X752" i="4" s="1"/>
  <c r="T752" i="4"/>
  <c r="U752" i="4" s="1"/>
  <c r="Q752" i="4"/>
  <c r="K752" i="4"/>
  <c r="L752" i="4" s="1"/>
  <c r="H752" i="4"/>
  <c r="I752" i="4" s="1"/>
  <c r="E752" i="4"/>
  <c r="W750" i="4"/>
  <c r="X750" i="4" s="1"/>
  <c r="T750" i="4"/>
  <c r="U750" i="4" s="1"/>
  <c r="Q750" i="4"/>
  <c r="K750" i="4"/>
  <c r="L750" i="4" s="1"/>
  <c r="H750" i="4"/>
  <c r="I750" i="4" s="1"/>
  <c r="E750" i="4"/>
  <c r="W749" i="4"/>
  <c r="X749" i="4" s="1"/>
  <c r="T749" i="4"/>
  <c r="U749" i="4" s="1"/>
  <c r="Q749" i="4"/>
  <c r="K749" i="4"/>
  <c r="L749" i="4" s="1"/>
  <c r="H749" i="4"/>
  <c r="I749" i="4" s="1"/>
  <c r="E749" i="4"/>
  <c r="W748" i="4"/>
  <c r="X748" i="4" s="1"/>
  <c r="T748" i="4"/>
  <c r="U748" i="4" s="1"/>
  <c r="Q748" i="4"/>
  <c r="K748" i="4"/>
  <c r="L748" i="4" s="1"/>
  <c r="H748" i="4"/>
  <c r="I748" i="4" s="1"/>
  <c r="E748" i="4"/>
  <c r="W747" i="4"/>
  <c r="X747" i="4" s="1"/>
  <c r="T747" i="4"/>
  <c r="U747" i="4" s="1"/>
  <c r="Q747" i="4"/>
  <c r="K747" i="4"/>
  <c r="L747" i="4" s="1"/>
  <c r="H747" i="4"/>
  <c r="I747" i="4" s="1"/>
  <c r="E747" i="4"/>
  <c r="W746" i="4"/>
  <c r="X746" i="4" s="1"/>
  <c r="T746" i="4"/>
  <c r="U746" i="4" s="1"/>
  <c r="Q746" i="4"/>
  <c r="K746" i="4"/>
  <c r="L746" i="4" s="1"/>
  <c r="H746" i="4"/>
  <c r="I746" i="4" s="1"/>
  <c r="E746" i="4"/>
  <c r="W745" i="4"/>
  <c r="X745" i="4" s="1"/>
  <c r="T745" i="4"/>
  <c r="U745" i="4" s="1"/>
  <c r="Q745" i="4"/>
  <c r="K745" i="4"/>
  <c r="L745" i="4" s="1"/>
  <c r="H745" i="4"/>
  <c r="I745" i="4" s="1"/>
  <c r="E745" i="4"/>
  <c r="W744" i="4"/>
  <c r="X744" i="4" s="1"/>
  <c r="T744" i="4"/>
  <c r="U744" i="4" s="1"/>
  <c r="Q744" i="4"/>
  <c r="K744" i="4"/>
  <c r="L744" i="4" s="1"/>
  <c r="H744" i="4"/>
  <c r="I744" i="4" s="1"/>
  <c r="E744" i="4"/>
  <c r="W743" i="4"/>
  <c r="X743" i="4" s="1"/>
  <c r="T743" i="4"/>
  <c r="U743" i="4" s="1"/>
  <c r="Q743" i="4"/>
  <c r="K743" i="4"/>
  <c r="L743" i="4" s="1"/>
  <c r="H743" i="4"/>
  <c r="I743" i="4" s="1"/>
  <c r="E743" i="4"/>
  <c r="W742" i="4"/>
  <c r="X742" i="4" s="1"/>
  <c r="T742" i="4"/>
  <c r="U742" i="4" s="1"/>
  <c r="Q742" i="4"/>
  <c r="K742" i="4"/>
  <c r="L742" i="4" s="1"/>
  <c r="H742" i="4"/>
  <c r="I742" i="4" s="1"/>
  <c r="E742" i="4"/>
  <c r="W741" i="4"/>
  <c r="X741" i="4" s="1"/>
  <c r="T741" i="4"/>
  <c r="U741" i="4" s="1"/>
  <c r="Q741" i="4"/>
  <c r="K741" i="4"/>
  <c r="L741" i="4" s="1"/>
  <c r="H741" i="4"/>
  <c r="I741" i="4" s="1"/>
  <c r="E741" i="4"/>
  <c r="W740" i="4"/>
  <c r="X740" i="4" s="1"/>
  <c r="T740" i="4"/>
  <c r="U740" i="4" s="1"/>
  <c r="Q740" i="4"/>
  <c r="K740" i="4"/>
  <c r="L740" i="4" s="1"/>
  <c r="H740" i="4"/>
  <c r="I740" i="4" s="1"/>
  <c r="E740" i="4"/>
  <c r="W739" i="4"/>
  <c r="X739" i="4" s="1"/>
  <c r="T739" i="4"/>
  <c r="U739" i="4" s="1"/>
  <c r="Q739" i="4"/>
  <c r="K739" i="4"/>
  <c r="L739" i="4" s="1"/>
  <c r="H739" i="4"/>
  <c r="I739" i="4" s="1"/>
  <c r="E739" i="4"/>
  <c r="W738" i="4"/>
  <c r="X738" i="4" s="1"/>
  <c r="T738" i="4"/>
  <c r="U738" i="4" s="1"/>
  <c r="Q738" i="4"/>
  <c r="K738" i="4"/>
  <c r="L738" i="4" s="1"/>
  <c r="H738" i="4"/>
  <c r="I738" i="4" s="1"/>
  <c r="E738" i="4"/>
  <c r="W737" i="4"/>
  <c r="X737" i="4" s="1"/>
  <c r="T737" i="4"/>
  <c r="U737" i="4" s="1"/>
  <c r="Q737" i="4"/>
  <c r="K737" i="4"/>
  <c r="L737" i="4" s="1"/>
  <c r="H737" i="4"/>
  <c r="I737" i="4" s="1"/>
  <c r="E737" i="4"/>
  <c r="W736" i="4"/>
  <c r="X736" i="4" s="1"/>
  <c r="T736" i="4"/>
  <c r="U736" i="4" s="1"/>
  <c r="Q736" i="4"/>
  <c r="K736" i="4"/>
  <c r="L736" i="4" s="1"/>
  <c r="H736" i="4"/>
  <c r="I736" i="4" s="1"/>
  <c r="E736" i="4"/>
  <c r="W734" i="4"/>
  <c r="X734" i="4" s="1"/>
  <c r="T734" i="4"/>
  <c r="U734" i="4" s="1"/>
  <c r="Q734" i="4"/>
  <c r="K734" i="4"/>
  <c r="L734" i="4" s="1"/>
  <c r="H734" i="4"/>
  <c r="I734" i="4" s="1"/>
  <c r="E734" i="4"/>
  <c r="W733" i="4"/>
  <c r="X733" i="4" s="1"/>
  <c r="T733" i="4"/>
  <c r="U733" i="4" s="1"/>
  <c r="Q733" i="4"/>
  <c r="K733" i="4"/>
  <c r="L733" i="4" s="1"/>
  <c r="H733" i="4"/>
  <c r="I733" i="4" s="1"/>
  <c r="E733" i="4"/>
  <c r="W732" i="4"/>
  <c r="X732" i="4" s="1"/>
  <c r="T732" i="4"/>
  <c r="U732" i="4" s="1"/>
  <c r="Q732" i="4"/>
  <c r="K732" i="4"/>
  <c r="L732" i="4" s="1"/>
  <c r="H732" i="4"/>
  <c r="I732" i="4" s="1"/>
  <c r="E732" i="4"/>
  <c r="W731" i="4"/>
  <c r="X731" i="4" s="1"/>
  <c r="T731" i="4"/>
  <c r="U731" i="4" s="1"/>
  <c r="Q731" i="4"/>
  <c r="K731" i="4"/>
  <c r="L731" i="4" s="1"/>
  <c r="H731" i="4"/>
  <c r="I731" i="4" s="1"/>
  <c r="E731" i="4"/>
  <c r="W730" i="4"/>
  <c r="X730" i="4" s="1"/>
  <c r="T730" i="4"/>
  <c r="U730" i="4" s="1"/>
  <c r="Q730" i="4"/>
  <c r="K730" i="4"/>
  <c r="L730" i="4" s="1"/>
  <c r="H730" i="4"/>
  <c r="I730" i="4" s="1"/>
  <c r="E730" i="4"/>
  <c r="W729" i="4"/>
  <c r="X729" i="4" s="1"/>
  <c r="T729" i="4"/>
  <c r="U729" i="4" s="1"/>
  <c r="Q729" i="4"/>
  <c r="K729" i="4"/>
  <c r="L729" i="4" s="1"/>
  <c r="H729" i="4"/>
  <c r="I729" i="4" s="1"/>
  <c r="E729" i="4"/>
  <c r="W728" i="4"/>
  <c r="X728" i="4" s="1"/>
  <c r="T728" i="4"/>
  <c r="U728" i="4" s="1"/>
  <c r="K728" i="4"/>
  <c r="L728" i="4" s="1"/>
  <c r="H728" i="4"/>
  <c r="I728" i="4" s="1"/>
  <c r="W727" i="4"/>
  <c r="X727" i="4" s="1"/>
  <c r="T727" i="4"/>
  <c r="U727" i="4" s="1"/>
  <c r="K727" i="4"/>
  <c r="L727" i="4" s="1"/>
  <c r="H727" i="4"/>
  <c r="I727" i="4" s="1"/>
  <c r="W726" i="4"/>
  <c r="X726" i="4" s="1"/>
  <c r="T726" i="4"/>
  <c r="U726" i="4" s="1"/>
  <c r="K726" i="4"/>
  <c r="L726" i="4" s="1"/>
  <c r="H726" i="4"/>
  <c r="I726" i="4" s="1"/>
  <c r="W725" i="4"/>
  <c r="X725" i="4" s="1"/>
  <c r="T725" i="4"/>
  <c r="U725" i="4" s="1"/>
  <c r="K725" i="4"/>
  <c r="L725" i="4" s="1"/>
  <c r="H725" i="4"/>
  <c r="I725" i="4" s="1"/>
  <c r="W724" i="4"/>
  <c r="X724" i="4" s="1"/>
  <c r="T724" i="4"/>
  <c r="U724" i="4" s="1"/>
  <c r="K724" i="4"/>
  <c r="L724" i="4" s="1"/>
  <c r="H724" i="4"/>
  <c r="I724" i="4" s="1"/>
  <c r="W723" i="4"/>
  <c r="X723" i="4" s="1"/>
  <c r="T723" i="4"/>
  <c r="U723" i="4" s="1"/>
  <c r="Q723" i="4"/>
  <c r="K723" i="4"/>
  <c r="L723" i="4" s="1"/>
  <c r="H723" i="4"/>
  <c r="I723" i="4" s="1"/>
  <c r="E723" i="4"/>
  <c r="W722" i="4"/>
  <c r="X722" i="4" s="1"/>
  <c r="T722" i="4"/>
  <c r="U722" i="4" s="1"/>
  <c r="Q722" i="4"/>
  <c r="K722" i="4"/>
  <c r="L722" i="4" s="1"/>
  <c r="H722" i="4"/>
  <c r="I722" i="4" s="1"/>
  <c r="E722" i="4"/>
  <c r="W721" i="4"/>
  <c r="X721" i="4" s="1"/>
  <c r="T721" i="4"/>
  <c r="U721" i="4" s="1"/>
  <c r="Q721" i="4"/>
  <c r="K721" i="4"/>
  <c r="L721" i="4" s="1"/>
  <c r="H721" i="4"/>
  <c r="I721" i="4" s="1"/>
  <c r="E721" i="4"/>
  <c r="W720" i="4"/>
  <c r="X720" i="4" s="1"/>
  <c r="T720" i="4"/>
  <c r="U720" i="4" s="1"/>
  <c r="Q720" i="4"/>
  <c r="K720" i="4"/>
  <c r="L720" i="4" s="1"/>
  <c r="H720" i="4"/>
  <c r="I720" i="4" s="1"/>
  <c r="E720" i="4"/>
  <c r="W719" i="4"/>
  <c r="X719" i="4" s="1"/>
  <c r="T719" i="4"/>
  <c r="U719" i="4" s="1"/>
  <c r="Q719" i="4"/>
  <c r="K719" i="4"/>
  <c r="L719" i="4" s="1"/>
  <c r="H719" i="4"/>
  <c r="I719" i="4" s="1"/>
  <c r="E719" i="4"/>
  <c r="V713" i="4"/>
  <c r="S713" i="4"/>
  <c r="J713" i="4"/>
  <c r="G713" i="4"/>
  <c r="W712" i="4"/>
  <c r="X712" i="4" s="1"/>
  <c r="T712" i="4"/>
  <c r="U712" i="4" s="1"/>
  <c r="Q712" i="4"/>
  <c r="K712" i="4"/>
  <c r="L712" i="4" s="1"/>
  <c r="H712" i="4"/>
  <c r="I712" i="4" s="1"/>
  <c r="E712" i="4"/>
  <c r="W711" i="4"/>
  <c r="X711" i="4" s="1"/>
  <c r="T711" i="4"/>
  <c r="U711" i="4" s="1"/>
  <c r="Q711" i="4"/>
  <c r="K711" i="4"/>
  <c r="L711" i="4" s="1"/>
  <c r="H711" i="4"/>
  <c r="I711" i="4" s="1"/>
  <c r="E711" i="4"/>
  <c r="W710" i="4"/>
  <c r="X710" i="4" s="1"/>
  <c r="T710" i="4"/>
  <c r="U710" i="4" s="1"/>
  <c r="Q710" i="4"/>
  <c r="K710" i="4"/>
  <c r="L710" i="4" s="1"/>
  <c r="H710" i="4"/>
  <c r="I710" i="4" s="1"/>
  <c r="E710" i="4"/>
  <c r="W708" i="4"/>
  <c r="X708" i="4" s="1"/>
  <c r="T708" i="4"/>
  <c r="U708" i="4" s="1"/>
  <c r="Q708" i="4"/>
  <c r="K708" i="4"/>
  <c r="L708" i="4" s="1"/>
  <c r="H708" i="4"/>
  <c r="I708" i="4" s="1"/>
  <c r="E708" i="4"/>
  <c r="W707" i="4"/>
  <c r="X707" i="4" s="1"/>
  <c r="T707" i="4"/>
  <c r="U707" i="4" s="1"/>
  <c r="Q707" i="4"/>
  <c r="K707" i="4"/>
  <c r="L707" i="4" s="1"/>
  <c r="H707" i="4"/>
  <c r="I707" i="4" s="1"/>
  <c r="E707" i="4"/>
  <c r="W706" i="4"/>
  <c r="X706" i="4" s="1"/>
  <c r="T706" i="4"/>
  <c r="U706" i="4" s="1"/>
  <c r="Q706" i="4"/>
  <c r="K706" i="4"/>
  <c r="L706" i="4" s="1"/>
  <c r="H706" i="4"/>
  <c r="I706" i="4" s="1"/>
  <c r="E706" i="4"/>
  <c r="W705" i="4"/>
  <c r="X705" i="4" s="1"/>
  <c r="T705" i="4"/>
  <c r="U705" i="4" s="1"/>
  <c r="Q705" i="4"/>
  <c r="K705" i="4"/>
  <c r="L705" i="4" s="1"/>
  <c r="H705" i="4"/>
  <c r="I705" i="4" s="1"/>
  <c r="E705" i="4"/>
  <c r="W704" i="4"/>
  <c r="X704" i="4" s="1"/>
  <c r="T704" i="4"/>
  <c r="U704" i="4" s="1"/>
  <c r="Q704" i="4"/>
  <c r="K704" i="4"/>
  <c r="L704" i="4" s="1"/>
  <c r="H704" i="4"/>
  <c r="I704" i="4" s="1"/>
  <c r="E704" i="4"/>
  <c r="W703" i="4"/>
  <c r="X703" i="4" s="1"/>
  <c r="T703" i="4"/>
  <c r="U703" i="4" s="1"/>
  <c r="Q703" i="4"/>
  <c r="K703" i="4"/>
  <c r="L703" i="4" s="1"/>
  <c r="H703" i="4"/>
  <c r="I703" i="4" s="1"/>
  <c r="E703" i="4"/>
  <c r="W702" i="4"/>
  <c r="X702" i="4" s="1"/>
  <c r="T702" i="4"/>
  <c r="U702" i="4" s="1"/>
  <c r="Q702" i="4"/>
  <c r="K702" i="4"/>
  <c r="L702" i="4" s="1"/>
  <c r="H702" i="4"/>
  <c r="I702" i="4" s="1"/>
  <c r="E702" i="4"/>
  <c r="W701" i="4"/>
  <c r="X701" i="4" s="1"/>
  <c r="T701" i="4"/>
  <c r="U701" i="4" s="1"/>
  <c r="Q701" i="4"/>
  <c r="K701" i="4"/>
  <c r="L701" i="4" s="1"/>
  <c r="H701" i="4"/>
  <c r="I701" i="4" s="1"/>
  <c r="E701" i="4"/>
  <c r="W700" i="4"/>
  <c r="X700" i="4" s="1"/>
  <c r="T700" i="4"/>
  <c r="U700" i="4" s="1"/>
  <c r="Q700" i="4"/>
  <c r="K700" i="4"/>
  <c r="L700" i="4" s="1"/>
  <c r="H700" i="4"/>
  <c r="I700" i="4" s="1"/>
  <c r="E700" i="4"/>
  <c r="W699" i="4"/>
  <c r="X699" i="4" s="1"/>
  <c r="T699" i="4"/>
  <c r="U699" i="4" s="1"/>
  <c r="Q699" i="4"/>
  <c r="K699" i="4"/>
  <c r="L699" i="4" s="1"/>
  <c r="H699" i="4"/>
  <c r="I699" i="4" s="1"/>
  <c r="E699" i="4"/>
  <c r="W698" i="4"/>
  <c r="X698" i="4" s="1"/>
  <c r="T698" i="4"/>
  <c r="U698" i="4" s="1"/>
  <c r="Q698" i="4"/>
  <c r="K698" i="4"/>
  <c r="L698" i="4" s="1"/>
  <c r="H698" i="4"/>
  <c r="I698" i="4" s="1"/>
  <c r="E698" i="4"/>
  <c r="W697" i="4"/>
  <c r="X697" i="4" s="1"/>
  <c r="T697" i="4"/>
  <c r="U697" i="4" s="1"/>
  <c r="Q697" i="4"/>
  <c r="K697" i="4"/>
  <c r="L697" i="4" s="1"/>
  <c r="H697" i="4"/>
  <c r="I697" i="4" s="1"/>
  <c r="E697" i="4"/>
  <c r="W696" i="4"/>
  <c r="X696" i="4" s="1"/>
  <c r="T696" i="4"/>
  <c r="U696" i="4" s="1"/>
  <c r="Q696" i="4"/>
  <c r="K696" i="4"/>
  <c r="L696" i="4" s="1"/>
  <c r="H696" i="4"/>
  <c r="I696" i="4" s="1"/>
  <c r="E696" i="4"/>
  <c r="W695" i="4"/>
  <c r="X695" i="4" s="1"/>
  <c r="T695" i="4"/>
  <c r="U695" i="4" s="1"/>
  <c r="Q695" i="4"/>
  <c r="K695" i="4"/>
  <c r="L695" i="4" s="1"/>
  <c r="H695" i="4"/>
  <c r="I695" i="4" s="1"/>
  <c r="E695" i="4"/>
  <c r="W694" i="4"/>
  <c r="X694" i="4" s="1"/>
  <c r="T694" i="4"/>
  <c r="U694" i="4" s="1"/>
  <c r="Q694" i="4"/>
  <c r="K694" i="4"/>
  <c r="L694" i="4" s="1"/>
  <c r="H694" i="4"/>
  <c r="I694" i="4" s="1"/>
  <c r="E694" i="4"/>
  <c r="W692" i="4"/>
  <c r="X692" i="4" s="1"/>
  <c r="T692" i="4"/>
  <c r="U692" i="4" s="1"/>
  <c r="Q692" i="4"/>
  <c r="K692" i="4"/>
  <c r="L692" i="4" s="1"/>
  <c r="H692" i="4"/>
  <c r="I692" i="4" s="1"/>
  <c r="E692" i="4"/>
  <c r="W691" i="4"/>
  <c r="X691" i="4" s="1"/>
  <c r="T691" i="4"/>
  <c r="U691" i="4" s="1"/>
  <c r="Q691" i="4"/>
  <c r="K691" i="4"/>
  <c r="L691" i="4" s="1"/>
  <c r="H691" i="4"/>
  <c r="I691" i="4" s="1"/>
  <c r="E691" i="4"/>
  <c r="W690" i="4"/>
  <c r="X690" i="4" s="1"/>
  <c r="T690" i="4"/>
  <c r="U690" i="4" s="1"/>
  <c r="Q690" i="4"/>
  <c r="K690" i="4"/>
  <c r="L690" i="4" s="1"/>
  <c r="H690" i="4"/>
  <c r="I690" i="4" s="1"/>
  <c r="E690" i="4"/>
  <c r="W689" i="4"/>
  <c r="X689" i="4" s="1"/>
  <c r="T689" i="4"/>
  <c r="U689" i="4" s="1"/>
  <c r="Q689" i="4"/>
  <c r="K689" i="4"/>
  <c r="L689" i="4" s="1"/>
  <c r="H689" i="4"/>
  <c r="I689" i="4" s="1"/>
  <c r="E689" i="4"/>
  <c r="W688" i="4"/>
  <c r="X688" i="4" s="1"/>
  <c r="T688" i="4"/>
  <c r="U688" i="4" s="1"/>
  <c r="Q688" i="4"/>
  <c r="K688" i="4"/>
  <c r="L688" i="4" s="1"/>
  <c r="H688" i="4"/>
  <c r="I688" i="4" s="1"/>
  <c r="E688" i="4"/>
  <c r="W687" i="4"/>
  <c r="X687" i="4" s="1"/>
  <c r="T687" i="4"/>
  <c r="U687" i="4" s="1"/>
  <c r="Q687" i="4"/>
  <c r="K687" i="4"/>
  <c r="L687" i="4" s="1"/>
  <c r="H687" i="4"/>
  <c r="I687" i="4" s="1"/>
  <c r="E687" i="4"/>
  <c r="W686" i="4"/>
  <c r="X686" i="4" s="1"/>
  <c r="T686" i="4"/>
  <c r="U686" i="4" s="1"/>
  <c r="K686" i="4"/>
  <c r="L686" i="4" s="1"/>
  <c r="H686" i="4"/>
  <c r="I686" i="4" s="1"/>
  <c r="W685" i="4"/>
  <c r="X685" i="4" s="1"/>
  <c r="T685" i="4"/>
  <c r="U685" i="4" s="1"/>
  <c r="K685" i="4"/>
  <c r="L685" i="4" s="1"/>
  <c r="H685" i="4"/>
  <c r="I685" i="4" s="1"/>
  <c r="W684" i="4"/>
  <c r="X684" i="4" s="1"/>
  <c r="T684" i="4"/>
  <c r="U684" i="4" s="1"/>
  <c r="K684" i="4"/>
  <c r="L684" i="4" s="1"/>
  <c r="H684" i="4"/>
  <c r="I684" i="4" s="1"/>
  <c r="W683" i="4"/>
  <c r="X683" i="4" s="1"/>
  <c r="T683" i="4"/>
  <c r="U683" i="4" s="1"/>
  <c r="K683" i="4"/>
  <c r="L683" i="4" s="1"/>
  <c r="H683" i="4"/>
  <c r="I683" i="4" s="1"/>
  <c r="W682" i="4"/>
  <c r="X682" i="4" s="1"/>
  <c r="T682" i="4"/>
  <c r="U682" i="4" s="1"/>
  <c r="K682" i="4"/>
  <c r="L682" i="4" s="1"/>
  <c r="H682" i="4"/>
  <c r="I682" i="4" s="1"/>
  <c r="W681" i="4"/>
  <c r="X681" i="4" s="1"/>
  <c r="T681" i="4"/>
  <c r="U681" i="4" s="1"/>
  <c r="Q681" i="4"/>
  <c r="K681" i="4"/>
  <c r="L681" i="4" s="1"/>
  <c r="H681" i="4"/>
  <c r="I681" i="4" s="1"/>
  <c r="E681" i="4"/>
  <c r="W680" i="4"/>
  <c r="X680" i="4" s="1"/>
  <c r="T680" i="4"/>
  <c r="U680" i="4" s="1"/>
  <c r="Q680" i="4"/>
  <c r="K680" i="4"/>
  <c r="L680" i="4" s="1"/>
  <c r="H680" i="4"/>
  <c r="I680" i="4" s="1"/>
  <c r="E680" i="4"/>
  <c r="W679" i="4"/>
  <c r="X679" i="4" s="1"/>
  <c r="T679" i="4"/>
  <c r="U679" i="4" s="1"/>
  <c r="Q679" i="4"/>
  <c r="K679" i="4"/>
  <c r="L679" i="4" s="1"/>
  <c r="H679" i="4"/>
  <c r="I679" i="4" s="1"/>
  <c r="E679" i="4"/>
  <c r="W678" i="4"/>
  <c r="X678" i="4" s="1"/>
  <c r="T678" i="4"/>
  <c r="U678" i="4" s="1"/>
  <c r="Q678" i="4"/>
  <c r="K678" i="4"/>
  <c r="L678" i="4" s="1"/>
  <c r="H678" i="4"/>
  <c r="I678" i="4" s="1"/>
  <c r="E678" i="4"/>
  <c r="W677" i="4"/>
  <c r="X677" i="4" s="1"/>
  <c r="T677" i="4"/>
  <c r="U677" i="4" s="1"/>
  <c r="Q677" i="4"/>
  <c r="K677" i="4"/>
  <c r="L677" i="4" s="1"/>
  <c r="H677" i="4"/>
  <c r="I677" i="4" s="1"/>
  <c r="E677" i="4"/>
  <c r="V671" i="4"/>
  <c r="S671" i="4"/>
  <c r="J671" i="4"/>
  <c r="G671" i="4"/>
  <c r="W670" i="4"/>
  <c r="X670" i="4" s="1"/>
  <c r="T670" i="4"/>
  <c r="U670" i="4" s="1"/>
  <c r="Q670" i="4"/>
  <c r="K670" i="4"/>
  <c r="L670" i="4" s="1"/>
  <c r="H670" i="4"/>
  <c r="I670" i="4" s="1"/>
  <c r="E670" i="4"/>
  <c r="W669" i="4"/>
  <c r="X669" i="4" s="1"/>
  <c r="T669" i="4"/>
  <c r="U669" i="4" s="1"/>
  <c r="Q669" i="4"/>
  <c r="K669" i="4"/>
  <c r="L669" i="4" s="1"/>
  <c r="H669" i="4"/>
  <c r="I669" i="4" s="1"/>
  <c r="E669" i="4"/>
  <c r="W668" i="4"/>
  <c r="X668" i="4" s="1"/>
  <c r="T668" i="4"/>
  <c r="U668" i="4" s="1"/>
  <c r="Q668" i="4"/>
  <c r="K668" i="4"/>
  <c r="L668" i="4" s="1"/>
  <c r="H668" i="4"/>
  <c r="I668" i="4" s="1"/>
  <c r="E668" i="4"/>
  <c r="W666" i="4"/>
  <c r="X666" i="4" s="1"/>
  <c r="T666" i="4"/>
  <c r="U666" i="4" s="1"/>
  <c r="Q666" i="4"/>
  <c r="K666" i="4"/>
  <c r="L666" i="4" s="1"/>
  <c r="H666" i="4"/>
  <c r="I666" i="4" s="1"/>
  <c r="E666" i="4"/>
  <c r="W665" i="4"/>
  <c r="X665" i="4" s="1"/>
  <c r="T665" i="4"/>
  <c r="U665" i="4" s="1"/>
  <c r="Q665" i="4"/>
  <c r="K665" i="4"/>
  <c r="L665" i="4" s="1"/>
  <c r="H665" i="4"/>
  <c r="I665" i="4" s="1"/>
  <c r="E665" i="4"/>
  <c r="W664" i="4"/>
  <c r="X664" i="4" s="1"/>
  <c r="T664" i="4"/>
  <c r="U664" i="4" s="1"/>
  <c r="Q664" i="4"/>
  <c r="K664" i="4"/>
  <c r="L664" i="4" s="1"/>
  <c r="H664" i="4"/>
  <c r="I664" i="4" s="1"/>
  <c r="E664" i="4"/>
  <c r="W663" i="4"/>
  <c r="X663" i="4" s="1"/>
  <c r="T663" i="4"/>
  <c r="U663" i="4" s="1"/>
  <c r="Q663" i="4"/>
  <c r="K663" i="4"/>
  <c r="L663" i="4" s="1"/>
  <c r="H663" i="4"/>
  <c r="I663" i="4" s="1"/>
  <c r="E663" i="4"/>
  <c r="W662" i="4"/>
  <c r="X662" i="4" s="1"/>
  <c r="T662" i="4"/>
  <c r="U662" i="4" s="1"/>
  <c r="Q662" i="4"/>
  <c r="K662" i="4"/>
  <c r="L662" i="4" s="1"/>
  <c r="H662" i="4"/>
  <c r="I662" i="4" s="1"/>
  <c r="E662" i="4"/>
  <c r="W661" i="4"/>
  <c r="X661" i="4" s="1"/>
  <c r="T661" i="4"/>
  <c r="U661" i="4" s="1"/>
  <c r="Q661" i="4"/>
  <c r="K661" i="4"/>
  <c r="L661" i="4" s="1"/>
  <c r="H661" i="4"/>
  <c r="I661" i="4" s="1"/>
  <c r="E661" i="4"/>
  <c r="W660" i="4"/>
  <c r="X660" i="4" s="1"/>
  <c r="T660" i="4"/>
  <c r="U660" i="4" s="1"/>
  <c r="Q660" i="4"/>
  <c r="K660" i="4"/>
  <c r="L660" i="4" s="1"/>
  <c r="H660" i="4"/>
  <c r="I660" i="4" s="1"/>
  <c r="E660" i="4"/>
  <c r="W659" i="4"/>
  <c r="X659" i="4" s="1"/>
  <c r="T659" i="4"/>
  <c r="U659" i="4" s="1"/>
  <c r="Q659" i="4"/>
  <c r="K659" i="4"/>
  <c r="L659" i="4" s="1"/>
  <c r="H659" i="4"/>
  <c r="I659" i="4" s="1"/>
  <c r="E659" i="4"/>
  <c r="W658" i="4"/>
  <c r="X658" i="4" s="1"/>
  <c r="T658" i="4"/>
  <c r="U658" i="4" s="1"/>
  <c r="Q658" i="4"/>
  <c r="K658" i="4"/>
  <c r="L658" i="4" s="1"/>
  <c r="H658" i="4"/>
  <c r="I658" i="4" s="1"/>
  <c r="E658" i="4"/>
  <c r="W657" i="4"/>
  <c r="X657" i="4" s="1"/>
  <c r="T657" i="4"/>
  <c r="U657" i="4" s="1"/>
  <c r="Q657" i="4"/>
  <c r="K657" i="4"/>
  <c r="L657" i="4" s="1"/>
  <c r="H657" i="4"/>
  <c r="I657" i="4" s="1"/>
  <c r="E657" i="4"/>
  <c r="W656" i="4"/>
  <c r="X656" i="4" s="1"/>
  <c r="T656" i="4"/>
  <c r="U656" i="4" s="1"/>
  <c r="Q656" i="4"/>
  <c r="K656" i="4"/>
  <c r="L656" i="4" s="1"/>
  <c r="H656" i="4"/>
  <c r="I656" i="4" s="1"/>
  <c r="E656" i="4"/>
  <c r="W655" i="4"/>
  <c r="X655" i="4" s="1"/>
  <c r="T655" i="4"/>
  <c r="U655" i="4" s="1"/>
  <c r="Q655" i="4"/>
  <c r="K655" i="4"/>
  <c r="L655" i="4" s="1"/>
  <c r="H655" i="4"/>
  <c r="I655" i="4" s="1"/>
  <c r="E655" i="4"/>
  <c r="W654" i="4"/>
  <c r="X654" i="4" s="1"/>
  <c r="T654" i="4"/>
  <c r="U654" i="4" s="1"/>
  <c r="Q654" i="4"/>
  <c r="K654" i="4"/>
  <c r="L654" i="4" s="1"/>
  <c r="H654" i="4"/>
  <c r="I654" i="4" s="1"/>
  <c r="E654" i="4"/>
  <c r="W653" i="4"/>
  <c r="X653" i="4" s="1"/>
  <c r="T653" i="4"/>
  <c r="U653" i="4" s="1"/>
  <c r="Q653" i="4"/>
  <c r="K653" i="4"/>
  <c r="L653" i="4" s="1"/>
  <c r="H653" i="4"/>
  <c r="I653" i="4" s="1"/>
  <c r="E653" i="4"/>
  <c r="W652" i="4"/>
  <c r="X652" i="4" s="1"/>
  <c r="T652" i="4"/>
  <c r="U652" i="4" s="1"/>
  <c r="Q652" i="4"/>
  <c r="K652" i="4"/>
  <c r="L652" i="4" s="1"/>
  <c r="H652" i="4"/>
  <c r="I652" i="4" s="1"/>
  <c r="E652" i="4"/>
  <c r="W650" i="4"/>
  <c r="X650" i="4" s="1"/>
  <c r="T650" i="4"/>
  <c r="U650" i="4" s="1"/>
  <c r="Q650" i="4"/>
  <c r="K650" i="4"/>
  <c r="L650" i="4" s="1"/>
  <c r="H650" i="4"/>
  <c r="I650" i="4" s="1"/>
  <c r="E650" i="4"/>
  <c r="W649" i="4"/>
  <c r="X649" i="4" s="1"/>
  <c r="T649" i="4"/>
  <c r="U649" i="4" s="1"/>
  <c r="Q649" i="4"/>
  <c r="K649" i="4"/>
  <c r="L649" i="4" s="1"/>
  <c r="H649" i="4"/>
  <c r="I649" i="4" s="1"/>
  <c r="E649" i="4"/>
  <c r="W648" i="4"/>
  <c r="X648" i="4" s="1"/>
  <c r="T648" i="4"/>
  <c r="U648" i="4" s="1"/>
  <c r="Q648" i="4"/>
  <c r="K648" i="4"/>
  <c r="L648" i="4" s="1"/>
  <c r="H648" i="4"/>
  <c r="I648" i="4" s="1"/>
  <c r="E648" i="4"/>
  <c r="W647" i="4"/>
  <c r="X647" i="4" s="1"/>
  <c r="T647" i="4"/>
  <c r="U647" i="4" s="1"/>
  <c r="Q647" i="4"/>
  <c r="K647" i="4"/>
  <c r="L647" i="4" s="1"/>
  <c r="H647" i="4"/>
  <c r="I647" i="4" s="1"/>
  <c r="E647" i="4"/>
  <c r="W646" i="4"/>
  <c r="X646" i="4" s="1"/>
  <c r="T646" i="4"/>
  <c r="U646" i="4" s="1"/>
  <c r="Q646" i="4"/>
  <c r="K646" i="4"/>
  <c r="L646" i="4" s="1"/>
  <c r="H646" i="4"/>
  <c r="I646" i="4" s="1"/>
  <c r="E646" i="4"/>
  <c r="W645" i="4"/>
  <c r="X645" i="4" s="1"/>
  <c r="T645" i="4"/>
  <c r="U645" i="4" s="1"/>
  <c r="Q645" i="4"/>
  <c r="K645" i="4"/>
  <c r="L645" i="4" s="1"/>
  <c r="H645" i="4"/>
  <c r="I645" i="4" s="1"/>
  <c r="E645" i="4"/>
  <c r="W644" i="4"/>
  <c r="X644" i="4" s="1"/>
  <c r="T644" i="4"/>
  <c r="U644" i="4" s="1"/>
  <c r="K644" i="4"/>
  <c r="L644" i="4" s="1"/>
  <c r="H644" i="4"/>
  <c r="I644" i="4" s="1"/>
  <c r="W643" i="4"/>
  <c r="X643" i="4" s="1"/>
  <c r="T643" i="4"/>
  <c r="U643" i="4" s="1"/>
  <c r="K643" i="4"/>
  <c r="L643" i="4" s="1"/>
  <c r="H643" i="4"/>
  <c r="I643" i="4" s="1"/>
  <c r="W642" i="4"/>
  <c r="X642" i="4" s="1"/>
  <c r="T642" i="4"/>
  <c r="U642" i="4" s="1"/>
  <c r="K642" i="4"/>
  <c r="L642" i="4" s="1"/>
  <c r="H642" i="4"/>
  <c r="I642" i="4" s="1"/>
  <c r="W641" i="4"/>
  <c r="X641" i="4" s="1"/>
  <c r="T641" i="4"/>
  <c r="U641" i="4" s="1"/>
  <c r="K641" i="4"/>
  <c r="L641" i="4" s="1"/>
  <c r="H641" i="4"/>
  <c r="I641" i="4" s="1"/>
  <c r="W640" i="4"/>
  <c r="X640" i="4" s="1"/>
  <c r="T640" i="4"/>
  <c r="U640" i="4" s="1"/>
  <c r="K640" i="4"/>
  <c r="L640" i="4" s="1"/>
  <c r="H640" i="4"/>
  <c r="I640" i="4" s="1"/>
  <c r="W639" i="4"/>
  <c r="X639" i="4" s="1"/>
  <c r="T639" i="4"/>
  <c r="U639" i="4" s="1"/>
  <c r="Q639" i="4"/>
  <c r="K639" i="4"/>
  <c r="L639" i="4" s="1"/>
  <c r="H639" i="4"/>
  <c r="I639" i="4" s="1"/>
  <c r="E639" i="4"/>
  <c r="W638" i="4"/>
  <c r="X638" i="4" s="1"/>
  <c r="T638" i="4"/>
  <c r="U638" i="4" s="1"/>
  <c r="Q638" i="4"/>
  <c r="K638" i="4"/>
  <c r="L638" i="4" s="1"/>
  <c r="H638" i="4"/>
  <c r="I638" i="4" s="1"/>
  <c r="E638" i="4"/>
  <c r="W637" i="4"/>
  <c r="X637" i="4" s="1"/>
  <c r="T637" i="4"/>
  <c r="U637" i="4" s="1"/>
  <c r="Q637" i="4"/>
  <c r="K637" i="4"/>
  <c r="L637" i="4" s="1"/>
  <c r="H637" i="4"/>
  <c r="I637" i="4" s="1"/>
  <c r="E637" i="4"/>
  <c r="W636" i="4"/>
  <c r="X636" i="4" s="1"/>
  <c r="T636" i="4"/>
  <c r="U636" i="4" s="1"/>
  <c r="Q636" i="4"/>
  <c r="K636" i="4"/>
  <c r="L636" i="4" s="1"/>
  <c r="H636" i="4"/>
  <c r="I636" i="4" s="1"/>
  <c r="E636" i="4"/>
  <c r="W635" i="4"/>
  <c r="X635" i="4" s="1"/>
  <c r="T635" i="4"/>
  <c r="U635" i="4" s="1"/>
  <c r="Q635" i="4"/>
  <c r="K635" i="4"/>
  <c r="L635" i="4" s="1"/>
  <c r="H635" i="4"/>
  <c r="I635" i="4" s="1"/>
  <c r="E635" i="4"/>
  <c r="V629" i="4"/>
  <c r="S629" i="4"/>
  <c r="J629" i="4"/>
  <c r="G629" i="4"/>
  <c r="W628" i="4"/>
  <c r="X628" i="4" s="1"/>
  <c r="T628" i="4"/>
  <c r="U628" i="4" s="1"/>
  <c r="Q628" i="4"/>
  <c r="K628" i="4"/>
  <c r="L628" i="4" s="1"/>
  <c r="H628" i="4"/>
  <c r="I628" i="4" s="1"/>
  <c r="E628" i="4"/>
  <c r="W627" i="4"/>
  <c r="X627" i="4" s="1"/>
  <c r="T627" i="4"/>
  <c r="U627" i="4" s="1"/>
  <c r="Q627" i="4"/>
  <c r="K627" i="4"/>
  <c r="L627" i="4" s="1"/>
  <c r="H627" i="4"/>
  <c r="I627" i="4" s="1"/>
  <c r="E627" i="4"/>
  <c r="W626" i="4"/>
  <c r="X626" i="4" s="1"/>
  <c r="T626" i="4"/>
  <c r="U626" i="4" s="1"/>
  <c r="Q626" i="4"/>
  <c r="K626" i="4"/>
  <c r="L626" i="4" s="1"/>
  <c r="H626" i="4"/>
  <c r="I626" i="4" s="1"/>
  <c r="E626" i="4"/>
  <c r="W624" i="4"/>
  <c r="X624" i="4" s="1"/>
  <c r="T624" i="4"/>
  <c r="U624" i="4" s="1"/>
  <c r="Q624" i="4"/>
  <c r="K624" i="4"/>
  <c r="L624" i="4" s="1"/>
  <c r="H624" i="4"/>
  <c r="I624" i="4" s="1"/>
  <c r="E624" i="4"/>
  <c r="W623" i="4"/>
  <c r="X623" i="4" s="1"/>
  <c r="T623" i="4"/>
  <c r="U623" i="4" s="1"/>
  <c r="Q623" i="4"/>
  <c r="K623" i="4"/>
  <c r="L623" i="4" s="1"/>
  <c r="H623" i="4"/>
  <c r="I623" i="4" s="1"/>
  <c r="E623" i="4"/>
  <c r="W622" i="4"/>
  <c r="X622" i="4" s="1"/>
  <c r="T622" i="4"/>
  <c r="U622" i="4" s="1"/>
  <c r="Q622" i="4"/>
  <c r="K622" i="4"/>
  <c r="L622" i="4" s="1"/>
  <c r="H622" i="4"/>
  <c r="I622" i="4" s="1"/>
  <c r="E622" i="4"/>
  <c r="W621" i="4"/>
  <c r="X621" i="4" s="1"/>
  <c r="T621" i="4"/>
  <c r="U621" i="4" s="1"/>
  <c r="Q621" i="4"/>
  <c r="K621" i="4"/>
  <c r="L621" i="4" s="1"/>
  <c r="H621" i="4"/>
  <c r="I621" i="4" s="1"/>
  <c r="E621" i="4"/>
  <c r="W620" i="4"/>
  <c r="X620" i="4" s="1"/>
  <c r="T620" i="4"/>
  <c r="U620" i="4" s="1"/>
  <c r="Q620" i="4"/>
  <c r="K620" i="4"/>
  <c r="L620" i="4" s="1"/>
  <c r="H620" i="4"/>
  <c r="I620" i="4" s="1"/>
  <c r="E620" i="4"/>
  <c r="W619" i="4"/>
  <c r="X619" i="4" s="1"/>
  <c r="T619" i="4"/>
  <c r="U619" i="4" s="1"/>
  <c r="Q619" i="4"/>
  <c r="K619" i="4"/>
  <c r="L619" i="4" s="1"/>
  <c r="H619" i="4"/>
  <c r="I619" i="4" s="1"/>
  <c r="E619" i="4"/>
  <c r="W618" i="4"/>
  <c r="X618" i="4" s="1"/>
  <c r="T618" i="4"/>
  <c r="U618" i="4" s="1"/>
  <c r="Q618" i="4"/>
  <c r="K618" i="4"/>
  <c r="L618" i="4" s="1"/>
  <c r="H618" i="4"/>
  <c r="I618" i="4" s="1"/>
  <c r="E618" i="4"/>
  <c r="W617" i="4"/>
  <c r="X617" i="4" s="1"/>
  <c r="T617" i="4"/>
  <c r="U617" i="4" s="1"/>
  <c r="Q617" i="4"/>
  <c r="K617" i="4"/>
  <c r="L617" i="4" s="1"/>
  <c r="H617" i="4"/>
  <c r="I617" i="4" s="1"/>
  <c r="E617" i="4"/>
  <c r="W616" i="4"/>
  <c r="X616" i="4" s="1"/>
  <c r="T616" i="4"/>
  <c r="U616" i="4" s="1"/>
  <c r="Q616" i="4"/>
  <c r="K616" i="4"/>
  <c r="L616" i="4" s="1"/>
  <c r="H616" i="4"/>
  <c r="I616" i="4" s="1"/>
  <c r="E616" i="4"/>
  <c r="W615" i="4"/>
  <c r="X615" i="4" s="1"/>
  <c r="T615" i="4"/>
  <c r="U615" i="4" s="1"/>
  <c r="Q615" i="4"/>
  <c r="K615" i="4"/>
  <c r="L615" i="4" s="1"/>
  <c r="H615" i="4"/>
  <c r="I615" i="4" s="1"/>
  <c r="E615" i="4"/>
  <c r="W614" i="4"/>
  <c r="X614" i="4" s="1"/>
  <c r="T614" i="4"/>
  <c r="U614" i="4" s="1"/>
  <c r="Q614" i="4"/>
  <c r="K614" i="4"/>
  <c r="L614" i="4" s="1"/>
  <c r="H614" i="4"/>
  <c r="I614" i="4" s="1"/>
  <c r="E614" i="4"/>
  <c r="W613" i="4"/>
  <c r="X613" i="4" s="1"/>
  <c r="T613" i="4"/>
  <c r="U613" i="4" s="1"/>
  <c r="Q613" i="4"/>
  <c r="K613" i="4"/>
  <c r="L613" i="4" s="1"/>
  <c r="H613" i="4"/>
  <c r="I613" i="4" s="1"/>
  <c r="E613" i="4"/>
  <c r="W612" i="4"/>
  <c r="X612" i="4" s="1"/>
  <c r="T612" i="4"/>
  <c r="U612" i="4" s="1"/>
  <c r="Q612" i="4"/>
  <c r="K612" i="4"/>
  <c r="L612" i="4" s="1"/>
  <c r="H612" i="4"/>
  <c r="I612" i="4" s="1"/>
  <c r="E612" i="4"/>
  <c r="W611" i="4"/>
  <c r="X611" i="4" s="1"/>
  <c r="T611" i="4"/>
  <c r="U611" i="4" s="1"/>
  <c r="Q611" i="4"/>
  <c r="K611" i="4"/>
  <c r="L611" i="4" s="1"/>
  <c r="H611" i="4"/>
  <c r="I611" i="4" s="1"/>
  <c r="E611" i="4"/>
  <c r="W610" i="4"/>
  <c r="X610" i="4" s="1"/>
  <c r="T610" i="4"/>
  <c r="U610" i="4" s="1"/>
  <c r="Q610" i="4"/>
  <c r="K610" i="4"/>
  <c r="L610" i="4" s="1"/>
  <c r="H610" i="4"/>
  <c r="I610" i="4" s="1"/>
  <c r="E610" i="4"/>
  <c r="W608" i="4"/>
  <c r="X608" i="4" s="1"/>
  <c r="T608" i="4"/>
  <c r="U608" i="4" s="1"/>
  <c r="Q608" i="4"/>
  <c r="K608" i="4"/>
  <c r="L608" i="4" s="1"/>
  <c r="H608" i="4"/>
  <c r="I608" i="4" s="1"/>
  <c r="E608" i="4"/>
  <c r="W607" i="4"/>
  <c r="X607" i="4" s="1"/>
  <c r="T607" i="4"/>
  <c r="U607" i="4" s="1"/>
  <c r="Q607" i="4"/>
  <c r="K607" i="4"/>
  <c r="L607" i="4" s="1"/>
  <c r="H607" i="4"/>
  <c r="I607" i="4" s="1"/>
  <c r="E607" i="4"/>
  <c r="W606" i="4"/>
  <c r="X606" i="4" s="1"/>
  <c r="T606" i="4"/>
  <c r="U606" i="4" s="1"/>
  <c r="Q606" i="4"/>
  <c r="K606" i="4"/>
  <c r="L606" i="4" s="1"/>
  <c r="H606" i="4"/>
  <c r="I606" i="4" s="1"/>
  <c r="E606" i="4"/>
  <c r="W605" i="4"/>
  <c r="X605" i="4" s="1"/>
  <c r="T605" i="4"/>
  <c r="U605" i="4" s="1"/>
  <c r="Q605" i="4"/>
  <c r="K605" i="4"/>
  <c r="L605" i="4" s="1"/>
  <c r="H605" i="4"/>
  <c r="I605" i="4" s="1"/>
  <c r="E605" i="4"/>
  <c r="W604" i="4"/>
  <c r="X604" i="4" s="1"/>
  <c r="T604" i="4"/>
  <c r="U604" i="4" s="1"/>
  <c r="Q604" i="4"/>
  <c r="K604" i="4"/>
  <c r="L604" i="4" s="1"/>
  <c r="H604" i="4"/>
  <c r="I604" i="4" s="1"/>
  <c r="E604" i="4"/>
  <c r="W603" i="4"/>
  <c r="X603" i="4" s="1"/>
  <c r="T603" i="4"/>
  <c r="U603" i="4" s="1"/>
  <c r="Q603" i="4"/>
  <c r="K603" i="4"/>
  <c r="L603" i="4" s="1"/>
  <c r="H603" i="4"/>
  <c r="I603" i="4" s="1"/>
  <c r="E603" i="4"/>
  <c r="W602" i="4"/>
  <c r="X602" i="4" s="1"/>
  <c r="T602" i="4"/>
  <c r="U602" i="4" s="1"/>
  <c r="K602" i="4"/>
  <c r="L602" i="4" s="1"/>
  <c r="H602" i="4"/>
  <c r="I602" i="4" s="1"/>
  <c r="W601" i="4"/>
  <c r="X601" i="4" s="1"/>
  <c r="T601" i="4"/>
  <c r="U601" i="4" s="1"/>
  <c r="K601" i="4"/>
  <c r="L601" i="4" s="1"/>
  <c r="H601" i="4"/>
  <c r="I601" i="4" s="1"/>
  <c r="W600" i="4"/>
  <c r="X600" i="4" s="1"/>
  <c r="T600" i="4"/>
  <c r="U600" i="4" s="1"/>
  <c r="K600" i="4"/>
  <c r="L600" i="4" s="1"/>
  <c r="H600" i="4"/>
  <c r="I600" i="4" s="1"/>
  <c r="W599" i="4"/>
  <c r="X599" i="4" s="1"/>
  <c r="T599" i="4"/>
  <c r="U599" i="4" s="1"/>
  <c r="K599" i="4"/>
  <c r="L599" i="4" s="1"/>
  <c r="H599" i="4"/>
  <c r="I599" i="4" s="1"/>
  <c r="W598" i="4"/>
  <c r="X598" i="4" s="1"/>
  <c r="T598" i="4"/>
  <c r="U598" i="4" s="1"/>
  <c r="K598" i="4"/>
  <c r="L598" i="4" s="1"/>
  <c r="H598" i="4"/>
  <c r="I598" i="4" s="1"/>
  <c r="W597" i="4"/>
  <c r="X597" i="4" s="1"/>
  <c r="T597" i="4"/>
  <c r="U597" i="4" s="1"/>
  <c r="Q597" i="4"/>
  <c r="K597" i="4"/>
  <c r="L597" i="4" s="1"/>
  <c r="H597" i="4"/>
  <c r="I597" i="4" s="1"/>
  <c r="E597" i="4"/>
  <c r="W596" i="4"/>
  <c r="X596" i="4" s="1"/>
  <c r="T596" i="4"/>
  <c r="U596" i="4" s="1"/>
  <c r="Q596" i="4"/>
  <c r="K596" i="4"/>
  <c r="L596" i="4" s="1"/>
  <c r="H596" i="4"/>
  <c r="I596" i="4" s="1"/>
  <c r="E596" i="4"/>
  <c r="W595" i="4"/>
  <c r="X595" i="4" s="1"/>
  <c r="T595" i="4"/>
  <c r="U595" i="4" s="1"/>
  <c r="Q595" i="4"/>
  <c r="K595" i="4"/>
  <c r="L595" i="4" s="1"/>
  <c r="H595" i="4"/>
  <c r="I595" i="4" s="1"/>
  <c r="E595" i="4"/>
  <c r="W594" i="4"/>
  <c r="X594" i="4" s="1"/>
  <c r="T594" i="4"/>
  <c r="U594" i="4" s="1"/>
  <c r="Q594" i="4"/>
  <c r="K594" i="4"/>
  <c r="L594" i="4" s="1"/>
  <c r="H594" i="4"/>
  <c r="I594" i="4" s="1"/>
  <c r="E594" i="4"/>
  <c r="W593" i="4"/>
  <c r="X593" i="4" s="1"/>
  <c r="T593" i="4"/>
  <c r="U593" i="4" s="1"/>
  <c r="Q593" i="4"/>
  <c r="K593" i="4"/>
  <c r="L593" i="4" s="1"/>
  <c r="H593" i="4"/>
  <c r="I593" i="4" s="1"/>
  <c r="E593" i="4"/>
  <c r="V587" i="4"/>
  <c r="S587" i="4"/>
  <c r="J587" i="4"/>
  <c r="G587" i="4"/>
  <c r="W586" i="4"/>
  <c r="X586" i="4" s="1"/>
  <c r="T586" i="4"/>
  <c r="U586" i="4" s="1"/>
  <c r="Q586" i="4"/>
  <c r="K586" i="4"/>
  <c r="L586" i="4" s="1"/>
  <c r="H586" i="4"/>
  <c r="I586" i="4" s="1"/>
  <c r="E586" i="4"/>
  <c r="W585" i="4"/>
  <c r="X585" i="4" s="1"/>
  <c r="T585" i="4"/>
  <c r="U585" i="4" s="1"/>
  <c r="Q585" i="4"/>
  <c r="K585" i="4"/>
  <c r="L585" i="4" s="1"/>
  <c r="H585" i="4"/>
  <c r="I585" i="4" s="1"/>
  <c r="E585" i="4"/>
  <c r="W584" i="4"/>
  <c r="X584" i="4" s="1"/>
  <c r="T584" i="4"/>
  <c r="U584" i="4" s="1"/>
  <c r="Q584" i="4"/>
  <c r="K584" i="4"/>
  <c r="L584" i="4" s="1"/>
  <c r="H584" i="4"/>
  <c r="I584" i="4" s="1"/>
  <c r="E584" i="4"/>
  <c r="W582" i="4"/>
  <c r="X582" i="4" s="1"/>
  <c r="T582" i="4"/>
  <c r="U582" i="4" s="1"/>
  <c r="Q582" i="4"/>
  <c r="K582" i="4"/>
  <c r="L582" i="4" s="1"/>
  <c r="H582" i="4"/>
  <c r="I582" i="4" s="1"/>
  <c r="E582" i="4"/>
  <c r="W581" i="4"/>
  <c r="X581" i="4" s="1"/>
  <c r="T581" i="4"/>
  <c r="U581" i="4" s="1"/>
  <c r="Q581" i="4"/>
  <c r="K581" i="4"/>
  <c r="L581" i="4" s="1"/>
  <c r="H581" i="4"/>
  <c r="I581" i="4" s="1"/>
  <c r="E581" i="4"/>
  <c r="W580" i="4"/>
  <c r="X580" i="4" s="1"/>
  <c r="T580" i="4"/>
  <c r="U580" i="4" s="1"/>
  <c r="Q580" i="4"/>
  <c r="K580" i="4"/>
  <c r="L580" i="4" s="1"/>
  <c r="H580" i="4"/>
  <c r="I580" i="4" s="1"/>
  <c r="E580" i="4"/>
  <c r="W579" i="4"/>
  <c r="X579" i="4" s="1"/>
  <c r="T579" i="4"/>
  <c r="U579" i="4" s="1"/>
  <c r="Q579" i="4"/>
  <c r="K579" i="4"/>
  <c r="L579" i="4" s="1"/>
  <c r="H579" i="4"/>
  <c r="I579" i="4" s="1"/>
  <c r="E579" i="4"/>
  <c r="W578" i="4"/>
  <c r="X578" i="4" s="1"/>
  <c r="T578" i="4"/>
  <c r="U578" i="4" s="1"/>
  <c r="Q578" i="4"/>
  <c r="K578" i="4"/>
  <c r="L578" i="4" s="1"/>
  <c r="H578" i="4"/>
  <c r="I578" i="4" s="1"/>
  <c r="E578" i="4"/>
  <c r="W577" i="4"/>
  <c r="X577" i="4" s="1"/>
  <c r="T577" i="4"/>
  <c r="U577" i="4" s="1"/>
  <c r="Q577" i="4"/>
  <c r="K577" i="4"/>
  <c r="L577" i="4" s="1"/>
  <c r="H577" i="4"/>
  <c r="I577" i="4" s="1"/>
  <c r="E577" i="4"/>
  <c r="W576" i="4"/>
  <c r="X576" i="4" s="1"/>
  <c r="T576" i="4"/>
  <c r="U576" i="4" s="1"/>
  <c r="Q576" i="4"/>
  <c r="K576" i="4"/>
  <c r="L576" i="4" s="1"/>
  <c r="H576" i="4"/>
  <c r="I576" i="4" s="1"/>
  <c r="E576" i="4"/>
  <c r="W575" i="4"/>
  <c r="X575" i="4" s="1"/>
  <c r="T575" i="4"/>
  <c r="U575" i="4" s="1"/>
  <c r="Q575" i="4"/>
  <c r="K575" i="4"/>
  <c r="L575" i="4" s="1"/>
  <c r="H575" i="4"/>
  <c r="I575" i="4" s="1"/>
  <c r="E575" i="4"/>
  <c r="W574" i="4"/>
  <c r="X574" i="4" s="1"/>
  <c r="T574" i="4"/>
  <c r="U574" i="4" s="1"/>
  <c r="Q574" i="4"/>
  <c r="K574" i="4"/>
  <c r="L574" i="4" s="1"/>
  <c r="H574" i="4"/>
  <c r="I574" i="4" s="1"/>
  <c r="E574" i="4"/>
  <c r="W573" i="4"/>
  <c r="X573" i="4" s="1"/>
  <c r="T573" i="4"/>
  <c r="U573" i="4" s="1"/>
  <c r="Q573" i="4"/>
  <c r="K573" i="4"/>
  <c r="L573" i="4" s="1"/>
  <c r="H573" i="4"/>
  <c r="I573" i="4" s="1"/>
  <c r="E573" i="4"/>
  <c r="W572" i="4"/>
  <c r="X572" i="4" s="1"/>
  <c r="T572" i="4"/>
  <c r="U572" i="4" s="1"/>
  <c r="Q572" i="4"/>
  <c r="K572" i="4"/>
  <c r="L572" i="4" s="1"/>
  <c r="H572" i="4"/>
  <c r="I572" i="4" s="1"/>
  <c r="E572" i="4"/>
  <c r="W571" i="4"/>
  <c r="X571" i="4" s="1"/>
  <c r="T571" i="4"/>
  <c r="U571" i="4" s="1"/>
  <c r="Q571" i="4"/>
  <c r="K571" i="4"/>
  <c r="L571" i="4" s="1"/>
  <c r="H571" i="4"/>
  <c r="I571" i="4" s="1"/>
  <c r="E571" i="4"/>
  <c r="W570" i="4"/>
  <c r="X570" i="4" s="1"/>
  <c r="T570" i="4"/>
  <c r="U570" i="4" s="1"/>
  <c r="Q570" i="4"/>
  <c r="K570" i="4"/>
  <c r="L570" i="4" s="1"/>
  <c r="H570" i="4"/>
  <c r="I570" i="4" s="1"/>
  <c r="E570" i="4"/>
  <c r="W569" i="4"/>
  <c r="X569" i="4" s="1"/>
  <c r="T569" i="4"/>
  <c r="U569" i="4" s="1"/>
  <c r="Q569" i="4"/>
  <c r="K569" i="4"/>
  <c r="L569" i="4" s="1"/>
  <c r="H569" i="4"/>
  <c r="I569" i="4" s="1"/>
  <c r="E569" i="4"/>
  <c r="W568" i="4"/>
  <c r="X568" i="4" s="1"/>
  <c r="T568" i="4"/>
  <c r="U568" i="4" s="1"/>
  <c r="Q568" i="4"/>
  <c r="K568" i="4"/>
  <c r="L568" i="4" s="1"/>
  <c r="H568" i="4"/>
  <c r="I568" i="4" s="1"/>
  <c r="E568" i="4"/>
  <c r="W566" i="4"/>
  <c r="X566" i="4" s="1"/>
  <c r="T566" i="4"/>
  <c r="U566" i="4" s="1"/>
  <c r="Q566" i="4"/>
  <c r="K566" i="4"/>
  <c r="L566" i="4" s="1"/>
  <c r="H566" i="4"/>
  <c r="I566" i="4" s="1"/>
  <c r="E566" i="4"/>
  <c r="W565" i="4"/>
  <c r="X565" i="4" s="1"/>
  <c r="T565" i="4"/>
  <c r="U565" i="4" s="1"/>
  <c r="Q565" i="4"/>
  <c r="K565" i="4"/>
  <c r="L565" i="4" s="1"/>
  <c r="H565" i="4"/>
  <c r="I565" i="4" s="1"/>
  <c r="E565" i="4"/>
  <c r="W564" i="4"/>
  <c r="X564" i="4" s="1"/>
  <c r="T564" i="4"/>
  <c r="U564" i="4" s="1"/>
  <c r="Q564" i="4"/>
  <c r="K564" i="4"/>
  <c r="L564" i="4" s="1"/>
  <c r="H564" i="4"/>
  <c r="I564" i="4" s="1"/>
  <c r="E564" i="4"/>
  <c r="W563" i="4"/>
  <c r="X563" i="4" s="1"/>
  <c r="T563" i="4"/>
  <c r="U563" i="4" s="1"/>
  <c r="Q563" i="4"/>
  <c r="K563" i="4"/>
  <c r="L563" i="4" s="1"/>
  <c r="H563" i="4"/>
  <c r="I563" i="4" s="1"/>
  <c r="E563" i="4"/>
  <c r="W562" i="4"/>
  <c r="X562" i="4" s="1"/>
  <c r="T562" i="4"/>
  <c r="U562" i="4" s="1"/>
  <c r="Q562" i="4"/>
  <c r="K562" i="4"/>
  <c r="L562" i="4" s="1"/>
  <c r="H562" i="4"/>
  <c r="I562" i="4" s="1"/>
  <c r="E562" i="4"/>
  <c r="W561" i="4"/>
  <c r="X561" i="4" s="1"/>
  <c r="T561" i="4"/>
  <c r="U561" i="4" s="1"/>
  <c r="Q561" i="4"/>
  <c r="K561" i="4"/>
  <c r="L561" i="4" s="1"/>
  <c r="H561" i="4"/>
  <c r="I561" i="4" s="1"/>
  <c r="E561" i="4"/>
  <c r="W560" i="4"/>
  <c r="X560" i="4" s="1"/>
  <c r="T560" i="4"/>
  <c r="U560" i="4" s="1"/>
  <c r="K560" i="4"/>
  <c r="L560" i="4" s="1"/>
  <c r="H560" i="4"/>
  <c r="I560" i="4" s="1"/>
  <c r="W559" i="4"/>
  <c r="X559" i="4" s="1"/>
  <c r="T559" i="4"/>
  <c r="U559" i="4" s="1"/>
  <c r="K559" i="4"/>
  <c r="L559" i="4" s="1"/>
  <c r="H559" i="4"/>
  <c r="I559" i="4" s="1"/>
  <c r="W558" i="4"/>
  <c r="X558" i="4" s="1"/>
  <c r="T558" i="4"/>
  <c r="U558" i="4" s="1"/>
  <c r="K558" i="4"/>
  <c r="L558" i="4" s="1"/>
  <c r="H558" i="4"/>
  <c r="I558" i="4" s="1"/>
  <c r="W557" i="4"/>
  <c r="X557" i="4" s="1"/>
  <c r="T557" i="4"/>
  <c r="U557" i="4" s="1"/>
  <c r="K557" i="4"/>
  <c r="L557" i="4" s="1"/>
  <c r="H557" i="4"/>
  <c r="I557" i="4" s="1"/>
  <c r="W556" i="4"/>
  <c r="X556" i="4" s="1"/>
  <c r="T556" i="4"/>
  <c r="U556" i="4" s="1"/>
  <c r="K556" i="4"/>
  <c r="L556" i="4" s="1"/>
  <c r="H556" i="4"/>
  <c r="I556" i="4" s="1"/>
  <c r="W555" i="4"/>
  <c r="X555" i="4" s="1"/>
  <c r="T555" i="4"/>
  <c r="U555" i="4" s="1"/>
  <c r="Q555" i="4"/>
  <c r="K555" i="4"/>
  <c r="L555" i="4" s="1"/>
  <c r="H555" i="4"/>
  <c r="I555" i="4" s="1"/>
  <c r="E555" i="4"/>
  <c r="W554" i="4"/>
  <c r="X554" i="4" s="1"/>
  <c r="T554" i="4"/>
  <c r="U554" i="4" s="1"/>
  <c r="Q554" i="4"/>
  <c r="K554" i="4"/>
  <c r="L554" i="4" s="1"/>
  <c r="H554" i="4"/>
  <c r="I554" i="4" s="1"/>
  <c r="E554" i="4"/>
  <c r="W553" i="4"/>
  <c r="X553" i="4" s="1"/>
  <c r="T553" i="4"/>
  <c r="U553" i="4" s="1"/>
  <c r="Q553" i="4"/>
  <c r="K553" i="4"/>
  <c r="L553" i="4" s="1"/>
  <c r="H553" i="4"/>
  <c r="I553" i="4" s="1"/>
  <c r="E553" i="4"/>
  <c r="W552" i="4"/>
  <c r="X552" i="4" s="1"/>
  <c r="T552" i="4"/>
  <c r="U552" i="4" s="1"/>
  <c r="Q552" i="4"/>
  <c r="K552" i="4"/>
  <c r="L552" i="4" s="1"/>
  <c r="H552" i="4"/>
  <c r="I552" i="4" s="1"/>
  <c r="E552" i="4"/>
  <c r="W551" i="4"/>
  <c r="X551" i="4" s="1"/>
  <c r="T551" i="4"/>
  <c r="U551" i="4" s="1"/>
  <c r="Q551" i="4"/>
  <c r="K551" i="4"/>
  <c r="L551" i="4" s="1"/>
  <c r="H551" i="4"/>
  <c r="I551" i="4" s="1"/>
  <c r="E551" i="4"/>
  <c r="V545" i="4"/>
  <c r="S545" i="4"/>
  <c r="J545" i="4"/>
  <c r="G545" i="4"/>
  <c r="W544" i="4"/>
  <c r="X544" i="4" s="1"/>
  <c r="T544" i="4"/>
  <c r="U544" i="4" s="1"/>
  <c r="Q544" i="4"/>
  <c r="K544" i="4"/>
  <c r="L544" i="4" s="1"/>
  <c r="H544" i="4"/>
  <c r="I544" i="4" s="1"/>
  <c r="E544" i="4"/>
  <c r="W543" i="4"/>
  <c r="X543" i="4" s="1"/>
  <c r="T543" i="4"/>
  <c r="U543" i="4" s="1"/>
  <c r="Q543" i="4"/>
  <c r="K543" i="4"/>
  <c r="L543" i="4" s="1"/>
  <c r="H543" i="4"/>
  <c r="I543" i="4" s="1"/>
  <c r="E543" i="4"/>
  <c r="W542" i="4"/>
  <c r="X542" i="4" s="1"/>
  <c r="T542" i="4"/>
  <c r="U542" i="4" s="1"/>
  <c r="Q542" i="4"/>
  <c r="K542" i="4"/>
  <c r="L542" i="4" s="1"/>
  <c r="H542" i="4"/>
  <c r="I542" i="4" s="1"/>
  <c r="E542" i="4"/>
  <c r="W540" i="4"/>
  <c r="X540" i="4" s="1"/>
  <c r="T540" i="4"/>
  <c r="U540" i="4" s="1"/>
  <c r="Q540" i="4"/>
  <c r="K540" i="4"/>
  <c r="L540" i="4" s="1"/>
  <c r="H540" i="4"/>
  <c r="I540" i="4" s="1"/>
  <c r="E540" i="4"/>
  <c r="W539" i="4"/>
  <c r="X539" i="4" s="1"/>
  <c r="T539" i="4"/>
  <c r="U539" i="4" s="1"/>
  <c r="Q539" i="4"/>
  <c r="K539" i="4"/>
  <c r="L539" i="4" s="1"/>
  <c r="H539" i="4"/>
  <c r="I539" i="4" s="1"/>
  <c r="E539" i="4"/>
  <c r="W538" i="4"/>
  <c r="X538" i="4" s="1"/>
  <c r="T538" i="4"/>
  <c r="U538" i="4" s="1"/>
  <c r="Q538" i="4"/>
  <c r="K538" i="4"/>
  <c r="L538" i="4" s="1"/>
  <c r="H538" i="4"/>
  <c r="I538" i="4" s="1"/>
  <c r="E538" i="4"/>
  <c r="W537" i="4"/>
  <c r="X537" i="4" s="1"/>
  <c r="T537" i="4"/>
  <c r="U537" i="4" s="1"/>
  <c r="Q537" i="4"/>
  <c r="K537" i="4"/>
  <c r="L537" i="4" s="1"/>
  <c r="H537" i="4"/>
  <c r="I537" i="4" s="1"/>
  <c r="E537" i="4"/>
  <c r="W536" i="4"/>
  <c r="X536" i="4" s="1"/>
  <c r="T536" i="4"/>
  <c r="U536" i="4" s="1"/>
  <c r="Q536" i="4"/>
  <c r="K536" i="4"/>
  <c r="L536" i="4" s="1"/>
  <c r="H536" i="4"/>
  <c r="I536" i="4" s="1"/>
  <c r="E536" i="4"/>
  <c r="W535" i="4"/>
  <c r="X535" i="4" s="1"/>
  <c r="T535" i="4"/>
  <c r="U535" i="4" s="1"/>
  <c r="Q535" i="4"/>
  <c r="K535" i="4"/>
  <c r="L535" i="4" s="1"/>
  <c r="H535" i="4"/>
  <c r="I535" i="4" s="1"/>
  <c r="E535" i="4"/>
  <c r="W534" i="4"/>
  <c r="X534" i="4" s="1"/>
  <c r="T534" i="4"/>
  <c r="U534" i="4" s="1"/>
  <c r="Q534" i="4"/>
  <c r="K534" i="4"/>
  <c r="L534" i="4" s="1"/>
  <c r="H534" i="4"/>
  <c r="I534" i="4" s="1"/>
  <c r="E534" i="4"/>
  <c r="W533" i="4"/>
  <c r="X533" i="4" s="1"/>
  <c r="T533" i="4"/>
  <c r="U533" i="4" s="1"/>
  <c r="Q533" i="4"/>
  <c r="K533" i="4"/>
  <c r="L533" i="4" s="1"/>
  <c r="H533" i="4"/>
  <c r="I533" i="4" s="1"/>
  <c r="E533" i="4"/>
  <c r="W532" i="4"/>
  <c r="X532" i="4" s="1"/>
  <c r="T532" i="4"/>
  <c r="U532" i="4" s="1"/>
  <c r="Q532" i="4"/>
  <c r="K532" i="4"/>
  <c r="L532" i="4" s="1"/>
  <c r="H532" i="4"/>
  <c r="I532" i="4" s="1"/>
  <c r="E532" i="4"/>
  <c r="W531" i="4"/>
  <c r="X531" i="4" s="1"/>
  <c r="T531" i="4"/>
  <c r="U531" i="4" s="1"/>
  <c r="Q531" i="4"/>
  <c r="K531" i="4"/>
  <c r="L531" i="4" s="1"/>
  <c r="H531" i="4"/>
  <c r="I531" i="4" s="1"/>
  <c r="E531" i="4"/>
  <c r="W530" i="4"/>
  <c r="X530" i="4" s="1"/>
  <c r="T530" i="4"/>
  <c r="U530" i="4" s="1"/>
  <c r="Q530" i="4"/>
  <c r="K530" i="4"/>
  <c r="L530" i="4" s="1"/>
  <c r="H530" i="4"/>
  <c r="I530" i="4" s="1"/>
  <c r="E530" i="4"/>
  <c r="W529" i="4"/>
  <c r="X529" i="4" s="1"/>
  <c r="T529" i="4"/>
  <c r="U529" i="4" s="1"/>
  <c r="Q529" i="4"/>
  <c r="K529" i="4"/>
  <c r="L529" i="4" s="1"/>
  <c r="H529" i="4"/>
  <c r="I529" i="4" s="1"/>
  <c r="E529" i="4"/>
  <c r="W528" i="4"/>
  <c r="X528" i="4" s="1"/>
  <c r="T528" i="4"/>
  <c r="U528" i="4" s="1"/>
  <c r="Q528" i="4"/>
  <c r="K528" i="4"/>
  <c r="L528" i="4" s="1"/>
  <c r="H528" i="4"/>
  <c r="I528" i="4" s="1"/>
  <c r="E528" i="4"/>
  <c r="W527" i="4"/>
  <c r="X527" i="4" s="1"/>
  <c r="T527" i="4"/>
  <c r="U527" i="4" s="1"/>
  <c r="Q527" i="4"/>
  <c r="K527" i="4"/>
  <c r="L527" i="4" s="1"/>
  <c r="H527" i="4"/>
  <c r="I527" i="4" s="1"/>
  <c r="E527" i="4"/>
  <c r="W526" i="4"/>
  <c r="X526" i="4" s="1"/>
  <c r="T526" i="4"/>
  <c r="U526" i="4" s="1"/>
  <c r="Q526" i="4"/>
  <c r="K526" i="4"/>
  <c r="L526" i="4" s="1"/>
  <c r="H526" i="4"/>
  <c r="I526" i="4" s="1"/>
  <c r="E526" i="4"/>
  <c r="W524" i="4"/>
  <c r="X524" i="4" s="1"/>
  <c r="T524" i="4"/>
  <c r="U524" i="4" s="1"/>
  <c r="Q524" i="4"/>
  <c r="K524" i="4"/>
  <c r="L524" i="4" s="1"/>
  <c r="H524" i="4"/>
  <c r="I524" i="4" s="1"/>
  <c r="E524" i="4"/>
  <c r="W523" i="4"/>
  <c r="X523" i="4" s="1"/>
  <c r="T523" i="4"/>
  <c r="U523" i="4" s="1"/>
  <c r="Q523" i="4"/>
  <c r="K523" i="4"/>
  <c r="L523" i="4" s="1"/>
  <c r="H523" i="4"/>
  <c r="I523" i="4" s="1"/>
  <c r="E523" i="4"/>
  <c r="W522" i="4"/>
  <c r="X522" i="4" s="1"/>
  <c r="T522" i="4"/>
  <c r="U522" i="4" s="1"/>
  <c r="Q522" i="4"/>
  <c r="K522" i="4"/>
  <c r="L522" i="4" s="1"/>
  <c r="H522" i="4"/>
  <c r="I522" i="4" s="1"/>
  <c r="E522" i="4"/>
  <c r="W521" i="4"/>
  <c r="X521" i="4" s="1"/>
  <c r="T521" i="4"/>
  <c r="U521" i="4" s="1"/>
  <c r="Q521" i="4"/>
  <c r="K521" i="4"/>
  <c r="L521" i="4" s="1"/>
  <c r="H521" i="4"/>
  <c r="I521" i="4" s="1"/>
  <c r="E521" i="4"/>
  <c r="W520" i="4"/>
  <c r="X520" i="4" s="1"/>
  <c r="T520" i="4"/>
  <c r="U520" i="4" s="1"/>
  <c r="Q520" i="4"/>
  <c r="K520" i="4"/>
  <c r="L520" i="4" s="1"/>
  <c r="H520" i="4"/>
  <c r="I520" i="4" s="1"/>
  <c r="E520" i="4"/>
  <c r="W519" i="4"/>
  <c r="X519" i="4" s="1"/>
  <c r="T519" i="4"/>
  <c r="U519" i="4" s="1"/>
  <c r="Q519" i="4"/>
  <c r="K519" i="4"/>
  <c r="L519" i="4" s="1"/>
  <c r="H519" i="4"/>
  <c r="I519" i="4" s="1"/>
  <c r="E519" i="4"/>
  <c r="W518" i="4"/>
  <c r="X518" i="4" s="1"/>
  <c r="T518" i="4"/>
  <c r="U518" i="4" s="1"/>
  <c r="K518" i="4"/>
  <c r="L518" i="4" s="1"/>
  <c r="H518" i="4"/>
  <c r="I518" i="4" s="1"/>
  <c r="W517" i="4"/>
  <c r="X517" i="4" s="1"/>
  <c r="T517" i="4"/>
  <c r="U517" i="4" s="1"/>
  <c r="K517" i="4"/>
  <c r="L517" i="4" s="1"/>
  <c r="H517" i="4"/>
  <c r="I517" i="4" s="1"/>
  <c r="W516" i="4"/>
  <c r="X516" i="4" s="1"/>
  <c r="T516" i="4"/>
  <c r="U516" i="4" s="1"/>
  <c r="K516" i="4"/>
  <c r="L516" i="4" s="1"/>
  <c r="H516" i="4"/>
  <c r="I516" i="4" s="1"/>
  <c r="W515" i="4"/>
  <c r="X515" i="4" s="1"/>
  <c r="T515" i="4"/>
  <c r="U515" i="4" s="1"/>
  <c r="K515" i="4"/>
  <c r="L515" i="4" s="1"/>
  <c r="H515" i="4"/>
  <c r="I515" i="4" s="1"/>
  <c r="W514" i="4"/>
  <c r="X514" i="4" s="1"/>
  <c r="T514" i="4"/>
  <c r="U514" i="4" s="1"/>
  <c r="K514" i="4"/>
  <c r="L514" i="4" s="1"/>
  <c r="H514" i="4"/>
  <c r="I514" i="4" s="1"/>
  <c r="W513" i="4"/>
  <c r="X513" i="4" s="1"/>
  <c r="T513" i="4"/>
  <c r="U513" i="4" s="1"/>
  <c r="Q513" i="4"/>
  <c r="K513" i="4"/>
  <c r="L513" i="4" s="1"/>
  <c r="H513" i="4"/>
  <c r="I513" i="4" s="1"/>
  <c r="E513" i="4"/>
  <c r="W512" i="4"/>
  <c r="X512" i="4" s="1"/>
  <c r="T512" i="4"/>
  <c r="U512" i="4" s="1"/>
  <c r="Q512" i="4"/>
  <c r="K512" i="4"/>
  <c r="L512" i="4" s="1"/>
  <c r="H512" i="4"/>
  <c r="I512" i="4" s="1"/>
  <c r="E512" i="4"/>
  <c r="W511" i="4"/>
  <c r="X511" i="4" s="1"/>
  <c r="T511" i="4"/>
  <c r="U511" i="4" s="1"/>
  <c r="Q511" i="4"/>
  <c r="K511" i="4"/>
  <c r="L511" i="4" s="1"/>
  <c r="H511" i="4"/>
  <c r="I511" i="4" s="1"/>
  <c r="E511" i="4"/>
  <c r="W510" i="4"/>
  <c r="X510" i="4" s="1"/>
  <c r="T510" i="4"/>
  <c r="U510" i="4" s="1"/>
  <c r="Q510" i="4"/>
  <c r="K510" i="4"/>
  <c r="L510" i="4" s="1"/>
  <c r="H510" i="4"/>
  <c r="I510" i="4" s="1"/>
  <c r="E510" i="4"/>
  <c r="W509" i="4"/>
  <c r="X509" i="4" s="1"/>
  <c r="T509" i="4"/>
  <c r="U509" i="4" s="1"/>
  <c r="Q509" i="4"/>
  <c r="K509" i="4"/>
  <c r="L509" i="4" s="1"/>
  <c r="H509" i="4"/>
  <c r="I509" i="4" s="1"/>
  <c r="E509" i="4"/>
  <c r="V503" i="4"/>
  <c r="S503" i="4"/>
  <c r="J503" i="4"/>
  <c r="G503" i="4"/>
  <c r="W502" i="4"/>
  <c r="X502" i="4" s="1"/>
  <c r="T502" i="4"/>
  <c r="U502" i="4" s="1"/>
  <c r="Q502" i="4"/>
  <c r="K502" i="4"/>
  <c r="L502" i="4" s="1"/>
  <c r="H502" i="4"/>
  <c r="I502" i="4" s="1"/>
  <c r="E502" i="4"/>
  <c r="W501" i="4"/>
  <c r="X501" i="4" s="1"/>
  <c r="T501" i="4"/>
  <c r="U501" i="4" s="1"/>
  <c r="Q501" i="4"/>
  <c r="K501" i="4"/>
  <c r="L501" i="4" s="1"/>
  <c r="H501" i="4"/>
  <c r="I501" i="4" s="1"/>
  <c r="E501" i="4"/>
  <c r="W500" i="4"/>
  <c r="X500" i="4" s="1"/>
  <c r="T500" i="4"/>
  <c r="U500" i="4" s="1"/>
  <c r="Q500" i="4"/>
  <c r="K500" i="4"/>
  <c r="L500" i="4" s="1"/>
  <c r="H500" i="4"/>
  <c r="I500" i="4" s="1"/>
  <c r="E500" i="4"/>
  <c r="W498" i="4"/>
  <c r="X498" i="4" s="1"/>
  <c r="T498" i="4"/>
  <c r="U498" i="4" s="1"/>
  <c r="Q498" i="4"/>
  <c r="K498" i="4"/>
  <c r="L498" i="4" s="1"/>
  <c r="H498" i="4"/>
  <c r="I498" i="4" s="1"/>
  <c r="E498" i="4"/>
  <c r="W497" i="4"/>
  <c r="X497" i="4" s="1"/>
  <c r="T497" i="4"/>
  <c r="U497" i="4" s="1"/>
  <c r="Q497" i="4"/>
  <c r="K497" i="4"/>
  <c r="L497" i="4" s="1"/>
  <c r="H497" i="4"/>
  <c r="I497" i="4" s="1"/>
  <c r="E497" i="4"/>
  <c r="W496" i="4"/>
  <c r="X496" i="4" s="1"/>
  <c r="T496" i="4"/>
  <c r="U496" i="4" s="1"/>
  <c r="Q496" i="4"/>
  <c r="K496" i="4"/>
  <c r="L496" i="4" s="1"/>
  <c r="H496" i="4"/>
  <c r="I496" i="4" s="1"/>
  <c r="E496" i="4"/>
  <c r="W495" i="4"/>
  <c r="X495" i="4" s="1"/>
  <c r="T495" i="4"/>
  <c r="U495" i="4" s="1"/>
  <c r="Q495" i="4"/>
  <c r="K495" i="4"/>
  <c r="L495" i="4" s="1"/>
  <c r="H495" i="4"/>
  <c r="I495" i="4" s="1"/>
  <c r="E495" i="4"/>
  <c r="W494" i="4"/>
  <c r="X494" i="4" s="1"/>
  <c r="T494" i="4"/>
  <c r="U494" i="4" s="1"/>
  <c r="Q494" i="4"/>
  <c r="K494" i="4"/>
  <c r="L494" i="4" s="1"/>
  <c r="H494" i="4"/>
  <c r="I494" i="4" s="1"/>
  <c r="E494" i="4"/>
  <c r="W493" i="4"/>
  <c r="X493" i="4" s="1"/>
  <c r="T493" i="4"/>
  <c r="U493" i="4" s="1"/>
  <c r="Q493" i="4"/>
  <c r="K493" i="4"/>
  <c r="L493" i="4" s="1"/>
  <c r="H493" i="4"/>
  <c r="I493" i="4" s="1"/>
  <c r="E493" i="4"/>
  <c r="W492" i="4"/>
  <c r="X492" i="4" s="1"/>
  <c r="T492" i="4"/>
  <c r="U492" i="4" s="1"/>
  <c r="Q492" i="4"/>
  <c r="K492" i="4"/>
  <c r="L492" i="4" s="1"/>
  <c r="H492" i="4"/>
  <c r="I492" i="4" s="1"/>
  <c r="E492" i="4"/>
  <c r="W491" i="4"/>
  <c r="X491" i="4" s="1"/>
  <c r="T491" i="4"/>
  <c r="U491" i="4" s="1"/>
  <c r="Q491" i="4"/>
  <c r="K491" i="4"/>
  <c r="L491" i="4" s="1"/>
  <c r="H491" i="4"/>
  <c r="I491" i="4" s="1"/>
  <c r="E491" i="4"/>
  <c r="W490" i="4"/>
  <c r="X490" i="4" s="1"/>
  <c r="T490" i="4"/>
  <c r="U490" i="4" s="1"/>
  <c r="Q490" i="4"/>
  <c r="K490" i="4"/>
  <c r="L490" i="4" s="1"/>
  <c r="H490" i="4"/>
  <c r="I490" i="4" s="1"/>
  <c r="E490" i="4"/>
  <c r="W489" i="4"/>
  <c r="X489" i="4" s="1"/>
  <c r="T489" i="4"/>
  <c r="U489" i="4" s="1"/>
  <c r="Q489" i="4"/>
  <c r="K489" i="4"/>
  <c r="L489" i="4" s="1"/>
  <c r="H489" i="4"/>
  <c r="I489" i="4" s="1"/>
  <c r="E489" i="4"/>
  <c r="W488" i="4"/>
  <c r="X488" i="4" s="1"/>
  <c r="T488" i="4"/>
  <c r="U488" i="4" s="1"/>
  <c r="Q488" i="4"/>
  <c r="K488" i="4"/>
  <c r="L488" i="4" s="1"/>
  <c r="H488" i="4"/>
  <c r="I488" i="4" s="1"/>
  <c r="E488" i="4"/>
  <c r="W487" i="4"/>
  <c r="X487" i="4" s="1"/>
  <c r="T487" i="4"/>
  <c r="U487" i="4" s="1"/>
  <c r="Q487" i="4"/>
  <c r="K487" i="4"/>
  <c r="L487" i="4" s="1"/>
  <c r="H487" i="4"/>
  <c r="I487" i="4" s="1"/>
  <c r="E487" i="4"/>
  <c r="W486" i="4"/>
  <c r="X486" i="4" s="1"/>
  <c r="T486" i="4"/>
  <c r="U486" i="4" s="1"/>
  <c r="Q486" i="4"/>
  <c r="K486" i="4"/>
  <c r="L486" i="4" s="1"/>
  <c r="H486" i="4"/>
  <c r="I486" i="4" s="1"/>
  <c r="E486" i="4"/>
  <c r="W485" i="4"/>
  <c r="X485" i="4" s="1"/>
  <c r="T485" i="4"/>
  <c r="U485" i="4" s="1"/>
  <c r="Q485" i="4"/>
  <c r="K485" i="4"/>
  <c r="L485" i="4" s="1"/>
  <c r="H485" i="4"/>
  <c r="I485" i="4" s="1"/>
  <c r="E485" i="4"/>
  <c r="W484" i="4"/>
  <c r="X484" i="4" s="1"/>
  <c r="T484" i="4"/>
  <c r="U484" i="4" s="1"/>
  <c r="Q484" i="4"/>
  <c r="K484" i="4"/>
  <c r="L484" i="4" s="1"/>
  <c r="H484" i="4"/>
  <c r="I484" i="4" s="1"/>
  <c r="E484" i="4"/>
  <c r="W482" i="4"/>
  <c r="X482" i="4" s="1"/>
  <c r="T482" i="4"/>
  <c r="U482" i="4" s="1"/>
  <c r="Q482" i="4"/>
  <c r="K482" i="4"/>
  <c r="L482" i="4" s="1"/>
  <c r="H482" i="4"/>
  <c r="I482" i="4" s="1"/>
  <c r="E482" i="4"/>
  <c r="W481" i="4"/>
  <c r="X481" i="4" s="1"/>
  <c r="T481" i="4"/>
  <c r="U481" i="4" s="1"/>
  <c r="Q481" i="4"/>
  <c r="K481" i="4"/>
  <c r="L481" i="4" s="1"/>
  <c r="H481" i="4"/>
  <c r="I481" i="4" s="1"/>
  <c r="E481" i="4"/>
  <c r="W480" i="4"/>
  <c r="X480" i="4" s="1"/>
  <c r="T480" i="4"/>
  <c r="U480" i="4" s="1"/>
  <c r="Q480" i="4"/>
  <c r="K480" i="4"/>
  <c r="L480" i="4" s="1"/>
  <c r="H480" i="4"/>
  <c r="I480" i="4" s="1"/>
  <c r="E480" i="4"/>
  <c r="W479" i="4"/>
  <c r="X479" i="4" s="1"/>
  <c r="T479" i="4"/>
  <c r="U479" i="4" s="1"/>
  <c r="Q479" i="4"/>
  <c r="K479" i="4"/>
  <c r="L479" i="4" s="1"/>
  <c r="H479" i="4"/>
  <c r="I479" i="4" s="1"/>
  <c r="E479" i="4"/>
  <c r="W478" i="4"/>
  <c r="X478" i="4" s="1"/>
  <c r="T478" i="4"/>
  <c r="U478" i="4" s="1"/>
  <c r="Q478" i="4"/>
  <c r="K478" i="4"/>
  <c r="L478" i="4" s="1"/>
  <c r="H478" i="4"/>
  <c r="I478" i="4" s="1"/>
  <c r="E478" i="4"/>
  <c r="W477" i="4"/>
  <c r="X477" i="4" s="1"/>
  <c r="T477" i="4"/>
  <c r="U477" i="4" s="1"/>
  <c r="Q477" i="4"/>
  <c r="K477" i="4"/>
  <c r="L477" i="4" s="1"/>
  <c r="H477" i="4"/>
  <c r="I477" i="4" s="1"/>
  <c r="E477" i="4"/>
  <c r="W476" i="4"/>
  <c r="X476" i="4" s="1"/>
  <c r="T476" i="4"/>
  <c r="U476" i="4" s="1"/>
  <c r="K476" i="4"/>
  <c r="L476" i="4" s="1"/>
  <c r="H476" i="4"/>
  <c r="I476" i="4" s="1"/>
  <c r="W475" i="4"/>
  <c r="X475" i="4" s="1"/>
  <c r="T475" i="4"/>
  <c r="U475" i="4" s="1"/>
  <c r="K475" i="4"/>
  <c r="L475" i="4" s="1"/>
  <c r="H475" i="4"/>
  <c r="I475" i="4" s="1"/>
  <c r="W474" i="4"/>
  <c r="X474" i="4" s="1"/>
  <c r="T474" i="4"/>
  <c r="U474" i="4" s="1"/>
  <c r="K474" i="4"/>
  <c r="L474" i="4" s="1"/>
  <c r="H474" i="4"/>
  <c r="I474" i="4" s="1"/>
  <c r="W473" i="4"/>
  <c r="X473" i="4" s="1"/>
  <c r="T473" i="4"/>
  <c r="U473" i="4" s="1"/>
  <c r="K473" i="4"/>
  <c r="L473" i="4" s="1"/>
  <c r="H473" i="4"/>
  <c r="I473" i="4" s="1"/>
  <c r="W472" i="4"/>
  <c r="X472" i="4" s="1"/>
  <c r="T472" i="4"/>
  <c r="U472" i="4" s="1"/>
  <c r="K472" i="4"/>
  <c r="L472" i="4" s="1"/>
  <c r="H472" i="4"/>
  <c r="I472" i="4" s="1"/>
  <c r="W471" i="4"/>
  <c r="X471" i="4" s="1"/>
  <c r="T471" i="4"/>
  <c r="U471" i="4" s="1"/>
  <c r="Q471" i="4"/>
  <c r="K471" i="4"/>
  <c r="L471" i="4" s="1"/>
  <c r="H471" i="4"/>
  <c r="I471" i="4" s="1"/>
  <c r="E471" i="4"/>
  <c r="W470" i="4"/>
  <c r="X470" i="4" s="1"/>
  <c r="T470" i="4"/>
  <c r="U470" i="4" s="1"/>
  <c r="Q470" i="4"/>
  <c r="K470" i="4"/>
  <c r="L470" i="4" s="1"/>
  <c r="H470" i="4"/>
  <c r="I470" i="4" s="1"/>
  <c r="E470" i="4"/>
  <c r="W469" i="4"/>
  <c r="X469" i="4" s="1"/>
  <c r="T469" i="4"/>
  <c r="U469" i="4" s="1"/>
  <c r="Q469" i="4"/>
  <c r="K469" i="4"/>
  <c r="L469" i="4" s="1"/>
  <c r="H469" i="4"/>
  <c r="I469" i="4" s="1"/>
  <c r="E469" i="4"/>
  <c r="W468" i="4"/>
  <c r="X468" i="4" s="1"/>
  <c r="T468" i="4"/>
  <c r="U468" i="4" s="1"/>
  <c r="Q468" i="4"/>
  <c r="K468" i="4"/>
  <c r="L468" i="4" s="1"/>
  <c r="H468" i="4"/>
  <c r="I468" i="4" s="1"/>
  <c r="E468" i="4"/>
  <c r="W467" i="4"/>
  <c r="X467" i="4" s="1"/>
  <c r="T467" i="4"/>
  <c r="U467" i="4" s="1"/>
  <c r="Q467" i="4"/>
  <c r="K467" i="4"/>
  <c r="L467" i="4" s="1"/>
  <c r="H467" i="4"/>
  <c r="I467" i="4" s="1"/>
  <c r="E467" i="4"/>
  <c r="V461" i="4"/>
  <c r="S461" i="4"/>
  <c r="J461" i="4"/>
  <c r="G461" i="4"/>
  <c r="W460" i="4"/>
  <c r="X460" i="4" s="1"/>
  <c r="T460" i="4"/>
  <c r="U460" i="4" s="1"/>
  <c r="Q460" i="4"/>
  <c r="K460" i="4"/>
  <c r="L460" i="4" s="1"/>
  <c r="H460" i="4"/>
  <c r="I460" i="4" s="1"/>
  <c r="E460" i="4"/>
  <c r="W459" i="4"/>
  <c r="X459" i="4" s="1"/>
  <c r="T459" i="4"/>
  <c r="U459" i="4" s="1"/>
  <c r="Q459" i="4"/>
  <c r="K459" i="4"/>
  <c r="L459" i="4" s="1"/>
  <c r="H459" i="4"/>
  <c r="I459" i="4" s="1"/>
  <c r="E459" i="4"/>
  <c r="W458" i="4"/>
  <c r="X458" i="4" s="1"/>
  <c r="T458" i="4"/>
  <c r="U458" i="4" s="1"/>
  <c r="Q458" i="4"/>
  <c r="K458" i="4"/>
  <c r="L458" i="4" s="1"/>
  <c r="H458" i="4"/>
  <c r="I458" i="4" s="1"/>
  <c r="E458" i="4"/>
  <c r="W456" i="4"/>
  <c r="X456" i="4" s="1"/>
  <c r="T456" i="4"/>
  <c r="U456" i="4" s="1"/>
  <c r="Q456" i="4"/>
  <c r="K456" i="4"/>
  <c r="L456" i="4" s="1"/>
  <c r="H456" i="4"/>
  <c r="I456" i="4" s="1"/>
  <c r="E456" i="4"/>
  <c r="W455" i="4"/>
  <c r="X455" i="4" s="1"/>
  <c r="T455" i="4"/>
  <c r="U455" i="4" s="1"/>
  <c r="Q455" i="4"/>
  <c r="K455" i="4"/>
  <c r="L455" i="4" s="1"/>
  <c r="H455" i="4"/>
  <c r="I455" i="4" s="1"/>
  <c r="E455" i="4"/>
  <c r="W454" i="4"/>
  <c r="X454" i="4" s="1"/>
  <c r="T454" i="4"/>
  <c r="U454" i="4" s="1"/>
  <c r="Q454" i="4"/>
  <c r="K454" i="4"/>
  <c r="L454" i="4" s="1"/>
  <c r="H454" i="4"/>
  <c r="I454" i="4" s="1"/>
  <c r="E454" i="4"/>
  <c r="W453" i="4"/>
  <c r="X453" i="4" s="1"/>
  <c r="T453" i="4"/>
  <c r="U453" i="4" s="1"/>
  <c r="Q453" i="4"/>
  <c r="K453" i="4"/>
  <c r="L453" i="4" s="1"/>
  <c r="H453" i="4"/>
  <c r="I453" i="4" s="1"/>
  <c r="E453" i="4"/>
  <c r="W452" i="4"/>
  <c r="X452" i="4" s="1"/>
  <c r="T452" i="4"/>
  <c r="U452" i="4" s="1"/>
  <c r="Q452" i="4"/>
  <c r="K452" i="4"/>
  <c r="L452" i="4" s="1"/>
  <c r="H452" i="4"/>
  <c r="I452" i="4" s="1"/>
  <c r="E452" i="4"/>
  <c r="W451" i="4"/>
  <c r="X451" i="4" s="1"/>
  <c r="T451" i="4"/>
  <c r="U451" i="4" s="1"/>
  <c r="Q451" i="4"/>
  <c r="K451" i="4"/>
  <c r="L451" i="4" s="1"/>
  <c r="H451" i="4"/>
  <c r="I451" i="4" s="1"/>
  <c r="E451" i="4"/>
  <c r="W450" i="4"/>
  <c r="X450" i="4" s="1"/>
  <c r="T450" i="4"/>
  <c r="U450" i="4" s="1"/>
  <c r="Q450" i="4"/>
  <c r="K450" i="4"/>
  <c r="L450" i="4" s="1"/>
  <c r="H450" i="4"/>
  <c r="I450" i="4" s="1"/>
  <c r="E450" i="4"/>
  <c r="W449" i="4"/>
  <c r="X449" i="4" s="1"/>
  <c r="T449" i="4"/>
  <c r="U449" i="4" s="1"/>
  <c r="Q449" i="4"/>
  <c r="K449" i="4"/>
  <c r="L449" i="4" s="1"/>
  <c r="H449" i="4"/>
  <c r="I449" i="4" s="1"/>
  <c r="E449" i="4"/>
  <c r="W448" i="4"/>
  <c r="X448" i="4" s="1"/>
  <c r="T448" i="4"/>
  <c r="U448" i="4" s="1"/>
  <c r="Q448" i="4"/>
  <c r="K448" i="4"/>
  <c r="L448" i="4" s="1"/>
  <c r="H448" i="4"/>
  <c r="I448" i="4" s="1"/>
  <c r="E448" i="4"/>
  <c r="W447" i="4"/>
  <c r="X447" i="4" s="1"/>
  <c r="T447" i="4"/>
  <c r="U447" i="4" s="1"/>
  <c r="Q447" i="4"/>
  <c r="K447" i="4"/>
  <c r="L447" i="4" s="1"/>
  <c r="H447" i="4"/>
  <c r="I447" i="4" s="1"/>
  <c r="E447" i="4"/>
  <c r="W446" i="4"/>
  <c r="X446" i="4" s="1"/>
  <c r="T446" i="4"/>
  <c r="U446" i="4" s="1"/>
  <c r="Q446" i="4"/>
  <c r="K446" i="4"/>
  <c r="L446" i="4" s="1"/>
  <c r="H446" i="4"/>
  <c r="I446" i="4" s="1"/>
  <c r="E446" i="4"/>
  <c r="W445" i="4"/>
  <c r="X445" i="4" s="1"/>
  <c r="T445" i="4"/>
  <c r="U445" i="4" s="1"/>
  <c r="Q445" i="4"/>
  <c r="K445" i="4"/>
  <c r="L445" i="4" s="1"/>
  <c r="H445" i="4"/>
  <c r="I445" i="4" s="1"/>
  <c r="E445" i="4"/>
  <c r="W444" i="4"/>
  <c r="X444" i="4" s="1"/>
  <c r="T444" i="4"/>
  <c r="U444" i="4" s="1"/>
  <c r="Q444" i="4"/>
  <c r="K444" i="4"/>
  <c r="L444" i="4" s="1"/>
  <c r="H444" i="4"/>
  <c r="I444" i="4" s="1"/>
  <c r="E444" i="4"/>
  <c r="W443" i="4"/>
  <c r="X443" i="4" s="1"/>
  <c r="T443" i="4"/>
  <c r="U443" i="4" s="1"/>
  <c r="Q443" i="4"/>
  <c r="K443" i="4"/>
  <c r="L443" i="4" s="1"/>
  <c r="H443" i="4"/>
  <c r="I443" i="4" s="1"/>
  <c r="E443" i="4"/>
  <c r="W442" i="4"/>
  <c r="X442" i="4" s="1"/>
  <c r="T442" i="4"/>
  <c r="U442" i="4" s="1"/>
  <c r="Q442" i="4"/>
  <c r="K442" i="4"/>
  <c r="L442" i="4" s="1"/>
  <c r="H442" i="4"/>
  <c r="I442" i="4" s="1"/>
  <c r="E442" i="4"/>
  <c r="W440" i="4"/>
  <c r="X440" i="4" s="1"/>
  <c r="T440" i="4"/>
  <c r="U440" i="4" s="1"/>
  <c r="Q440" i="4"/>
  <c r="K440" i="4"/>
  <c r="L440" i="4" s="1"/>
  <c r="H440" i="4"/>
  <c r="I440" i="4" s="1"/>
  <c r="E440" i="4"/>
  <c r="W439" i="4"/>
  <c r="X439" i="4" s="1"/>
  <c r="T439" i="4"/>
  <c r="U439" i="4" s="1"/>
  <c r="Q439" i="4"/>
  <c r="K439" i="4"/>
  <c r="L439" i="4" s="1"/>
  <c r="H439" i="4"/>
  <c r="I439" i="4" s="1"/>
  <c r="E439" i="4"/>
  <c r="W438" i="4"/>
  <c r="X438" i="4" s="1"/>
  <c r="T438" i="4"/>
  <c r="U438" i="4" s="1"/>
  <c r="Q438" i="4"/>
  <c r="K438" i="4"/>
  <c r="L438" i="4" s="1"/>
  <c r="H438" i="4"/>
  <c r="I438" i="4" s="1"/>
  <c r="E438" i="4"/>
  <c r="W437" i="4"/>
  <c r="X437" i="4" s="1"/>
  <c r="T437" i="4"/>
  <c r="U437" i="4" s="1"/>
  <c r="Q437" i="4"/>
  <c r="K437" i="4"/>
  <c r="L437" i="4" s="1"/>
  <c r="H437" i="4"/>
  <c r="I437" i="4" s="1"/>
  <c r="E437" i="4"/>
  <c r="W436" i="4"/>
  <c r="X436" i="4" s="1"/>
  <c r="T436" i="4"/>
  <c r="U436" i="4" s="1"/>
  <c r="Q436" i="4"/>
  <c r="K436" i="4"/>
  <c r="L436" i="4" s="1"/>
  <c r="H436" i="4"/>
  <c r="I436" i="4" s="1"/>
  <c r="E436" i="4"/>
  <c r="W435" i="4"/>
  <c r="X435" i="4" s="1"/>
  <c r="T435" i="4"/>
  <c r="U435" i="4" s="1"/>
  <c r="Q435" i="4"/>
  <c r="K435" i="4"/>
  <c r="L435" i="4" s="1"/>
  <c r="H435" i="4"/>
  <c r="I435" i="4" s="1"/>
  <c r="E435" i="4"/>
  <c r="W434" i="4"/>
  <c r="X434" i="4" s="1"/>
  <c r="T434" i="4"/>
  <c r="U434" i="4" s="1"/>
  <c r="K434" i="4"/>
  <c r="L434" i="4" s="1"/>
  <c r="H434" i="4"/>
  <c r="I434" i="4" s="1"/>
  <c r="W433" i="4"/>
  <c r="X433" i="4" s="1"/>
  <c r="T433" i="4"/>
  <c r="U433" i="4" s="1"/>
  <c r="K433" i="4"/>
  <c r="L433" i="4" s="1"/>
  <c r="H433" i="4"/>
  <c r="I433" i="4" s="1"/>
  <c r="W432" i="4"/>
  <c r="X432" i="4" s="1"/>
  <c r="T432" i="4"/>
  <c r="U432" i="4" s="1"/>
  <c r="K432" i="4"/>
  <c r="L432" i="4" s="1"/>
  <c r="H432" i="4"/>
  <c r="I432" i="4" s="1"/>
  <c r="W431" i="4"/>
  <c r="X431" i="4" s="1"/>
  <c r="T431" i="4"/>
  <c r="U431" i="4" s="1"/>
  <c r="K431" i="4"/>
  <c r="L431" i="4" s="1"/>
  <c r="H431" i="4"/>
  <c r="I431" i="4" s="1"/>
  <c r="W430" i="4"/>
  <c r="X430" i="4" s="1"/>
  <c r="T430" i="4"/>
  <c r="U430" i="4" s="1"/>
  <c r="K430" i="4"/>
  <c r="L430" i="4" s="1"/>
  <c r="H430" i="4"/>
  <c r="I430" i="4" s="1"/>
  <c r="W429" i="4"/>
  <c r="X429" i="4" s="1"/>
  <c r="T429" i="4"/>
  <c r="U429" i="4" s="1"/>
  <c r="Q429" i="4"/>
  <c r="K429" i="4"/>
  <c r="L429" i="4" s="1"/>
  <c r="H429" i="4"/>
  <c r="I429" i="4" s="1"/>
  <c r="E429" i="4"/>
  <c r="W428" i="4"/>
  <c r="X428" i="4" s="1"/>
  <c r="T428" i="4"/>
  <c r="U428" i="4" s="1"/>
  <c r="Q428" i="4"/>
  <c r="K428" i="4"/>
  <c r="L428" i="4" s="1"/>
  <c r="H428" i="4"/>
  <c r="I428" i="4" s="1"/>
  <c r="E428" i="4"/>
  <c r="W427" i="4"/>
  <c r="X427" i="4" s="1"/>
  <c r="T427" i="4"/>
  <c r="U427" i="4" s="1"/>
  <c r="Q427" i="4"/>
  <c r="K427" i="4"/>
  <c r="L427" i="4" s="1"/>
  <c r="H427" i="4"/>
  <c r="I427" i="4" s="1"/>
  <c r="E427" i="4"/>
  <c r="W426" i="4"/>
  <c r="X426" i="4" s="1"/>
  <c r="T426" i="4"/>
  <c r="U426" i="4" s="1"/>
  <c r="Q426" i="4"/>
  <c r="K426" i="4"/>
  <c r="L426" i="4" s="1"/>
  <c r="H426" i="4"/>
  <c r="I426" i="4" s="1"/>
  <c r="E426" i="4"/>
  <c r="W425" i="4"/>
  <c r="X425" i="4" s="1"/>
  <c r="T425" i="4"/>
  <c r="U425" i="4" s="1"/>
  <c r="Q425" i="4"/>
  <c r="K425" i="4"/>
  <c r="L425" i="4" s="1"/>
  <c r="H425" i="4"/>
  <c r="I425" i="4" s="1"/>
  <c r="E425" i="4"/>
  <c r="V419" i="4"/>
  <c r="S419" i="4"/>
  <c r="J419" i="4"/>
  <c r="G419" i="4"/>
  <c r="W418" i="4"/>
  <c r="X418" i="4" s="1"/>
  <c r="T418" i="4"/>
  <c r="U418" i="4" s="1"/>
  <c r="Q418" i="4"/>
  <c r="K418" i="4"/>
  <c r="L418" i="4" s="1"/>
  <c r="H418" i="4"/>
  <c r="I418" i="4" s="1"/>
  <c r="E418" i="4"/>
  <c r="W417" i="4"/>
  <c r="X417" i="4" s="1"/>
  <c r="T417" i="4"/>
  <c r="U417" i="4" s="1"/>
  <c r="Q417" i="4"/>
  <c r="K417" i="4"/>
  <c r="L417" i="4" s="1"/>
  <c r="H417" i="4"/>
  <c r="I417" i="4" s="1"/>
  <c r="E417" i="4"/>
  <c r="W416" i="4"/>
  <c r="X416" i="4" s="1"/>
  <c r="T416" i="4"/>
  <c r="U416" i="4" s="1"/>
  <c r="Q416" i="4"/>
  <c r="K416" i="4"/>
  <c r="L416" i="4" s="1"/>
  <c r="H416" i="4"/>
  <c r="I416" i="4" s="1"/>
  <c r="E416" i="4"/>
  <c r="W414" i="4"/>
  <c r="X414" i="4" s="1"/>
  <c r="T414" i="4"/>
  <c r="U414" i="4" s="1"/>
  <c r="Q414" i="4"/>
  <c r="K414" i="4"/>
  <c r="L414" i="4" s="1"/>
  <c r="H414" i="4"/>
  <c r="I414" i="4" s="1"/>
  <c r="E414" i="4"/>
  <c r="W413" i="4"/>
  <c r="X413" i="4" s="1"/>
  <c r="T413" i="4"/>
  <c r="U413" i="4" s="1"/>
  <c r="Q413" i="4"/>
  <c r="K413" i="4"/>
  <c r="L413" i="4" s="1"/>
  <c r="H413" i="4"/>
  <c r="I413" i="4" s="1"/>
  <c r="E413" i="4"/>
  <c r="W412" i="4"/>
  <c r="X412" i="4" s="1"/>
  <c r="T412" i="4"/>
  <c r="U412" i="4" s="1"/>
  <c r="Q412" i="4"/>
  <c r="K412" i="4"/>
  <c r="L412" i="4" s="1"/>
  <c r="H412" i="4"/>
  <c r="I412" i="4" s="1"/>
  <c r="E412" i="4"/>
  <c r="W411" i="4"/>
  <c r="X411" i="4" s="1"/>
  <c r="T411" i="4"/>
  <c r="U411" i="4" s="1"/>
  <c r="Q411" i="4"/>
  <c r="K411" i="4"/>
  <c r="L411" i="4" s="1"/>
  <c r="H411" i="4"/>
  <c r="I411" i="4" s="1"/>
  <c r="E411" i="4"/>
  <c r="W410" i="4"/>
  <c r="X410" i="4" s="1"/>
  <c r="T410" i="4"/>
  <c r="U410" i="4" s="1"/>
  <c r="Q410" i="4"/>
  <c r="K410" i="4"/>
  <c r="L410" i="4" s="1"/>
  <c r="H410" i="4"/>
  <c r="I410" i="4" s="1"/>
  <c r="E410" i="4"/>
  <c r="W409" i="4"/>
  <c r="X409" i="4" s="1"/>
  <c r="T409" i="4"/>
  <c r="U409" i="4" s="1"/>
  <c r="Q409" i="4"/>
  <c r="K409" i="4"/>
  <c r="L409" i="4" s="1"/>
  <c r="H409" i="4"/>
  <c r="I409" i="4" s="1"/>
  <c r="E409" i="4"/>
  <c r="W408" i="4"/>
  <c r="X408" i="4" s="1"/>
  <c r="T408" i="4"/>
  <c r="U408" i="4" s="1"/>
  <c r="Q408" i="4"/>
  <c r="K408" i="4"/>
  <c r="L408" i="4" s="1"/>
  <c r="H408" i="4"/>
  <c r="I408" i="4" s="1"/>
  <c r="E408" i="4"/>
  <c r="W407" i="4"/>
  <c r="X407" i="4" s="1"/>
  <c r="T407" i="4"/>
  <c r="U407" i="4" s="1"/>
  <c r="Q407" i="4"/>
  <c r="K407" i="4"/>
  <c r="L407" i="4" s="1"/>
  <c r="H407" i="4"/>
  <c r="I407" i="4" s="1"/>
  <c r="E407" i="4"/>
  <c r="W406" i="4"/>
  <c r="X406" i="4" s="1"/>
  <c r="T406" i="4"/>
  <c r="U406" i="4" s="1"/>
  <c r="Q406" i="4"/>
  <c r="K406" i="4"/>
  <c r="L406" i="4" s="1"/>
  <c r="H406" i="4"/>
  <c r="I406" i="4" s="1"/>
  <c r="E406" i="4"/>
  <c r="W405" i="4"/>
  <c r="X405" i="4" s="1"/>
  <c r="T405" i="4"/>
  <c r="U405" i="4" s="1"/>
  <c r="Q405" i="4"/>
  <c r="K405" i="4"/>
  <c r="L405" i="4" s="1"/>
  <c r="H405" i="4"/>
  <c r="I405" i="4" s="1"/>
  <c r="E405" i="4"/>
  <c r="W404" i="4"/>
  <c r="X404" i="4" s="1"/>
  <c r="T404" i="4"/>
  <c r="U404" i="4" s="1"/>
  <c r="Q404" i="4"/>
  <c r="K404" i="4"/>
  <c r="L404" i="4" s="1"/>
  <c r="H404" i="4"/>
  <c r="I404" i="4" s="1"/>
  <c r="E404" i="4"/>
  <c r="W403" i="4"/>
  <c r="X403" i="4" s="1"/>
  <c r="T403" i="4"/>
  <c r="U403" i="4" s="1"/>
  <c r="Q403" i="4"/>
  <c r="K403" i="4"/>
  <c r="L403" i="4" s="1"/>
  <c r="H403" i="4"/>
  <c r="I403" i="4" s="1"/>
  <c r="E403" i="4"/>
  <c r="W402" i="4"/>
  <c r="X402" i="4" s="1"/>
  <c r="T402" i="4"/>
  <c r="U402" i="4" s="1"/>
  <c r="Q402" i="4"/>
  <c r="K402" i="4"/>
  <c r="L402" i="4" s="1"/>
  <c r="H402" i="4"/>
  <c r="I402" i="4" s="1"/>
  <c r="E402" i="4"/>
  <c r="W401" i="4"/>
  <c r="X401" i="4" s="1"/>
  <c r="U401" i="4"/>
  <c r="T401" i="4"/>
  <c r="Q401" i="4"/>
  <c r="K401" i="4"/>
  <c r="L401" i="4" s="1"/>
  <c r="H401" i="4"/>
  <c r="I401" i="4" s="1"/>
  <c r="E401" i="4"/>
  <c r="W400" i="4"/>
  <c r="X400" i="4" s="1"/>
  <c r="T400" i="4"/>
  <c r="U400" i="4" s="1"/>
  <c r="Q400" i="4"/>
  <c r="K400" i="4"/>
  <c r="L400" i="4" s="1"/>
  <c r="H400" i="4"/>
  <c r="I400" i="4" s="1"/>
  <c r="E400" i="4"/>
  <c r="W398" i="4"/>
  <c r="X398" i="4" s="1"/>
  <c r="T398" i="4"/>
  <c r="U398" i="4" s="1"/>
  <c r="Q398" i="4"/>
  <c r="K398" i="4"/>
  <c r="L398" i="4" s="1"/>
  <c r="H398" i="4"/>
  <c r="I398" i="4" s="1"/>
  <c r="E398" i="4"/>
  <c r="W397" i="4"/>
  <c r="X397" i="4" s="1"/>
  <c r="T397" i="4"/>
  <c r="U397" i="4" s="1"/>
  <c r="Q397" i="4"/>
  <c r="K397" i="4"/>
  <c r="L397" i="4" s="1"/>
  <c r="H397" i="4"/>
  <c r="I397" i="4" s="1"/>
  <c r="E397" i="4"/>
  <c r="W396" i="4"/>
  <c r="X396" i="4" s="1"/>
  <c r="T396" i="4"/>
  <c r="U396" i="4" s="1"/>
  <c r="Q396" i="4"/>
  <c r="K396" i="4"/>
  <c r="L396" i="4" s="1"/>
  <c r="H396" i="4"/>
  <c r="I396" i="4" s="1"/>
  <c r="E396" i="4"/>
  <c r="W395" i="4"/>
  <c r="X395" i="4" s="1"/>
  <c r="T395" i="4"/>
  <c r="U395" i="4" s="1"/>
  <c r="Q395" i="4"/>
  <c r="K395" i="4"/>
  <c r="L395" i="4" s="1"/>
  <c r="H395" i="4"/>
  <c r="I395" i="4" s="1"/>
  <c r="E395" i="4"/>
  <c r="W394" i="4"/>
  <c r="X394" i="4" s="1"/>
  <c r="T394" i="4"/>
  <c r="U394" i="4" s="1"/>
  <c r="Q394" i="4"/>
  <c r="K394" i="4"/>
  <c r="L394" i="4" s="1"/>
  <c r="H394" i="4"/>
  <c r="I394" i="4" s="1"/>
  <c r="E394" i="4"/>
  <c r="W393" i="4"/>
  <c r="X393" i="4" s="1"/>
  <c r="T393" i="4"/>
  <c r="U393" i="4" s="1"/>
  <c r="Q393" i="4"/>
  <c r="K393" i="4"/>
  <c r="L393" i="4" s="1"/>
  <c r="H393" i="4"/>
  <c r="I393" i="4" s="1"/>
  <c r="E393" i="4"/>
  <c r="W392" i="4"/>
  <c r="X392" i="4" s="1"/>
  <c r="T392" i="4"/>
  <c r="U392" i="4" s="1"/>
  <c r="K392" i="4"/>
  <c r="L392" i="4" s="1"/>
  <c r="H392" i="4"/>
  <c r="I392" i="4" s="1"/>
  <c r="W391" i="4"/>
  <c r="X391" i="4" s="1"/>
  <c r="T391" i="4"/>
  <c r="U391" i="4" s="1"/>
  <c r="K391" i="4"/>
  <c r="L391" i="4" s="1"/>
  <c r="H391" i="4"/>
  <c r="I391" i="4" s="1"/>
  <c r="W390" i="4"/>
  <c r="X390" i="4" s="1"/>
  <c r="T390" i="4"/>
  <c r="U390" i="4" s="1"/>
  <c r="K390" i="4"/>
  <c r="L390" i="4" s="1"/>
  <c r="H390" i="4"/>
  <c r="I390" i="4" s="1"/>
  <c r="W389" i="4"/>
  <c r="X389" i="4" s="1"/>
  <c r="T389" i="4"/>
  <c r="U389" i="4" s="1"/>
  <c r="K389" i="4"/>
  <c r="L389" i="4" s="1"/>
  <c r="H389" i="4"/>
  <c r="I389" i="4" s="1"/>
  <c r="W388" i="4"/>
  <c r="X388" i="4" s="1"/>
  <c r="T388" i="4"/>
  <c r="U388" i="4" s="1"/>
  <c r="K388" i="4"/>
  <c r="L388" i="4" s="1"/>
  <c r="H388" i="4"/>
  <c r="I388" i="4" s="1"/>
  <c r="W387" i="4"/>
  <c r="X387" i="4" s="1"/>
  <c r="T387" i="4"/>
  <c r="U387" i="4" s="1"/>
  <c r="Q387" i="4"/>
  <c r="K387" i="4"/>
  <c r="L387" i="4" s="1"/>
  <c r="H387" i="4"/>
  <c r="I387" i="4" s="1"/>
  <c r="E387" i="4"/>
  <c r="W386" i="4"/>
  <c r="X386" i="4" s="1"/>
  <c r="T386" i="4"/>
  <c r="U386" i="4" s="1"/>
  <c r="Q386" i="4"/>
  <c r="K386" i="4"/>
  <c r="L386" i="4" s="1"/>
  <c r="H386" i="4"/>
  <c r="I386" i="4" s="1"/>
  <c r="E386" i="4"/>
  <c r="W385" i="4"/>
  <c r="X385" i="4" s="1"/>
  <c r="T385" i="4"/>
  <c r="U385" i="4" s="1"/>
  <c r="Q385" i="4"/>
  <c r="K385" i="4"/>
  <c r="L385" i="4" s="1"/>
  <c r="H385" i="4"/>
  <c r="I385" i="4" s="1"/>
  <c r="E385" i="4"/>
  <c r="W384" i="4"/>
  <c r="X384" i="4" s="1"/>
  <c r="T384" i="4"/>
  <c r="U384" i="4" s="1"/>
  <c r="Q384" i="4"/>
  <c r="K384" i="4"/>
  <c r="L384" i="4" s="1"/>
  <c r="H384" i="4"/>
  <c r="I384" i="4" s="1"/>
  <c r="E384" i="4"/>
  <c r="W383" i="4"/>
  <c r="X383" i="4" s="1"/>
  <c r="T383" i="4"/>
  <c r="U383" i="4" s="1"/>
  <c r="Q383" i="4"/>
  <c r="K383" i="4"/>
  <c r="L383" i="4" s="1"/>
  <c r="H383" i="4"/>
  <c r="I383" i="4" s="1"/>
  <c r="E383" i="4"/>
  <c r="V377" i="4"/>
  <c r="S377" i="4"/>
  <c r="J377" i="4"/>
  <c r="G377" i="4"/>
  <c r="W376" i="4"/>
  <c r="X376" i="4" s="1"/>
  <c r="T376" i="4"/>
  <c r="U376" i="4" s="1"/>
  <c r="Q376" i="4"/>
  <c r="K376" i="4"/>
  <c r="L376" i="4" s="1"/>
  <c r="H376" i="4"/>
  <c r="I376" i="4" s="1"/>
  <c r="E376" i="4"/>
  <c r="W375" i="4"/>
  <c r="X375" i="4" s="1"/>
  <c r="T375" i="4"/>
  <c r="U375" i="4" s="1"/>
  <c r="Q375" i="4"/>
  <c r="K375" i="4"/>
  <c r="L375" i="4" s="1"/>
  <c r="H375" i="4"/>
  <c r="I375" i="4" s="1"/>
  <c r="E375" i="4"/>
  <c r="W374" i="4"/>
  <c r="X374" i="4" s="1"/>
  <c r="T374" i="4"/>
  <c r="U374" i="4" s="1"/>
  <c r="Q374" i="4"/>
  <c r="K374" i="4"/>
  <c r="L374" i="4" s="1"/>
  <c r="H374" i="4"/>
  <c r="I374" i="4" s="1"/>
  <c r="E374" i="4"/>
  <c r="W372" i="4"/>
  <c r="X372" i="4" s="1"/>
  <c r="T372" i="4"/>
  <c r="U372" i="4" s="1"/>
  <c r="Q372" i="4"/>
  <c r="K372" i="4"/>
  <c r="L372" i="4" s="1"/>
  <c r="H372" i="4"/>
  <c r="I372" i="4" s="1"/>
  <c r="E372" i="4"/>
  <c r="W371" i="4"/>
  <c r="X371" i="4" s="1"/>
  <c r="T371" i="4"/>
  <c r="U371" i="4" s="1"/>
  <c r="Q371" i="4"/>
  <c r="K371" i="4"/>
  <c r="L371" i="4" s="1"/>
  <c r="H371" i="4"/>
  <c r="I371" i="4" s="1"/>
  <c r="E371" i="4"/>
  <c r="W370" i="4"/>
  <c r="X370" i="4" s="1"/>
  <c r="T370" i="4"/>
  <c r="U370" i="4" s="1"/>
  <c r="Q370" i="4"/>
  <c r="K370" i="4"/>
  <c r="L370" i="4" s="1"/>
  <c r="H370" i="4"/>
  <c r="I370" i="4" s="1"/>
  <c r="E370" i="4"/>
  <c r="W369" i="4"/>
  <c r="X369" i="4" s="1"/>
  <c r="T369" i="4"/>
  <c r="U369" i="4" s="1"/>
  <c r="Q369" i="4"/>
  <c r="K369" i="4"/>
  <c r="L369" i="4" s="1"/>
  <c r="H369" i="4"/>
  <c r="I369" i="4" s="1"/>
  <c r="E369" i="4"/>
  <c r="W368" i="4"/>
  <c r="X368" i="4" s="1"/>
  <c r="T368" i="4"/>
  <c r="U368" i="4" s="1"/>
  <c r="Q368" i="4"/>
  <c r="K368" i="4"/>
  <c r="L368" i="4" s="1"/>
  <c r="H368" i="4"/>
  <c r="I368" i="4" s="1"/>
  <c r="E368" i="4"/>
  <c r="W367" i="4"/>
  <c r="X367" i="4" s="1"/>
  <c r="T367" i="4"/>
  <c r="U367" i="4" s="1"/>
  <c r="Q367" i="4"/>
  <c r="K367" i="4"/>
  <c r="L367" i="4" s="1"/>
  <c r="H367" i="4"/>
  <c r="I367" i="4" s="1"/>
  <c r="E367" i="4"/>
  <c r="W366" i="4"/>
  <c r="X366" i="4" s="1"/>
  <c r="T366" i="4"/>
  <c r="U366" i="4" s="1"/>
  <c r="Q366" i="4"/>
  <c r="K366" i="4"/>
  <c r="L366" i="4" s="1"/>
  <c r="H366" i="4"/>
  <c r="I366" i="4" s="1"/>
  <c r="E366" i="4"/>
  <c r="W365" i="4"/>
  <c r="X365" i="4" s="1"/>
  <c r="T365" i="4"/>
  <c r="U365" i="4" s="1"/>
  <c r="Q365" i="4"/>
  <c r="K365" i="4"/>
  <c r="L365" i="4" s="1"/>
  <c r="H365" i="4"/>
  <c r="I365" i="4" s="1"/>
  <c r="E365" i="4"/>
  <c r="W364" i="4"/>
  <c r="X364" i="4" s="1"/>
  <c r="T364" i="4"/>
  <c r="U364" i="4" s="1"/>
  <c r="Q364" i="4"/>
  <c r="K364" i="4"/>
  <c r="L364" i="4" s="1"/>
  <c r="H364" i="4"/>
  <c r="I364" i="4" s="1"/>
  <c r="E364" i="4"/>
  <c r="W363" i="4"/>
  <c r="X363" i="4" s="1"/>
  <c r="T363" i="4"/>
  <c r="U363" i="4" s="1"/>
  <c r="Q363" i="4"/>
  <c r="K363" i="4"/>
  <c r="L363" i="4" s="1"/>
  <c r="H363" i="4"/>
  <c r="I363" i="4" s="1"/>
  <c r="E363" i="4"/>
  <c r="W362" i="4"/>
  <c r="X362" i="4" s="1"/>
  <c r="T362" i="4"/>
  <c r="U362" i="4" s="1"/>
  <c r="Q362" i="4"/>
  <c r="K362" i="4"/>
  <c r="L362" i="4" s="1"/>
  <c r="H362" i="4"/>
  <c r="I362" i="4" s="1"/>
  <c r="E362" i="4"/>
  <c r="W361" i="4"/>
  <c r="X361" i="4" s="1"/>
  <c r="T361" i="4"/>
  <c r="U361" i="4" s="1"/>
  <c r="Q361" i="4"/>
  <c r="K361" i="4"/>
  <c r="L361" i="4" s="1"/>
  <c r="H361" i="4"/>
  <c r="I361" i="4" s="1"/>
  <c r="E361" i="4"/>
  <c r="W360" i="4"/>
  <c r="X360" i="4" s="1"/>
  <c r="T360" i="4"/>
  <c r="U360" i="4" s="1"/>
  <c r="Q360" i="4"/>
  <c r="K360" i="4"/>
  <c r="L360" i="4" s="1"/>
  <c r="H360" i="4"/>
  <c r="I360" i="4" s="1"/>
  <c r="E360" i="4"/>
  <c r="W359" i="4"/>
  <c r="X359" i="4" s="1"/>
  <c r="T359" i="4"/>
  <c r="U359" i="4" s="1"/>
  <c r="Q359" i="4"/>
  <c r="K359" i="4"/>
  <c r="L359" i="4" s="1"/>
  <c r="H359" i="4"/>
  <c r="I359" i="4" s="1"/>
  <c r="E359" i="4"/>
  <c r="W358" i="4"/>
  <c r="X358" i="4" s="1"/>
  <c r="T358" i="4"/>
  <c r="U358" i="4" s="1"/>
  <c r="Q358" i="4"/>
  <c r="K358" i="4"/>
  <c r="L358" i="4" s="1"/>
  <c r="H358" i="4"/>
  <c r="I358" i="4" s="1"/>
  <c r="E358" i="4"/>
  <c r="W356" i="4"/>
  <c r="X356" i="4" s="1"/>
  <c r="T356" i="4"/>
  <c r="U356" i="4" s="1"/>
  <c r="Q356" i="4"/>
  <c r="K356" i="4"/>
  <c r="L356" i="4" s="1"/>
  <c r="H356" i="4"/>
  <c r="I356" i="4" s="1"/>
  <c r="E356" i="4"/>
  <c r="W355" i="4"/>
  <c r="X355" i="4" s="1"/>
  <c r="T355" i="4"/>
  <c r="U355" i="4" s="1"/>
  <c r="Q355" i="4"/>
  <c r="K355" i="4"/>
  <c r="L355" i="4" s="1"/>
  <c r="H355" i="4"/>
  <c r="I355" i="4" s="1"/>
  <c r="E355" i="4"/>
  <c r="W354" i="4"/>
  <c r="X354" i="4" s="1"/>
  <c r="T354" i="4"/>
  <c r="U354" i="4" s="1"/>
  <c r="Q354" i="4"/>
  <c r="K354" i="4"/>
  <c r="L354" i="4" s="1"/>
  <c r="H354" i="4"/>
  <c r="I354" i="4" s="1"/>
  <c r="E354" i="4"/>
  <c r="W353" i="4"/>
  <c r="X353" i="4" s="1"/>
  <c r="T353" i="4"/>
  <c r="U353" i="4" s="1"/>
  <c r="Q353" i="4"/>
  <c r="K353" i="4"/>
  <c r="L353" i="4" s="1"/>
  <c r="H353" i="4"/>
  <c r="I353" i="4" s="1"/>
  <c r="E353" i="4"/>
  <c r="W352" i="4"/>
  <c r="X352" i="4" s="1"/>
  <c r="T352" i="4"/>
  <c r="U352" i="4" s="1"/>
  <c r="Q352" i="4"/>
  <c r="K352" i="4"/>
  <c r="L352" i="4" s="1"/>
  <c r="H352" i="4"/>
  <c r="I352" i="4" s="1"/>
  <c r="E352" i="4"/>
  <c r="W351" i="4"/>
  <c r="X351" i="4" s="1"/>
  <c r="T351" i="4"/>
  <c r="U351" i="4" s="1"/>
  <c r="Q351" i="4"/>
  <c r="K351" i="4"/>
  <c r="L351" i="4" s="1"/>
  <c r="H351" i="4"/>
  <c r="I351" i="4" s="1"/>
  <c r="E351" i="4"/>
  <c r="W350" i="4"/>
  <c r="X350" i="4" s="1"/>
  <c r="T350" i="4"/>
  <c r="U350" i="4" s="1"/>
  <c r="K350" i="4"/>
  <c r="L350" i="4" s="1"/>
  <c r="H350" i="4"/>
  <c r="I350" i="4" s="1"/>
  <c r="W349" i="4"/>
  <c r="X349" i="4" s="1"/>
  <c r="T349" i="4"/>
  <c r="U349" i="4" s="1"/>
  <c r="K349" i="4"/>
  <c r="L349" i="4" s="1"/>
  <c r="H349" i="4"/>
  <c r="I349" i="4" s="1"/>
  <c r="W348" i="4"/>
  <c r="X348" i="4" s="1"/>
  <c r="T348" i="4"/>
  <c r="U348" i="4" s="1"/>
  <c r="K348" i="4"/>
  <c r="L348" i="4" s="1"/>
  <c r="H348" i="4"/>
  <c r="I348" i="4" s="1"/>
  <c r="W347" i="4"/>
  <c r="X347" i="4" s="1"/>
  <c r="T347" i="4"/>
  <c r="U347" i="4" s="1"/>
  <c r="K347" i="4"/>
  <c r="L347" i="4" s="1"/>
  <c r="H347" i="4"/>
  <c r="I347" i="4" s="1"/>
  <c r="W346" i="4"/>
  <c r="X346" i="4" s="1"/>
  <c r="T346" i="4"/>
  <c r="U346" i="4" s="1"/>
  <c r="K346" i="4"/>
  <c r="L346" i="4" s="1"/>
  <c r="H346" i="4"/>
  <c r="I346" i="4" s="1"/>
  <c r="W345" i="4"/>
  <c r="X345" i="4" s="1"/>
  <c r="T345" i="4"/>
  <c r="U345" i="4" s="1"/>
  <c r="Q345" i="4"/>
  <c r="K345" i="4"/>
  <c r="L345" i="4" s="1"/>
  <c r="H345" i="4"/>
  <c r="I345" i="4" s="1"/>
  <c r="E345" i="4"/>
  <c r="W344" i="4"/>
  <c r="X344" i="4" s="1"/>
  <c r="T344" i="4"/>
  <c r="U344" i="4" s="1"/>
  <c r="Q344" i="4"/>
  <c r="K344" i="4"/>
  <c r="L344" i="4" s="1"/>
  <c r="H344" i="4"/>
  <c r="I344" i="4" s="1"/>
  <c r="E344" i="4"/>
  <c r="W343" i="4"/>
  <c r="X343" i="4" s="1"/>
  <c r="T343" i="4"/>
  <c r="U343" i="4" s="1"/>
  <c r="Q343" i="4"/>
  <c r="K343" i="4"/>
  <c r="L343" i="4" s="1"/>
  <c r="H343" i="4"/>
  <c r="I343" i="4" s="1"/>
  <c r="E343" i="4"/>
  <c r="W342" i="4"/>
  <c r="X342" i="4" s="1"/>
  <c r="T342" i="4"/>
  <c r="U342" i="4" s="1"/>
  <c r="Q342" i="4"/>
  <c r="K342" i="4"/>
  <c r="L342" i="4" s="1"/>
  <c r="H342" i="4"/>
  <c r="I342" i="4" s="1"/>
  <c r="E342" i="4"/>
  <c r="W341" i="4"/>
  <c r="X341" i="4" s="1"/>
  <c r="T341" i="4"/>
  <c r="U341" i="4" s="1"/>
  <c r="Q341" i="4"/>
  <c r="K341" i="4"/>
  <c r="L341" i="4" s="1"/>
  <c r="H341" i="4"/>
  <c r="I341" i="4" s="1"/>
  <c r="E341" i="4"/>
  <c r="V335" i="4"/>
  <c r="S335" i="4"/>
  <c r="J335" i="4"/>
  <c r="G335" i="4"/>
  <c r="W334" i="4"/>
  <c r="X334" i="4" s="1"/>
  <c r="T334" i="4"/>
  <c r="U334" i="4" s="1"/>
  <c r="Q334" i="4"/>
  <c r="K334" i="4"/>
  <c r="L334" i="4" s="1"/>
  <c r="H334" i="4"/>
  <c r="I334" i="4" s="1"/>
  <c r="E334" i="4"/>
  <c r="W333" i="4"/>
  <c r="X333" i="4" s="1"/>
  <c r="T333" i="4"/>
  <c r="U333" i="4" s="1"/>
  <c r="Q333" i="4"/>
  <c r="K333" i="4"/>
  <c r="L333" i="4" s="1"/>
  <c r="H333" i="4"/>
  <c r="I333" i="4" s="1"/>
  <c r="E333" i="4"/>
  <c r="W332" i="4"/>
  <c r="X332" i="4" s="1"/>
  <c r="T332" i="4"/>
  <c r="U332" i="4" s="1"/>
  <c r="Q332" i="4"/>
  <c r="K332" i="4"/>
  <c r="L332" i="4" s="1"/>
  <c r="H332" i="4"/>
  <c r="I332" i="4" s="1"/>
  <c r="E332" i="4"/>
  <c r="W330" i="4"/>
  <c r="X330" i="4" s="1"/>
  <c r="T330" i="4"/>
  <c r="U330" i="4" s="1"/>
  <c r="Q330" i="4"/>
  <c r="K330" i="4"/>
  <c r="L330" i="4" s="1"/>
  <c r="H330" i="4"/>
  <c r="I330" i="4" s="1"/>
  <c r="E330" i="4"/>
  <c r="W329" i="4"/>
  <c r="X329" i="4" s="1"/>
  <c r="T329" i="4"/>
  <c r="U329" i="4" s="1"/>
  <c r="Q329" i="4"/>
  <c r="K329" i="4"/>
  <c r="L329" i="4" s="1"/>
  <c r="H329" i="4"/>
  <c r="I329" i="4" s="1"/>
  <c r="E329" i="4"/>
  <c r="W328" i="4"/>
  <c r="X328" i="4" s="1"/>
  <c r="T328" i="4"/>
  <c r="U328" i="4" s="1"/>
  <c r="Q328" i="4"/>
  <c r="K328" i="4"/>
  <c r="L328" i="4" s="1"/>
  <c r="H328" i="4"/>
  <c r="I328" i="4" s="1"/>
  <c r="E328" i="4"/>
  <c r="W327" i="4"/>
  <c r="X327" i="4" s="1"/>
  <c r="T327" i="4"/>
  <c r="U327" i="4" s="1"/>
  <c r="Q327" i="4"/>
  <c r="K327" i="4"/>
  <c r="L327" i="4" s="1"/>
  <c r="H327" i="4"/>
  <c r="I327" i="4" s="1"/>
  <c r="E327" i="4"/>
  <c r="W326" i="4"/>
  <c r="X326" i="4" s="1"/>
  <c r="T326" i="4"/>
  <c r="U326" i="4" s="1"/>
  <c r="Q326" i="4"/>
  <c r="K326" i="4"/>
  <c r="L326" i="4" s="1"/>
  <c r="H326" i="4"/>
  <c r="I326" i="4" s="1"/>
  <c r="E326" i="4"/>
  <c r="W325" i="4"/>
  <c r="X325" i="4" s="1"/>
  <c r="T325" i="4"/>
  <c r="U325" i="4" s="1"/>
  <c r="Q325" i="4"/>
  <c r="K325" i="4"/>
  <c r="L325" i="4" s="1"/>
  <c r="H325" i="4"/>
  <c r="I325" i="4" s="1"/>
  <c r="E325" i="4"/>
  <c r="W324" i="4"/>
  <c r="X324" i="4" s="1"/>
  <c r="T324" i="4"/>
  <c r="U324" i="4" s="1"/>
  <c r="Q324" i="4"/>
  <c r="K324" i="4"/>
  <c r="L324" i="4" s="1"/>
  <c r="H324" i="4"/>
  <c r="I324" i="4" s="1"/>
  <c r="E324" i="4"/>
  <c r="W323" i="4"/>
  <c r="X323" i="4" s="1"/>
  <c r="T323" i="4"/>
  <c r="U323" i="4" s="1"/>
  <c r="Q323" i="4"/>
  <c r="K323" i="4"/>
  <c r="L323" i="4" s="1"/>
  <c r="H323" i="4"/>
  <c r="I323" i="4" s="1"/>
  <c r="E323" i="4"/>
  <c r="W322" i="4"/>
  <c r="X322" i="4" s="1"/>
  <c r="T322" i="4"/>
  <c r="U322" i="4" s="1"/>
  <c r="Q322" i="4"/>
  <c r="K322" i="4"/>
  <c r="L322" i="4" s="1"/>
  <c r="H322" i="4"/>
  <c r="I322" i="4" s="1"/>
  <c r="E322" i="4"/>
  <c r="W321" i="4"/>
  <c r="X321" i="4" s="1"/>
  <c r="T321" i="4"/>
  <c r="U321" i="4" s="1"/>
  <c r="Q321" i="4"/>
  <c r="K321" i="4"/>
  <c r="L321" i="4" s="1"/>
  <c r="H321" i="4"/>
  <c r="I321" i="4" s="1"/>
  <c r="E321" i="4"/>
  <c r="W320" i="4"/>
  <c r="X320" i="4" s="1"/>
  <c r="T320" i="4"/>
  <c r="U320" i="4" s="1"/>
  <c r="Q320" i="4"/>
  <c r="K320" i="4"/>
  <c r="L320" i="4" s="1"/>
  <c r="H320" i="4"/>
  <c r="I320" i="4" s="1"/>
  <c r="E320" i="4"/>
  <c r="W319" i="4"/>
  <c r="X319" i="4" s="1"/>
  <c r="U319" i="4"/>
  <c r="T319" i="4"/>
  <c r="Q319" i="4"/>
  <c r="K319" i="4"/>
  <c r="L319" i="4" s="1"/>
  <c r="H319" i="4"/>
  <c r="I319" i="4" s="1"/>
  <c r="E319" i="4"/>
  <c r="W318" i="4"/>
  <c r="X318" i="4" s="1"/>
  <c r="T318" i="4"/>
  <c r="U318" i="4" s="1"/>
  <c r="Q318" i="4"/>
  <c r="K318" i="4"/>
  <c r="L318" i="4" s="1"/>
  <c r="H318" i="4"/>
  <c r="I318" i="4" s="1"/>
  <c r="E318" i="4"/>
  <c r="W317" i="4"/>
  <c r="X317" i="4" s="1"/>
  <c r="T317" i="4"/>
  <c r="U317" i="4" s="1"/>
  <c r="Q317" i="4"/>
  <c r="K317" i="4"/>
  <c r="L317" i="4" s="1"/>
  <c r="H317" i="4"/>
  <c r="I317" i="4" s="1"/>
  <c r="E317" i="4"/>
  <c r="W316" i="4"/>
  <c r="X316" i="4" s="1"/>
  <c r="T316" i="4"/>
  <c r="U316" i="4" s="1"/>
  <c r="Q316" i="4"/>
  <c r="K316" i="4"/>
  <c r="L316" i="4" s="1"/>
  <c r="H316" i="4"/>
  <c r="I316" i="4" s="1"/>
  <c r="E316" i="4"/>
  <c r="W314" i="4"/>
  <c r="X314" i="4" s="1"/>
  <c r="T314" i="4"/>
  <c r="U314" i="4" s="1"/>
  <c r="Q314" i="4"/>
  <c r="K314" i="4"/>
  <c r="L314" i="4" s="1"/>
  <c r="H314" i="4"/>
  <c r="I314" i="4" s="1"/>
  <c r="E314" i="4"/>
  <c r="W313" i="4"/>
  <c r="X313" i="4" s="1"/>
  <c r="T313" i="4"/>
  <c r="U313" i="4" s="1"/>
  <c r="Q313" i="4"/>
  <c r="K313" i="4"/>
  <c r="L313" i="4" s="1"/>
  <c r="H313" i="4"/>
  <c r="I313" i="4" s="1"/>
  <c r="E313" i="4"/>
  <c r="W312" i="4"/>
  <c r="X312" i="4" s="1"/>
  <c r="T312" i="4"/>
  <c r="U312" i="4" s="1"/>
  <c r="Q312" i="4"/>
  <c r="K312" i="4"/>
  <c r="L312" i="4" s="1"/>
  <c r="H312" i="4"/>
  <c r="I312" i="4" s="1"/>
  <c r="E312" i="4"/>
  <c r="W311" i="4"/>
  <c r="X311" i="4" s="1"/>
  <c r="T311" i="4"/>
  <c r="U311" i="4" s="1"/>
  <c r="Q311" i="4"/>
  <c r="K311" i="4"/>
  <c r="L311" i="4" s="1"/>
  <c r="H311" i="4"/>
  <c r="I311" i="4" s="1"/>
  <c r="E311" i="4"/>
  <c r="W310" i="4"/>
  <c r="X310" i="4" s="1"/>
  <c r="T310" i="4"/>
  <c r="U310" i="4" s="1"/>
  <c r="Q310" i="4"/>
  <c r="K310" i="4"/>
  <c r="L310" i="4" s="1"/>
  <c r="H310" i="4"/>
  <c r="I310" i="4" s="1"/>
  <c r="E310" i="4"/>
  <c r="W309" i="4"/>
  <c r="X309" i="4" s="1"/>
  <c r="T309" i="4"/>
  <c r="U309" i="4" s="1"/>
  <c r="Q309" i="4"/>
  <c r="K309" i="4"/>
  <c r="L309" i="4" s="1"/>
  <c r="H309" i="4"/>
  <c r="I309" i="4" s="1"/>
  <c r="E309" i="4"/>
  <c r="W308" i="4"/>
  <c r="X308" i="4" s="1"/>
  <c r="T308" i="4"/>
  <c r="U308" i="4" s="1"/>
  <c r="K308" i="4"/>
  <c r="L308" i="4" s="1"/>
  <c r="H308" i="4"/>
  <c r="I308" i="4" s="1"/>
  <c r="W307" i="4"/>
  <c r="X307" i="4" s="1"/>
  <c r="T307" i="4"/>
  <c r="U307" i="4" s="1"/>
  <c r="K307" i="4"/>
  <c r="L307" i="4" s="1"/>
  <c r="H307" i="4"/>
  <c r="I307" i="4" s="1"/>
  <c r="W306" i="4"/>
  <c r="X306" i="4" s="1"/>
  <c r="T306" i="4"/>
  <c r="U306" i="4" s="1"/>
  <c r="K306" i="4"/>
  <c r="L306" i="4" s="1"/>
  <c r="H306" i="4"/>
  <c r="I306" i="4" s="1"/>
  <c r="W305" i="4"/>
  <c r="X305" i="4" s="1"/>
  <c r="T305" i="4"/>
  <c r="U305" i="4" s="1"/>
  <c r="K305" i="4"/>
  <c r="L305" i="4" s="1"/>
  <c r="H305" i="4"/>
  <c r="I305" i="4" s="1"/>
  <c r="W304" i="4"/>
  <c r="X304" i="4" s="1"/>
  <c r="T304" i="4"/>
  <c r="U304" i="4" s="1"/>
  <c r="K304" i="4"/>
  <c r="L304" i="4" s="1"/>
  <c r="H304" i="4"/>
  <c r="I304" i="4" s="1"/>
  <c r="W303" i="4"/>
  <c r="X303" i="4" s="1"/>
  <c r="T303" i="4"/>
  <c r="U303" i="4" s="1"/>
  <c r="Q303" i="4"/>
  <c r="K303" i="4"/>
  <c r="L303" i="4" s="1"/>
  <c r="H303" i="4"/>
  <c r="I303" i="4" s="1"/>
  <c r="E303" i="4"/>
  <c r="W302" i="4"/>
  <c r="X302" i="4" s="1"/>
  <c r="T302" i="4"/>
  <c r="U302" i="4" s="1"/>
  <c r="Q302" i="4"/>
  <c r="K302" i="4"/>
  <c r="L302" i="4" s="1"/>
  <c r="H302" i="4"/>
  <c r="I302" i="4" s="1"/>
  <c r="E302" i="4"/>
  <c r="W301" i="4"/>
  <c r="X301" i="4" s="1"/>
  <c r="T301" i="4"/>
  <c r="U301" i="4" s="1"/>
  <c r="Q301" i="4"/>
  <c r="K301" i="4"/>
  <c r="L301" i="4" s="1"/>
  <c r="H301" i="4"/>
  <c r="I301" i="4" s="1"/>
  <c r="E301" i="4"/>
  <c r="W300" i="4"/>
  <c r="X300" i="4" s="1"/>
  <c r="T300" i="4"/>
  <c r="U300" i="4" s="1"/>
  <c r="Q300" i="4"/>
  <c r="K300" i="4"/>
  <c r="L300" i="4" s="1"/>
  <c r="H300" i="4"/>
  <c r="I300" i="4" s="1"/>
  <c r="E300" i="4"/>
  <c r="W299" i="4"/>
  <c r="X299" i="4" s="1"/>
  <c r="T299" i="4"/>
  <c r="U299" i="4" s="1"/>
  <c r="Q299" i="4"/>
  <c r="K299" i="4"/>
  <c r="L299" i="4" s="1"/>
  <c r="H299" i="4"/>
  <c r="I299" i="4" s="1"/>
  <c r="E299" i="4"/>
  <c r="V293" i="4"/>
  <c r="S293" i="4"/>
  <c r="J293" i="4"/>
  <c r="G293" i="4"/>
  <c r="W292" i="4"/>
  <c r="X292" i="4" s="1"/>
  <c r="T292" i="4"/>
  <c r="U292" i="4" s="1"/>
  <c r="Q292" i="4"/>
  <c r="K292" i="4"/>
  <c r="L292" i="4" s="1"/>
  <c r="H292" i="4"/>
  <c r="I292" i="4" s="1"/>
  <c r="E292" i="4"/>
  <c r="W291" i="4"/>
  <c r="X291" i="4" s="1"/>
  <c r="T291" i="4"/>
  <c r="U291" i="4" s="1"/>
  <c r="Q291" i="4"/>
  <c r="K291" i="4"/>
  <c r="L291" i="4" s="1"/>
  <c r="H291" i="4"/>
  <c r="I291" i="4" s="1"/>
  <c r="E291" i="4"/>
  <c r="W290" i="4"/>
  <c r="X290" i="4" s="1"/>
  <c r="T290" i="4"/>
  <c r="U290" i="4" s="1"/>
  <c r="Q290" i="4"/>
  <c r="K290" i="4"/>
  <c r="L290" i="4" s="1"/>
  <c r="H290" i="4"/>
  <c r="I290" i="4" s="1"/>
  <c r="W288" i="4"/>
  <c r="X288" i="4" s="1"/>
  <c r="T288" i="4"/>
  <c r="U288" i="4" s="1"/>
  <c r="Q288" i="4"/>
  <c r="K288" i="4"/>
  <c r="L288" i="4" s="1"/>
  <c r="H288" i="4"/>
  <c r="I288" i="4" s="1"/>
  <c r="E288" i="4"/>
  <c r="W287" i="4"/>
  <c r="X287" i="4" s="1"/>
  <c r="T287" i="4"/>
  <c r="U287" i="4" s="1"/>
  <c r="Q287" i="4"/>
  <c r="K287" i="4"/>
  <c r="L287" i="4" s="1"/>
  <c r="H287" i="4"/>
  <c r="I287" i="4" s="1"/>
  <c r="E287" i="4"/>
  <c r="W286" i="4"/>
  <c r="X286" i="4" s="1"/>
  <c r="T286" i="4"/>
  <c r="U286" i="4" s="1"/>
  <c r="Q286" i="4"/>
  <c r="K286" i="4"/>
  <c r="L286" i="4" s="1"/>
  <c r="H286" i="4"/>
  <c r="I286" i="4" s="1"/>
  <c r="E286" i="4"/>
  <c r="W285" i="4"/>
  <c r="X285" i="4" s="1"/>
  <c r="T285" i="4"/>
  <c r="U285" i="4" s="1"/>
  <c r="Q285" i="4"/>
  <c r="K285" i="4"/>
  <c r="L285" i="4" s="1"/>
  <c r="H285" i="4"/>
  <c r="I285" i="4" s="1"/>
  <c r="E285" i="4"/>
  <c r="W284" i="4"/>
  <c r="X284" i="4" s="1"/>
  <c r="T284" i="4"/>
  <c r="U284" i="4" s="1"/>
  <c r="Q284" i="4"/>
  <c r="K284" i="4"/>
  <c r="L284" i="4" s="1"/>
  <c r="H284" i="4"/>
  <c r="I284" i="4" s="1"/>
  <c r="E284" i="4"/>
  <c r="W283" i="4"/>
  <c r="X283" i="4" s="1"/>
  <c r="T283" i="4"/>
  <c r="U283" i="4" s="1"/>
  <c r="Q283" i="4"/>
  <c r="K283" i="4"/>
  <c r="L283" i="4" s="1"/>
  <c r="H283" i="4"/>
  <c r="I283" i="4" s="1"/>
  <c r="E283" i="4"/>
  <c r="W282" i="4"/>
  <c r="X282" i="4" s="1"/>
  <c r="T282" i="4"/>
  <c r="U282" i="4" s="1"/>
  <c r="Q282" i="4"/>
  <c r="K282" i="4"/>
  <c r="L282" i="4" s="1"/>
  <c r="H282" i="4"/>
  <c r="I282" i="4" s="1"/>
  <c r="E282" i="4"/>
  <c r="W281" i="4"/>
  <c r="X281" i="4" s="1"/>
  <c r="T281" i="4"/>
  <c r="U281" i="4" s="1"/>
  <c r="Q281" i="4"/>
  <c r="K281" i="4"/>
  <c r="L281" i="4" s="1"/>
  <c r="H281" i="4"/>
  <c r="I281" i="4" s="1"/>
  <c r="E281" i="4"/>
  <c r="W280" i="4"/>
  <c r="X280" i="4" s="1"/>
  <c r="T280" i="4"/>
  <c r="U280" i="4" s="1"/>
  <c r="Q280" i="4"/>
  <c r="K280" i="4"/>
  <c r="L280" i="4" s="1"/>
  <c r="H280" i="4"/>
  <c r="I280" i="4" s="1"/>
  <c r="E280" i="4"/>
  <c r="W279" i="4"/>
  <c r="X279" i="4" s="1"/>
  <c r="T279" i="4"/>
  <c r="U279" i="4" s="1"/>
  <c r="Q279" i="4"/>
  <c r="K279" i="4"/>
  <c r="L279" i="4" s="1"/>
  <c r="H279" i="4"/>
  <c r="I279" i="4" s="1"/>
  <c r="E279" i="4"/>
  <c r="W278" i="4"/>
  <c r="X278" i="4" s="1"/>
  <c r="T278" i="4"/>
  <c r="U278" i="4" s="1"/>
  <c r="Q278" i="4"/>
  <c r="K278" i="4"/>
  <c r="L278" i="4" s="1"/>
  <c r="H278" i="4"/>
  <c r="I278" i="4" s="1"/>
  <c r="E278" i="4"/>
  <c r="W277" i="4"/>
  <c r="X277" i="4" s="1"/>
  <c r="T277" i="4"/>
  <c r="U277" i="4" s="1"/>
  <c r="Q277" i="4"/>
  <c r="K277" i="4"/>
  <c r="L277" i="4" s="1"/>
  <c r="H277" i="4"/>
  <c r="I277" i="4" s="1"/>
  <c r="E277" i="4"/>
  <c r="W276" i="4"/>
  <c r="X276" i="4" s="1"/>
  <c r="T276" i="4"/>
  <c r="U276" i="4" s="1"/>
  <c r="Q276" i="4"/>
  <c r="K276" i="4"/>
  <c r="L276" i="4" s="1"/>
  <c r="H276" i="4"/>
  <c r="I276" i="4" s="1"/>
  <c r="E276" i="4"/>
  <c r="W275" i="4"/>
  <c r="X275" i="4" s="1"/>
  <c r="T275" i="4"/>
  <c r="U275" i="4" s="1"/>
  <c r="Q275" i="4"/>
  <c r="K275" i="4"/>
  <c r="L275" i="4" s="1"/>
  <c r="H275" i="4"/>
  <c r="I275" i="4" s="1"/>
  <c r="E275" i="4"/>
  <c r="W274" i="4"/>
  <c r="X274" i="4" s="1"/>
  <c r="T274" i="4"/>
  <c r="U274" i="4" s="1"/>
  <c r="Q274" i="4"/>
  <c r="K274" i="4"/>
  <c r="L274" i="4" s="1"/>
  <c r="H274" i="4"/>
  <c r="I274" i="4" s="1"/>
  <c r="E274" i="4"/>
  <c r="W272" i="4"/>
  <c r="X272" i="4" s="1"/>
  <c r="T272" i="4"/>
  <c r="U272" i="4" s="1"/>
  <c r="Q272" i="4"/>
  <c r="K272" i="4"/>
  <c r="L272" i="4" s="1"/>
  <c r="H272" i="4"/>
  <c r="I272" i="4" s="1"/>
  <c r="E272" i="4"/>
  <c r="W271" i="4"/>
  <c r="X271" i="4" s="1"/>
  <c r="T271" i="4"/>
  <c r="U271" i="4" s="1"/>
  <c r="Q271" i="4"/>
  <c r="K271" i="4"/>
  <c r="L271" i="4" s="1"/>
  <c r="H271" i="4"/>
  <c r="I271" i="4" s="1"/>
  <c r="E271" i="4"/>
  <c r="W270" i="4"/>
  <c r="X270" i="4" s="1"/>
  <c r="T270" i="4"/>
  <c r="U270" i="4" s="1"/>
  <c r="Q270" i="4"/>
  <c r="K270" i="4"/>
  <c r="L270" i="4" s="1"/>
  <c r="H270" i="4"/>
  <c r="I270" i="4" s="1"/>
  <c r="E270" i="4"/>
  <c r="W269" i="4"/>
  <c r="X269" i="4" s="1"/>
  <c r="T269" i="4"/>
  <c r="U269" i="4" s="1"/>
  <c r="Q269" i="4"/>
  <c r="K269" i="4"/>
  <c r="L269" i="4" s="1"/>
  <c r="H269" i="4"/>
  <c r="I269" i="4" s="1"/>
  <c r="E269" i="4"/>
  <c r="W268" i="4"/>
  <c r="X268" i="4" s="1"/>
  <c r="T268" i="4"/>
  <c r="U268" i="4" s="1"/>
  <c r="Q268" i="4"/>
  <c r="K268" i="4"/>
  <c r="L268" i="4" s="1"/>
  <c r="H268" i="4"/>
  <c r="I268" i="4" s="1"/>
  <c r="E268" i="4"/>
  <c r="W267" i="4"/>
  <c r="X267" i="4" s="1"/>
  <c r="T267" i="4"/>
  <c r="U267" i="4" s="1"/>
  <c r="Q267" i="4"/>
  <c r="K267" i="4"/>
  <c r="L267" i="4" s="1"/>
  <c r="H267" i="4"/>
  <c r="I267" i="4" s="1"/>
  <c r="E267" i="4"/>
  <c r="W266" i="4"/>
  <c r="X266" i="4" s="1"/>
  <c r="T266" i="4"/>
  <c r="U266" i="4" s="1"/>
  <c r="K266" i="4"/>
  <c r="L266" i="4" s="1"/>
  <c r="H266" i="4"/>
  <c r="I266" i="4" s="1"/>
  <c r="W265" i="4"/>
  <c r="X265" i="4" s="1"/>
  <c r="T265" i="4"/>
  <c r="U265" i="4" s="1"/>
  <c r="K265" i="4"/>
  <c r="L265" i="4" s="1"/>
  <c r="H265" i="4"/>
  <c r="I265" i="4" s="1"/>
  <c r="W264" i="4"/>
  <c r="X264" i="4" s="1"/>
  <c r="T264" i="4"/>
  <c r="U264" i="4" s="1"/>
  <c r="K264" i="4"/>
  <c r="L264" i="4" s="1"/>
  <c r="H264" i="4"/>
  <c r="I264" i="4" s="1"/>
  <c r="W263" i="4"/>
  <c r="X263" i="4" s="1"/>
  <c r="T263" i="4"/>
  <c r="U263" i="4" s="1"/>
  <c r="K263" i="4"/>
  <c r="L263" i="4" s="1"/>
  <c r="H263" i="4"/>
  <c r="I263" i="4" s="1"/>
  <c r="W262" i="4"/>
  <c r="X262" i="4" s="1"/>
  <c r="T262" i="4"/>
  <c r="U262" i="4" s="1"/>
  <c r="K262" i="4"/>
  <c r="L262" i="4" s="1"/>
  <c r="H262" i="4"/>
  <c r="I262" i="4" s="1"/>
  <c r="W261" i="4"/>
  <c r="X261" i="4" s="1"/>
  <c r="T261" i="4"/>
  <c r="U261" i="4" s="1"/>
  <c r="Q261" i="4"/>
  <c r="K261" i="4"/>
  <c r="L261" i="4" s="1"/>
  <c r="H261" i="4"/>
  <c r="I261" i="4" s="1"/>
  <c r="E261" i="4"/>
  <c r="W260" i="4"/>
  <c r="X260" i="4" s="1"/>
  <c r="T260" i="4"/>
  <c r="U260" i="4" s="1"/>
  <c r="Q260" i="4"/>
  <c r="K260" i="4"/>
  <c r="L260" i="4" s="1"/>
  <c r="H260" i="4"/>
  <c r="I260" i="4" s="1"/>
  <c r="E260" i="4"/>
  <c r="W259" i="4"/>
  <c r="X259" i="4" s="1"/>
  <c r="T259" i="4"/>
  <c r="U259" i="4" s="1"/>
  <c r="Q259" i="4"/>
  <c r="K259" i="4"/>
  <c r="L259" i="4" s="1"/>
  <c r="H259" i="4"/>
  <c r="I259" i="4" s="1"/>
  <c r="E259" i="4"/>
  <c r="W258" i="4"/>
  <c r="X258" i="4" s="1"/>
  <c r="T258" i="4"/>
  <c r="U258" i="4" s="1"/>
  <c r="Q258" i="4"/>
  <c r="K258" i="4"/>
  <c r="L258" i="4" s="1"/>
  <c r="H258" i="4"/>
  <c r="I258" i="4" s="1"/>
  <c r="E258" i="4"/>
  <c r="W257" i="4"/>
  <c r="X257" i="4" s="1"/>
  <c r="T257" i="4"/>
  <c r="U257" i="4" s="1"/>
  <c r="Q257" i="4"/>
  <c r="K257" i="4"/>
  <c r="L257" i="4" s="1"/>
  <c r="H257" i="4"/>
  <c r="I257" i="4" s="1"/>
  <c r="E257" i="4"/>
  <c r="V251" i="4"/>
  <c r="S251" i="4"/>
  <c r="J251" i="4"/>
  <c r="G251" i="4"/>
  <c r="W250" i="4"/>
  <c r="X250" i="4" s="1"/>
  <c r="T250" i="4"/>
  <c r="U250" i="4" s="1"/>
  <c r="Q250" i="4"/>
  <c r="K250" i="4"/>
  <c r="L250" i="4" s="1"/>
  <c r="H250" i="4"/>
  <c r="I250" i="4" s="1"/>
  <c r="E250" i="4"/>
  <c r="W249" i="4"/>
  <c r="X249" i="4" s="1"/>
  <c r="T249" i="4"/>
  <c r="U249" i="4" s="1"/>
  <c r="Q249" i="4"/>
  <c r="K249" i="4"/>
  <c r="L249" i="4" s="1"/>
  <c r="H249" i="4"/>
  <c r="I249" i="4" s="1"/>
  <c r="E249" i="4"/>
  <c r="W248" i="4"/>
  <c r="X248" i="4" s="1"/>
  <c r="T248" i="4"/>
  <c r="U248" i="4" s="1"/>
  <c r="Q248" i="4"/>
  <c r="K248" i="4"/>
  <c r="L248" i="4" s="1"/>
  <c r="H248" i="4"/>
  <c r="I248" i="4" s="1"/>
  <c r="E248" i="4"/>
  <c r="W246" i="4"/>
  <c r="X246" i="4" s="1"/>
  <c r="T246" i="4"/>
  <c r="U246" i="4" s="1"/>
  <c r="Q246" i="4"/>
  <c r="K246" i="4"/>
  <c r="L246" i="4" s="1"/>
  <c r="H246" i="4"/>
  <c r="I246" i="4" s="1"/>
  <c r="E246" i="4"/>
  <c r="W245" i="4"/>
  <c r="X245" i="4" s="1"/>
  <c r="T245" i="4"/>
  <c r="U245" i="4" s="1"/>
  <c r="Q245" i="4"/>
  <c r="K245" i="4"/>
  <c r="L245" i="4" s="1"/>
  <c r="H245" i="4"/>
  <c r="I245" i="4" s="1"/>
  <c r="E245" i="4"/>
  <c r="W244" i="4"/>
  <c r="X244" i="4" s="1"/>
  <c r="T244" i="4"/>
  <c r="U244" i="4" s="1"/>
  <c r="Q244" i="4"/>
  <c r="K244" i="4"/>
  <c r="L244" i="4" s="1"/>
  <c r="H244" i="4"/>
  <c r="I244" i="4" s="1"/>
  <c r="E244" i="4"/>
  <c r="W243" i="4"/>
  <c r="X243" i="4" s="1"/>
  <c r="T243" i="4"/>
  <c r="U243" i="4" s="1"/>
  <c r="Q243" i="4"/>
  <c r="K243" i="4"/>
  <c r="L243" i="4" s="1"/>
  <c r="H243" i="4"/>
  <c r="I243" i="4" s="1"/>
  <c r="E243" i="4"/>
  <c r="W242" i="4"/>
  <c r="X242" i="4" s="1"/>
  <c r="T242" i="4"/>
  <c r="U242" i="4" s="1"/>
  <c r="Q242" i="4"/>
  <c r="K242" i="4"/>
  <c r="L242" i="4" s="1"/>
  <c r="H242" i="4"/>
  <c r="I242" i="4" s="1"/>
  <c r="E242" i="4"/>
  <c r="W241" i="4"/>
  <c r="X241" i="4" s="1"/>
  <c r="T241" i="4"/>
  <c r="U241" i="4" s="1"/>
  <c r="Q241" i="4"/>
  <c r="K241" i="4"/>
  <c r="L241" i="4" s="1"/>
  <c r="H241" i="4"/>
  <c r="I241" i="4" s="1"/>
  <c r="E241" i="4"/>
  <c r="W240" i="4"/>
  <c r="X240" i="4" s="1"/>
  <c r="T240" i="4"/>
  <c r="U240" i="4" s="1"/>
  <c r="Q240" i="4"/>
  <c r="K240" i="4"/>
  <c r="L240" i="4" s="1"/>
  <c r="H240" i="4"/>
  <c r="I240" i="4" s="1"/>
  <c r="E240" i="4"/>
  <c r="W239" i="4"/>
  <c r="X239" i="4" s="1"/>
  <c r="T239" i="4"/>
  <c r="U239" i="4" s="1"/>
  <c r="Q239" i="4"/>
  <c r="K239" i="4"/>
  <c r="L239" i="4" s="1"/>
  <c r="H239" i="4"/>
  <c r="I239" i="4" s="1"/>
  <c r="E239" i="4"/>
  <c r="W238" i="4"/>
  <c r="X238" i="4" s="1"/>
  <c r="T238" i="4"/>
  <c r="U238" i="4" s="1"/>
  <c r="Q238" i="4"/>
  <c r="K238" i="4"/>
  <c r="L238" i="4" s="1"/>
  <c r="H238" i="4"/>
  <c r="I238" i="4" s="1"/>
  <c r="E238" i="4"/>
  <c r="W237" i="4"/>
  <c r="X237" i="4" s="1"/>
  <c r="T237" i="4"/>
  <c r="U237" i="4" s="1"/>
  <c r="Q237" i="4"/>
  <c r="K237" i="4"/>
  <c r="L237" i="4" s="1"/>
  <c r="H237" i="4"/>
  <c r="I237" i="4" s="1"/>
  <c r="E237" i="4"/>
  <c r="W236" i="4"/>
  <c r="X236" i="4" s="1"/>
  <c r="T236" i="4"/>
  <c r="U236" i="4" s="1"/>
  <c r="Q236" i="4"/>
  <c r="K236" i="4"/>
  <c r="L236" i="4" s="1"/>
  <c r="H236" i="4"/>
  <c r="I236" i="4" s="1"/>
  <c r="E236" i="4"/>
  <c r="W235" i="4"/>
  <c r="X235" i="4" s="1"/>
  <c r="T235" i="4"/>
  <c r="U235" i="4" s="1"/>
  <c r="Q235" i="4"/>
  <c r="K235" i="4"/>
  <c r="L235" i="4" s="1"/>
  <c r="H235" i="4"/>
  <c r="I235" i="4" s="1"/>
  <c r="E235" i="4"/>
  <c r="W234" i="4"/>
  <c r="X234" i="4" s="1"/>
  <c r="T234" i="4"/>
  <c r="U234" i="4" s="1"/>
  <c r="Q234" i="4"/>
  <c r="K234" i="4"/>
  <c r="L234" i="4" s="1"/>
  <c r="H234" i="4"/>
  <c r="I234" i="4" s="1"/>
  <c r="E234" i="4"/>
  <c r="W233" i="4"/>
  <c r="X233" i="4" s="1"/>
  <c r="T233" i="4"/>
  <c r="U233" i="4" s="1"/>
  <c r="Q233" i="4"/>
  <c r="K233" i="4"/>
  <c r="L233" i="4" s="1"/>
  <c r="H233" i="4"/>
  <c r="I233" i="4" s="1"/>
  <c r="E233" i="4"/>
  <c r="W232" i="4"/>
  <c r="X232" i="4" s="1"/>
  <c r="T232" i="4"/>
  <c r="U232" i="4" s="1"/>
  <c r="Q232" i="4"/>
  <c r="K232" i="4"/>
  <c r="L232" i="4" s="1"/>
  <c r="H232" i="4"/>
  <c r="I232" i="4" s="1"/>
  <c r="E232" i="4"/>
  <c r="W230" i="4"/>
  <c r="X230" i="4" s="1"/>
  <c r="T230" i="4"/>
  <c r="U230" i="4" s="1"/>
  <c r="Q230" i="4"/>
  <c r="K230" i="4"/>
  <c r="L230" i="4" s="1"/>
  <c r="H230" i="4"/>
  <c r="I230" i="4" s="1"/>
  <c r="E230" i="4"/>
  <c r="W229" i="4"/>
  <c r="X229" i="4" s="1"/>
  <c r="T229" i="4"/>
  <c r="U229" i="4" s="1"/>
  <c r="Q229" i="4"/>
  <c r="K229" i="4"/>
  <c r="L229" i="4" s="1"/>
  <c r="H229" i="4"/>
  <c r="I229" i="4" s="1"/>
  <c r="E229" i="4"/>
  <c r="W228" i="4"/>
  <c r="X228" i="4" s="1"/>
  <c r="T228" i="4"/>
  <c r="U228" i="4" s="1"/>
  <c r="Q228" i="4"/>
  <c r="K228" i="4"/>
  <c r="L228" i="4" s="1"/>
  <c r="H228" i="4"/>
  <c r="I228" i="4" s="1"/>
  <c r="E228" i="4"/>
  <c r="W227" i="4"/>
  <c r="X227" i="4" s="1"/>
  <c r="T227" i="4"/>
  <c r="U227" i="4" s="1"/>
  <c r="Q227" i="4"/>
  <c r="K227" i="4"/>
  <c r="L227" i="4" s="1"/>
  <c r="H227" i="4"/>
  <c r="I227" i="4" s="1"/>
  <c r="E227" i="4"/>
  <c r="W226" i="4"/>
  <c r="X226" i="4" s="1"/>
  <c r="T226" i="4"/>
  <c r="U226" i="4" s="1"/>
  <c r="Q226" i="4"/>
  <c r="K226" i="4"/>
  <c r="L226" i="4" s="1"/>
  <c r="H226" i="4"/>
  <c r="I226" i="4" s="1"/>
  <c r="E226" i="4"/>
  <c r="W225" i="4"/>
  <c r="X225" i="4" s="1"/>
  <c r="T225" i="4"/>
  <c r="U225" i="4" s="1"/>
  <c r="Q225" i="4"/>
  <c r="K225" i="4"/>
  <c r="L225" i="4" s="1"/>
  <c r="H225" i="4"/>
  <c r="I225" i="4" s="1"/>
  <c r="E225" i="4"/>
  <c r="W224" i="4"/>
  <c r="X224" i="4" s="1"/>
  <c r="T224" i="4"/>
  <c r="U224" i="4" s="1"/>
  <c r="K224" i="4"/>
  <c r="L224" i="4" s="1"/>
  <c r="H224" i="4"/>
  <c r="I224" i="4" s="1"/>
  <c r="W223" i="4"/>
  <c r="X223" i="4" s="1"/>
  <c r="T223" i="4"/>
  <c r="U223" i="4" s="1"/>
  <c r="K223" i="4"/>
  <c r="L223" i="4" s="1"/>
  <c r="H223" i="4"/>
  <c r="I223" i="4" s="1"/>
  <c r="W222" i="4"/>
  <c r="X222" i="4" s="1"/>
  <c r="T222" i="4"/>
  <c r="U222" i="4" s="1"/>
  <c r="K222" i="4"/>
  <c r="L222" i="4" s="1"/>
  <c r="H222" i="4"/>
  <c r="I222" i="4" s="1"/>
  <c r="W221" i="4"/>
  <c r="X221" i="4" s="1"/>
  <c r="T221" i="4"/>
  <c r="U221" i="4" s="1"/>
  <c r="K221" i="4"/>
  <c r="L221" i="4" s="1"/>
  <c r="H221" i="4"/>
  <c r="I221" i="4" s="1"/>
  <c r="W220" i="4"/>
  <c r="X220" i="4" s="1"/>
  <c r="U220" i="4"/>
  <c r="T220" i="4"/>
  <c r="K220" i="4"/>
  <c r="L220" i="4" s="1"/>
  <c r="H220" i="4"/>
  <c r="I220" i="4" s="1"/>
  <c r="W219" i="4"/>
  <c r="X219" i="4" s="1"/>
  <c r="T219" i="4"/>
  <c r="U219" i="4" s="1"/>
  <c r="Q219" i="4"/>
  <c r="K219" i="4"/>
  <c r="L219" i="4" s="1"/>
  <c r="H219" i="4"/>
  <c r="I219" i="4" s="1"/>
  <c r="E219" i="4"/>
  <c r="W218" i="4"/>
  <c r="X218" i="4" s="1"/>
  <c r="T218" i="4"/>
  <c r="U218" i="4" s="1"/>
  <c r="Q218" i="4"/>
  <c r="K218" i="4"/>
  <c r="L218" i="4" s="1"/>
  <c r="H218" i="4"/>
  <c r="I218" i="4" s="1"/>
  <c r="E218" i="4"/>
  <c r="W217" i="4"/>
  <c r="X217" i="4" s="1"/>
  <c r="T217" i="4"/>
  <c r="U217" i="4" s="1"/>
  <c r="Q217" i="4"/>
  <c r="K217" i="4"/>
  <c r="L217" i="4" s="1"/>
  <c r="H217" i="4"/>
  <c r="I217" i="4" s="1"/>
  <c r="E217" i="4"/>
  <c r="W216" i="4"/>
  <c r="X216" i="4" s="1"/>
  <c r="T216" i="4"/>
  <c r="U216" i="4" s="1"/>
  <c r="Q216" i="4"/>
  <c r="K216" i="4"/>
  <c r="L216" i="4" s="1"/>
  <c r="H216" i="4"/>
  <c r="I216" i="4" s="1"/>
  <c r="E216" i="4"/>
  <c r="W215" i="4"/>
  <c r="X215" i="4" s="1"/>
  <c r="T215" i="4"/>
  <c r="U215" i="4" s="1"/>
  <c r="Q215" i="4"/>
  <c r="K215" i="4"/>
  <c r="L215" i="4" s="1"/>
  <c r="H215" i="4"/>
  <c r="I215" i="4" s="1"/>
  <c r="E215" i="4"/>
  <c r="V209" i="4"/>
  <c r="S209" i="4"/>
  <c r="J209" i="4"/>
  <c r="G209" i="4"/>
  <c r="W208" i="4"/>
  <c r="X208" i="4" s="1"/>
  <c r="T208" i="4"/>
  <c r="U208" i="4" s="1"/>
  <c r="Q208" i="4"/>
  <c r="K208" i="4"/>
  <c r="L208" i="4" s="1"/>
  <c r="H208" i="4"/>
  <c r="I208" i="4" s="1"/>
  <c r="E208" i="4"/>
  <c r="W207" i="4"/>
  <c r="X207" i="4" s="1"/>
  <c r="T207" i="4"/>
  <c r="U207" i="4" s="1"/>
  <c r="Q207" i="4"/>
  <c r="K207" i="4"/>
  <c r="L207" i="4" s="1"/>
  <c r="H207" i="4"/>
  <c r="I207" i="4" s="1"/>
  <c r="E207" i="4"/>
  <c r="W206" i="4"/>
  <c r="X206" i="4" s="1"/>
  <c r="T206" i="4"/>
  <c r="U206" i="4" s="1"/>
  <c r="Q206" i="4"/>
  <c r="K206" i="4"/>
  <c r="L206" i="4" s="1"/>
  <c r="H206" i="4"/>
  <c r="I206" i="4" s="1"/>
  <c r="E206" i="4"/>
  <c r="W204" i="4"/>
  <c r="X204" i="4" s="1"/>
  <c r="T204" i="4"/>
  <c r="U204" i="4" s="1"/>
  <c r="Q204" i="4"/>
  <c r="K204" i="4"/>
  <c r="L204" i="4" s="1"/>
  <c r="H204" i="4"/>
  <c r="I204" i="4" s="1"/>
  <c r="E204" i="4"/>
  <c r="W203" i="4"/>
  <c r="X203" i="4" s="1"/>
  <c r="T203" i="4"/>
  <c r="U203" i="4" s="1"/>
  <c r="Q203" i="4"/>
  <c r="K203" i="4"/>
  <c r="L203" i="4" s="1"/>
  <c r="H203" i="4"/>
  <c r="I203" i="4" s="1"/>
  <c r="E203" i="4"/>
  <c r="W202" i="4"/>
  <c r="X202" i="4" s="1"/>
  <c r="T202" i="4"/>
  <c r="U202" i="4" s="1"/>
  <c r="Q202" i="4"/>
  <c r="K202" i="4"/>
  <c r="L202" i="4" s="1"/>
  <c r="H202" i="4"/>
  <c r="I202" i="4" s="1"/>
  <c r="E202" i="4"/>
  <c r="W201" i="4"/>
  <c r="X201" i="4" s="1"/>
  <c r="T201" i="4"/>
  <c r="U201" i="4" s="1"/>
  <c r="Q201" i="4"/>
  <c r="K201" i="4"/>
  <c r="L201" i="4" s="1"/>
  <c r="H201" i="4"/>
  <c r="I201" i="4" s="1"/>
  <c r="E201" i="4"/>
  <c r="W200" i="4"/>
  <c r="X200" i="4" s="1"/>
  <c r="T200" i="4"/>
  <c r="U200" i="4" s="1"/>
  <c r="Q200" i="4"/>
  <c r="K200" i="4"/>
  <c r="L200" i="4" s="1"/>
  <c r="H200" i="4"/>
  <c r="I200" i="4" s="1"/>
  <c r="E200" i="4"/>
  <c r="W199" i="4"/>
  <c r="X199" i="4" s="1"/>
  <c r="T199" i="4"/>
  <c r="U199" i="4" s="1"/>
  <c r="Q199" i="4"/>
  <c r="K199" i="4"/>
  <c r="L199" i="4" s="1"/>
  <c r="H199" i="4"/>
  <c r="I199" i="4" s="1"/>
  <c r="E199" i="4"/>
  <c r="W198" i="4"/>
  <c r="X198" i="4" s="1"/>
  <c r="T198" i="4"/>
  <c r="U198" i="4" s="1"/>
  <c r="Q198" i="4"/>
  <c r="K198" i="4"/>
  <c r="L198" i="4" s="1"/>
  <c r="H198" i="4"/>
  <c r="I198" i="4" s="1"/>
  <c r="E198" i="4"/>
  <c r="W197" i="4"/>
  <c r="X197" i="4" s="1"/>
  <c r="T197" i="4"/>
  <c r="U197" i="4" s="1"/>
  <c r="Q197" i="4"/>
  <c r="K197" i="4"/>
  <c r="L197" i="4" s="1"/>
  <c r="H197" i="4"/>
  <c r="I197" i="4" s="1"/>
  <c r="E197" i="4"/>
  <c r="W196" i="4"/>
  <c r="X196" i="4" s="1"/>
  <c r="T196" i="4"/>
  <c r="U196" i="4" s="1"/>
  <c r="Q196" i="4"/>
  <c r="K196" i="4"/>
  <c r="L196" i="4" s="1"/>
  <c r="H196" i="4"/>
  <c r="I196" i="4" s="1"/>
  <c r="E196" i="4"/>
  <c r="W195" i="4"/>
  <c r="X195" i="4" s="1"/>
  <c r="T195" i="4"/>
  <c r="U195" i="4" s="1"/>
  <c r="Q195" i="4"/>
  <c r="K195" i="4"/>
  <c r="L195" i="4" s="1"/>
  <c r="H195" i="4"/>
  <c r="I195" i="4" s="1"/>
  <c r="E195" i="4"/>
  <c r="W194" i="4"/>
  <c r="X194" i="4" s="1"/>
  <c r="T194" i="4"/>
  <c r="U194" i="4" s="1"/>
  <c r="Q194" i="4"/>
  <c r="K194" i="4"/>
  <c r="L194" i="4" s="1"/>
  <c r="H194" i="4"/>
  <c r="I194" i="4" s="1"/>
  <c r="E194" i="4"/>
  <c r="W193" i="4"/>
  <c r="X193" i="4" s="1"/>
  <c r="T193" i="4"/>
  <c r="U193" i="4" s="1"/>
  <c r="Q193" i="4"/>
  <c r="K193" i="4"/>
  <c r="L193" i="4" s="1"/>
  <c r="H193" i="4"/>
  <c r="I193" i="4" s="1"/>
  <c r="E193" i="4"/>
  <c r="W192" i="4"/>
  <c r="X192" i="4" s="1"/>
  <c r="T192" i="4"/>
  <c r="U192" i="4" s="1"/>
  <c r="Q192" i="4"/>
  <c r="K192" i="4"/>
  <c r="L192" i="4" s="1"/>
  <c r="H192" i="4"/>
  <c r="I192" i="4" s="1"/>
  <c r="E192" i="4"/>
  <c r="W191" i="4"/>
  <c r="X191" i="4" s="1"/>
  <c r="T191" i="4"/>
  <c r="U191" i="4" s="1"/>
  <c r="Q191" i="4"/>
  <c r="K191" i="4"/>
  <c r="L191" i="4" s="1"/>
  <c r="H191" i="4"/>
  <c r="I191" i="4" s="1"/>
  <c r="E191" i="4"/>
  <c r="W190" i="4"/>
  <c r="X190" i="4" s="1"/>
  <c r="T190" i="4"/>
  <c r="U190" i="4" s="1"/>
  <c r="Q190" i="4"/>
  <c r="K190" i="4"/>
  <c r="L190" i="4" s="1"/>
  <c r="H190" i="4"/>
  <c r="I190" i="4" s="1"/>
  <c r="E190" i="4"/>
  <c r="W188" i="4"/>
  <c r="X188" i="4" s="1"/>
  <c r="T188" i="4"/>
  <c r="U188" i="4" s="1"/>
  <c r="Q188" i="4"/>
  <c r="K188" i="4"/>
  <c r="L188" i="4" s="1"/>
  <c r="H188" i="4"/>
  <c r="I188" i="4" s="1"/>
  <c r="E188" i="4"/>
  <c r="W187" i="4"/>
  <c r="X187" i="4" s="1"/>
  <c r="T187" i="4"/>
  <c r="U187" i="4" s="1"/>
  <c r="Q187" i="4"/>
  <c r="K187" i="4"/>
  <c r="L187" i="4" s="1"/>
  <c r="H187" i="4"/>
  <c r="I187" i="4" s="1"/>
  <c r="E187" i="4"/>
  <c r="W186" i="4"/>
  <c r="X186" i="4" s="1"/>
  <c r="T186" i="4"/>
  <c r="U186" i="4" s="1"/>
  <c r="Q186" i="4"/>
  <c r="K186" i="4"/>
  <c r="L186" i="4" s="1"/>
  <c r="H186" i="4"/>
  <c r="I186" i="4" s="1"/>
  <c r="E186" i="4"/>
  <c r="W185" i="4"/>
  <c r="X185" i="4" s="1"/>
  <c r="T185" i="4"/>
  <c r="U185" i="4" s="1"/>
  <c r="Q185" i="4"/>
  <c r="K185" i="4"/>
  <c r="L185" i="4" s="1"/>
  <c r="H185" i="4"/>
  <c r="I185" i="4" s="1"/>
  <c r="E185" i="4"/>
  <c r="W184" i="4"/>
  <c r="X184" i="4" s="1"/>
  <c r="T184" i="4"/>
  <c r="U184" i="4" s="1"/>
  <c r="Q184" i="4"/>
  <c r="K184" i="4"/>
  <c r="L184" i="4" s="1"/>
  <c r="H184" i="4"/>
  <c r="I184" i="4" s="1"/>
  <c r="E184" i="4"/>
  <c r="W183" i="4"/>
  <c r="X183" i="4" s="1"/>
  <c r="T183" i="4"/>
  <c r="U183" i="4" s="1"/>
  <c r="Q183" i="4"/>
  <c r="K183" i="4"/>
  <c r="L183" i="4" s="1"/>
  <c r="H183" i="4"/>
  <c r="I183" i="4" s="1"/>
  <c r="E183" i="4"/>
  <c r="W182" i="4"/>
  <c r="X182" i="4" s="1"/>
  <c r="T182" i="4"/>
  <c r="U182" i="4" s="1"/>
  <c r="K182" i="4"/>
  <c r="L182" i="4" s="1"/>
  <c r="H182" i="4"/>
  <c r="I182" i="4" s="1"/>
  <c r="W181" i="4"/>
  <c r="X181" i="4" s="1"/>
  <c r="T181" i="4"/>
  <c r="U181" i="4" s="1"/>
  <c r="K181" i="4"/>
  <c r="L181" i="4" s="1"/>
  <c r="H181" i="4"/>
  <c r="I181" i="4" s="1"/>
  <c r="W180" i="4"/>
  <c r="X180" i="4" s="1"/>
  <c r="T180" i="4"/>
  <c r="U180" i="4" s="1"/>
  <c r="K180" i="4"/>
  <c r="L180" i="4" s="1"/>
  <c r="H180" i="4"/>
  <c r="I180" i="4" s="1"/>
  <c r="W179" i="4"/>
  <c r="X179" i="4" s="1"/>
  <c r="T179" i="4"/>
  <c r="U179" i="4" s="1"/>
  <c r="K179" i="4"/>
  <c r="L179" i="4" s="1"/>
  <c r="H179" i="4"/>
  <c r="I179" i="4" s="1"/>
  <c r="W178" i="4"/>
  <c r="X178" i="4" s="1"/>
  <c r="T178" i="4"/>
  <c r="U178" i="4" s="1"/>
  <c r="K178" i="4"/>
  <c r="L178" i="4" s="1"/>
  <c r="H178" i="4"/>
  <c r="I178" i="4" s="1"/>
  <c r="W177" i="4"/>
  <c r="X177" i="4" s="1"/>
  <c r="T177" i="4"/>
  <c r="U177" i="4" s="1"/>
  <c r="Q177" i="4"/>
  <c r="K177" i="4"/>
  <c r="L177" i="4" s="1"/>
  <c r="H177" i="4"/>
  <c r="I177" i="4" s="1"/>
  <c r="E177" i="4"/>
  <c r="W176" i="4"/>
  <c r="X176" i="4" s="1"/>
  <c r="T176" i="4"/>
  <c r="U176" i="4" s="1"/>
  <c r="Q176" i="4"/>
  <c r="K176" i="4"/>
  <c r="L176" i="4" s="1"/>
  <c r="H176" i="4"/>
  <c r="I176" i="4" s="1"/>
  <c r="E176" i="4"/>
  <c r="W175" i="4"/>
  <c r="X175" i="4" s="1"/>
  <c r="T175" i="4"/>
  <c r="U175" i="4" s="1"/>
  <c r="Q175" i="4"/>
  <c r="K175" i="4"/>
  <c r="L175" i="4" s="1"/>
  <c r="H175" i="4"/>
  <c r="I175" i="4" s="1"/>
  <c r="E175" i="4"/>
  <c r="W174" i="4"/>
  <c r="X174" i="4" s="1"/>
  <c r="T174" i="4"/>
  <c r="U174" i="4" s="1"/>
  <c r="Q174" i="4"/>
  <c r="K174" i="4"/>
  <c r="L174" i="4" s="1"/>
  <c r="H174" i="4"/>
  <c r="I174" i="4" s="1"/>
  <c r="E174" i="4"/>
  <c r="W173" i="4"/>
  <c r="X173" i="4" s="1"/>
  <c r="T173" i="4"/>
  <c r="U173" i="4" s="1"/>
  <c r="Q173" i="4"/>
  <c r="K173" i="4"/>
  <c r="L173" i="4" s="1"/>
  <c r="H173" i="4"/>
  <c r="I173" i="4" s="1"/>
  <c r="E173" i="4"/>
  <c r="V167" i="4"/>
  <c r="S167" i="4"/>
  <c r="J167" i="4"/>
  <c r="G167" i="4"/>
  <c r="W166" i="4"/>
  <c r="X166" i="4" s="1"/>
  <c r="T166" i="4"/>
  <c r="U166" i="4" s="1"/>
  <c r="Q166" i="4"/>
  <c r="K166" i="4"/>
  <c r="L166" i="4" s="1"/>
  <c r="H166" i="4"/>
  <c r="I166" i="4" s="1"/>
  <c r="E166" i="4"/>
  <c r="W165" i="4"/>
  <c r="X165" i="4" s="1"/>
  <c r="T165" i="4"/>
  <c r="U165" i="4" s="1"/>
  <c r="Q165" i="4"/>
  <c r="K165" i="4"/>
  <c r="L165" i="4" s="1"/>
  <c r="H165" i="4"/>
  <c r="I165" i="4" s="1"/>
  <c r="E165" i="4"/>
  <c r="W164" i="4"/>
  <c r="X164" i="4" s="1"/>
  <c r="T164" i="4"/>
  <c r="U164" i="4" s="1"/>
  <c r="Q164" i="4"/>
  <c r="K164" i="4"/>
  <c r="L164" i="4" s="1"/>
  <c r="H164" i="4"/>
  <c r="I164" i="4" s="1"/>
  <c r="E164" i="4"/>
  <c r="W162" i="4"/>
  <c r="X162" i="4" s="1"/>
  <c r="T162" i="4"/>
  <c r="U162" i="4" s="1"/>
  <c r="Q162" i="4"/>
  <c r="K162" i="4"/>
  <c r="L162" i="4" s="1"/>
  <c r="H162" i="4"/>
  <c r="I162" i="4" s="1"/>
  <c r="E162" i="4"/>
  <c r="W161" i="4"/>
  <c r="X161" i="4" s="1"/>
  <c r="T161" i="4"/>
  <c r="U161" i="4" s="1"/>
  <c r="Q161" i="4"/>
  <c r="K161" i="4"/>
  <c r="L161" i="4" s="1"/>
  <c r="H161" i="4"/>
  <c r="I161" i="4" s="1"/>
  <c r="E161" i="4"/>
  <c r="W160" i="4"/>
  <c r="X160" i="4" s="1"/>
  <c r="T160" i="4"/>
  <c r="U160" i="4" s="1"/>
  <c r="Q160" i="4"/>
  <c r="K160" i="4"/>
  <c r="L160" i="4" s="1"/>
  <c r="H160" i="4"/>
  <c r="I160" i="4" s="1"/>
  <c r="E160" i="4"/>
  <c r="W159" i="4"/>
  <c r="X159" i="4" s="1"/>
  <c r="T159" i="4"/>
  <c r="U159" i="4" s="1"/>
  <c r="Q159" i="4"/>
  <c r="K159" i="4"/>
  <c r="L159" i="4" s="1"/>
  <c r="H159" i="4"/>
  <c r="I159" i="4" s="1"/>
  <c r="E159" i="4"/>
  <c r="W158" i="4"/>
  <c r="X158" i="4" s="1"/>
  <c r="T158" i="4"/>
  <c r="U158" i="4" s="1"/>
  <c r="Q158" i="4"/>
  <c r="K158" i="4"/>
  <c r="L158" i="4" s="1"/>
  <c r="H158" i="4"/>
  <c r="I158" i="4" s="1"/>
  <c r="E158" i="4"/>
  <c r="W157" i="4"/>
  <c r="X157" i="4" s="1"/>
  <c r="T157" i="4"/>
  <c r="U157" i="4" s="1"/>
  <c r="Q157" i="4"/>
  <c r="K157" i="4"/>
  <c r="L157" i="4" s="1"/>
  <c r="H157" i="4"/>
  <c r="I157" i="4" s="1"/>
  <c r="E157" i="4"/>
  <c r="W156" i="4"/>
  <c r="X156" i="4" s="1"/>
  <c r="T156" i="4"/>
  <c r="U156" i="4" s="1"/>
  <c r="Q156" i="4"/>
  <c r="K156" i="4"/>
  <c r="L156" i="4" s="1"/>
  <c r="H156" i="4"/>
  <c r="I156" i="4" s="1"/>
  <c r="E156" i="4"/>
  <c r="W155" i="4"/>
  <c r="X155" i="4" s="1"/>
  <c r="T155" i="4"/>
  <c r="U155" i="4" s="1"/>
  <c r="Q155" i="4"/>
  <c r="K155" i="4"/>
  <c r="L155" i="4" s="1"/>
  <c r="H155" i="4"/>
  <c r="I155" i="4" s="1"/>
  <c r="E155" i="4"/>
  <c r="W154" i="4"/>
  <c r="X154" i="4" s="1"/>
  <c r="T154" i="4"/>
  <c r="U154" i="4" s="1"/>
  <c r="Q154" i="4"/>
  <c r="K154" i="4"/>
  <c r="L154" i="4" s="1"/>
  <c r="H154" i="4"/>
  <c r="I154" i="4" s="1"/>
  <c r="E154" i="4"/>
  <c r="W153" i="4"/>
  <c r="X153" i="4" s="1"/>
  <c r="T153" i="4"/>
  <c r="U153" i="4" s="1"/>
  <c r="Q153" i="4"/>
  <c r="K153" i="4"/>
  <c r="L153" i="4" s="1"/>
  <c r="H153" i="4"/>
  <c r="I153" i="4" s="1"/>
  <c r="E153" i="4"/>
  <c r="W152" i="4"/>
  <c r="X152" i="4" s="1"/>
  <c r="T152" i="4"/>
  <c r="U152" i="4" s="1"/>
  <c r="Q152" i="4"/>
  <c r="K152" i="4"/>
  <c r="L152" i="4" s="1"/>
  <c r="H152" i="4"/>
  <c r="I152" i="4" s="1"/>
  <c r="E152" i="4"/>
  <c r="W151" i="4"/>
  <c r="X151" i="4" s="1"/>
  <c r="T151" i="4"/>
  <c r="U151" i="4" s="1"/>
  <c r="Q151" i="4"/>
  <c r="K151" i="4"/>
  <c r="L151" i="4" s="1"/>
  <c r="H151" i="4"/>
  <c r="I151" i="4" s="1"/>
  <c r="E151" i="4"/>
  <c r="W150" i="4"/>
  <c r="X150" i="4" s="1"/>
  <c r="T150" i="4"/>
  <c r="U150" i="4" s="1"/>
  <c r="Q150" i="4"/>
  <c r="K150" i="4"/>
  <c r="L150" i="4" s="1"/>
  <c r="H150" i="4"/>
  <c r="I150" i="4" s="1"/>
  <c r="E150" i="4"/>
  <c r="W149" i="4"/>
  <c r="X149" i="4" s="1"/>
  <c r="T149" i="4"/>
  <c r="U149" i="4" s="1"/>
  <c r="Q149" i="4"/>
  <c r="K149" i="4"/>
  <c r="L149" i="4" s="1"/>
  <c r="H149" i="4"/>
  <c r="I149" i="4" s="1"/>
  <c r="E149" i="4"/>
  <c r="W148" i="4"/>
  <c r="X148" i="4" s="1"/>
  <c r="T148" i="4"/>
  <c r="U148" i="4" s="1"/>
  <c r="Q148" i="4"/>
  <c r="K148" i="4"/>
  <c r="L148" i="4" s="1"/>
  <c r="H148" i="4"/>
  <c r="I148" i="4" s="1"/>
  <c r="E148" i="4"/>
  <c r="W146" i="4"/>
  <c r="X146" i="4" s="1"/>
  <c r="T146" i="4"/>
  <c r="U146" i="4" s="1"/>
  <c r="Q146" i="4"/>
  <c r="K146" i="4"/>
  <c r="L146" i="4" s="1"/>
  <c r="H146" i="4"/>
  <c r="I146" i="4" s="1"/>
  <c r="E146" i="4"/>
  <c r="W145" i="4"/>
  <c r="X145" i="4" s="1"/>
  <c r="T145" i="4"/>
  <c r="U145" i="4" s="1"/>
  <c r="Q145" i="4"/>
  <c r="K145" i="4"/>
  <c r="L145" i="4" s="1"/>
  <c r="H145" i="4"/>
  <c r="I145" i="4" s="1"/>
  <c r="E145" i="4"/>
  <c r="W144" i="4"/>
  <c r="X144" i="4" s="1"/>
  <c r="T144" i="4"/>
  <c r="U144" i="4" s="1"/>
  <c r="Q144" i="4"/>
  <c r="K144" i="4"/>
  <c r="L144" i="4" s="1"/>
  <c r="H144" i="4"/>
  <c r="I144" i="4" s="1"/>
  <c r="E144" i="4"/>
  <c r="W143" i="4"/>
  <c r="X143" i="4" s="1"/>
  <c r="T143" i="4"/>
  <c r="U143" i="4" s="1"/>
  <c r="Q143" i="4"/>
  <c r="K143" i="4"/>
  <c r="L143" i="4" s="1"/>
  <c r="H143" i="4"/>
  <c r="I143" i="4" s="1"/>
  <c r="E143" i="4"/>
  <c r="W142" i="4"/>
  <c r="X142" i="4" s="1"/>
  <c r="T142" i="4"/>
  <c r="U142" i="4" s="1"/>
  <c r="Q142" i="4"/>
  <c r="K142" i="4"/>
  <c r="L142" i="4" s="1"/>
  <c r="H142" i="4"/>
  <c r="I142" i="4" s="1"/>
  <c r="E142" i="4"/>
  <c r="W141" i="4"/>
  <c r="X141" i="4" s="1"/>
  <c r="T141" i="4"/>
  <c r="U141" i="4" s="1"/>
  <c r="Q141" i="4"/>
  <c r="K141" i="4"/>
  <c r="L141" i="4" s="1"/>
  <c r="H141" i="4"/>
  <c r="I141" i="4" s="1"/>
  <c r="E141" i="4"/>
  <c r="W140" i="4"/>
  <c r="X140" i="4" s="1"/>
  <c r="T140" i="4"/>
  <c r="U140" i="4" s="1"/>
  <c r="K140" i="4"/>
  <c r="L140" i="4" s="1"/>
  <c r="H140" i="4"/>
  <c r="I140" i="4" s="1"/>
  <c r="W139" i="4"/>
  <c r="X139" i="4" s="1"/>
  <c r="U139" i="4"/>
  <c r="T139" i="4"/>
  <c r="K139" i="4"/>
  <c r="L139" i="4" s="1"/>
  <c r="H139" i="4"/>
  <c r="I139" i="4" s="1"/>
  <c r="W138" i="4"/>
  <c r="X138" i="4" s="1"/>
  <c r="T138" i="4"/>
  <c r="U138" i="4" s="1"/>
  <c r="K138" i="4"/>
  <c r="L138" i="4" s="1"/>
  <c r="H138" i="4"/>
  <c r="I138" i="4" s="1"/>
  <c r="W137" i="4"/>
  <c r="X137" i="4" s="1"/>
  <c r="T137" i="4"/>
  <c r="U137" i="4" s="1"/>
  <c r="K137" i="4"/>
  <c r="L137" i="4" s="1"/>
  <c r="H137" i="4"/>
  <c r="I137" i="4" s="1"/>
  <c r="W136" i="4"/>
  <c r="X136" i="4" s="1"/>
  <c r="T136" i="4"/>
  <c r="U136" i="4" s="1"/>
  <c r="K136" i="4"/>
  <c r="L136" i="4" s="1"/>
  <c r="H136" i="4"/>
  <c r="I136" i="4" s="1"/>
  <c r="W135" i="4"/>
  <c r="X135" i="4" s="1"/>
  <c r="T135" i="4"/>
  <c r="U135" i="4" s="1"/>
  <c r="Q135" i="4"/>
  <c r="K135" i="4"/>
  <c r="L135" i="4" s="1"/>
  <c r="H135" i="4"/>
  <c r="I135" i="4" s="1"/>
  <c r="E135" i="4"/>
  <c r="W134" i="4"/>
  <c r="X134" i="4" s="1"/>
  <c r="T134" i="4"/>
  <c r="U134" i="4" s="1"/>
  <c r="Q134" i="4"/>
  <c r="K134" i="4"/>
  <c r="L134" i="4" s="1"/>
  <c r="H134" i="4"/>
  <c r="I134" i="4" s="1"/>
  <c r="E134" i="4"/>
  <c r="W133" i="4"/>
  <c r="X133" i="4" s="1"/>
  <c r="T133" i="4"/>
  <c r="U133" i="4" s="1"/>
  <c r="Q133" i="4"/>
  <c r="K133" i="4"/>
  <c r="L133" i="4" s="1"/>
  <c r="H133" i="4"/>
  <c r="I133" i="4" s="1"/>
  <c r="E133" i="4"/>
  <c r="W132" i="4"/>
  <c r="X132" i="4" s="1"/>
  <c r="T132" i="4"/>
  <c r="U132" i="4" s="1"/>
  <c r="Q132" i="4"/>
  <c r="K132" i="4"/>
  <c r="L132" i="4" s="1"/>
  <c r="H132" i="4"/>
  <c r="I132" i="4" s="1"/>
  <c r="E132" i="4"/>
  <c r="W131" i="4"/>
  <c r="X131" i="4" s="1"/>
  <c r="T131" i="4"/>
  <c r="U131" i="4" s="1"/>
  <c r="Q131" i="4"/>
  <c r="K131" i="4"/>
  <c r="L131" i="4" s="1"/>
  <c r="H131" i="4"/>
  <c r="I131" i="4" s="1"/>
  <c r="E131" i="4"/>
  <c r="V125" i="4"/>
  <c r="S125" i="4"/>
  <c r="J125" i="4"/>
  <c r="G125" i="4"/>
  <c r="W124" i="4"/>
  <c r="X124" i="4" s="1"/>
  <c r="T124" i="4"/>
  <c r="U124" i="4" s="1"/>
  <c r="Q124" i="4"/>
  <c r="K124" i="4"/>
  <c r="L124" i="4" s="1"/>
  <c r="H124" i="4"/>
  <c r="I124" i="4" s="1"/>
  <c r="E124" i="4"/>
  <c r="W123" i="4"/>
  <c r="X123" i="4" s="1"/>
  <c r="T123" i="4"/>
  <c r="U123" i="4" s="1"/>
  <c r="Q123" i="4"/>
  <c r="K123" i="4"/>
  <c r="L123" i="4" s="1"/>
  <c r="H123" i="4"/>
  <c r="I123" i="4" s="1"/>
  <c r="E123" i="4"/>
  <c r="W122" i="4"/>
  <c r="X122" i="4" s="1"/>
  <c r="T122" i="4"/>
  <c r="U122" i="4" s="1"/>
  <c r="Q122" i="4"/>
  <c r="K122" i="4"/>
  <c r="L122" i="4" s="1"/>
  <c r="H122" i="4"/>
  <c r="I122" i="4" s="1"/>
  <c r="E122" i="4"/>
  <c r="W120" i="4"/>
  <c r="X120" i="4" s="1"/>
  <c r="T120" i="4"/>
  <c r="U120" i="4" s="1"/>
  <c r="Q120" i="4"/>
  <c r="K120" i="4"/>
  <c r="L120" i="4" s="1"/>
  <c r="H120" i="4"/>
  <c r="I120" i="4" s="1"/>
  <c r="E120" i="4"/>
  <c r="W119" i="4"/>
  <c r="X119" i="4" s="1"/>
  <c r="T119" i="4"/>
  <c r="U119" i="4" s="1"/>
  <c r="Q119" i="4"/>
  <c r="K119" i="4"/>
  <c r="L119" i="4" s="1"/>
  <c r="H119" i="4"/>
  <c r="I119" i="4" s="1"/>
  <c r="E119" i="4"/>
  <c r="W118" i="4"/>
  <c r="X118" i="4" s="1"/>
  <c r="T118" i="4"/>
  <c r="U118" i="4" s="1"/>
  <c r="Q118" i="4"/>
  <c r="K118" i="4"/>
  <c r="L118" i="4" s="1"/>
  <c r="H118" i="4"/>
  <c r="I118" i="4" s="1"/>
  <c r="E118" i="4"/>
  <c r="W117" i="4"/>
  <c r="X117" i="4" s="1"/>
  <c r="T117" i="4"/>
  <c r="U117" i="4" s="1"/>
  <c r="Q117" i="4"/>
  <c r="K117" i="4"/>
  <c r="L117" i="4" s="1"/>
  <c r="H117" i="4"/>
  <c r="I117" i="4" s="1"/>
  <c r="E117" i="4"/>
  <c r="W116" i="4"/>
  <c r="X116" i="4" s="1"/>
  <c r="T116" i="4"/>
  <c r="U116" i="4" s="1"/>
  <c r="Q116" i="4"/>
  <c r="K116" i="4"/>
  <c r="L116" i="4" s="1"/>
  <c r="H116" i="4"/>
  <c r="I116" i="4" s="1"/>
  <c r="E116" i="4"/>
  <c r="W115" i="4"/>
  <c r="X115" i="4" s="1"/>
  <c r="T115" i="4"/>
  <c r="U115" i="4" s="1"/>
  <c r="Q115" i="4"/>
  <c r="K115" i="4"/>
  <c r="L115" i="4" s="1"/>
  <c r="H115" i="4"/>
  <c r="I115" i="4" s="1"/>
  <c r="E115" i="4"/>
  <c r="W114" i="4"/>
  <c r="X114" i="4" s="1"/>
  <c r="T114" i="4"/>
  <c r="U114" i="4" s="1"/>
  <c r="Q114" i="4"/>
  <c r="K114" i="4"/>
  <c r="L114" i="4" s="1"/>
  <c r="H114" i="4"/>
  <c r="I114" i="4" s="1"/>
  <c r="E114" i="4"/>
  <c r="W113" i="4"/>
  <c r="X113" i="4" s="1"/>
  <c r="T113" i="4"/>
  <c r="U113" i="4" s="1"/>
  <c r="Q113" i="4"/>
  <c r="K113" i="4"/>
  <c r="L113" i="4" s="1"/>
  <c r="H113" i="4"/>
  <c r="I113" i="4" s="1"/>
  <c r="E113" i="4"/>
  <c r="W112" i="4"/>
  <c r="X112" i="4" s="1"/>
  <c r="T112" i="4"/>
  <c r="U112" i="4" s="1"/>
  <c r="Q112" i="4"/>
  <c r="K112" i="4"/>
  <c r="L112" i="4" s="1"/>
  <c r="H112" i="4"/>
  <c r="I112" i="4" s="1"/>
  <c r="E112" i="4"/>
  <c r="W111" i="4"/>
  <c r="X111" i="4" s="1"/>
  <c r="T111" i="4"/>
  <c r="U111" i="4" s="1"/>
  <c r="Q111" i="4"/>
  <c r="K111" i="4"/>
  <c r="L111" i="4" s="1"/>
  <c r="H111" i="4"/>
  <c r="I111" i="4" s="1"/>
  <c r="E111" i="4"/>
  <c r="W110" i="4"/>
  <c r="X110" i="4" s="1"/>
  <c r="T110" i="4"/>
  <c r="U110" i="4" s="1"/>
  <c r="Q110" i="4"/>
  <c r="K110" i="4"/>
  <c r="L110" i="4" s="1"/>
  <c r="H110" i="4"/>
  <c r="I110" i="4" s="1"/>
  <c r="E110" i="4"/>
  <c r="W109" i="4"/>
  <c r="X109" i="4" s="1"/>
  <c r="T109" i="4"/>
  <c r="U109" i="4" s="1"/>
  <c r="Q109" i="4"/>
  <c r="K109" i="4"/>
  <c r="L109" i="4" s="1"/>
  <c r="H109" i="4"/>
  <c r="I109" i="4" s="1"/>
  <c r="E109" i="4"/>
  <c r="W108" i="4"/>
  <c r="X108" i="4" s="1"/>
  <c r="T108" i="4"/>
  <c r="U108" i="4" s="1"/>
  <c r="Q108" i="4"/>
  <c r="K108" i="4"/>
  <c r="L108" i="4" s="1"/>
  <c r="H108" i="4"/>
  <c r="I108" i="4" s="1"/>
  <c r="E108" i="4"/>
  <c r="W107" i="4"/>
  <c r="X107" i="4" s="1"/>
  <c r="T107" i="4"/>
  <c r="U107" i="4" s="1"/>
  <c r="Q107" i="4"/>
  <c r="K107" i="4"/>
  <c r="L107" i="4" s="1"/>
  <c r="H107" i="4"/>
  <c r="I107" i="4" s="1"/>
  <c r="E107" i="4"/>
  <c r="W106" i="4"/>
  <c r="X106" i="4" s="1"/>
  <c r="T106" i="4"/>
  <c r="U106" i="4" s="1"/>
  <c r="Q106" i="4"/>
  <c r="K106" i="4"/>
  <c r="L106" i="4" s="1"/>
  <c r="H106" i="4"/>
  <c r="I106" i="4" s="1"/>
  <c r="E106" i="4"/>
  <c r="W104" i="4"/>
  <c r="X104" i="4" s="1"/>
  <c r="T104" i="4"/>
  <c r="U104" i="4" s="1"/>
  <c r="Q104" i="4"/>
  <c r="K104" i="4"/>
  <c r="L104" i="4" s="1"/>
  <c r="H104" i="4"/>
  <c r="I104" i="4" s="1"/>
  <c r="E104" i="4"/>
  <c r="W103" i="4"/>
  <c r="X103" i="4" s="1"/>
  <c r="T103" i="4"/>
  <c r="U103" i="4" s="1"/>
  <c r="Q103" i="4"/>
  <c r="K103" i="4"/>
  <c r="L103" i="4" s="1"/>
  <c r="H103" i="4"/>
  <c r="I103" i="4" s="1"/>
  <c r="E103" i="4"/>
  <c r="W102" i="4"/>
  <c r="X102" i="4" s="1"/>
  <c r="T102" i="4"/>
  <c r="U102" i="4" s="1"/>
  <c r="Q102" i="4"/>
  <c r="K102" i="4"/>
  <c r="L102" i="4" s="1"/>
  <c r="H102" i="4"/>
  <c r="I102" i="4" s="1"/>
  <c r="E102" i="4"/>
  <c r="W101" i="4"/>
  <c r="X101" i="4" s="1"/>
  <c r="T101" i="4"/>
  <c r="U101" i="4" s="1"/>
  <c r="Q101" i="4"/>
  <c r="K101" i="4"/>
  <c r="L101" i="4" s="1"/>
  <c r="H101" i="4"/>
  <c r="I101" i="4" s="1"/>
  <c r="E101" i="4"/>
  <c r="W100" i="4"/>
  <c r="X100" i="4" s="1"/>
  <c r="T100" i="4"/>
  <c r="U100" i="4" s="1"/>
  <c r="Q100" i="4"/>
  <c r="K100" i="4"/>
  <c r="L100" i="4" s="1"/>
  <c r="H100" i="4"/>
  <c r="I100" i="4" s="1"/>
  <c r="E100" i="4"/>
  <c r="W99" i="4"/>
  <c r="X99" i="4" s="1"/>
  <c r="T99" i="4"/>
  <c r="U99" i="4" s="1"/>
  <c r="Q99" i="4"/>
  <c r="K99" i="4"/>
  <c r="L99" i="4" s="1"/>
  <c r="H99" i="4"/>
  <c r="I99" i="4" s="1"/>
  <c r="E99" i="4"/>
  <c r="W98" i="4"/>
  <c r="X98" i="4" s="1"/>
  <c r="T98" i="4"/>
  <c r="U98" i="4" s="1"/>
  <c r="K98" i="4"/>
  <c r="L98" i="4" s="1"/>
  <c r="H98" i="4"/>
  <c r="I98" i="4" s="1"/>
  <c r="W97" i="4"/>
  <c r="X97" i="4" s="1"/>
  <c r="T97" i="4"/>
  <c r="U97" i="4" s="1"/>
  <c r="K97" i="4"/>
  <c r="L97" i="4" s="1"/>
  <c r="H97" i="4"/>
  <c r="I97" i="4" s="1"/>
  <c r="W96" i="4"/>
  <c r="X96" i="4" s="1"/>
  <c r="T96" i="4"/>
  <c r="U96" i="4" s="1"/>
  <c r="K96" i="4"/>
  <c r="L96" i="4" s="1"/>
  <c r="H96" i="4"/>
  <c r="I96" i="4" s="1"/>
  <c r="W95" i="4"/>
  <c r="X95" i="4" s="1"/>
  <c r="T95" i="4"/>
  <c r="U95" i="4" s="1"/>
  <c r="K95" i="4"/>
  <c r="L95" i="4" s="1"/>
  <c r="H95" i="4"/>
  <c r="I95" i="4" s="1"/>
  <c r="W94" i="4"/>
  <c r="X94" i="4" s="1"/>
  <c r="T94" i="4"/>
  <c r="U94" i="4" s="1"/>
  <c r="K94" i="4"/>
  <c r="L94" i="4" s="1"/>
  <c r="H94" i="4"/>
  <c r="I94" i="4" s="1"/>
  <c r="W93" i="4"/>
  <c r="X93" i="4" s="1"/>
  <c r="T93" i="4"/>
  <c r="U93" i="4" s="1"/>
  <c r="Q93" i="4"/>
  <c r="K93" i="4"/>
  <c r="L93" i="4" s="1"/>
  <c r="H93" i="4"/>
  <c r="I93" i="4" s="1"/>
  <c r="E93" i="4"/>
  <c r="W92" i="4"/>
  <c r="X92" i="4" s="1"/>
  <c r="T92" i="4"/>
  <c r="U92" i="4" s="1"/>
  <c r="Q92" i="4"/>
  <c r="K92" i="4"/>
  <c r="L92" i="4" s="1"/>
  <c r="H92" i="4"/>
  <c r="I92" i="4" s="1"/>
  <c r="E92" i="4"/>
  <c r="W91" i="4"/>
  <c r="X91" i="4" s="1"/>
  <c r="T91" i="4"/>
  <c r="U91" i="4" s="1"/>
  <c r="Q91" i="4"/>
  <c r="K91" i="4"/>
  <c r="L91" i="4" s="1"/>
  <c r="H91" i="4"/>
  <c r="I91" i="4" s="1"/>
  <c r="E91" i="4"/>
  <c r="W90" i="4"/>
  <c r="X90" i="4" s="1"/>
  <c r="T90" i="4"/>
  <c r="U90" i="4" s="1"/>
  <c r="Q90" i="4"/>
  <c r="K90" i="4"/>
  <c r="L90" i="4" s="1"/>
  <c r="H90" i="4"/>
  <c r="I90" i="4" s="1"/>
  <c r="E90" i="4"/>
  <c r="W89" i="4"/>
  <c r="X89" i="4" s="1"/>
  <c r="T89" i="4"/>
  <c r="U89" i="4" s="1"/>
  <c r="Q89" i="4"/>
  <c r="K89" i="4"/>
  <c r="L89" i="4" s="1"/>
  <c r="H89" i="4"/>
  <c r="I89" i="4" s="1"/>
  <c r="E89" i="4"/>
  <c r="V83" i="4"/>
  <c r="S83" i="4"/>
  <c r="J83" i="4"/>
  <c r="G83" i="4"/>
  <c r="W82" i="4"/>
  <c r="X82" i="4" s="1"/>
  <c r="T82" i="4"/>
  <c r="U82" i="4" s="1"/>
  <c r="Q82" i="4"/>
  <c r="K82" i="4"/>
  <c r="L82" i="4" s="1"/>
  <c r="H82" i="4"/>
  <c r="I82" i="4" s="1"/>
  <c r="E82" i="4"/>
  <c r="W81" i="4"/>
  <c r="X81" i="4" s="1"/>
  <c r="T81" i="4"/>
  <c r="U81" i="4" s="1"/>
  <c r="Q81" i="4"/>
  <c r="K81" i="4"/>
  <c r="L81" i="4" s="1"/>
  <c r="H81" i="4"/>
  <c r="I81" i="4" s="1"/>
  <c r="E81" i="4"/>
  <c r="W80" i="4"/>
  <c r="X80" i="4" s="1"/>
  <c r="T80" i="4"/>
  <c r="U80" i="4" s="1"/>
  <c r="Q80" i="4"/>
  <c r="K80" i="4"/>
  <c r="L80" i="4" s="1"/>
  <c r="H80" i="4"/>
  <c r="I80" i="4" s="1"/>
  <c r="E80" i="4"/>
  <c r="W78" i="4"/>
  <c r="X78" i="4" s="1"/>
  <c r="T78" i="4"/>
  <c r="U78" i="4" s="1"/>
  <c r="Q78" i="4"/>
  <c r="K78" i="4"/>
  <c r="L78" i="4" s="1"/>
  <c r="H78" i="4"/>
  <c r="I78" i="4" s="1"/>
  <c r="E78" i="4"/>
  <c r="W77" i="4"/>
  <c r="X77" i="4" s="1"/>
  <c r="T77" i="4"/>
  <c r="U77" i="4" s="1"/>
  <c r="Q77" i="4"/>
  <c r="K77" i="4"/>
  <c r="L77" i="4" s="1"/>
  <c r="H77" i="4"/>
  <c r="I77" i="4" s="1"/>
  <c r="E77" i="4"/>
  <c r="W76" i="4"/>
  <c r="X76" i="4" s="1"/>
  <c r="T76" i="4"/>
  <c r="U76" i="4" s="1"/>
  <c r="Q76" i="4"/>
  <c r="K76" i="4"/>
  <c r="L76" i="4" s="1"/>
  <c r="H76" i="4"/>
  <c r="I76" i="4" s="1"/>
  <c r="E76" i="4"/>
  <c r="W75" i="4"/>
  <c r="X75" i="4" s="1"/>
  <c r="T75" i="4"/>
  <c r="U75" i="4" s="1"/>
  <c r="Q75" i="4"/>
  <c r="K75" i="4"/>
  <c r="L75" i="4" s="1"/>
  <c r="H75" i="4"/>
  <c r="I75" i="4" s="1"/>
  <c r="E75" i="4"/>
  <c r="W74" i="4"/>
  <c r="X74" i="4" s="1"/>
  <c r="T74" i="4"/>
  <c r="U74" i="4" s="1"/>
  <c r="Q74" i="4"/>
  <c r="K74" i="4"/>
  <c r="L74" i="4" s="1"/>
  <c r="H74" i="4"/>
  <c r="I74" i="4" s="1"/>
  <c r="E74" i="4"/>
  <c r="W73" i="4"/>
  <c r="X73" i="4" s="1"/>
  <c r="T73" i="4"/>
  <c r="U73" i="4" s="1"/>
  <c r="Q73" i="4"/>
  <c r="K73" i="4"/>
  <c r="L73" i="4" s="1"/>
  <c r="H73" i="4"/>
  <c r="I73" i="4" s="1"/>
  <c r="E73" i="4"/>
  <c r="W72" i="4"/>
  <c r="X72" i="4" s="1"/>
  <c r="T72" i="4"/>
  <c r="U72" i="4" s="1"/>
  <c r="Q72" i="4"/>
  <c r="K72" i="4"/>
  <c r="L72" i="4" s="1"/>
  <c r="H72" i="4"/>
  <c r="I72" i="4" s="1"/>
  <c r="E72" i="4"/>
  <c r="W71" i="4"/>
  <c r="X71" i="4" s="1"/>
  <c r="T71" i="4"/>
  <c r="U71" i="4" s="1"/>
  <c r="Q71" i="4"/>
  <c r="K71" i="4"/>
  <c r="L71" i="4" s="1"/>
  <c r="H71" i="4"/>
  <c r="I71" i="4" s="1"/>
  <c r="E71" i="4"/>
  <c r="W70" i="4"/>
  <c r="X70" i="4" s="1"/>
  <c r="T70" i="4"/>
  <c r="U70" i="4" s="1"/>
  <c r="Q70" i="4"/>
  <c r="K70" i="4"/>
  <c r="L70" i="4" s="1"/>
  <c r="H70" i="4"/>
  <c r="I70" i="4" s="1"/>
  <c r="E70" i="4"/>
  <c r="W69" i="4"/>
  <c r="X69" i="4" s="1"/>
  <c r="U69" i="4"/>
  <c r="T69" i="4"/>
  <c r="Q69" i="4"/>
  <c r="K69" i="4"/>
  <c r="L69" i="4" s="1"/>
  <c r="H69" i="4"/>
  <c r="I69" i="4" s="1"/>
  <c r="E69" i="4"/>
  <c r="W68" i="4"/>
  <c r="X68" i="4" s="1"/>
  <c r="T68" i="4"/>
  <c r="U68" i="4" s="1"/>
  <c r="Q68" i="4"/>
  <c r="K68" i="4"/>
  <c r="L68" i="4" s="1"/>
  <c r="H68" i="4"/>
  <c r="I68" i="4" s="1"/>
  <c r="E68" i="4"/>
  <c r="W67" i="4"/>
  <c r="X67" i="4" s="1"/>
  <c r="T67" i="4"/>
  <c r="U67" i="4" s="1"/>
  <c r="Q67" i="4"/>
  <c r="K67" i="4"/>
  <c r="L67" i="4" s="1"/>
  <c r="H67" i="4"/>
  <c r="I67" i="4" s="1"/>
  <c r="E67" i="4"/>
  <c r="W66" i="4"/>
  <c r="X66" i="4" s="1"/>
  <c r="T66" i="4"/>
  <c r="U66" i="4" s="1"/>
  <c r="Q66" i="4"/>
  <c r="K66" i="4"/>
  <c r="L66" i="4" s="1"/>
  <c r="H66" i="4"/>
  <c r="I66" i="4" s="1"/>
  <c r="E66" i="4"/>
  <c r="W65" i="4"/>
  <c r="X65" i="4" s="1"/>
  <c r="T65" i="4"/>
  <c r="U65" i="4" s="1"/>
  <c r="Q65" i="4"/>
  <c r="K65" i="4"/>
  <c r="L65" i="4" s="1"/>
  <c r="H65" i="4"/>
  <c r="I65" i="4" s="1"/>
  <c r="E65" i="4"/>
  <c r="W64" i="4"/>
  <c r="X64" i="4" s="1"/>
  <c r="T64" i="4"/>
  <c r="U64" i="4" s="1"/>
  <c r="Q64" i="4"/>
  <c r="K64" i="4"/>
  <c r="L64" i="4" s="1"/>
  <c r="H64" i="4"/>
  <c r="I64" i="4" s="1"/>
  <c r="E64" i="4"/>
  <c r="W62" i="4"/>
  <c r="X62" i="4" s="1"/>
  <c r="T62" i="4"/>
  <c r="U62" i="4" s="1"/>
  <c r="Q62" i="4"/>
  <c r="K62" i="4"/>
  <c r="L62" i="4" s="1"/>
  <c r="H62" i="4"/>
  <c r="I62" i="4" s="1"/>
  <c r="E62" i="4"/>
  <c r="W61" i="4"/>
  <c r="X61" i="4" s="1"/>
  <c r="T61" i="4"/>
  <c r="U61" i="4" s="1"/>
  <c r="Q61" i="4"/>
  <c r="K61" i="4"/>
  <c r="L61" i="4" s="1"/>
  <c r="H61" i="4"/>
  <c r="I61" i="4" s="1"/>
  <c r="E61" i="4"/>
  <c r="W60" i="4"/>
  <c r="X60" i="4" s="1"/>
  <c r="T60" i="4"/>
  <c r="U60" i="4" s="1"/>
  <c r="Q60" i="4"/>
  <c r="K60" i="4"/>
  <c r="L60" i="4" s="1"/>
  <c r="H60" i="4"/>
  <c r="I60" i="4" s="1"/>
  <c r="E60" i="4"/>
  <c r="W59" i="4"/>
  <c r="X59" i="4" s="1"/>
  <c r="T59" i="4"/>
  <c r="U59" i="4" s="1"/>
  <c r="Q59" i="4"/>
  <c r="K59" i="4"/>
  <c r="L59" i="4" s="1"/>
  <c r="H59" i="4"/>
  <c r="I59" i="4" s="1"/>
  <c r="E59" i="4"/>
  <c r="W58" i="4"/>
  <c r="X58" i="4" s="1"/>
  <c r="T58" i="4"/>
  <c r="U58" i="4" s="1"/>
  <c r="Q58" i="4"/>
  <c r="K58" i="4"/>
  <c r="L58" i="4" s="1"/>
  <c r="H58" i="4"/>
  <c r="I58" i="4" s="1"/>
  <c r="E58" i="4"/>
  <c r="W57" i="4"/>
  <c r="X57" i="4" s="1"/>
  <c r="T57" i="4"/>
  <c r="U57" i="4" s="1"/>
  <c r="Q57" i="4"/>
  <c r="K57" i="4"/>
  <c r="L57" i="4" s="1"/>
  <c r="H57" i="4"/>
  <c r="I57" i="4" s="1"/>
  <c r="E57" i="4"/>
  <c r="W56" i="4"/>
  <c r="X56" i="4" s="1"/>
  <c r="T56" i="4"/>
  <c r="U56" i="4" s="1"/>
  <c r="K56" i="4"/>
  <c r="L56" i="4" s="1"/>
  <c r="H56" i="4"/>
  <c r="I56" i="4" s="1"/>
  <c r="W55" i="4"/>
  <c r="X55" i="4" s="1"/>
  <c r="T55" i="4"/>
  <c r="U55" i="4" s="1"/>
  <c r="K55" i="4"/>
  <c r="L55" i="4" s="1"/>
  <c r="H55" i="4"/>
  <c r="I55" i="4" s="1"/>
  <c r="W54" i="4"/>
  <c r="X54" i="4" s="1"/>
  <c r="T54" i="4"/>
  <c r="U54" i="4" s="1"/>
  <c r="K54" i="4"/>
  <c r="L54" i="4" s="1"/>
  <c r="H54" i="4"/>
  <c r="I54" i="4" s="1"/>
  <c r="W53" i="4"/>
  <c r="X53" i="4" s="1"/>
  <c r="T53" i="4"/>
  <c r="U53" i="4" s="1"/>
  <c r="K53" i="4"/>
  <c r="L53" i="4" s="1"/>
  <c r="H53" i="4"/>
  <c r="I53" i="4" s="1"/>
  <c r="W52" i="4"/>
  <c r="X52" i="4" s="1"/>
  <c r="T52" i="4"/>
  <c r="U52" i="4" s="1"/>
  <c r="K52" i="4"/>
  <c r="L52" i="4" s="1"/>
  <c r="H52" i="4"/>
  <c r="I52" i="4" s="1"/>
  <c r="W51" i="4"/>
  <c r="X51" i="4" s="1"/>
  <c r="T51" i="4"/>
  <c r="U51" i="4" s="1"/>
  <c r="Q51" i="4"/>
  <c r="K51" i="4"/>
  <c r="L51" i="4" s="1"/>
  <c r="H51" i="4"/>
  <c r="I51" i="4" s="1"/>
  <c r="E51" i="4"/>
  <c r="W50" i="4"/>
  <c r="X50" i="4" s="1"/>
  <c r="T50" i="4"/>
  <c r="U50" i="4" s="1"/>
  <c r="Q50" i="4"/>
  <c r="K50" i="4"/>
  <c r="L50" i="4" s="1"/>
  <c r="H50" i="4"/>
  <c r="I50" i="4" s="1"/>
  <c r="E50" i="4"/>
  <c r="W49" i="4"/>
  <c r="X49" i="4" s="1"/>
  <c r="T49" i="4"/>
  <c r="U49" i="4" s="1"/>
  <c r="Q49" i="4"/>
  <c r="K49" i="4"/>
  <c r="L49" i="4" s="1"/>
  <c r="H49" i="4"/>
  <c r="I49" i="4" s="1"/>
  <c r="E49" i="4"/>
  <c r="W48" i="4"/>
  <c r="X48" i="4" s="1"/>
  <c r="T48" i="4"/>
  <c r="U48" i="4" s="1"/>
  <c r="Q48" i="4"/>
  <c r="K48" i="4"/>
  <c r="L48" i="4" s="1"/>
  <c r="H48" i="4"/>
  <c r="I48" i="4" s="1"/>
  <c r="E48" i="4"/>
  <c r="W47" i="4"/>
  <c r="X47" i="4" s="1"/>
  <c r="T47" i="4"/>
  <c r="U47" i="4" s="1"/>
  <c r="Q47" i="4"/>
  <c r="K47" i="4"/>
  <c r="L47" i="4" s="1"/>
  <c r="H47" i="4"/>
  <c r="I47" i="4" s="1"/>
  <c r="E47" i="4"/>
  <c r="V41" i="4"/>
  <c r="S41" i="4"/>
  <c r="J41" i="4"/>
  <c r="G41" i="4"/>
  <c r="W40" i="4"/>
  <c r="X40" i="4" s="1"/>
  <c r="T40" i="4"/>
  <c r="U40" i="4" s="1"/>
  <c r="Q40" i="4"/>
  <c r="K40" i="4"/>
  <c r="L40" i="4" s="1"/>
  <c r="H40" i="4"/>
  <c r="I40" i="4" s="1"/>
  <c r="E40" i="4"/>
  <c r="W39" i="4"/>
  <c r="X39" i="4" s="1"/>
  <c r="T39" i="4"/>
  <c r="U39" i="4" s="1"/>
  <c r="Q39" i="4"/>
  <c r="K39" i="4"/>
  <c r="L39" i="4" s="1"/>
  <c r="H39" i="4"/>
  <c r="I39" i="4" s="1"/>
  <c r="E39" i="4"/>
  <c r="W38" i="4"/>
  <c r="X38" i="4" s="1"/>
  <c r="T38" i="4"/>
  <c r="U38" i="4" s="1"/>
  <c r="Q38" i="4"/>
  <c r="K38" i="4"/>
  <c r="L38" i="4" s="1"/>
  <c r="H38" i="4"/>
  <c r="I38" i="4" s="1"/>
  <c r="E38" i="4"/>
  <c r="W36" i="4"/>
  <c r="X36" i="4" s="1"/>
  <c r="T36" i="4"/>
  <c r="U36" i="4" s="1"/>
  <c r="Q36" i="4"/>
  <c r="K36" i="4"/>
  <c r="L36" i="4" s="1"/>
  <c r="H36" i="4"/>
  <c r="I36" i="4" s="1"/>
  <c r="E36" i="4"/>
  <c r="W35" i="4"/>
  <c r="X35" i="4" s="1"/>
  <c r="T35" i="4"/>
  <c r="U35" i="4" s="1"/>
  <c r="Q35" i="4"/>
  <c r="K35" i="4"/>
  <c r="L35" i="4" s="1"/>
  <c r="H35" i="4"/>
  <c r="I35" i="4" s="1"/>
  <c r="E35" i="4"/>
  <c r="W34" i="4"/>
  <c r="X34" i="4" s="1"/>
  <c r="T34" i="4"/>
  <c r="U34" i="4" s="1"/>
  <c r="Q34" i="4"/>
  <c r="K34" i="4"/>
  <c r="L34" i="4" s="1"/>
  <c r="H34" i="4"/>
  <c r="I34" i="4" s="1"/>
  <c r="E34" i="4"/>
  <c r="W33" i="4"/>
  <c r="X33" i="4" s="1"/>
  <c r="T33" i="4"/>
  <c r="U33" i="4" s="1"/>
  <c r="Q33" i="4"/>
  <c r="K33" i="4"/>
  <c r="L33" i="4" s="1"/>
  <c r="H33" i="4"/>
  <c r="I33" i="4" s="1"/>
  <c r="E33" i="4"/>
  <c r="W32" i="4"/>
  <c r="X32" i="4" s="1"/>
  <c r="T32" i="4"/>
  <c r="U32" i="4" s="1"/>
  <c r="Q32" i="4"/>
  <c r="K32" i="4"/>
  <c r="L32" i="4" s="1"/>
  <c r="H32" i="4"/>
  <c r="I32" i="4" s="1"/>
  <c r="E32" i="4"/>
  <c r="W31" i="4"/>
  <c r="X31" i="4" s="1"/>
  <c r="T31" i="4"/>
  <c r="U31" i="4" s="1"/>
  <c r="Q31" i="4"/>
  <c r="K31" i="4"/>
  <c r="L31" i="4" s="1"/>
  <c r="H31" i="4"/>
  <c r="I31" i="4" s="1"/>
  <c r="E31" i="4"/>
  <c r="W30" i="4"/>
  <c r="X30" i="4" s="1"/>
  <c r="T30" i="4"/>
  <c r="U30" i="4" s="1"/>
  <c r="Q30" i="4"/>
  <c r="K30" i="4"/>
  <c r="L30" i="4" s="1"/>
  <c r="H30" i="4"/>
  <c r="I30" i="4" s="1"/>
  <c r="E30" i="4"/>
  <c r="W29" i="4"/>
  <c r="X29" i="4" s="1"/>
  <c r="T29" i="4"/>
  <c r="U29" i="4" s="1"/>
  <c r="Q29" i="4"/>
  <c r="K29" i="4"/>
  <c r="L29" i="4" s="1"/>
  <c r="H29" i="4"/>
  <c r="I29" i="4" s="1"/>
  <c r="E29" i="4"/>
  <c r="W28" i="4"/>
  <c r="X28" i="4" s="1"/>
  <c r="T28" i="4"/>
  <c r="U28" i="4" s="1"/>
  <c r="Q28" i="4"/>
  <c r="K28" i="4"/>
  <c r="L28" i="4" s="1"/>
  <c r="H28" i="4"/>
  <c r="I28" i="4" s="1"/>
  <c r="E28" i="4"/>
  <c r="W27" i="4"/>
  <c r="X27" i="4" s="1"/>
  <c r="T27" i="4"/>
  <c r="U27" i="4" s="1"/>
  <c r="Q27" i="4"/>
  <c r="K27" i="4"/>
  <c r="L27" i="4" s="1"/>
  <c r="H27" i="4"/>
  <c r="I27" i="4" s="1"/>
  <c r="E27" i="4"/>
  <c r="W26" i="4"/>
  <c r="X26" i="4" s="1"/>
  <c r="T26" i="4"/>
  <c r="U26" i="4" s="1"/>
  <c r="Q26" i="4"/>
  <c r="K26" i="4"/>
  <c r="L26" i="4" s="1"/>
  <c r="I26" i="4"/>
  <c r="E26" i="4"/>
  <c r="W25" i="4"/>
  <c r="X25" i="4" s="1"/>
  <c r="T25" i="4"/>
  <c r="U25" i="4" s="1"/>
  <c r="Q25" i="4"/>
  <c r="K25" i="4"/>
  <c r="L25" i="4" s="1"/>
  <c r="H25" i="4"/>
  <c r="I25" i="4" s="1"/>
  <c r="E25" i="4"/>
  <c r="W24" i="4"/>
  <c r="X24" i="4" s="1"/>
  <c r="T24" i="4"/>
  <c r="U24" i="4" s="1"/>
  <c r="Q24" i="4"/>
  <c r="K24" i="4"/>
  <c r="L24" i="4" s="1"/>
  <c r="H24" i="4"/>
  <c r="I24" i="4" s="1"/>
  <c r="E24" i="4"/>
  <c r="W23" i="4"/>
  <c r="X23" i="4" s="1"/>
  <c r="T23" i="4"/>
  <c r="U23" i="4" s="1"/>
  <c r="Q23" i="4"/>
  <c r="K23" i="4"/>
  <c r="L23" i="4" s="1"/>
  <c r="H23" i="4"/>
  <c r="I23" i="4" s="1"/>
  <c r="E23" i="4"/>
  <c r="W22" i="4"/>
  <c r="X22" i="4" s="1"/>
  <c r="T22" i="4"/>
  <c r="U22" i="4" s="1"/>
  <c r="Q22" i="4"/>
  <c r="K22" i="4"/>
  <c r="L22" i="4" s="1"/>
  <c r="I22" i="4"/>
  <c r="E22" i="4"/>
  <c r="W20" i="4"/>
  <c r="X20" i="4" s="1"/>
  <c r="T20" i="4"/>
  <c r="U20" i="4" s="1"/>
  <c r="Q20" i="4"/>
  <c r="K20" i="4"/>
  <c r="L20" i="4" s="1"/>
  <c r="H20" i="4"/>
  <c r="I20" i="4" s="1"/>
  <c r="E20" i="4"/>
  <c r="W19" i="4"/>
  <c r="X19" i="4" s="1"/>
  <c r="T19" i="4"/>
  <c r="U19" i="4" s="1"/>
  <c r="Q19" i="4"/>
  <c r="K19" i="4"/>
  <c r="L19" i="4" s="1"/>
  <c r="H19" i="4"/>
  <c r="I19" i="4" s="1"/>
  <c r="E19" i="4"/>
  <c r="W18" i="4"/>
  <c r="X18" i="4" s="1"/>
  <c r="T18" i="4"/>
  <c r="U18" i="4" s="1"/>
  <c r="Q18" i="4"/>
  <c r="K18" i="4"/>
  <c r="L18" i="4" s="1"/>
  <c r="H18" i="4"/>
  <c r="I18" i="4" s="1"/>
  <c r="E18" i="4"/>
  <c r="W17" i="4"/>
  <c r="X17" i="4" s="1"/>
  <c r="T17" i="4"/>
  <c r="U17" i="4" s="1"/>
  <c r="Q17" i="4"/>
  <c r="K17" i="4"/>
  <c r="L17" i="4" s="1"/>
  <c r="H17" i="4"/>
  <c r="I17" i="4" s="1"/>
  <c r="E17" i="4"/>
  <c r="W16" i="4"/>
  <c r="X16" i="4" s="1"/>
  <c r="T16" i="4"/>
  <c r="U16" i="4" s="1"/>
  <c r="Q16" i="4"/>
  <c r="K16" i="4"/>
  <c r="L16" i="4" s="1"/>
  <c r="H16" i="4"/>
  <c r="I16" i="4" s="1"/>
  <c r="E16" i="4"/>
  <c r="W15" i="4"/>
  <c r="X15" i="4" s="1"/>
  <c r="T15" i="4"/>
  <c r="U15" i="4" s="1"/>
  <c r="Q15" i="4"/>
  <c r="K15" i="4"/>
  <c r="L15" i="4" s="1"/>
  <c r="H15" i="4"/>
  <c r="I15" i="4" s="1"/>
  <c r="W14" i="4"/>
  <c r="X14" i="4" s="1"/>
  <c r="T14" i="4"/>
  <c r="U14" i="4" s="1"/>
  <c r="K14" i="4"/>
  <c r="L14" i="4" s="1"/>
  <c r="H14" i="4"/>
  <c r="I14" i="4" s="1"/>
  <c r="W13" i="4"/>
  <c r="X13" i="4" s="1"/>
  <c r="T13" i="4"/>
  <c r="U13" i="4" s="1"/>
  <c r="K13" i="4"/>
  <c r="L13" i="4" s="1"/>
  <c r="H13" i="4"/>
  <c r="I13" i="4" s="1"/>
  <c r="W12" i="4"/>
  <c r="X12" i="4" s="1"/>
  <c r="T12" i="4"/>
  <c r="U12" i="4" s="1"/>
  <c r="K12" i="4"/>
  <c r="L12" i="4" s="1"/>
  <c r="H12" i="4"/>
  <c r="I12" i="4" s="1"/>
  <c r="W11" i="4"/>
  <c r="X11" i="4" s="1"/>
  <c r="T11" i="4"/>
  <c r="U11" i="4" s="1"/>
  <c r="K11" i="4"/>
  <c r="L11" i="4" s="1"/>
  <c r="H11" i="4"/>
  <c r="I11" i="4" s="1"/>
  <c r="W10" i="4"/>
  <c r="X10" i="4" s="1"/>
  <c r="T10" i="4"/>
  <c r="U10" i="4" s="1"/>
  <c r="K10" i="4"/>
  <c r="L10" i="4" s="1"/>
  <c r="H10" i="4"/>
  <c r="I10" i="4" s="1"/>
  <c r="W9" i="4"/>
  <c r="X9" i="4" s="1"/>
  <c r="T9" i="4"/>
  <c r="U9" i="4" s="1"/>
  <c r="Q9" i="4"/>
  <c r="K9" i="4"/>
  <c r="L9" i="4" s="1"/>
  <c r="H9" i="4"/>
  <c r="I9" i="4" s="1"/>
  <c r="E9" i="4"/>
  <c r="W8" i="4"/>
  <c r="X8" i="4" s="1"/>
  <c r="T8" i="4"/>
  <c r="U8" i="4" s="1"/>
  <c r="Q8" i="4"/>
  <c r="K8" i="4"/>
  <c r="L8" i="4" s="1"/>
  <c r="H8" i="4"/>
  <c r="I8" i="4" s="1"/>
  <c r="E8" i="4"/>
  <c r="W7" i="4"/>
  <c r="X7" i="4" s="1"/>
  <c r="T7" i="4"/>
  <c r="U7" i="4" s="1"/>
  <c r="Q7" i="4"/>
  <c r="K7" i="4"/>
  <c r="L7" i="4" s="1"/>
  <c r="H7" i="4"/>
  <c r="I7" i="4" s="1"/>
  <c r="W6" i="4"/>
  <c r="X6" i="4" s="1"/>
  <c r="T6" i="4"/>
  <c r="U6" i="4" s="1"/>
  <c r="Q6" i="4"/>
  <c r="K6" i="4"/>
  <c r="L6" i="4" s="1"/>
  <c r="H6" i="4"/>
  <c r="I6" i="4" s="1"/>
  <c r="E6" i="4"/>
  <c r="W5" i="4"/>
  <c r="X5" i="4" s="1"/>
  <c r="T5" i="4"/>
  <c r="U5" i="4" s="1"/>
  <c r="Q5" i="4"/>
  <c r="K5" i="4"/>
  <c r="L5" i="4" s="1"/>
  <c r="H5" i="4"/>
  <c r="I5" i="4" s="1"/>
  <c r="E5" i="4"/>
  <c r="K123" i="3"/>
  <c r="K122" i="3"/>
  <c r="K121" i="3"/>
  <c r="K120" i="3"/>
  <c r="K119" i="3"/>
  <c r="K118" i="3"/>
  <c r="K117" i="3"/>
  <c r="K116" i="3"/>
  <c r="K115" i="3"/>
  <c r="K114" i="3"/>
  <c r="K113" i="3"/>
  <c r="K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K98" i="3"/>
  <c r="K97" i="3"/>
  <c r="K96" i="3"/>
  <c r="K95" i="3"/>
  <c r="K94" i="3"/>
  <c r="K90" i="3"/>
  <c r="C87" i="3"/>
  <c r="C85" i="3"/>
  <c r="C83" i="3"/>
  <c r="C81" i="3"/>
  <c r="C79" i="3"/>
  <c r="C77" i="3"/>
  <c r="C75" i="3"/>
  <c r="C73" i="3"/>
  <c r="C71" i="3"/>
  <c r="C69" i="3"/>
  <c r="C67" i="3"/>
  <c r="C65" i="3"/>
  <c r="C63" i="3"/>
  <c r="C61" i="3"/>
  <c r="C59" i="3"/>
  <c r="C57" i="3"/>
  <c r="C55" i="3"/>
  <c r="C53" i="3"/>
  <c r="C51" i="3"/>
  <c r="C49" i="3"/>
  <c r="C47" i="3"/>
  <c r="C45" i="3"/>
  <c r="C43" i="3"/>
  <c r="C41" i="3"/>
  <c r="C39" i="3"/>
  <c r="C37" i="3"/>
  <c r="C35" i="3"/>
  <c r="C33" i="3"/>
  <c r="C31" i="3"/>
  <c r="C29" i="3"/>
  <c r="C27" i="3"/>
  <c r="C25" i="3"/>
  <c r="C23" i="3"/>
  <c r="C21" i="3"/>
  <c r="C19" i="3"/>
  <c r="C17" i="3"/>
  <c r="C15" i="3"/>
  <c r="C13" i="3"/>
  <c r="C11" i="3"/>
  <c r="C9" i="3"/>
  <c r="C10" i="3" s="1"/>
  <c r="K4" i="3"/>
  <c r="H4" i="3"/>
  <c r="E4" i="3"/>
  <c r="Q1175" i="4" l="1"/>
  <c r="AK33" i="4" s="1"/>
  <c r="Q83" i="4"/>
  <c r="AK7" i="4" s="1"/>
  <c r="I1217" i="4"/>
  <c r="AG34" i="4" s="1"/>
  <c r="Q1217" i="4"/>
  <c r="AK34" i="4" s="1"/>
  <c r="U1217" i="4"/>
  <c r="AM34" i="4" s="1"/>
  <c r="Q251" i="4"/>
  <c r="AK11" i="4" s="1"/>
  <c r="E1175" i="4"/>
  <c r="AE33" i="4" s="1"/>
  <c r="AQ33" i="4" s="1"/>
  <c r="E1217" i="4"/>
  <c r="AE34" i="4" s="1"/>
  <c r="AQ34" i="4" s="1"/>
  <c r="X1175" i="4"/>
  <c r="AL33" i="4" s="1"/>
  <c r="X1259" i="4"/>
  <c r="AL35" i="4" s="1"/>
  <c r="X797" i="4"/>
  <c r="AL24" i="4" s="1"/>
  <c r="Q1049" i="4"/>
  <c r="AK30" i="4" s="1"/>
  <c r="E209" i="4"/>
  <c r="AE10" i="4" s="1"/>
  <c r="X1217" i="4"/>
  <c r="AL34" i="4" s="1"/>
  <c r="U251" i="4"/>
  <c r="AM11" i="4" s="1"/>
  <c r="E377" i="4"/>
  <c r="AE14" i="4" s="1"/>
  <c r="U377" i="4"/>
  <c r="AM14" i="4" s="1"/>
  <c r="U419" i="4"/>
  <c r="AM15" i="4" s="1"/>
  <c r="U545" i="4"/>
  <c r="AM18" i="4" s="1"/>
  <c r="U83" i="4"/>
  <c r="AM7" i="4" s="1"/>
  <c r="U209" i="4"/>
  <c r="AM10" i="4" s="1"/>
  <c r="I167" i="4"/>
  <c r="AG9" i="4" s="1"/>
  <c r="I335" i="4"/>
  <c r="AG13" i="4" s="1"/>
  <c r="E83" i="4"/>
  <c r="AE7" i="4" s="1"/>
  <c r="AQ7" i="4" s="1"/>
  <c r="Q125" i="4"/>
  <c r="AK8" i="4" s="1"/>
  <c r="I209" i="4"/>
  <c r="AG10" i="4" s="1"/>
  <c r="E251" i="4"/>
  <c r="AE11" i="4" s="1"/>
  <c r="AQ11" i="4" s="1"/>
  <c r="Q293" i="4"/>
  <c r="AK12" i="4" s="1"/>
  <c r="I377" i="4"/>
  <c r="AG14" i="4" s="1"/>
  <c r="AS14" i="4" s="1"/>
  <c r="E41" i="4"/>
  <c r="AE6" i="4" s="1"/>
  <c r="I83" i="4"/>
  <c r="AG7" i="4" s="1"/>
  <c r="AS7" i="4" s="1"/>
  <c r="E125" i="4"/>
  <c r="AE8" i="4" s="1"/>
  <c r="Q167" i="4"/>
  <c r="AK9" i="4" s="1"/>
  <c r="I251" i="4"/>
  <c r="AG11" i="4" s="1"/>
  <c r="E293" i="4"/>
  <c r="AE12" i="4" s="1"/>
  <c r="Q335" i="4"/>
  <c r="AK13" i="4" s="1"/>
  <c r="U167" i="4"/>
  <c r="AM9" i="4" s="1"/>
  <c r="U335" i="4"/>
  <c r="AM13" i="4" s="1"/>
  <c r="X83" i="4"/>
  <c r="AL7" i="4" s="1"/>
  <c r="I125" i="4"/>
  <c r="AG8" i="4" s="1"/>
  <c r="U125" i="4"/>
  <c r="AM8" i="4" s="1"/>
  <c r="AS8" i="4" s="1"/>
  <c r="E167" i="4"/>
  <c r="AE9" i="4" s="1"/>
  <c r="Q209" i="4"/>
  <c r="AK10" i="4" s="1"/>
  <c r="X251" i="4"/>
  <c r="AL11" i="4" s="1"/>
  <c r="I293" i="4"/>
  <c r="AG12" i="4" s="1"/>
  <c r="U293" i="4"/>
  <c r="AM12" i="4" s="1"/>
  <c r="E335" i="4"/>
  <c r="AE13" i="4" s="1"/>
  <c r="Q377" i="4"/>
  <c r="AK14" i="4" s="1"/>
  <c r="Q419" i="4"/>
  <c r="AK15" i="4" s="1"/>
  <c r="I503" i="4"/>
  <c r="AG17" i="4" s="1"/>
  <c r="U503" i="4"/>
  <c r="AM17" i="4" s="1"/>
  <c r="Q587" i="4"/>
  <c r="AK19" i="4" s="1"/>
  <c r="Q755" i="4"/>
  <c r="AK23" i="4" s="1"/>
  <c r="E419" i="4"/>
  <c r="AE15" i="4" s="1"/>
  <c r="Q461" i="4"/>
  <c r="AK16" i="4" s="1"/>
  <c r="I545" i="4"/>
  <c r="AG18" i="4" s="1"/>
  <c r="X671" i="4"/>
  <c r="AL21" i="4" s="1"/>
  <c r="U1175" i="4"/>
  <c r="AM33" i="4" s="1"/>
  <c r="I419" i="4"/>
  <c r="AG15" i="4" s="1"/>
  <c r="E461" i="4"/>
  <c r="AE16" i="4" s="1"/>
  <c r="Q503" i="4"/>
  <c r="AK17" i="4" s="1"/>
  <c r="X755" i="4"/>
  <c r="AL23" i="4" s="1"/>
  <c r="E881" i="4"/>
  <c r="AE26" i="4" s="1"/>
  <c r="E1007" i="4"/>
  <c r="AE29" i="4" s="1"/>
  <c r="U1007" i="4"/>
  <c r="AM29" i="4" s="1"/>
  <c r="Q1133" i="4"/>
  <c r="AK32" i="4" s="1"/>
  <c r="X419" i="4"/>
  <c r="AL15" i="4" s="1"/>
  <c r="I461" i="4"/>
  <c r="AG16" i="4" s="1"/>
  <c r="U461" i="4"/>
  <c r="AM16" i="4" s="1"/>
  <c r="E503" i="4"/>
  <c r="AE17" i="4" s="1"/>
  <c r="Q713" i="4"/>
  <c r="AK22" i="4" s="1"/>
  <c r="L965" i="4"/>
  <c r="AF28" i="4" s="1"/>
  <c r="X965" i="4"/>
  <c r="AL28" i="4" s="1"/>
  <c r="Q923" i="4"/>
  <c r="AK27" i="4" s="1"/>
  <c r="Q965" i="4"/>
  <c r="AK28" i="4" s="1"/>
  <c r="I1007" i="4"/>
  <c r="AG29" i="4" s="1"/>
  <c r="E1049" i="4"/>
  <c r="AE30" i="4" s="1"/>
  <c r="I1175" i="4"/>
  <c r="AG33" i="4" s="1"/>
  <c r="AS33" i="4" s="1"/>
  <c r="Q1259" i="4"/>
  <c r="AK35" i="4" s="1"/>
  <c r="Q1007" i="4"/>
  <c r="AK29" i="4" s="1"/>
  <c r="U1133" i="4"/>
  <c r="AM32" i="4" s="1"/>
  <c r="C84" i="3"/>
  <c r="C76" i="3"/>
  <c r="C68" i="3"/>
  <c r="C60" i="3"/>
  <c r="C52" i="3"/>
  <c r="C44" i="3"/>
  <c r="C36" i="3"/>
  <c r="C28" i="3"/>
  <c r="C20" i="3"/>
  <c r="C80" i="3"/>
  <c r="C64" i="3"/>
  <c r="C48" i="3"/>
  <c r="C32" i="3"/>
  <c r="C78" i="3"/>
  <c r="C54" i="3"/>
  <c r="C38" i="3"/>
  <c r="C82" i="3"/>
  <c r="C74" i="3"/>
  <c r="C66" i="3"/>
  <c r="C58" i="3"/>
  <c r="C50" i="3"/>
  <c r="C42" i="3"/>
  <c r="C34" i="3"/>
  <c r="C26" i="3"/>
  <c r="C88" i="3"/>
  <c r="C72" i="3"/>
  <c r="C56" i="3"/>
  <c r="C40" i="3"/>
  <c r="C24" i="3"/>
  <c r="C86" i="3"/>
  <c r="C70" i="3"/>
  <c r="C62" i="3"/>
  <c r="C46" i="3"/>
  <c r="C30" i="3"/>
  <c r="C22" i="3"/>
  <c r="C18" i="3"/>
  <c r="C16" i="3"/>
  <c r="C12" i="3"/>
  <c r="C14" i="3"/>
  <c r="X461" i="4"/>
  <c r="AL16" i="4" s="1"/>
  <c r="X167" i="4"/>
  <c r="AL9" i="4" s="1"/>
  <c r="X335" i="4"/>
  <c r="AL13" i="4" s="1"/>
  <c r="X503" i="4"/>
  <c r="AL17" i="4" s="1"/>
  <c r="X125" i="4"/>
  <c r="AL8" i="4" s="1"/>
  <c r="X293" i="4"/>
  <c r="AL12" i="4" s="1"/>
  <c r="U965" i="4"/>
  <c r="AM28" i="4" s="1"/>
  <c r="X209" i="4"/>
  <c r="AL10" i="4" s="1"/>
  <c r="X377" i="4"/>
  <c r="AL14" i="4" s="1"/>
  <c r="X545" i="4"/>
  <c r="AL18" i="4" s="1"/>
  <c r="Q41" i="4"/>
  <c r="AK6" i="4" s="1"/>
  <c r="X587" i="4"/>
  <c r="AL19" i="4" s="1"/>
  <c r="E671" i="4"/>
  <c r="AE21" i="4" s="1"/>
  <c r="U671" i="4"/>
  <c r="AM21" i="4" s="1"/>
  <c r="E839" i="4"/>
  <c r="AE25" i="4" s="1"/>
  <c r="U839" i="4"/>
  <c r="AM25" i="4" s="1"/>
  <c r="Q881" i="4"/>
  <c r="AK26" i="4" s="1"/>
  <c r="E923" i="4"/>
  <c r="AE27" i="4" s="1"/>
  <c r="U923" i="4"/>
  <c r="AM27" i="4" s="1"/>
  <c r="L125" i="4"/>
  <c r="AF8" i="4" s="1"/>
  <c r="L209" i="4"/>
  <c r="AF10" i="4" s="1"/>
  <c r="L293" i="4"/>
  <c r="AF12" i="4" s="1"/>
  <c r="AR12" i="4" s="1"/>
  <c r="L377" i="4"/>
  <c r="AF14" i="4" s="1"/>
  <c r="L461" i="4"/>
  <c r="AF16" i="4" s="1"/>
  <c r="L545" i="4"/>
  <c r="AF18" i="4" s="1"/>
  <c r="L629" i="4"/>
  <c r="AF20" i="4" s="1"/>
  <c r="X629" i="4"/>
  <c r="AL20" i="4" s="1"/>
  <c r="E713" i="4"/>
  <c r="AE22" i="4" s="1"/>
  <c r="U713" i="4"/>
  <c r="AM22" i="4" s="1"/>
  <c r="U881" i="4"/>
  <c r="AM26" i="4" s="1"/>
  <c r="X1091" i="4"/>
  <c r="AL31" i="4" s="1"/>
  <c r="I41" i="4"/>
  <c r="AG6" i="4" s="1"/>
  <c r="Q545" i="4"/>
  <c r="AK18" i="4" s="1"/>
  <c r="E587" i="4"/>
  <c r="AE19" i="4" s="1"/>
  <c r="U587" i="4"/>
  <c r="AM19" i="4" s="1"/>
  <c r="Q629" i="4"/>
  <c r="AK20" i="4" s="1"/>
  <c r="E755" i="4"/>
  <c r="AE23" i="4" s="1"/>
  <c r="U755" i="4"/>
  <c r="AM23" i="4" s="1"/>
  <c r="Q797" i="4"/>
  <c r="AK24" i="4" s="1"/>
  <c r="X839" i="4"/>
  <c r="AL25" i="4" s="1"/>
  <c r="X1007" i="4"/>
  <c r="AL29" i="4" s="1"/>
  <c r="I1049" i="4"/>
  <c r="AG30" i="4" s="1"/>
  <c r="U1049" i="4"/>
  <c r="AM30" i="4" s="1"/>
  <c r="E545" i="4"/>
  <c r="AE18" i="4" s="1"/>
  <c r="E629" i="4"/>
  <c r="AE20" i="4" s="1"/>
  <c r="U629" i="4"/>
  <c r="AM20" i="4" s="1"/>
  <c r="Q671" i="4"/>
  <c r="AK21" i="4" s="1"/>
  <c r="X713" i="4"/>
  <c r="AL22" i="4" s="1"/>
  <c r="E797" i="4"/>
  <c r="AE24" i="4" s="1"/>
  <c r="U797" i="4"/>
  <c r="AM24" i="4" s="1"/>
  <c r="Q839" i="4"/>
  <c r="AK25" i="4" s="1"/>
  <c r="X881" i="4"/>
  <c r="AL26" i="4" s="1"/>
  <c r="X1049" i="4"/>
  <c r="AL30" i="4" s="1"/>
  <c r="I587" i="4"/>
  <c r="AG19" i="4" s="1"/>
  <c r="I629" i="4"/>
  <c r="AG20" i="4" s="1"/>
  <c r="I671" i="4"/>
  <c r="AG21" i="4" s="1"/>
  <c r="I713" i="4"/>
  <c r="AG22" i="4" s="1"/>
  <c r="I755" i="4"/>
  <c r="AG23" i="4" s="1"/>
  <c r="AS23" i="4" s="1"/>
  <c r="I797" i="4"/>
  <c r="AG24" i="4" s="1"/>
  <c r="I839" i="4"/>
  <c r="AG25" i="4" s="1"/>
  <c r="AS25" i="4" s="1"/>
  <c r="I881" i="4"/>
  <c r="AG26" i="4" s="1"/>
  <c r="I923" i="4"/>
  <c r="AG27" i="4" s="1"/>
  <c r="E965" i="4"/>
  <c r="AE28" i="4" s="1"/>
  <c r="Q1091" i="4"/>
  <c r="AK31" i="4" s="1"/>
  <c r="X1133" i="4"/>
  <c r="AL32" i="4" s="1"/>
  <c r="L713" i="4"/>
  <c r="AF22" i="4" s="1"/>
  <c r="L797" i="4"/>
  <c r="AF24" i="4" s="1"/>
  <c r="L881" i="4"/>
  <c r="AF26" i="4" s="1"/>
  <c r="X923" i="4"/>
  <c r="AL27" i="4" s="1"/>
  <c r="I965" i="4"/>
  <c r="AG28" i="4" s="1"/>
  <c r="L1133" i="4"/>
  <c r="AF32" i="4" s="1"/>
  <c r="L1049" i="4"/>
  <c r="AF30" i="4" s="1"/>
  <c r="E1091" i="4"/>
  <c r="AE31" i="4" s="1"/>
  <c r="U1091" i="4"/>
  <c r="AM31" i="4" s="1"/>
  <c r="E1133" i="4"/>
  <c r="AE32" i="4" s="1"/>
  <c r="E1259" i="4"/>
  <c r="AE35" i="4" s="1"/>
  <c r="U1259" i="4"/>
  <c r="AM35" i="4" s="1"/>
  <c r="I1133" i="4"/>
  <c r="AG32" i="4" s="1"/>
  <c r="I1091" i="4"/>
  <c r="AG31" i="4" s="1"/>
  <c r="L1217" i="4"/>
  <c r="AF34" i="4" s="1"/>
  <c r="AR34" i="4" s="1"/>
  <c r="I1259" i="4"/>
  <c r="AG35" i="4" s="1"/>
  <c r="AS35" i="4" s="1"/>
  <c r="L41" i="4"/>
  <c r="AF6" i="4" s="1"/>
  <c r="L83" i="4"/>
  <c r="AF7" i="4" s="1"/>
  <c r="L167" i="4"/>
  <c r="AF9" i="4" s="1"/>
  <c r="L251" i="4"/>
  <c r="AF11" i="4" s="1"/>
  <c r="AR11" i="4" s="1"/>
  <c r="L335" i="4"/>
  <c r="AF13" i="4" s="1"/>
  <c r="L419" i="4"/>
  <c r="AF15" i="4" s="1"/>
  <c r="L503" i="4"/>
  <c r="AF17" i="4" s="1"/>
  <c r="L587" i="4"/>
  <c r="AF19" i="4" s="1"/>
  <c r="L671" i="4"/>
  <c r="AF21" i="4" s="1"/>
  <c r="L755" i="4"/>
  <c r="AF23" i="4" s="1"/>
  <c r="L839" i="4"/>
  <c r="AF25" i="4" s="1"/>
  <c r="U41" i="4"/>
  <c r="AM6" i="4" s="1"/>
  <c r="X41" i="4"/>
  <c r="AL6" i="4" s="1"/>
  <c r="AR26" i="4"/>
  <c r="L923" i="4"/>
  <c r="AF27" i="4" s="1"/>
  <c r="L1007" i="4"/>
  <c r="AF29" i="4" s="1"/>
  <c r="L1091" i="4"/>
  <c r="AF31" i="4" s="1"/>
  <c r="L1175" i="4"/>
  <c r="AF33" i="4" s="1"/>
  <c r="L1259" i="4"/>
  <c r="AF35" i="4" s="1"/>
  <c r="AN34" i="4" l="1"/>
  <c r="AS11" i="4"/>
  <c r="AN18" i="4"/>
  <c r="AS13" i="4"/>
  <c r="AQ6" i="4"/>
  <c r="AR13" i="4"/>
  <c r="AH34" i="4"/>
  <c r="AN11" i="4"/>
  <c r="AR18" i="4"/>
  <c r="AS18" i="4"/>
  <c r="AQ23" i="4"/>
  <c r="AQ19" i="4"/>
  <c r="AQ13" i="4"/>
  <c r="AQ12" i="4"/>
  <c r="AS17" i="4"/>
  <c r="AS34" i="4"/>
  <c r="AN28" i="4"/>
  <c r="AR15" i="4"/>
  <c r="AR24" i="4"/>
  <c r="AR16" i="4"/>
  <c r="AR8" i="4"/>
  <c r="AN33" i="4"/>
  <c r="AN15" i="4"/>
  <c r="AQ16" i="4"/>
  <c r="AN19" i="4"/>
  <c r="AN22" i="4"/>
  <c r="AQ22" i="4"/>
  <c r="AQ27" i="4"/>
  <c r="AQ28" i="4"/>
  <c r="AQ30" i="4"/>
  <c r="AN35" i="4"/>
  <c r="AQ35" i="4"/>
  <c r="AH26" i="4"/>
  <c r="AQ24" i="4"/>
  <c r="AH16" i="4"/>
  <c r="AQ14" i="4"/>
  <c r="AQ8" i="4"/>
  <c r="AH7" i="4"/>
  <c r="AR14" i="4"/>
  <c r="AN25" i="4"/>
  <c r="AN16" i="4"/>
  <c r="AN14" i="4"/>
  <c r="AN10" i="4"/>
  <c r="AS12" i="4"/>
  <c r="AS9" i="4"/>
  <c r="AN13" i="4"/>
  <c r="AS15" i="4"/>
  <c r="AQ17" i="4"/>
  <c r="AN32" i="4"/>
  <c r="AQ15" i="4"/>
  <c r="AQ9" i="4"/>
  <c r="AN8" i="4"/>
  <c r="AR21" i="4"/>
  <c r="AR22" i="4"/>
  <c r="AS27" i="4"/>
  <c r="AS19" i="4"/>
  <c r="AN12" i="4"/>
  <c r="AN7" i="4"/>
  <c r="AN17" i="4"/>
  <c r="AR19" i="4"/>
  <c r="AT19" i="4" s="1"/>
  <c r="D17" i="5" s="1"/>
  <c r="E17" i="5" s="1"/>
  <c r="AN30" i="4"/>
  <c r="AQ20" i="4"/>
  <c r="AN9" i="4"/>
  <c r="AQ10" i="4"/>
  <c r="AH12" i="4"/>
  <c r="AS30" i="4"/>
  <c r="AH14" i="4"/>
  <c r="AS21" i="4"/>
  <c r="AH18" i="4"/>
  <c r="AN29" i="4"/>
  <c r="AH22" i="4"/>
  <c r="AS29" i="4"/>
  <c r="AR28" i="4"/>
  <c r="AS16" i="4"/>
  <c r="AQ29" i="4"/>
  <c r="AN23" i="4"/>
  <c r="AR10" i="4"/>
  <c r="AT11" i="4"/>
  <c r="D9" i="5" s="1"/>
  <c r="E9" i="5" s="1"/>
  <c r="F9" i="5" s="1"/>
  <c r="G9" i="5" s="1"/>
  <c r="AT34" i="4"/>
  <c r="D32" i="5" s="1"/>
  <c r="AR30" i="4"/>
  <c r="AR17" i="4"/>
  <c r="AS32" i="4"/>
  <c r="AH32" i="4"/>
  <c r="AR32" i="4"/>
  <c r="AS24" i="4"/>
  <c r="AS20" i="4"/>
  <c r="AN21" i="4"/>
  <c r="AH10" i="4"/>
  <c r="AS10" i="4"/>
  <c r="AS6" i="4"/>
  <c r="E101" i="3"/>
  <c r="E108" i="3"/>
  <c r="I27" i="3"/>
  <c r="I15" i="3"/>
  <c r="I26" i="3"/>
  <c r="I10" i="3"/>
  <c r="I53" i="3"/>
  <c r="I37" i="3"/>
  <c r="I21" i="3"/>
  <c r="I32" i="3"/>
  <c r="I16" i="3"/>
  <c r="I59" i="3"/>
  <c r="I43" i="3"/>
  <c r="I64" i="3"/>
  <c r="I56" i="3"/>
  <c r="I48" i="3"/>
  <c r="I40" i="3"/>
  <c r="AH20" i="4"/>
  <c r="AQ25" i="4"/>
  <c r="AQ32" i="4"/>
  <c r="AH28" i="4"/>
  <c r="AT8" i="4"/>
  <c r="D6" i="5" s="1"/>
  <c r="E6" i="5" s="1"/>
  <c r="AS28" i="4"/>
  <c r="AN26" i="4"/>
  <c r="I11" i="3"/>
  <c r="I9" i="3"/>
  <c r="I38" i="3"/>
  <c r="I22" i="3"/>
  <c r="I49" i="3"/>
  <c r="I33" i="3"/>
  <c r="I17" i="3"/>
  <c r="I28" i="3"/>
  <c r="I12" i="3"/>
  <c r="I55" i="3"/>
  <c r="I39" i="3"/>
  <c r="I62" i="3"/>
  <c r="I54" i="3"/>
  <c r="I46" i="3"/>
  <c r="E106" i="3"/>
  <c r="AH8" i="4"/>
  <c r="AH30" i="4"/>
  <c r="AQ26" i="4"/>
  <c r="E102" i="3"/>
  <c r="AQ31" i="4"/>
  <c r="AN27" i="4"/>
  <c r="AS26" i="4"/>
  <c r="AT26" i="4" s="1"/>
  <c r="D24" i="5" s="1"/>
  <c r="E24" i="5" s="1"/>
  <c r="AS22" i="4"/>
  <c r="AH24" i="4"/>
  <c r="AN20" i="4"/>
  <c r="AR20" i="4"/>
  <c r="AQ21" i="4"/>
  <c r="I35" i="3"/>
  <c r="I19" i="3"/>
  <c r="I34" i="3"/>
  <c r="I18" i="3"/>
  <c r="I61" i="3"/>
  <c r="I45" i="3"/>
  <c r="I29" i="3"/>
  <c r="I13" i="3"/>
  <c r="I24" i="3"/>
  <c r="I51" i="3"/>
  <c r="I68" i="3"/>
  <c r="I60" i="3"/>
  <c r="I52" i="3"/>
  <c r="I44" i="3"/>
  <c r="E104" i="3"/>
  <c r="E107" i="3"/>
  <c r="AN6" i="4"/>
  <c r="AS31" i="4"/>
  <c r="AN31" i="4"/>
  <c r="AQ18" i="4"/>
  <c r="AN24" i="4"/>
  <c r="AH6" i="4"/>
  <c r="I23" i="3"/>
  <c r="I31" i="3"/>
  <c r="I30" i="3"/>
  <c r="I14" i="3"/>
  <c r="I57" i="3"/>
  <c r="I41" i="3"/>
  <c r="I25" i="3"/>
  <c r="I36" i="3"/>
  <c r="I20" i="3"/>
  <c r="I47" i="3"/>
  <c r="I66" i="3"/>
  <c r="I58" i="3"/>
  <c r="I50" i="3"/>
  <c r="I42" i="3"/>
  <c r="E105" i="3"/>
  <c r="AH35" i="4"/>
  <c r="AR35" i="4"/>
  <c r="AH31" i="4"/>
  <c r="AR31" i="4"/>
  <c r="AH27" i="4"/>
  <c r="AR27" i="4"/>
  <c r="AT27" i="4" s="1"/>
  <c r="D25" i="5" s="1"/>
  <c r="E25" i="5" s="1"/>
  <c r="AH25" i="4"/>
  <c r="AR25" i="4"/>
  <c r="AR23" i="4"/>
  <c r="AH23" i="4"/>
  <c r="AR9" i="4"/>
  <c r="AH9" i="4"/>
  <c r="AH21" i="4"/>
  <c r="AH17" i="4"/>
  <c r="AH13" i="4"/>
  <c r="AT12" i="4"/>
  <c r="D10" i="5" s="1"/>
  <c r="E10" i="5" s="1"/>
  <c r="AH33" i="4"/>
  <c r="AR33" i="4"/>
  <c r="AT33" i="4" s="1"/>
  <c r="D31" i="5" s="1"/>
  <c r="AH29" i="4"/>
  <c r="AR29" i="4"/>
  <c r="AR7" i="4"/>
  <c r="AT7" i="4" s="1"/>
  <c r="D5" i="5" s="1"/>
  <c r="E5" i="5" s="1"/>
  <c r="F5" i="5" s="1"/>
  <c r="G5" i="5" s="1"/>
  <c r="AH19" i="4"/>
  <c r="AH15" i="4"/>
  <c r="AH11" i="4"/>
  <c r="AR6" i="4"/>
  <c r="AT18" i="4" l="1"/>
  <c r="D16" i="5" s="1"/>
  <c r="E16" i="5" s="1"/>
  <c r="AT13" i="4"/>
  <c r="D11" i="5" s="1"/>
  <c r="E11" i="5" s="1"/>
  <c r="F11" i="5" s="1"/>
  <c r="G11" i="5" s="1"/>
  <c r="AT6" i="4"/>
  <c r="AT14" i="4"/>
  <c r="D12" i="5" s="1"/>
  <c r="E12" i="5" s="1"/>
  <c r="F12" i="5" s="1"/>
  <c r="G12" i="5" s="1"/>
  <c r="AT23" i="4"/>
  <c r="D21" i="5" s="1"/>
  <c r="E21" i="5" s="1"/>
  <c r="AT35" i="4"/>
  <c r="D33" i="5" s="1"/>
  <c r="AT16" i="4"/>
  <c r="D14" i="5" s="1"/>
  <c r="E14" i="5" s="1"/>
  <c r="F14" i="5" s="1"/>
  <c r="G14" i="5" s="1"/>
  <c r="AT15" i="4"/>
  <c r="D13" i="5" s="1"/>
  <c r="E13" i="5" s="1"/>
  <c r="F13" i="5" s="1"/>
  <c r="G13" i="5" s="1"/>
  <c r="AT22" i="4"/>
  <c r="D20" i="5" s="1"/>
  <c r="E20" i="5" s="1"/>
  <c r="AT24" i="4"/>
  <c r="D22" i="5" s="1"/>
  <c r="E22" i="5" s="1"/>
  <c r="F22" i="5" s="1"/>
  <c r="G22" i="5" s="1"/>
  <c r="AT17" i="4"/>
  <c r="D15" i="5" s="1"/>
  <c r="E15" i="5" s="1"/>
  <c r="F15" i="5" s="1"/>
  <c r="G15" i="5" s="1"/>
  <c r="AT9" i="4"/>
  <c r="D7" i="5" s="1"/>
  <c r="E7" i="5" s="1"/>
  <c r="F7" i="5" s="1"/>
  <c r="G7" i="5" s="1"/>
  <c r="AT25" i="4"/>
  <c r="D23" i="5" s="1"/>
  <c r="E23" i="5" s="1"/>
  <c r="F23" i="5" s="1"/>
  <c r="G23" i="5" s="1"/>
  <c r="AT30" i="4"/>
  <c r="D28" i="5" s="1"/>
  <c r="E28" i="5" s="1"/>
  <c r="F28" i="5" s="1"/>
  <c r="G28" i="5" s="1"/>
  <c r="I63" i="3"/>
  <c r="G164" i="3"/>
  <c r="V164" i="3" s="1"/>
  <c r="B31" i="5" s="1"/>
  <c r="I65" i="3"/>
  <c r="G165" i="3"/>
  <c r="V165" i="3" s="1"/>
  <c r="B32" i="5" s="1"/>
  <c r="C32" i="5" s="1"/>
  <c r="I67" i="3"/>
  <c r="G166" i="3"/>
  <c r="V166" i="3" s="1"/>
  <c r="B33" i="5" s="1"/>
  <c r="C33" i="5" s="1"/>
  <c r="AT10" i="4"/>
  <c r="D8" i="5" s="1"/>
  <c r="E8" i="5" s="1"/>
  <c r="F8" i="5" s="1"/>
  <c r="G8" i="5" s="1"/>
  <c r="AT28" i="4"/>
  <c r="D26" i="5" s="1"/>
  <c r="E26" i="5" s="1"/>
  <c r="F26" i="5" s="1"/>
  <c r="G26" i="5" s="1"/>
  <c r="D4" i="5"/>
  <c r="AT29" i="4"/>
  <c r="D27" i="5" s="1"/>
  <c r="E27" i="5" s="1"/>
  <c r="F27" i="5" s="1"/>
  <c r="G27" i="5" s="1"/>
  <c r="AT21" i="4"/>
  <c r="D19" i="5" s="1"/>
  <c r="E19" i="5" s="1"/>
  <c r="F19" i="5" s="1"/>
  <c r="G19" i="5" s="1"/>
  <c r="AT20" i="4"/>
  <c r="D18" i="5" s="1"/>
  <c r="E18" i="5" s="1"/>
  <c r="F18" i="5" s="1"/>
  <c r="G18" i="5" s="1"/>
  <c r="AT32" i="4"/>
  <c r="D30" i="5" s="1"/>
  <c r="E30" i="5" s="1"/>
  <c r="F30" i="5" s="1"/>
  <c r="G30" i="5" s="1"/>
  <c r="F21" i="5"/>
  <c r="G21" i="5" s="1"/>
  <c r="F20" i="5"/>
  <c r="G20" i="5" s="1"/>
  <c r="F17" i="5"/>
  <c r="G17" i="5" s="1"/>
  <c r="F25" i="5"/>
  <c r="G25" i="5" s="1"/>
  <c r="F16" i="5"/>
  <c r="G16" i="5" s="1"/>
  <c r="F6" i="5"/>
  <c r="G6" i="5" s="1"/>
  <c r="F10" i="5"/>
  <c r="G10" i="5" s="1"/>
  <c r="F24" i="5"/>
  <c r="G24" i="5" s="1"/>
  <c r="E97" i="3"/>
  <c r="E96" i="3"/>
  <c r="E98" i="3"/>
  <c r="E103" i="3"/>
  <c r="E90" i="3"/>
  <c r="E119" i="3"/>
  <c r="H113" i="3"/>
  <c r="H101" i="3"/>
  <c r="E118" i="3"/>
  <c r="H112" i="3"/>
  <c r="H99" i="3"/>
  <c r="E122" i="3"/>
  <c r="H98" i="3"/>
  <c r="E117" i="3"/>
  <c r="H119" i="3"/>
  <c r="H108" i="3"/>
  <c r="H97" i="3"/>
  <c r="H105" i="3"/>
  <c r="H123" i="3"/>
  <c r="H90" i="3"/>
  <c r="H94" i="3"/>
  <c r="E109" i="3"/>
  <c r="E100" i="3"/>
  <c r="H100" i="3"/>
  <c r="AT31" i="4"/>
  <c r="D29" i="5" s="1"/>
  <c r="E29" i="5" s="1"/>
  <c r="E114" i="3"/>
  <c r="E113" i="3"/>
  <c r="H104" i="3"/>
  <c r="H120" i="3"/>
  <c r="E123" i="3"/>
  <c r="H106" i="3"/>
  <c r="E95" i="3"/>
  <c r="H111" i="3"/>
  <c r="H116" i="3"/>
  <c r="E111" i="3"/>
  <c r="H110" i="3"/>
  <c r="E121" i="3"/>
  <c r="E94" i="3"/>
  <c r="E112" i="3"/>
  <c r="H109" i="3"/>
  <c r="H114" i="3"/>
  <c r="H121" i="3"/>
  <c r="H102" i="3"/>
  <c r="E120" i="3"/>
  <c r="H118" i="3"/>
  <c r="E99" i="3"/>
  <c r="H115" i="3"/>
  <c r="H96" i="3"/>
  <c r="H107" i="3"/>
  <c r="E115" i="3"/>
  <c r="H117" i="3"/>
  <c r="H122" i="3"/>
  <c r="H95" i="3"/>
  <c r="E110" i="3"/>
  <c r="E116" i="3"/>
  <c r="H103" i="3"/>
  <c r="B34" i="5" l="1"/>
  <c r="J10" i="5" s="1"/>
  <c r="D34" i="5"/>
  <c r="J5" i="5"/>
  <c r="J6" i="5" s="1"/>
  <c r="E4" i="5"/>
  <c r="F4" i="5" s="1"/>
  <c r="G4" i="5" s="1"/>
  <c r="C31" i="5"/>
  <c r="E31" i="5" s="1"/>
  <c r="F31" i="5" s="1"/>
  <c r="G31" i="5" s="1"/>
  <c r="E32" i="5"/>
  <c r="F32" i="5" s="1"/>
  <c r="G32" i="5" s="1"/>
  <c r="E33" i="5"/>
  <c r="F33" i="5" s="1"/>
  <c r="G33" i="5" s="1"/>
  <c r="F29" i="5"/>
  <c r="G29" i="5" s="1"/>
  <c r="J30" i="5" l="1"/>
  <c r="J26" i="5"/>
  <c r="J22" i="5"/>
  <c r="J29" i="5"/>
  <c r="J25" i="5"/>
  <c r="J21" i="5"/>
  <c r="J27" i="5"/>
  <c r="J28" i="5"/>
  <c r="J24" i="5"/>
  <c r="J20" i="5"/>
  <c r="J23" i="5"/>
  <c r="J7" i="5"/>
  <c r="J8" i="5"/>
  <c r="J9" i="5" s="1"/>
  <c r="K13" i="5" s="1"/>
</calcChain>
</file>

<file path=xl/sharedStrings.xml><?xml version="1.0" encoding="utf-8"?>
<sst xmlns="http://schemas.openxmlformats.org/spreadsheetml/2006/main" count="2417" uniqueCount="197">
  <si>
    <t>Period</t>
  </si>
  <si>
    <t>Year</t>
  </si>
  <si>
    <t>Area</t>
  </si>
  <si>
    <t>QUESTIONS</t>
  </si>
  <si>
    <t>Initial Period</t>
  </si>
  <si>
    <t>AREA</t>
  </si>
  <si>
    <t>Drought</t>
  </si>
  <si>
    <t>Crop 1</t>
  </si>
  <si>
    <t>Crop 2</t>
  </si>
  <si>
    <t>Crop 3</t>
  </si>
  <si>
    <t>Crop 4</t>
  </si>
  <si>
    <t>Crop 5</t>
  </si>
  <si>
    <t>Crop 6</t>
  </si>
  <si>
    <t>Lenght (m)</t>
  </si>
  <si>
    <t>Dry Season</t>
  </si>
  <si>
    <t>Width (m)</t>
  </si>
  <si>
    <t>PRODUCTION</t>
  </si>
  <si>
    <t>Density (plants/ha)</t>
  </si>
  <si>
    <t>Rainy Season</t>
  </si>
  <si>
    <t>Equipment used</t>
  </si>
  <si>
    <t>Machine and daily labor services</t>
  </si>
  <si>
    <t>COSTS</t>
  </si>
  <si>
    <t>Price</t>
  </si>
  <si>
    <t>Quantity</t>
  </si>
  <si>
    <t xml:space="preserve"> Total (Inputs)</t>
  </si>
  <si>
    <t>Machine/hour</t>
  </si>
  <si>
    <t>Machine's price</t>
  </si>
  <si>
    <t>Daily labor (man/day)</t>
  </si>
  <si>
    <t>Daily labor price</t>
  </si>
  <si>
    <t>FINAL</t>
  </si>
  <si>
    <t>Which would be the biggest challenges if you were to expand your production?</t>
  </si>
  <si>
    <t>Rain</t>
  </si>
  <si>
    <t>Sales unit (kg, bags, boxes)</t>
  </si>
  <si>
    <t>Dry</t>
  </si>
  <si>
    <t>Rainy</t>
  </si>
  <si>
    <t>TOTAIS</t>
  </si>
  <si>
    <t>INVESTMENTS</t>
  </si>
  <si>
    <t>INVESTIMENTOS</t>
  </si>
  <si>
    <t>Equipment inputs</t>
  </si>
  <si>
    <t>Daily labor</t>
  </si>
  <si>
    <t>Machinery</t>
  </si>
  <si>
    <t>TOTAL</t>
  </si>
  <si>
    <t>Planning</t>
  </si>
  <si>
    <t>Labor prices</t>
  </si>
  <si>
    <t>Fencing</t>
  </si>
  <si>
    <t>Man/day</t>
  </si>
  <si>
    <t>Harrowing</t>
  </si>
  <si>
    <t>TRATOS CULTURAIS</t>
  </si>
  <si>
    <t>Poda</t>
  </si>
  <si>
    <t>Capina</t>
  </si>
  <si>
    <t>COLHEITA</t>
  </si>
  <si>
    <t xml:space="preserve"> Colheita</t>
  </si>
  <si>
    <t xml:space="preserve"> Embalar / Caixas / Sacos</t>
  </si>
  <si>
    <t>PREPARO</t>
  </si>
  <si>
    <t>Adubo</t>
  </si>
  <si>
    <t>Aplicação do adubo</t>
  </si>
  <si>
    <t>Plantio de mudas</t>
  </si>
  <si>
    <t>Gradagem</t>
  </si>
  <si>
    <t>QUESTIONNAIRE</t>
  </si>
  <si>
    <t>ANSWER</t>
  </si>
  <si>
    <t>When did you arrive at your land?  (year)</t>
  </si>
  <si>
    <t xml:space="preserve">What was the initial purpose for its use? </t>
  </si>
  <si>
    <t>What are the activities undertaken in the property? Are there income sources other than agroforestry? What is the main activity?</t>
  </si>
  <si>
    <t>Regarding the restoration area: Why/how/when was it degraded? (deforestation, burning, others) What for?</t>
  </si>
  <si>
    <t>What is the type of property right? (private, communal, unclear/conflict, protected area, etc)</t>
  </si>
  <si>
    <t>When did restoration begin? (year) What are the main objectives of the restoration? (Erosion control; Water; Soil Recovery; Connect forest fragments; Biodiversity; Income – products sale)</t>
  </si>
  <si>
    <t>What is the size of your property? (hectares) Describe some of its phisical characteristics (slope, soil, water, access)</t>
  </si>
  <si>
    <t>What is the  size of the restored/agroforest area? (hectares) Is it divided in different parts?</t>
  </si>
  <si>
    <r>
      <t xml:space="preserve">Which species are cultivated in the agroforestry? When they were planted? When you started harvesting them? </t>
    </r>
    <r>
      <rPr>
        <i/>
        <sz val="10"/>
        <rFont val="Calibri"/>
        <family val="2"/>
        <scheme val="minor"/>
      </rPr>
      <t>(some relevant information might be included in the "production sheet" already)</t>
    </r>
  </si>
  <si>
    <t>How much the species' prices varies with the dry/rain seasons?</t>
  </si>
  <si>
    <t>What is the product's sales unit of measurement? (e.g kg, bags, boxes) How many kilos it represents?</t>
  </si>
  <si>
    <t>How much the species' average productivity varies with the dry/rain seasons and along its life span?</t>
  </si>
  <si>
    <t xml:space="preserve">Where would these products be sold? Are there many potential buyers or it’s concentrated in a few ones? If the restoration model is scaled up to several new producers, the market would be able to absorb the new production? To what extent? </t>
  </si>
  <si>
    <t>Do you use family labor? (in this case, please consider the opportunity cost)</t>
  </si>
  <si>
    <r>
      <t xml:space="preserve">Did you have to install </t>
    </r>
    <r>
      <rPr>
        <b/>
        <sz val="10"/>
        <color rgb="FF000000"/>
        <rFont val="Calibri"/>
        <family val="2"/>
        <scheme val="minor"/>
      </rPr>
      <t>fences</t>
    </r>
    <r>
      <rPr>
        <sz val="10"/>
        <color rgb="FF000000"/>
        <rFont val="Calibri"/>
        <family val="2"/>
        <scheme val="minor"/>
      </rPr>
      <t xml:space="preserve"> in order to protect and to begin the agroferest? What was its price?</t>
    </r>
  </si>
  <si>
    <r>
      <t xml:space="preserve">Do you use external </t>
    </r>
    <r>
      <rPr>
        <b/>
        <sz val="10"/>
        <color rgb="FF000000"/>
        <rFont val="Calibri"/>
        <family val="2"/>
        <scheme val="minor"/>
      </rPr>
      <t>technical assistance</t>
    </r>
    <r>
      <rPr>
        <sz val="10"/>
        <color rgb="FF000000"/>
        <rFont val="Calibri"/>
        <family val="2"/>
        <scheme val="minor"/>
      </rPr>
      <t>? What would be its cost to hire external technical assistance? In what moments it would be needed?</t>
    </r>
  </si>
  <si>
    <t>Make a sketch of the agroforest parts (with chronological alterations if necessary)</t>
  </si>
  <si>
    <r>
      <t xml:space="preserve">What is the </t>
    </r>
    <r>
      <rPr>
        <b/>
        <sz val="10"/>
        <color rgb="FF000000"/>
        <rFont val="Calibri"/>
        <family val="2"/>
        <scheme val="minor"/>
      </rPr>
      <t>cost of labor</t>
    </r>
    <r>
      <rPr>
        <sz val="10"/>
        <color rgb="FF000000"/>
        <rFont val="Calibri"/>
        <family val="2"/>
        <scheme val="minor"/>
      </rPr>
      <t>? (daily or monthly, including all indirect costs)</t>
    </r>
  </si>
  <si>
    <t>Do you use machines/tractor? What would be its daily rent cost?</t>
  </si>
  <si>
    <t xml:space="preserve">If the production scale was larger, would it increase in your profits per hectare? </t>
  </si>
  <si>
    <t>Considering your experience, if you could invest/improve something in your production system what would it be?</t>
  </si>
  <si>
    <t>Do you use any credit line? From where? How much? What is the average interest rate? (discounting for inflation)</t>
  </si>
  <si>
    <t>What are the most important factors that led to the success of the restoration in the area? And what would be the most important factors to be guaranteed - so that the same restoration model can be replicated on a large scale in other properties of the region?</t>
  </si>
  <si>
    <t>Space between plants</t>
  </si>
  <si>
    <t>Number of Plants</t>
  </si>
  <si>
    <t>Kg</t>
  </si>
  <si>
    <t>Average Productivity</t>
  </si>
  <si>
    <t>Season</t>
  </si>
  <si>
    <t>Production</t>
  </si>
  <si>
    <t>INCOME ($)</t>
  </si>
  <si>
    <t>Annual Production</t>
  </si>
  <si>
    <t>DON'T FILL UP</t>
  </si>
  <si>
    <t>Pruning</t>
  </si>
  <si>
    <t>Fertilizing</t>
  </si>
  <si>
    <t>Weeding</t>
  </si>
  <si>
    <t>SOIL PREPARATION</t>
  </si>
  <si>
    <t>CULTIVATION</t>
  </si>
  <si>
    <t>HARVESTING</t>
  </si>
  <si>
    <t>Harvesting</t>
  </si>
  <si>
    <t>Sacking / Wraping</t>
  </si>
  <si>
    <t>Transportation (if included in the price)</t>
  </si>
  <si>
    <t>Technical Assistance</t>
  </si>
  <si>
    <t>Machine's price (day)</t>
  </si>
  <si>
    <t>Total machine cost</t>
  </si>
  <si>
    <t>Total daily labor price</t>
  </si>
  <si>
    <t>INCOME</t>
  </si>
  <si>
    <t>Gross Revenue</t>
  </si>
  <si>
    <t>Investment</t>
  </si>
  <si>
    <t>Investment/ha</t>
  </si>
  <si>
    <t>IRR</t>
  </si>
  <si>
    <t>Discount Rate</t>
  </si>
  <si>
    <t>Benefit/Cost Ratio</t>
  </si>
  <si>
    <t>Base Scenario</t>
  </si>
  <si>
    <t>Tax on Sales</t>
  </si>
  <si>
    <t>Tax on Income</t>
  </si>
  <si>
    <t>NPV</t>
  </si>
  <si>
    <t xml:space="preserve">NPV/ha </t>
  </si>
  <si>
    <t>Payback Peroid (Yr)</t>
  </si>
  <si>
    <t>Area (hectares)</t>
  </si>
  <si>
    <t>Cost &amp; Investments</t>
  </si>
  <si>
    <t>Cash Flow before income tax</t>
  </si>
  <si>
    <t>Cash Flow after taxes</t>
  </si>
  <si>
    <t>YEAR</t>
  </si>
  <si>
    <t>MATERIAL INPUTS</t>
  </si>
  <si>
    <t>SERVICES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</si>
  <si>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</si>
  <si>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</si>
  <si>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</si>
  <si>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</si>
  <si>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</si>
  <si>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</si>
  <si>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</si>
  <si>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</si>
  <si>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</si>
  <si>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</si>
  <si>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</si>
  <si>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</si>
  <si>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</si>
  <si>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</si>
  <si>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</si>
  <si>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Year 16</t>
  </si>
  <si>
    <t>Year 17</t>
  </si>
  <si>
    <t>Year 18</t>
  </si>
  <si>
    <t>Year 19</t>
  </si>
  <si>
    <t>Year 20</t>
  </si>
  <si>
    <t>Year 21</t>
  </si>
  <si>
    <t>Year 22</t>
  </si>
  <si>
    <t>Year 23</t>
  </si>
  <si>
    <t>Year 24</t>
  </si>
  <si>
    <t>Year 25</t>
  </si>
  <si>
    <t>Year 26</t>
  </si>
  <si>
    <t>Year 27</t>
  </si>
  <si>
    <t>Year 28</t>
  </si>
  <si>
    <t>Year 29</t>
  </si>
  <si>
    <t>Year 30</t>
  </si>
  <si>
    <t>Input price ($/unit)</t>
  </si>
  <si>
    <t>Machine /hour</t>
  </si>
  <si>
    <t>Materials</t>
  </si>
  <si>
    <t>Alternative Scenario with Incentives</t>
  </si>
  <si>
    <t>Price Rain ($/un)</t>
  </si>
  <si>
    <t>Pice Drought ($/un)</t>
  </si>
  <si>
    <t>Do you use hired labor to manage the agroforestry? Is it paid daily or it is fixed staff (monthly)? What is the daily value/rate?</t>
  </si>
  <si>
    <t>Durian</t>
  </si>
  <si>
    <t>Manggis</t>
  </si>
  <si>
    <t>Fertilizing for durian</t>
  </si>
  <si>
    <t>Fertilizing for manggis</t>
  </si>
  <si>
    <t>Butir</t>
  </si>
  <si>
    <t>Lubang tanam (manggis)</t>
  </si>
  <si>
    <t>Lubang tanam (hole) (durian)</t>
  </si>
  <si>
    <t>Bibit manggis</t>
  </si>
  <si>
    <t>Planting durian</t>
  </si>
  <si>
    <t>Bibit durian</t>
  </si>
  <si>
    <t>Planting manggis</t>
  </si>
  <si>
    <t>Planting hole coconut</t>
  </si>
  <si>
    <t>Planting coconut</t>
  </si>
  <si>
    <t>Fertilizing for coconut</t>
  </si>
  <si>
    <t>Bibit coconut</t>
  </si>
  <si>
    <t>Coconut</t>
  </si>
  <si>
    <t>Harvesting coconut</t>
  </si>
  <si>
    <t xml:space="preserve"> coconut</t>
  </si>
  <si>
    <t>Harvesting coconur</t>
  </si>
  <si>
    <t>Discount rate</t>
  </si>
  <si>
    <t>USD</t>
  </si>
  <si>
    <t>*</t>
  </si>
  <si>
    <t>Restaura Amazonia S.R.L. (RAMAZ), Puerto Maldonado, 17001, Peru; francecabanillas@gmail.com (F.C.); jhonfrich@gmail.com (J.F.); fromn76@gmail.com (F.R.-D.)</t>
  </si>
  <si>
    <t>Cambodian Research and Consultancy Center Co., Ltd., Phnom Penh, 12351, Cambodia; greenmaker27@gmail.com (E.V.M.); ponlokd@gmail.com (D.P.)</t>
  </si>
  <si>
    <r>
      <t xml:space="preserve">Pedro Gasparinetti </t>
    </r>
    <r>
      <rPr>
        <b/>
        <vertAlign val="superscript"/>
        <sz val="10"/>
        <color rgb="FF000000"/>
        <rFont val="Palatino Linotype"/>
        <family val="1"/>
      </rPr>
      <t>1,</t>
    </r>
    <r>
      <rPr>
        <b/>
        <sz val="10"/>
        <color rgb="FF000000"/>
        <rFont val="Palatino Linotype"/>
        <family val="1"/>
      </rPr>
      <t>*,</t>
    </r>
    <r>
      <rPr>
        <sz val="10.5"/>
        <color rgb="FF000000"/>
        <rFont val="Palatino Linotype"/>
        <family val="1"/>
      </rPr>
      <t> </t>
    </r>
    <r>
      <rPr>
        <b/>
        <sz val="10"/>
        <color rgb="FF000000"/>
        <rFont val="Palatino Linotype"/>
        <family val="1"/>
      </rPr>
      <t xml:space="preserve"> Diego Oliveira Brandão </t>
    </r>
    <r>
      <rPr>
        <b/>
        <vertAlign val="superscript"/>
        <sz val="10"/>
        <color rgb="FF000000"/>
        <rFont val="Palatino Linotype"/>
        <family val="1"/>
      </rPr>
      <t>2</t>
    </r>
    <r>
      <rPr>
        <b/>
        <sz val="10"/>
        <color rgb="FF000000"/>
        <rFont val="Palatino Linotype"/>
        <family val="1"/>
      </rPr>
      <t xml:space="preserve">, Edward V. Maningo </t>
    </r>
    <r>
      <rPr>
        <b/>
        <vertAlign val="superscript"/>
        <sz val="10"/>
        <color rgb="FF000000"/>
        <rFont val="Palatino Linotype"/>
        <family val="1"/>
      </rPr>
      <t>3</t>
    </r>
    <r>
      <rPr>
        <b/>
        <sz val="10"/>
        <color rgb="FF000000"/>
        <rFont val="Palatino Linotype"/>
        <family val="1"/>
      </rPr>
      <t xml:space="preserve">, Azis Khan </t>
    </r>
    <r>
      <rPr>
        <b/>
        <vertAlign val="superscript"/>
        <sz val="10"/>
        <color rgb="FF000000"/>
        <rFont val="Palatino Linotype"/>
        <family val="1"/>
      </rPr>
      <t>4</t>
    </r>
    <r>
      <rPr>
        <b/>
        <sz val="10"/>
        <color rgb="FF000000"/>
        <rFont val="Palatino Linotype"/>
        <family val="1"/>
      </rPr>
      <t xml:space="preserve">, France Cabanillas </t>
    </r>
    <r>
      <rPr>
        <b/>
        <vertAlign val="superscript"/>
        <sz val="10"/>
        <color rgb="FF000000"/>
        <rFont val="Palatino Linotype"/>
        <family val="1"/>
      </rPr>
      <t>5</t>
    </r>
    <r>
      <rPr>
        <b/>
        <sz val="10"/>
        <color rgb="FF000000"/>
        <rFont val="Palatino Linotype"/>
        <family val="1"/>
      </rPr>
      <t xml:space="preserve">, </t>
    </r>
  </si>
  <si>
    <t xml:space="preserve">  Correspondence: pedrogaspa@gmail.com</t>
  </si>
  <si>
    <t>Conservation Strategy Fund   Brazil, Brasilia, 70847-020, Brazil; pedro@conservation-strategy.org (P.G.); victor@conservation-strategy.org (V.S.A.)</t>
  </si>
  <si>
    <t>Independent Researcher , Montes Claros,  39400-451, Brazil; diegobrandao779@gmail.com</t>
  </si>
  <si>
    <t>Conservation Strategy Fund Indonesia, Jakarta Selatan, 12540, Indonesia; a_jazz44@yahoo.com.au (A.K.) ; adibahri.ipb@gmail.com (A.D.B.)</t>
  </si>
  <si>
    <t>Independent Researcher  , Piracicaba, 13416-218, Brazil; mwlentini@gmail.com</t>
  </si>
  <si>
    <t>Conservation International , New York, 10001, United States; nalexandre@conservation.org</t>
  </si>
  <si>
    <r>
      <t xml:space="preserve">Jhon Farfan </t>
    </r>
    <r>
      <rPr>
        <b/>
        <vertAlign val="superscript"/>
        <sz val="10"/>
        <color rgb="FF000000"/>
        <rFont val="Palatino Linotype"/>
        <family val="1"/>
      </rPr>
      <t>5</t>
    </r>
    <r>
      <rPr>
        <b/>
        <sz val="10"/>
        <color rgb="FF000000"/>
        <rFont val="Palatino Linotype"/>
        <family val="1"/>
      </rPr>
      <t xml:space="preserve">, Francisco Román-Dañobeytia </t>
    </r>
    <r>
      <rPr>
        <b/>
        <vertAlign val="superscript"/>
        <sz val="10"/>
        <color rgb="FF000000"/>
        <rFont val="Palatino Linotype"/>
        <family val="1"/>
      </rPr>
      <t>5</t>
    </r>
    <r>
      <rPr>
        <b/>
        <sz val="10"/>
        <color rgb="FF000000"/>
        <rFont val="Palatino Linotype"/>
        <family val="1"/>
      </rPr>
      <t xml:space="preserve">, Adi D. Bahri </t>
    </r>
    <r>
      <rPr>
        <b/>
        <vertAlign val="superscript"/>
        <sz val="10"/>
        <color rgb="FF000000"/>
        <rFont val="Palatino Linotype"/>
        <family val="1"/>
      </rPr>
      <t>4</t>
    </r>
    <r>
      <rPr>
        <b/>
        <sz val="10"/>
        <color rgb="FF000000"/>
        <rFont val="Palatino Linotype"/>
        <family val="1"/>
      </rPr>
      <t xml:space="preserve">, Dul Ponlork </t>
    </r>
    <r>
      <rPr>
        <b/>
        <vertAlign val="superscript"/>
        <sz val="10"/>
        <color rgb="FF000000"/>
        <rFont val="Palatino Linotype"/>
        <family val="1"/>
      </rPr>
      <t>3</t>
    </r>
    <r>
      <rPr>
        <b/>
        <sz val="10"/>
        <color rgb="FF000000"/>
        <rFont val="Palatino Linotype"/>
        <family val="1"/>
      </rPr>
      <t xml:space="preserve">, Marco Lentini </t>
    </r>
    <r>
      <rPr>
        <b/>
        <vertAlign val="superscript"/>
        <sz val="10"/>
        <color rgb="FF000000"/>
        <rFont val="Palatino Linotype"/>
        <family val="1"/>
      </rPr>
      <t>6</t>
    </r>
    <r>
      <rPr>
        <b/>
        <sz val="10"/>
        <color rgb="FF000000"/>
        <rFont val="Palatino Linotype"/>
        <family val="1"/>
      </rPr>
      <t xml:space="preserve">, Nikola Alexandre </t>
    </r>
    <r>
      <rPr>
        <b/>
        <vertAlign val="superscript"/>
        <sz val="10"/>
        <color rgb="FF000000"/>
        <rFont val="Palatino Linotype"/>
        <family val="1"/>
      </rPr>
      <t>7</t>
    </r>
    <r>
      <rPr>
        <b/>
        <sz val="10"/>
        <color rgb="FF000000"/>
        <rFont val="Palatino Linotype"/>
        <family val="1"/>
      </rPr>
      <t xml:space="preserve"> and Victor da Silva Araújo </t>
    </r>
    <r>
      <rPr>
        <b/>
        <vertAlign val="superscript"/>
        <sz val="10"/>
        <color rgb="FF000000"/>
        <rFont val="Palatino Linotype"/>
        <family val="1"/>
      </rPr>
      <t>1</t>
    </r>
  </si>
  <si>
    <t>Economic Feasibility of Tropical Forest Restoration Models Based on Non-Timber Forest Products</t>
  </si>
  <si>
    <t xml:space="preserve"> in Brazil, Cambodia, Indonesia, and Peru</t>
  </si>
  <si>
    <t>Supplementary Material (Table S1): Example of questionnaire applied in data collection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</si>
</sst>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$&quot;#,##0.00_);[Red]\(&quot;$&quot;#,##0.00\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0.0"/>
    <numFmt numFmtId="169" formatCode="_(* #,##0_);_(* \(#,##0\);_(* &quot;-&quot;??_);_(@_)"/>
    <numFmt numFmtId="170" formatCode="_-* #,##0.00_-;\-* #,##0.00_-;_-* &quot;-&quot;??_-;_-@"/>
    <numFmt numFmtId="171" formatCode="_-&quot;R$&quot;\ * #,##0.00_-;\-&quot;R$&quot;\ * #,##0.00_-;_-&quot;R$&quot;\ * &quot;-&quot;??_-;_-@"/>
    <numFmt numFmtId="172" formatCode="_-[$R$-416]\ * #,##0.00_-;\-[$R$-416]\ * #,##0.00_-;_-[$R$-416]\ * &quot;-&quot;??_-;_-@"/>
    <numFmt numFmtId="173" formatCode="_-* #,##0.0_-;\-* #,##0.0_-;_-* &quot;-&quot;??_-;_-@"/>
    <numFmt numFmtId="174" formatCode="&quot;R$&quot;\ #,##0.00"/>
  </numFmts>
  <fonts count="34" x14ac:knownFonts="1">
    <font>
      <sz val="11"/>
      <color rgb="FF000000"/>
      <name val="Calibri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15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24"/>
      <color rgb="FF000000"/>
      <name val="Calibri"/>
      <family val="2"/>
    </font>
    <font>
      <b/>
      <sz val="14"/>
      <color rgb="FF000000"/>
      <name val="Calibri"/>
      <family val="2"/>
    </font>
    <font>
      <b/>
      <sz val="24"/>
      <color rgb="FF000000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rgb="FF000000"/>
      <name val="Palatino Linotype"/>
      <family val="1"/>
    </font>
    <font>
      <sz val="10"/>
      <color rgb="FF000000"/>
      <name val="Palatino Linotype"/>
      <family val="1"/>
    </font>
    <font>
      <sz val="10.5"/>
      <color rgb="FF000000"/>
      <name val="Palatino Linotype"/>
      <family val="1"/>
    </font>
    <font>
      <b/>
      <sz val="10"/>
      <color rgb="FF000000"/>
      <name val="Palatino Linotype"/>
      <family val="1"/>
    </font>
    <font>
      <b/>
      <vertAlign val="superscript"/>
      <sz val="10"/>
      <color rgb="FF000000"/>
      <name val="Palatino Linotype"/>
      <family val="1"/>
    </font>
    <font>
      <sz val="9"/>
      <color rgb="FF000000"/>
      <name val="Palatino Linotype"/>
      <family val="1"/>
    </font>
    <font>
      <sz val="9"/>
      <color rgb="FF000000"/>
      <name val="Calibri"/>
      <family val="2"/>
    </font>
    <font>
      <vertAlign val="superscript"/>
      <sz val="11"/>
      <color rgb="FF000000"/>
      <name val="Palatino Linotype"/>
      <family val="1"/>
    </font>
    <font>
      <b/>
      <sz val="11"/>
      <color rgb="FF000000"/>
      <name val="Palatino Linotype"/>
      <family val="1"/>
    </font>
    <font>
      <b/>
      <sz val="16"/>
      <color rgb="FF000000"/>
      <name val="Palatino Linotype"/>
      <family val="1"/>
    </font>
  </fonts>
  <fills count="28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E7E6E6"/>
        <bgColor rgb="FFE7E6E6"/>
      </patternFill>
    </fill>
    <fill>
      <patternFill patternType="solid">
        <fgColor rgb="FFFFFFFF"/>
        <bgColor rgb="FFFFFFFF"/>
      </patternFill>
    </fill>
    <fill>
      <patternFill patternType="solid">
        <fgColor rgb="FFF7CAAC"/>
        <bgColor rgb="FFF7CAAC"/>
      </patternFill>
    </fill>
    <fill>
      <patternFill patternType="solid">
        <fgColor rgb="FFD8D8D8"/>
        <bgColor rgb="FFD8D8D8"/>
      </patternFill>
    </fill>
    <fill>
      <patternFill patternType="solid">
        <fgColor rgb="FFF4B083"/>
        <bgColor rgb="FFF4B083"/>
      </patternFill>
    </fill>
    <fill>
      <patternFill patternType="solid">
        <fgColor rgb="FF000000"/>
        <bgColor rgb="FF000000"/>
      </patternFill>
    </fill>
    <fill>
      <patternFill patternType="solid">
        <fgColor rgb="FFFEF2CB"/>
        <bgColor rgb="FFFEF2CB"/>
      </patternFill>
    </fill>
    <fill>
      <patternFill patternType="solid">
        <fgColor rgb="FFD9E2F3"/>
        <bgColor rgb="FFD9E2F3"/>
      </patternFill>
    </fill>
    <fill>
      <patternFill patternType="solid">
        <fgColor rgb="FFFFC000"/>
        <bgColor rgb="FFFFC000"/>
      </patternFill>
    </fill>
    <fill>
      <patternFill patternType="solid">
        <fgColor rgb="FFBDD6EE"/>
        <bgColor rgb="FFBDD6EE"/>
      </patternFill>
    </fill>
    <fill>
      <patternFill patternType="solid">
        <fgColor rgb="FFFFE598"/>
        <bgColor rgb="FFFFE598"/>
      </patternFill>
    </fill>
    <fill>
      <patternFill patternType="solid">
        <fgColor rgb="FFDEEAF6"/>
        <bgColor rgb="FFDEEAF6"/>
      </patternFill>
    </fill>
    <fill>
      <patternFill patternType="solid">
        <fgColor rgb="FFBFBFBF"/>
        <bgColor rgb="FFBFBFBF"/>
      </patternFill>
    </fill>
    <fill>
      <patternFill patternType="solid">
        <fgColor rgb="FFDADADA"/>
        <bgColor rgb="FFDADADA"/>
      </patternFill>
    </fill>
    <fill>
      <patternFill patternType="solid">
        <fgColor rgb="FFFFFF00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F4B083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/>
        <bgColor rgb="FF000000"/>
      </patternFill>
    </fill>
    <fill>
      <patternFill patternType="solid">
        <fgColor theme="1"/>
        <bgColor rgb="FFD8D8D8"/>
      </patternFill>
    </fill>
    <fill>
      <patternFill patternType="solid">
        <fgColor theme="1"/>
        <bgColor rgb="FFF2F2F2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rgb="FFDEEAF6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9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5" fontId="22" fillId="0" borderId="0" applyFont="0" applyFill="0" applyBorder="0" applyAlignment="0" applyProtection="0"/>
  </cellStyleXfs>
  <cellXfs count="353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 vertical="center"/>
    </xf>
    <xf numFmtId="0" fontId="2" fillId="7" borderId="9" xfId="0" applyFont="1" applyFill="1" applyBorder="1" applyAlignment="1">
      <alignment vertical="center" wrapText="1"/>
    </xf>
    <xf numFmtId="0" fontId="0" fillId="0" borderId="13" xfId="0" applyBorder="1"/>
    <xf numFmtId="0" fontId="2" fillId="5" borderId="16" xfId="0" applyFont="1" applyFill="1" applyBorder="1" applyAlignment="1">
      <alignment wrapText="1"/>
    </xf>
    <xf numFmtId="169" fontId="0" fillId="8" borderId="1" xfId="0" applyNumberFormat="1" applyFill="1" applyBorder="1" applyAlignment="1">
      <alignment wrapText="1"/>
    </xf>
    <xf numFmtId="168" fontId="0" fillId="2" borderId="1" xfId="0" applyNumberFormat="1" applyFill="1" applyBorder="1" applyAlignment="1">
      <alignment wrapText="1"/>
    </xf>
    <xf numFmtId="0" fontId="0" fillId="2" borderId="1" xfId="0" applyFill="1" applyBorder="1"/>
    <xf numFmtId="0" fontId="7" fillId="0" borderId="0" xfId="0" applyFont="1"/>
    <xf numFmtId="1" fontId="2" fillId="2" borderId="1" xfId="0" applyNumberFormat="1" applyFont="1" applyFill="1" applyBorder="1" applyAlignment="1">
      <alignment wrapText="1"/>
    </xf>
    <xf numFmtId="0" fontId="2" fillId="4" borderId="35" xfId="0" applyFont="1" applyFill="1" applyBorder="1" applyAlignment="1">
      <alignment horizontal="center" vertical="center" wrapText="1"/>
    </xf>
    <xf numFmtId="2" fontId="0" fillId="8" borderId="35" xfId="0" applyNumberFormat="1" applyFill="1" applyBorder="1" applyAlignment="1">
      <alignment wrapText="1"/>
    </xf>
    <xf numFmtId="0" fontId="0" fillId="0" borderId="0" xfId="0" applyAlignment="1">
      <alignment horizontal="center"/>
    </xf>
    <xf numFmtId="0" fontId="2" fillId="4" borderId="36" xfId="0" applyFont="1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0" fillId="2" borderId="37" xfId="0" applyFill="1" applyBorder="1"/>
    <xf numFmtId="0" fontId="2" fillId="0" borderId="34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2" fillId="2" borderId="37" xfId="0" applyFont="1" applyFill="1" applyBorder="1" applyAlignment="1">
      <alignment wrapText="1"/>
    </xf>
    <xf numFmtId="0" fontId="2" fillId="13" borderId="16" xfId="0" applyFont="1" applyFill="1" applyBorder="1" applyAlignment="1">
      <alignment vertical="top" wrapText="1"/>
    </xf>
    <xf numFmtId="0" fontId="2" fillId="13" borderId="43" xfId="0" applyFont="1" applyFill="1" applyBorder="1" applyAlignment="1">
      <alignment vertical="top" wrapText="1"/>
    </xf>
    <xf numFmtId="0" fontId="2" fillId="13" borderId="42" xfId="0" applyFont="1" applyFill="1" applyBorder="1" applyAlignment="1">
      <alignment vertical="top" wrapText="1"/>
    </xf>
    <xf numFmtId="0" fontId="2" fillId="12" borderId="16" xfId="0" applyFont="1" applyFill="1" applyBorder="1" applyAlignment="1">
      <alignment vertical="top" wrapText="1"/>
    </xf>
    <xf numFmtId="0" fontId="2" fillId="12" borderId="43" xfId="0" applyFont="1" applyFill="1" applyBorder="1" applyAlignment="1">
      <alignment vertical="top" wrapText="1"/>
    </xf>
    <xf numFmtId="0" fontId="2" fillId="12" borderId="42" xfId="0" applyFont="1" applyFill="1" applyBorder="1" applyAlignment="1">
      <alignment vertical="top" wrapText="1"/>
    </xf>
    <xf numFmtId="0" fontId="0" fillId="0" borderId="8" xfId="0" applyBorder="1"/>
    <xf numFmtId="0" fontId="0" fillId="2" borderId="45" xfId="0" applyFill="1" applyBorder="1"/>
    <xf numFmtId="170" fontId="10" fillId="0" borderId="1" xfId="0" applyNumberFormat="1" applyFont="1" applyBorder="1" applyAlignment="1">
      <alignment vertical="top" wrapText="1"/>
    </xf>
    <xf numFmtId="171" fontId="10" fillId="0" borderId="1" xfId="0" applyNumberFormat="1" applyFont="1" applyBorder="1" applyAlignment="1">
      <alignment vertical="top" wrapText="1"/>
    </xf>
    <xf numFmtId="0" fontId="0" fillId="7" borderId="1" xfId="0" applyFill="1" applyBorder="1" applyAlignment="1">
      <alignment horizontal="center" vertical="center"/>
    </xf>
    <xf numFmtId="170" fontId="10" fillId="15" borderId="48" xfId="0" applyNumberFormat="1" applyFont="1" applyFill="1" applyBorder="1" applyAlignment="1">
      <alignment vertical="top" wrapText="1"/>
    </xf>
    <xf numFmtId="170" fontId="0" fillId="0" borderId="47" xfId="0" applyNumberFormat="1" applyBorder="1" applyAlignment="1">
      <alignment vertical="top" wrapText="1"/>
    </xf>
    <xf numFmtId="0" fontId="0" fillId="5" borderId="1" xfId="0" applyFill="1" applyBorder="1" applyAlignment="1">
      <alignment horizontal="center" vertical="center"/>
    </xf>
    <xf numFmtId="170" fontId="10" fillId="15" borderId="1" xfId="0" applyNumberFormat="1" applyFont="1" applyFill="1" applyBorder="1" applyAlignment="1">
      <alignment vertical="top" wrapText="1"/>
    </xf>
    <xf numFmtId="2" fontId="0" fillId="2" borderId="49" xfId="0" applyNumberFormat="1" applyFill="1" applyBorder="1"/>
    <xf numFmtId="170" fontId="10" fillId="0" borderId="40" xfId="0" applyNumberFormat="1" applyFont="1" applyBorder="1" applyAlignment="1">
      <alignment vertical="top" wrapText="1"/>
    </xf>
    <xf numFmtId="0" fontId="2" fillId="0" borderId="47" xfId="0" applyFont="1" applyBorder="1" applyAlignment="1">
      <alignment vertical="top" wrapText="1"/>
    </xf>
    <xf numFmtId="16" fontId="0" fillId="0" borderId="18" xfId="0" applyNumberFormat="1" applyBorder="1"/>
    <xf numFmtId="2" fontId="0" fillId="0" borderId="18" xfId="0" applyNumberFormat="1" applyBorder="1"/>
    <xf numFmtId="0" fontId="0" fillId="0" borderId="19" xfId="0" applyBorder="1" applyAlignment="1">
      <alignment horizontal="center" vertical="center"/>
    </xf>
    <xf numFmtId="0" fontId="0" fillId="9" borderId="50" xfId="0" applyFill="1" applyBorder="1" applyAlignment="1">
      <alignment horizontal="center" vertical="center"/>
    </xf>
    <xf numFmtId="0" fontId="0" fillId="9" borderId="51" xfId="0" applyFill="1" applyBorder="1" applyAlignment="1">
      <alignment horizontal="center" vertical="center"/>
    </xf>
    <xf numFmtId="0" fontId="0" fillId="9" borderId="52" xfId="0" applyFill="1" applyBorder="1" applyAlignment="1">
      <alignment horizontal="center" vertical="center"/>
    </xf>
    <xf numFmtId="0" fontId="0" fillId="9" borderId="53" xfId="0" applyFill="1" applyBorder="1" applyAlignment="1">
      <alignment horizontal="center" vertical="center"/>
    </xf>
    <xf numFmtId="0" fontId="0" fillId="14" borderId="50" xfId="0" applyFill="1" applyBorder="1" applyAlignment="1">
      <alignment horizontal="center" vertical="center"/>
    </xf>
    <xf numFmtId="0" fontId="0" fillId="14" borderId="51" xfId="0" applyFill="1" applyBorder="1" applyAlignment="1">
      <alignment horizontal="center" vertical="center"/>
    </xf>
    <xf numFmtId="0" fontId="0" fillId="14" borderId="52" xfId="0" applyFill="1" applyBorder="1" applyAlignment="1">
      <alignment horizontal="center" vertical="center"/>
    </xf>
    <xf numFmtId="0" fontId="0" fillId="14" borderId="53" xfId="0" applyFill="1" applyBorder="1" applyAlignment="1">
      <alignment horizontal="center" vertical="center"/>
    </xf>
    <xf numFmtId="0" fontId="0" fillId="2" borderId="53" xfId="0" applyFill="1" applyBorder="1" applyAlignment="1">
      <alignment horizontal="center" vertical="center"/>
    </xf>
    <xf numFmtId="170" fontId="10" fillId="2" borderId="1" xfId="0" applyNumberFormat="1" applyFont="1" applyFill="1" applyBorder="1" applyAlignment="1">
      <alignment vertical="top" wrapText="1"/>
    </xf>
    <xf numFmtId="171" fontId="10" fillId="2" borderId="1" xfId="0" applyNumberFormat="1" applyFont="1" applyFill="1" applyBorder="1" applyAlignment="1">
      <alignment vertical="top" wrapText="1"/>
    </xf>
    <xf numFmtId="170" fontId="0" fillId="2" borderId="47" xfId="0" applyNumberFormat="1" applyFill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0" fillId="0" borderId="55" xfId="0" applyBorder="1" applyAlignment="1">
      <alignment horizontal="center" vertical="center"/>
    </xf>
    <xf numFmtId="172" fontId="0" fillId="0" borderId="7" xfId="0" applyNumberFormat="1" applyBorder="1"/>
    <xf numFmtId="172" fontId="0" fillId="0" borderId="55" xfId="0" applyNumberFormat="1" applyBorder="1"/>
    <xf numFmtId="172" fontId="0" fillId="0" borderId="13" xfId="0" applyNumberFormat="1" applyBorder="1"/>
    <xf numFmtId="172" fontId="0" fillId="0" borderId="10" xfId="0" applyNumberFormat="1" applyBorder="1"/>
    <xf numFmtId="172" fontId="0" fillId="0" borderId="23" xfId="0" applyNumberFormat="1" applyBorder="1"/>
    <xf numFmtId="171" fontId="0" fillId="0" borderId="0" xfId="0" applyNumberFormat="1" applyAlignment="1">
      <alignment horizontal="right" vertical="center"/>
    </xf>
    <xf numFmtId="0" fontId="0" fillId="0" borderId="57" xfId="0" applyBorder="1" applyAlignment="1">
      <alignment horizontal="center" vertical="center"/>
    </xf>
    <xf numFmtId="172" fontId="0" fillId="0" borderId="1" xfId="0" applyNumberFormat="1" applyBorder="1"/>
    <xf numFmtId="172" fontId="0" fillId="0" borderId="57" xfId="0" applyNumberFormat="1" applyBorder="1"/>
    <xf numFmtId="172" fontId="0" fillId="0" borderId="41" xfId="0" applyNumberFormat="1" applyBorder="1"/>
    <xf numFmtId="172" fontId="0" fillId="0" borderId="12" xfId="0" applyNumberFormat="1" applyBorder="1"/>
    <xf numFmtId="172" fontId="0" fillId="0" borderId="40" xfId="0" applyNumberFormat="1" applyBorder="1"/>
    <xf numFmtId="0" fontId="0" fillId="2" borderId="58" xfId="0" applyFill="1" applyBorder="1" applyAlignment="1">
      <alignment wrapText="1"/>
    </xf>
    <xf numFmtId="170" fontId="10" fillId="2" borderId="35" xfId="0" applyNumberFormat="1" applyFont="1" applyFill="1" applyBorder="1" applyAlignment="1">
      <alignment vertical="top" wrapText="1"/>
    </xf>
    <xf numFmtId="171" fontId="10" fillId="2" borderId="35" xfId="0" applyNumberFormat="1" applyFont="1" applyFill="1" applyBorder="1" applyAlignment="1">
      <alignment vertical="top" wrapText="1"/>
    </xf>
    <xf numFmtId="0" fontId="0" fillId="0" borderId="0" xfId="0" applyAlignment="1">
      <alignment wrapText="1"/>
    </xf>
    <xf numFmtId="0" fontId="0" fillId="0" borderId="63" xfId="0" applyBorder="1"/>
    <xf numFmtId="0" fontId="0" fillId="2" borderId="1" xfId="0" applyFill="1" applyBorder="1" applyAlignment="1">
      <alignment horizontal="center" vertical="center"/>
    </xf>
    <xf numFmtId="0" fontId="0" fillId="0" borderId="6" xfId="0" applyBorder="1"/>
    <xf numFmtId="173" fontId="0" fillId="0" borderId="1" xfId="0" applyNumberFormat="1" applyBorder="1"/>
    <xf numFmtId="2" fontId="0" fillId="0" borderId="6" xfId="0" applyNumberFormat="1" applyBorder="1"/>
    <xf numFmtId="0" fontId="2" fillId="2" borderId="1" xfId="0" applyFont="1" applyFill="1" applyBorder="1" applyAlignment="1">
      <alignment horizontal="left" vertical="center"/>
    </xf>
    <xf numFmtId="0" fontId="0" fillId="0" borderId="47" xfId="0" applyBorder="1" applyAlignment="1">
      <alignment wrapText="1"/>
    </xf>
    <xf numFmtId="170" fontId="0" fillId="0" borderId="47" xfId="0" applyNumberFormat="1" applyBorder="1" applyAlignment="1">
      <alignment wrapText="1"/>
    </xf>
    <xf numFmtId="0" fontId="10" fillId="0" borderId="47" xfId="0" applyFont="1" applyBorder="1" applyAlignment="1">
      <alignment wrapText="1"/>
    </xf>
    <xf numFmtId="0" fontId="0" fillId="0" borderId="7" xfId="0" applyBorder="1"/>
    <xf numFmtId="2" fontId="0" fillId="0" borderId="7" xfId="0" applyNumberFormat="1" applyBorder="1"/>
    <xf numFmtId="0" fontId="0" fillId="8" borderId="9" xfId="0" applyFill="1" applyBorder="1" applyAlignment="1">
      <alignment horizontal="center" vertical="center"/>
    </xf>
    <xf numFmtId="0" fontId="0" fillId="8" borderId="9" xfId="0" applyFill="1" applyBorder="1"/>
    <xf numFmtId="0" fontId="0" fillId="8" borderId="37" xfId="0" applyFill="1" applyBorder="1"/>
    <xf numFmtId="2" fontId="0" fillId="8" borderId="37" xfId="0" applyNumberFormat="1" applyFill="1" applyBorder="1"/>
    <xf numFmtId="170" fontId="10" fillId="2" borderId="47" xfId="0" applyNumberFormat="1" applyFont="1" applyFill="1" applyBorder="1" applyAlignment="1">
      <alignment wrapText="1"/>
    </xf>
    <xf numFmtId="2" fontId="0" fillId="0" borderId="0" xfId="0" applyNumberFormat="1"/>
    <xf numFmtId="170" fontId="10" fillId="0" borderId="47" xfId="0" applyNumberFormat="1" applyFont="1" applyBorder="1" applyAlignment="1">
      <alignment wrapText="1"/>
    </xf>
    <xf numFmtId="0" fontId="0" fillId="0" borderId="63" xfId="0" applyBorder="1" applyAlignment="1">
      <alignment horizontal="center" vertical="center"/>
    </xf>
    <xf numFmtId="2" fontId="0" fillId="0" borderId="63" xfId="0" applyNumberFormat="1" applyBorder="1"/>
    <xf numFmtId="0" fontId="0" fillId="0" borderId="32" xfId="0" applyBorder="1"/>
    <xf numFmtId="0" fontId="4" fillId="17" borderId="1" xfId="0" applyFont="1" applyFill="1" applyBorder="1" applyAlignment="1">
      <alignment horizontal="center" vertical="center"/>
    </xf>
    <xf numFmtId="170" fontId="10" fillId="15" borderId="64" xfId="0" applyNumberFormat="1" applyFont="1" applyFill="1" applyBorder="1" applyAlignment="1">
      <alignment vertical="top" wrapText="1"/>
    </xf>
    <xf numFmtId="173" fontId="4" fillId="17" borderId="1" xfId="0" applyNumberFormat="1" applyFont="1" applyFill="1" applyBorder="1" applyAlignment="1">
      <alignment horizontal="center" vertical="center"/>
    </xf>
    <xf numFmtId="170" fontId="0" fillId="0" borderId="6" xfId="0" applyNumberFormat="1" applyBorder="1"/>
    <xf numFmtId="0" fontId="0" fillId="2" borderId="65" xfId="0" applyFill="1" applyBorder="1" applyAlignment="1">
      <alignment wrapText="1"/>
    </xf>
    <xf numFmtId="170" fontId="10" fillId="2" borderId="3" xfId="0" applyNumberFormat="1" applyFont="1" applyFill="1" applyBorder="1" applyAlignment="1">
      <alignment vertical="top" wrapText="1"/>
    </xf>
    <xf numFmtId="171" fontId="10" fillId="2" borderId="3" xfId="0" applyNumberFormat="1" applyFont="1" applyFill="1" applyBorder="1" applyAlignment="1">
      <alignment vertical="top" wrapText="1"/>
    </xf>
    <xf numFmtId="170" fontId="10" fillId="15" borderId="66" xfId="0" applyNumberFormat="1" applyFont="1" applyFill="1" applyBorder="1" applyAlignment="1">
      <alignment vertical="top" wrapText="1"/>
    </xf>
    <xf numFmtId="0" fontId="10" fillId="2" borderId="47" xfId="0" applyFont="1" applyFill="1" applyBorder="1" applyAlignment="1">
      <alignment wrapText="1"/>
    </xf>
    <xf numFmtId="0" fontId="2" fillId="4" borderId="47" xfId="0" applyFont="1" applyFill="1" applyBorder="1" applyAlignment="1">
      <alignment wrapText="1"/>
    </xf>
    <xf numFmtId="170" fontId="10" fillId="4" borderId="1" xfId="0" applyNumberFormat="1" applyFont="1" applyFill="1" applyBorder="1" applyAlignment="1">
      <alignment vertical="top" wrapText="1"/>
    </xf>
    <xf numFmtId="171" fontId="10" fillId="4" borderId="1" xfId="0" applyNumberFormat="1" applyFont="1" applyFill="1" applyBorder="1" applyAlignment="1">
      <alignment vertical="top" wrapText="1"/>
    </xf>
    <xf numFmtId="0" fontId="0" fillId="0" borderId="31" xfId="0" applyBorder="1" applyAlignment="1">
      <alignment wrapText="1"/>
    </xf>
    <xf numFmtId="170" fontId="10" fillId="0" borderId="7" xfId="0" applyNumberFormat="1" applyFont="1" applyBorder="1" applyAlignment="1">
      <alignment vertical="top" wrapText="1"/>
    </xf>
    <xf numFmtId="171" fontId="10" fillId="0" borderId="7" xfId="0" applyNumberFormat="1" applyFont="1" applyBorder="1" applyAlignment="1">
      <alignment vertical="top" wrapText="1"/>
    </xf>
    <xf numFmtId="170" fontId="0" fillId="0" borderId="31" xfId="0" applyNumberFormat="1" applyBorder="1" applyAlignment="1">
      <alignment wrapText="1"/>
    </xf>
    <xf numFmtId="170" fontId="0" fillId="2" borderId="47" xfId="0" applyNumberFormat="1" applyFill="1" applyBorder="1" applyAlignment="1">
      <alignment wrapText="1"/>
    </xf>
    <xf numFmtId="0" fontId="2" fillId="11" borderId="67" xfId="0" applyFont="1" applyFill="1" applyBorder="1" applyAlignment="1">
      <alignment wrapText="1"/>
    </xf>
    <xf numFmtId="170" fontId="0" fillId="11" borderId="68" xfId="0" applyNumberFormat="1" applyFill="1" applyBorder="1"/>
    <xf numFmtId="0" fontId="0" fillId="0" borderId="13" xfId="0" applyBorder="1" applyAlignment="1">
      <alignment horizontal="center" vertical="center"/>
    </xf>
    <xf numFmtId="170" fontId="0" fillId="11" borderId="61" xfId="0" applyNumberFormat="1" applyFill="1" applyBorder="1"/>
    <xf numFmtId="2" fontId="0" fillId="0" borderId="13" xfId="0" applyNumberFormat="1" applyBorder="1"/>
    <xf numFmtId="170" fontId="2" fillId="11" borderId="67" xfId="0" applyNumberFormat="1" applyFont="1" applyFill="1" applyBorder="1" applyAlignment="1">
      <alignment wrapText="1"/>
    </xf>
    <xf numFmtId="170" fontId="0" fillId="0" borderId="7" xfId="0" applyNumberFormat="1" applyBorder="1"/>
    <xf numFmtId="170" fontId="0" fillId="11" borderId="69" xfId="0" applyNumberFormat="1" applyFill="1" applyBorder="1"/>
    <xf numFmtId="0" fontId="2" fillId="12" borderId="67" xfId="0" applyFont="1" applyFill="1" applyBorder="1" applyAlignment="1">
      <alignment wrapText="1"/>
    </xf>
    <xf numFmtId="170" fontId="0" fillId="12" borderId="68" xfId="0" applyNumberFormat="1" applyFill="1" applyBorder="1"/>
    <xf numFmtId="170" fontId="0" fillId="12" borderId="61" xfId="0" applyNumberFormat="1" applyFill="1" applyBorder="1"/>
    <xf numFmtId="170" fontId="2" fillId="12" borderId="67" xfId="0" applyNumberFormat="1" applyFont="1" applyFill="1" applyBorder="1" applyAlignment="1">
      <alignment wrapText="1"/>
    </xf>
    <xf numFmtId="170" fontId="0" fillId="12" borderId="69" xfId="0" applyNumberFormat="1" applyFill="1" applyBorder="1"/>
    <xf numFmtId="0" fontId="0" fillId="0" borderId="47" xfId="0" applyBorder="1" applyAlignment="1">
      <alignment vertical="top" wrapText="1"/>
    </xf>
    <xf numFmtId="0" fontId="2" fillId="8" borderId="9" xfId="0" applyFont="1" applyFill="1" applyBorder="1" applyAlignment="1">
      <alignment vertical="center" textRotation="90" wrapText="1"/>
    </xf>
    <xf numFmtId="174" fontId="0" fillId="2" borderId="49" xfId="0" applyNumberFormat="1" applyFill="1" applyBorder="1"/>
    <xf numFmtId="1" fontId="0" fillId="2" borderId="49" xfId="0" applyNumberFormat="1" applyFill="1" applyBorder="1"/>
    <xf numFmtId="174" fontId="0" fillId="0" borderId="32" xfId="0" applyNumberFormat="1" applyBorder="1"/>
    <xf numFmtId="2" fontId="0" fillId="0" borderId="37" xfId="0" applyNumberFormat="1" applyBorder="1"/>
    <xf numFmtId="0" fontId="0" fillId="0" borderId="30" xfId="0" applyBorder="1"/>
    <xf numFmtId="174" fontId="0" fillId="0" borderId="63" xfId="0" applyNumberFormat="1" applyBorder="1"/>
    <xf numFmtId="174" fontId="0" fillId="0" borderId="30" xfId="0" applyNumberFormat="1" applyBorder="1"/>
    <xf numFmtId="0" fontId="0" fillId="0" borderId="37" xfId="0" applyBorder="1"/>
    <xf numFmtId="0" fontId="0" fillId="0" borderId="35" xfId="0" applyBorder="1"/>
    <xf numFmtId="0" fontId="16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7" borderId="1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wrapText="1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left" wrapText="1"/>
    </xf>
    <xf numFmtId="0" fontId="17" fillId="0" borderId="0" xfId="0" applyFont="1"/>
    <xf numFmtId="0" fontId="17" fillId="0" borderId="1" xfId="0" applyFont="1" applyBorder="1" applyAlignment="1">
      <alignment horizontal="left" vertical="center"/>
    </xf>
    <xf numFmtId="0" fontId="15" fillId="0" borderId="0" xfId="0" applyFont="1" applyAlignment="1">
      <alignment horizontal="justify" vertical="center"/>
    </xf>
    <xf numFmtId="0" fontId="15" fillId="0" borderId="71" xfId="0" applyFont="1" applyBorder="1" applyAlignment="1">
      <alignment vertical="center" wrapText="1"/>
    </xf>
    <xf numFmtId="0" fontId="18" fillId="18" borderId="1" xfId="0" applyFont="1" applyFill="1" applyBorder="1" applyAlignment="1">
      <alignment horizontal="left" vertical="center" wrapText="1"/>
    </xf>
    <xf numFmtId="0" fontId="17" fillId="19" borderId="1" xfId="0" applyFont="1" applyFill="1" applyBorder="1" applyAlignment="1">
      <alignment horizontal="left" vertical="center" wrapText="1"/>
    </xf>
    <xf numFmtId="0" fontId="17" fillId="0" borderId="40" xfId="0" applyFont="1" applyBorder="1" applyAlignment="1">
      <alignment horizontal="left" vertical="center" wrapText="1"/>
    </xf>
    <xf numFmtId="0" fontId="17" fillId="0" borderId="35" xfId="0" applyFont="1" applyBorder="1" applyAlignment="1">
      <alignment horizontal="left" wrapText="1"/>
    </xf>
    <xf numFmtId="0" fontId="17" fillId="0" borderId="73" xfId="0" applyFont="1" applyBorder="1" applyAlignment="1">
      <alignment horizontal="left" wrapText="1"/>
    </xf>
    <xf numFmtId="0" fontId="17" fillId="20" borderId="40" xfId="0" applyFont="1" applyFill="1" applyBorder="1" applyAlignment="1">
      <alignment vertical="center" wrapText="1"/>
    </xf>
    <xf numFmtId="0" fontId="16" fillId="0" borderId="6" xfId="0" applyFont="1" applyBorder="1"/>
    <xf numFmtId="0" fontId="17" fillId="0" borderId="17" xfId="0" applyFont="1" applyBorder="1" applyAlignment="1">
      <alignment horizontal="left" wrapText="1"/>
    </xf>
    <xf numFmtId="0" fontId="17" fillId="0" borderId="35" xfId="0" applyFont="1" applyBorder="1" applyAlignment="1">
      <alignment horizontal="left" vertical="center" wrapText="1"/>
    </xf>
    <xf numFmtId="0" fontId="15" fillId="0" borderId="73" xfId="0" applyFont="1" applyBorder="1" applyAlignment="1">
      <alignment horizontal="justify" vertical="center"/>
    </xf>
    <xf numFmtId="0" fontId="0" fillId="0" borderId="73" xfId="0" applyBorder="1"/>
    <xf numFmtId="0" fontId="2" fillId="5" borderId="38" xfId="0" applyFont="1" applyFill="1" applyBorder="1" applyAlignment="1">
      <alignment vertical="center" wrapText="1"/>
    </xf>
    <xf numFmtId="169" fontId="0" fillId="21" borderId="1" xfId="0" applyNumberFormat="1" applyFill="1" applyBorder="1" applyAlignment="1">
      <alignment wrapText="1"/>
    </xf>
    <xf numFmtId="169" fontId="2" fillId="22" borderId="1" xfId="0" applyNumberFormat="1" applyFont="1" applyFill="1" applyBorder="1" applyAlignment="1">
      <alignment horizontal="center" vertical="center" wrapText="1"/>
    </xf>
    <xf numFmtId="167" fontId="0" fillId="23" borderId="35" xfId="0" applyNumberFormat="1" applyFill="1" applyBorder="1" applyAlignment="1">
      <alignment wrapText="1"/>
    </xf>
    <xf numFmtId="0" fontId="13" fillId="0" borderId="41" xfId="0" applyFont="1" applyBorder="1" applyAlignment="1">
      <alignment horizontal="center" vertical="center"/>
    </xf>
    <xf numFmtId="0" fontId="21" fillId="5" borderId="33" xfId="0" applyFont="1" applyFill="1" applyBorder="1" applyAlignment="1">
      <alignment wrapText="1"/>
    </xf>
    <xf numFmtId="0" fontId="21" fillId="5" borderId="38" xfId="0" applyFont="1" applyFill="1" applyBorder="1" applyAlignment="1">
      <alignment wrapText="1"/>
    </xf>
    <xf numFmtId="167" fontId="0" fillId="2" borderId="49" xfId="1" applyFont="1" applyFill="1" applyBorder="1"/>
    <xf numFmtId="0" fontId="0" fillId="2" borderId="73" xfId="0" applyFill="1" applyBorder="1" applyAlignment="1">
      <alignment horizontal="center" vertical="center"/>
    </xf>
    <xf numFmtId="170" fontId="0" fillId="0" borderId="30" xfId="0" applyNumberFormat="1" applyBorder="1"/>
    <xf numFmtId="170" fontId="0" fillId="0" borderId="70" xfId="0" applyNumberFormat="1" applyBorder="1"/>
    <xf numFmtId="169" fontId="0" fillId="8" borderId="7" xfId="0" applyNumberFormat="1" applyFill="1" applyBorder="1" applyAlignment="1">
      <alignment wrapText="1"/>
    </xf>
    <xf numFmtId="168" fontId="0" fillId="2" borderId="7" xfId="0" applyNumberFormat="1" applyFill="1" applyBorder="1" applyAlignment="1">
      <alignment wrapText="1"/>
    </xf>
    <xf numFmtId="16" fontId="21" fillId="2" borderId="1" xfId="0" applyNumberFormat="1" applyFont="1" applyFill="1" applyBorder="1" applyAlignment="1">
      <alignment horizontal="center" vertical="center" wrapText="1"/>
    </xf>
    <xf numFmtId="170" fontId="0" fillId="0" borderId="63" xfId="0" applyNumberFormat="1" applyBorder="1"/>
    <xf numFmtId="0" fontId="13" fillId="24" borderId="63" xfId="0" applyFont="1" applyFill="1" applyBorder="1" applyAlignment="1">
      <alignment horizontal="center" vertical="center"/>
    </xf>
    <xf numFmtId="0" fontId="0" fillId="24" borderId="0" xfId="0" applyFill="1"/>
    <xf numFmtId="0" fontId="1" fillId="24" borderId="63" xfId="0" applyFont="1" applyFill="1" applyBorder="1"/>
    <xf numFmtId="166" fontId="0" fillId="2" borderId="35" xfId="2" applyFont="1" applyFill="1" applyBorder="1" applyAlignment="1">
      <alignment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2" fontId="21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6" fontId="0" fillId="0" borderId="32" xfId="2" applyFont="1" applyBorder="1"/>
    <xf numFmtId="166" fontId="0" fillId="0" borderId="6" xfId="2" applyFont="1" applyBorder="1"/>
    <xf numFmtId="166" fontId="0" fillId="0" borderId="7" xfId="2" applyFont="1" applyBorder="1"/>
    <xf numFmtId="0" fontId="21" fillId="0" borderId="0" xfId="0" applyFont="1"/>
    <xf numFmtId="0" fontId="14" fillId="0" borderId="0" xfId="0" applyFont="1" applyAlignment="1">
      <alignment horizontal="right"/>
    </xf>
    <xf numFmtId="2" fontId="14" fillId="0" borderId="6" xfId="0" applyNumberFormat="1" applyFont="1" applyBorder="1"/>
    <xf numFmtId="0" fontId="14" fillId="0" borderId="6" xfId="0" applyFont="1" applyBorder="1"/>
    <xf numFmtId="2" fontId="14" fillId="0" borderId="30" xfId="0" applyNumberFormat="1" applyFont="1" applyBorder="1"/>
    <xf numFmtId="2" fontId="0" fillId="0" borderId="30" xfId="0" applyNumberFormat="1" applyBorder="1"/>
    <xf numFmtId="2" fontId="0" fillId="0" borderId="21" xfId="0" applyNumberFormat="1" applyBorder="1"/>
    <xf numFmtId="0" fontId="14" fillId="0" borderId="0" xfId="0" applyFont="1"/>
    <xf numFmtId="0" fontId="21" fillId="12" borderId="42" xfId="0" applyFont="1" applyFill="1" applyBorder="1" applyAlignment="1">
      <alignment vertical="top" wrapText="1"/>
    </xf>
    <xf numFmtId="0" fontId="2" fillId="13" borderId="41" xfId="0" applyFont="1" applyFill="1" applyBorder="1" applyAlignment="1">
      <alignment vertical="top" wrapText="1"/>
    </xf>
    <xf numFmtId="170" fontId="0" fillId="0" borderId="17" xfId="0" applyNumberFormat="1" applyBorder="1" applyAlignment="1">
      <alignment vertical="top" wrapText="1"/>
    </xf>
    <xf numFmtId="170" fontId="14" fillId="2" borderId="17" xfId="0" applyNumberFormat="1" applyFont="1" applyFill="1" applyBorder="1" applyAlignment="1">
      <alignment vertical="top" wrapText="1"/>
    </xf>
    <xf numFmtId="0" fontId="0" fillId="2" borderId="38" xfId="0" applyFill="1" applyBorder="1" applyAlignment="1">
      <alignment wrapText="1"/>
    </xf>
    <xf numFmtId="0" fontId="0" fillId="0" borderId="17" xfId="0" applyBorder="1" applyAlignment="1">
      <alignment wrapText="1"/>
    </xf>
    <xf numFmtId="170" fontId="0" fillId="0" borderId="17" xfId="0" applyNumberFormat="1" applyBorder="1" applyAlignment="1">
      <alignment wrapText="1"/>
    </xf>
    <xf numFmtId="0" fontId="10" fillId="0" borderId="17" xfId="0" applyFont="1" applyBorder="1" applyAlignment="1">
      <alignment wrapText="1"/>
    </xf>
    <xf numFmtId="170" fontId="10" fillId="2" borderId="17" xfId="0" applyNumberFormat="1" applyFont="1" applyFill="1" applyBorder="1" applyAlignment="1">
      <alignment wrapText="1"/>
    </xf>
    <xf numFmtId="170" fontId="10" fillId="0" borderId="17" xfId="0" applyNumberFormat="1" applyFont="1" applyBorder="1" applyAlignment="1">
      <alignment wrapText="1"/>
    </xf>
    <xf numFmtId="0" fontId="14" fillId="2" borderId="39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2" fillId="4" borderId="17" xfId="0" applyFont="1" applyFill="1" applyBorder="1" applyAlignment="1">
      <alignment wrapText="1"/>
    </xf>
    <xf numFmtId="0" fontId="14" fillId="0" borderId="39" xfId="0" applyFont="1" applyBorder="1" applyAlignment="1">
      <alignment wrapText="1"/>
    </xf>
    <xf numFmtId="170" fontId="14" fillId="2" borderId="17" xfId="0" applyNumberFormat="1" applyFont="1" applyFill="1" applyBorder="1" applyAlignment="1">
      <alignment wrapText="1"/>
    </xf>
    <xf numFmtId="0" fontId="14" fillId="0" borderId="30" xfId="0" applyFont="1" applyBorder="1" applyAlignment="1">
      <alignment wrapText="1"/>
    </xf>
    <xf numFmtId="170" fontId="2" fillId="11" borderId="60" xfId="0" applyNumberFormat="1" applyFont="1" applyFill="1" applyBorder="1" applyAlignment="1">
      <alignment wrapText="1"/>
    </xf>
    <xf numFmtId="0" fontId="0" fillId="8" borderId="30" xfId="0" applyFill="1" applyBorder="1"/>
    <xf numFmtId="0" fontId="2" fillId="0" borderId="35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0" fontId="21" fillId="13" borderId="83" xfId="0" applyFont="1" applyFill="1" applyBorder="1" applyAlignment="1">
      <alignment vertical="top" wrapText="1"/>
    </xf>
    <xf numFmtId="0" fontId="2" fillId="13" borderId="84" xfId="0" applyFont="1" applyFill="1" applyBorder="1" applyAlignment="1">
      <alignment vertical="top" wrapText="1"/>
    </xf>
    <xf numFmtId="0" fontId="2" fillId="0" borderId="85" xfId="0" applyFont="1" applyBorder="1" applyAlignment="1">
      <alignment vertical="top" wrapText="1"/>
    </xf>
    <xf numFmtId="170" fontId="10" fillId="15" borderId="86" xfId="0" applyNumberFormat="1" applyFont="1" applyFill="1" applyBorder="1" applyAlignment="1">
      <alignment vertical="top" wrapText="1"/>
    </xf>
    <xf numFmtId="0" fontId="0" fillId="2" borderId="85" xfId="0" applyFill="1" applyBorder="1" applyAlignment="1">
      <alignment wrapText="1"/>
    </xf>
    <xf numFmtId="0" fontId="0" fillId="0" borderId="85" xfId="0" applyBorder="1" applyAlignment="1">
      <alignment vertical="top" wrapText="1"/>
    </xf>
    <xf numFmtId="0" fontId="0" fillId="2" borderId="87" xfId="0" applyFill="1" applyBorder="1" applyAlignment="1">
      <alignment wrapText="1"/>
    </xf>
    <xf numFmtId="0" fontId="0" fillId="0" borderId="85" xfId="0" applyBorder="1" applyAlignment="1">
      <alignment wrapText="1"/>
    </xf>
    <xf numFmtId="0" fontId="10" fillId="0" borderId="85" xfId="0" applyFont="1" applyBorder="1" applyAlignment="1">
      <alignment wrapText="1"/>
    </xf>
    <xf numFmtId="170" fontId="10" fillId="15" borderId="82" xfId="0" applyNumberFormat="1" applyFont="1" applyFill="1" applyBorder="1" applyAlignment="1">
      <alignment vertical="top" wrapText="1"/>
    </xf>
    <xf numFmtId="0" fontId="14" fillId="2" borderId="81" xfId="0" applyFont="1" applyFill="1" applyBorder="1" applyAlignment="1">
      <alignment wrapText="1"/>
    </xf>
    <xf numFmtId="170" fontId="10" fillId="2" borderId="7" xfId="0" applyNumberFormat="1" applyFont="1" applyFill="1" applyBorder="1" applyAlignment="1">
      <alignment vertical="top" wrapText="1"/>
    </xf>
    <xf numFmtId="171" fontId="10" fillId="2" borderId="7" xfId="0" applyNumberFormat="1" applyFont="1" applyFill="1" applyBorder="1" applyAlignment="1">
      <alignment vertical="top" wrapText="1"/>
    </xf>
    <xf numFmtId="170" fontId="10" fillId="15" borderId="88" xfId="0" applyNumberFormat="1" applyFont="1" applyFill="1" applyBorder="1" applyAlignment="1">
      <alignment vertical="top" wrapText="1"/>
    </xf>
    <xf numFmtId="0" fontId="14" fillId="0" borderId="85" xfId="0" applyFont="1" applyBorder="1" applyAlignment="1">
      <alignment wrapText="1"/>
    </xf>
    <xf numFmtId="0" fontId="10" fillId="2" borderId="85" xfId="0" applyFont="1" applyFill="1" applyBorder="1" applyAlignment="1">
      <alignment wrapText="1"/>
    </xf>
    <xf numFmtId="0" fontId="2" fillId="4" borderId="85" xfId="0" applyFont="1" applyFill="1" applyBorder="1" applyAlignment="1">
      <alignment wrapText="1"/>
    </xf>
    <xf numFmtId="0" fontId="14" fillId="0" borderId="81" xfId="0" applyFont="1" applyBorder="1" applyAlignment="1">
      <alignment wrapText="1"/>
    </xf>
    <xf numFmtId="170" fontId="14" fillId="2" borderId="85" xfId="0" applyNumberFormat="1" applyFont="1" applyFill="1" applyBorder="1" applyAlignment="1">
      <alignment wrapText="1"/>
    </xf>
    <xf numFmtId="0" fontId="14" fillId="0" borderId="89" xfId="0" applyFont="1" applyBorder="1" applyAlignment="1">
      <alignment wrapText="1"/>
    </xf>
    <xf numFmtId="0" fontId="2" fillId="11" borderId="90" xfId="0" applyFont="1" applyFill="1" applyBorder="1" applyAlignment="1">
      <alignment wrapText="1"/>
    </xf>
    <xf numFmtId="170" fontId="0" fillId="11" borderId="91" xfId="0" applyNumberFormat="1" applyFill="1" applyBorder="1"/>
    <xf numFmtId="0" fontId="0" fillId="8" borderId="92" xfId="0" applyFill="1" applyBorder="1"/>
    <xf numFmtId="0" fontId="0" fillId="8" borderId="93" xfId="0" applyFill="1" applyBorder="1"/>
    <xf numFmtId="0" fontId="0" fillId="8" borderId="94" xfId="0" applyFill="1" applyBorder="1"/>
    <xf numFmtId="0" fontId="21" fillId="0" borderId="32" xfId="0" applyFont="1" applyBorder="1" applyAlignment="1">
      <alignment horizontal="center" vertical="center" wrapText="1"/>
    </xf>
    <xf numFmtId="0" fontId="12" fillId="0" borderId="34" xfId="0" applyFont="1" applyBorder="1" applyAlignment="1">
      <alignment horizontal="center" vertical="center" wrapText="1"/>
    </xf>
    <xf numFmtId="166" fontId="0" fillId="0" borderId="63" xfId="0" applyNumberFormat="1" applyBorder="1"/>
    <xf numFmtId="0" fontId="14" fillId="2" borderId="1" xfId="0" applyFont="1" applyFill="1" applyBorder="1" applyAlignment="1">
      <alignment horizontal="center" vertical="center" wrapText="1"/>
    </xf>
    <xf numFmtId="170" fontId="0" fillId="0" borderId="73" xfId="0" applyNumberFormat="1" applyBorder="1"/>
    <xf numFmtId="0" fontId="21" fillId="2" borderId="1" xfId="0" applyFont="1" applyFill="1" applyBorder="1" applyAlignment="1">
      <alignment horizontal="left" vertical="center"/>
    </xf>
    <xf numFmtId="0" fontId="5" fillId="0" borderId="23" xfId="0" applyFont="1" applyBorder="1"/>
    <xf numFmtId="168" fontId="0" fillId="0" borderId="73" xfId="0" applyNumberFormat="1" applyBorder="1"/>
    <xf numFmtId="0" fontId="21" fillId="2" borderId="73" xfId="0" applyFont="1" applyFill="1" applyBorder="1" applyAlignment="1">
      <alignment horizontal="left" vertical="center"/>
    </xf>
    <xf numFmtId="9" fontId="0" fillId="0" borderId="73" xfId="0" applyNumberFormat="1" applyBorder="1" applyAlignment="1">
      <alignment horizontal="right"/>
    </xf>
    <xf numFmtId="0" fontId="21" fillId="0" borderId="0" xfId="0" applyFont="1" applyAlignment="1">
      <alignment wrapText="1"/>
    </xf>
    <xf numFmtId="0" fontId="0" fillId="25" borderId="50" xfId="0" applyFill="1" applyBorder="1" applyAlignment="1">
      <alignment horizontal="center" vertical="center"/>
    </xf>
    <xf numFmtId="0" fontId="0" fillId="25" borderId="51" xfId="0" applyFill="1" applyBorder="1" applyAlignment="1">
      <alignment horizontal="center" vertical="center"/>
    </xf>
    <xf numFmtId="0" fontId="0" fillId="25" borderId="52" xfId="0" applyFill="1" applyBorder="1" applyAlignment="1">
      <alignment horizontal="center" vertical="center"/>
    </xf>
    <xf numFmtId="0" fontId="0" fillId="25" borderId="19" xfId="0" applyFill="1" applyBorder="1" applyAlignment="1">
      <alignment horizontal="center" vertical="center"/>
    </xf>
    <xf numFmtId="0" fontId="21" fillId="0" borderId="35" xfId="0" applyFont="1" applyBorder="1" applyAlignment="1">
      <alignment horizontal="center" vertical="center" wrapText="1"/>
    </xf>
    <xf numFmtId="10" fontId="0" fillId="26" borderId="73" xfId="0" applyNumberFormat="1" applyFill="1" applyBorder="1"/>
    <xf numFmtId="171" fontId="0" fillId="26" borderId="48" xfId="0" applyNumberFormat="1" applyFill="1" applyBorder="1" applyAlignment="1">
      <alignment horizontal="right" vertical="center"/>
    </xf>
    <xf numFmtId="171" fontId="0" fillId="26" borderId="61" xfId="0" applyNumberFormat="1" applyFill="1" applyBorder="1" applyAlignment="1">
      <alignment horizontal="right" vertical="center"/>
    </xf>
    <xf numFmtId="2" fontId="14" fillId="26" borderId="30" xfId="0" applyNumberFormat="1" applyFont="1" applyFill="1" applyBorder="1"/>
    <xf numFmtId="0" fontId="11" fillId="2" borderId="87" xfId="0" applyFont="1" applyFill="1" applyBorder="1" applyAlignment="1">
      <alignment wrapText="1"/>
    </xf>
    <xf numFmtId="0" fontId="11" fillId="0" borderId="85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2" borderId="38" xfId="0" applyFont="1" applyFill="1" applyBorder="1" applyAlignment="1">
      <alignment wrapText="1"/>
    </xf>
    <xf numFmtId="0" fontId="1" fillId="0" borderId="41" xfId="0" applyFont="1" applyBorder="1" applyAlignment="1">
      <alignment horizontal="center" vertical="center"/>
    </xf>
    <xf numFmtId="165" fontId="0" fillId="0" borderId="0" xfId="3" applyFont="1" applyAlignment="1"/>
    <xf numFmtId="167" fontId="2" fillId="4" borderId="17" xfId="0" applyNumberFormat="1" applyFont="1" applyFill="1" applyBorder="1" applyAlignment="1">
      <alignment wrapText="1"/>
    </xf>
    <xf numFmtId="170" fontId="0" fillId="0" borderId="23" xfId="0" applyNumberFormat="1" applyBorder="1" applyAlignment="1">
      <alignment horizontal="right"/>
    </xf>
    <xf numFmtId="0" fontId="11" fillId="0" borderId="81" xfId="0" applyFont="1" applyBorder="1" applyAlignment="1">
      <alignment wrapText="1"/>
    </xf>
    <xf numFmtId="2" fontId="0" fillId="0" borderId="23" xfId="0" applyNumberFormat="1" applyBorder="1" applyAlignment="1">
      <alignment horizontal="right"/>
    </xf>
    <xf numFmtId="167" fontId="0" fillId="0" borderId="23" xfId="0" applyNumberFormat="1" applyBorder="1" applyAlignment="1">
      <alignment horizontal="right"/>
    </xf>
    <xf numFmtId="167" fontId="0" fillId="0" borderId="23" xfId="1" applyFont="1" applyBorder="1" applyAlignment="1">
      <alignment horizontal="right"/>
    </xf>
    <xf numFmtId="10" fontId="0" fillId="0" borderId="23" xfId="0" applyNumberFormat="1" applyBorder="1" applyAlignment="1">
      <alignment horizontal="right"/>
    </xf>
    <xf numFmtId="2" fontId="0" fillId="26" borderId="40" xfId="0" applyNumberFormat="1" applyFill="1" applyBorder="1" applyAlignment="1">
      <alignment horizontal="right"/>
    </xf>
    <xf numFmtId="170" fontId="4" fillId="17" borderId="1" xfId="0" applyNumberFormat="1" applyFont="1" applyFill="1" applyBorder="1" applyAlignment="1">
      <alignment horizontal="center" vertical="center"/>
    </xf>
    <xf numFmtId="0" fontId="23" fillId="27" borderId="95" xfId="0" applyFont="1" applyFill="1" applyBorder="1" applyAlignment="1">
      <alignment vertical="center" wrapText="1"/>
    </xf>
    <xf numFmtId="0" fontId="23" fillId="27" borderId="96" xfId="0" applyFont="1" applyFill="1" applyBorder="1" applyAlignment="1">
      <alignment vertical="center" wrapText="1"/>
    </xf>
    <xf numFmtId="9" fontId="0" fillId="0" borderId="97" xfId="0" applyNumberFormat="1" applyBorder="1"/>
    <xf numFmtId="164" fontId="0" fillId="0" borderId="97" xfId="0" applyNumberFormat="1" applyBorder="1"/>
    <xf numFmtId="9" fontId="0" fillId="0" borderId="73" xfId="0" applyNumberFormat="1" applyBorder="1"/>
    <xf numFmtId="0" fontId="24" fillId="0" borderId="0" xfId="0" applyFont="1" applyAlignment="1">
      <alignment vertical="center"/>
    </xf>
    <xf numFmtId="0" fontId="20" fillId="6" borderId="8" xfId="0" applyFont="1" applyFill="1" applyBorder="1" applyAlignment="1">
      <alignment horizontal="center" vertical="center" textRotation="255"/>
    </xf>
    <xf numFmtId="0" fontId="20" fillId="6" borderId="11" xfId="0" applyFont="1" applyFill="1" applyBorder="1" applyAlignment="1">
      <alignment horizontal="center" vertical="center" textRotation="255"/>
    </xf>
    <xf numFmtId="0" fontId="18" fillId="0" borderId="19" xfId="0" applyFont="1" applyBorder="1"/>
    <xf numFmtId="0" fontId="20" fillId="6" borderId="45" xfId="0" applyFont="1" applyFill="1" applyBorder="1" applyAlignment="1">
      <alignment horizontal="center" vertical="center" textRotation="255" wrapText="1"/>
    </xf>
    <xf numFmtId="0" fontId="20" fillId="6" borderId="11" xfId="0" applyFont="1" applyFill="1" applyBorder="1" applyAlignment="1">
      <alignment horizontal="center" vertical="center" textRotation="255" wrapText="1"/>
    </xf>
    <xf numFmtId="0" fontId="18" fillId="0" borderId="11" xfId="0" applyFont="1" applyBorder="1"/>
    <xf numFmtId="0" fontId="18" fillId="0" borderId="72" xfId="0" applyFont="1" applyBorder="1"/>
    <xf numFmtId="0" fontId="18" fillId="0" borderId="74" xfId="0" applyFont="1" applyBorder="1"/>
    <xf numFmtId="0" fontId="3" fillId="3" borderId="2" xfId="0" applyFont="1" applyFill="1" applyBorder="1" applyAlignment="1">
      <alignment horizontal="center" vertical="center" wrapText="1"/>
    </xf>
    <xf numFmtId="0" fontId="1" fillId="0" borderId="4" xfId="0" applyFont="1" applyBorder="1"/>
    <xf numFmtId="0" fontId="20" fillId="6" borderId="8" xfId="0" applyFont="1" applyFill="1" applyBorder="1" applyAlignment="1">
      <alignment horizontal="center" vertical="center" textRotation="255" wrapText="1"/>
    </xf>
    <xf numFmtId="0" fontId="18" fillId="0" borderId="11" xfId="0" applyFont="1" applyBorder="1" applyAlignment="1">
      <alignment wrapText="1"/>
    </xf>
    <xf numFmtId="0" fontId="18" fillId="0" borderId="19" xfId="0" applyFont="1" applyBorder="1" applyAlignment="1">
      <alignment wrapText="1"/>
    </xf>
    <xf numFmtId="0" fontId="0" fillId="7" borderId="32" xfId="0" applyFill="1" applyBorder="1" applyAlignment="1">
      <alignment horizontal="center" vertical="center"/>
    </xf>
    <xf numFmtId="0" fontId="1" fillId="0" borderId="7" xfId="0" applyFont="1" applyBorder="1"/>
    <xf numFmtId="0" fontId="2" fillId="7" borderId="23" xfId="0" applyFont="1" applyFill="1" applyBorder="1" applyAlignment="1">
      <alignment horizontal="center" vertical="center" wrapText="1"/>
    </xf>
    <xf numFmtId="0" fontId="2" fillId="7" borderId="70" xfId="0" applyFont="1" applyFill="1" applyBorder="1" applyAlignment="1">
      <alignment horizontal="center" vertical="center" wrapText="1"/>
    </xf>
    <xf numFmtId="0" fontId="2" fillId="7" borderId="39" xfId="0" applyFont="1" applyFill="1" applyBorder="1" applyAlignment="1">
      <alignment horizontal="center" vertical="center" wrapText="1"/>
    </xf>
    <xf numFmtId="0" fontId="21" fillId="7" borderId="23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1" fillId="0" borderId="18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23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2" fillId="2" borderId="14" xfId="0" applyFont="1" applyFill="1" applyBorder="1" applyAlignment="1">
      <alignment horizontal="center" vertical="center"/>
    </xf>
    <xf numFmtId="0" fontId="1" fillId="0" borderId="15" xfId="0" applyFont="1" applyBorder="1"/>
    <xf numFmtId="0" fontId="1" fillId="0" borderId="49" xfId="0" applyFont="1" applyBorder="1"/>
    <xf numFmtId="0" fontId="1" fillId="0" borderId="21" xfId="0" applyFont="1" applyBorder="1"/>
    <xf numFmtId="0" fontId="2" fillId="7" borderId="73" xfId="0" applyFont="1" applyFill="1" applyBorder="1" applyAlignment="1">
      <alignment horizontal="center" vertical="center" wrapText="1"/>
    </xf>
    <xf numFmtId="0" fontId="2" fillId="7" borderId="75" xfId="0" applyFont="1" applyFill="1" applyBorder="1" applyAlignment="1">
      <alignment horizontal="center" vertical="center" wrapText="1"/>
    </xf>
    <xf numFmtId="0" fontId="9" fillId="6" borderId="25" xfId="0" applyFont="1" applyFill="1" applyBorder="1" applyAlignment="1">
      <alignment horizontal="center" vertical="center" textRotation="90" wrapText="1"/>
    </xf>
    <xf numFmtId="0" fontId="1" fillId="0" borderId="30" xfId="0" applyFont="1" applyBorder="1"/>
    <xf numFmtId="0" fontId="1" fillId="0" borderId="70" xfId="0" applyFont="1" applyBorder="1"/>
    <xf numFmtId="0" fontId="21" fillId="11" borderId="77" xfId="0" applyFont="1" applyFill="1" applyBorder="1" applyAlignment="1">
      <alignment horizontal="center" vertical="center" wrapText="1"/>
    </xf>
    <xf numFmtId="0" fontId="1" fillId="0" borderId="81" xfId="0" applyFont="1" applyBorder="1"/>
    <xf numFmtId="0" fontId="21" fillId="11" borderId="78" xfId="0" applyFont="1" applyFill="1" applyBorder="1" applyAlignment="1">
      <alignment horizontal="center" wrapText="1"/>
    </xf>
    <xf numFmtId="0" fontId="1" fillId="0" borderId="79" xfId="0" applyFont="1" applyBorder="1"/>
    <xf numFmtId="0" fontId="1" fillId="0" borderId="80" xfId="0" applyFont="1" applyBorder="1"/>
    <xf numFmtId="0" fontId="21" fillId="11" borderId="76" xfId="0" applyFont="1" applyFill="1" applyBorder="1" applyAlignment="1">
      <alignment horizontal="center" vertical="center" wrapText="1"/>
    </xf>
    <xf numFmtId="0" fontId="1" fillId="0" borderId="39" xfId="0" applyFont="1" applyBorder="1"/>
    <xf numFmtId="0" fontId="4" fillId="12" borderId="27" xfId="0" applyFont="1" applyFill="1" applyBorder="1" applyAlignment="1">
      <alignment horizontal="center" wrapText="1"/>
    </xf>
    <xf numFmtId="0" fontId="1" fillId="0" borderId="28" xfId="0" applyFont="1" applyBorder="1"/>
    <xf numFmtId="0" fontId="1" fillId="0" borderId="29" xfId="0" applyFont="1" applyBorder="1"/>
    <xf numFmtId="0" fontId="4" fillId="11" borderId="27" xfId="0" applyFont="1" applyFill="1" applyBorder="1" applyAlignment="1">
      <alignment horizontal="center" wrapText="1"/>
    </xf>
    <xf numFmtId="0" fontId="21" fillId="12" borderId="26" xfId="0" applyFont="1" applyFill="1" applyBorder="1" applyAlignment="1">
      <alignment horizontal="center" vertical="center" wrapText="1"/>
    </xf>
    <xf numFmtId="0" fontId="1" fillId="0" borderId="31" xfId="0" applyFont="1" applyBorder="1"/>
    <xf numFmtId="0" fontId="2" fillId="12" borderId="27" xfId="0" applyFont="1" applyFill="1" applyBorder="1" applyAlignment="1">
      <alignment horizontal="center" wrapText="1"/>
    </xf>
    <xf numFmtId="0" fontId="0" fillId="14" borderId="44" xfId="0" applyFill="1" applyBorder="1" applyAlignment="1">
      <alignment horizontal="center"/>
    </xf>
    <xf numFmtId="0" fontId="1" fillId="0" borderId="22" xfId="0" applyFont="1" applyBorder="1"/>
    <xf numFmtId="0" fontId="1" fillId="0" borderId="24" xfId="0" applyFont="1" applyBorder="1"/>
    <xf numFmtId="0" fontId="0" fillId="2" borderId="46" xfId="0" applyFill="1" applyBorder="1" applyAlignment="1">
      <alignment horizontal="center"/>
    </xf>
    <xf numFmtId="0" fontId="1" fillId="0" borderId="5" xfId="0" applyFont="1" applyBorder="1"/>
    <xf numFmtId="0" fontId="0" fillId="6" borderId="56" xfId="0" applyFill="1" applyBorder="1" applyAlignment="1">
      <alignment horizontal="center" vertical="center"/>
    </xf>
    <xf numFmtId="0" fontId="1" fillId="0" borderId="12" xfId="0" applyFont="1" applyBorder="1"/>
    <xf numFmtId="0" fontId="0" fillId="6" borderId="59" xfId="0" applyFill="1" applyBorder="1" applyAlignment="1">
      <alignment horizontal="center" vertical="center"/>
    </xf>
    <xf numFmtId="0" fontId="1" fillId="0" borderId="60" xfId="0" applyFont="1" applyBorder="1"/>
    <xf numFmtId="0" fontId="2" fillId="6" borderId="54" xfId="0" applyFont="1" applyFill="1" applyBorder="1" applyAlignment="1">
      <alignment horizontal="center" vertical="center"/>
    </xf>
    <xf numFmtId="0" fontId="0" fillId="9" borderId="44" xfId="0" applyFill="1" applyBorder="1" applyAlignment="1">
      <alignment horizontal="center"/>
    </xf>
    <xf numFmtId="0" fontId="8" fillId="9" borderId="20" xfId="0" applyFont="1" applyFill="1" applyBorder="1" applyAlignment="1">
      <alignment horizontal="center" vertical="center" wrapText="1"/>
    </xf>
    <xf numFmtId="0" fontId="8" fillId="10" borderId="20" xfId="0" applyFont="1" applyFill="1" applyBorder="1" applyAlignment="1">
      <alignment horizontal="center" vertical="center" wrapText="1"/>
    </xf>
    <xf numFmtId="0" fontId="8" fillId="16" borderId="20" xfId="0" applyFont="1" applyFill="1" applyBorder="1" applyAlignment="1">
      <alignment horizontal="center" vertical="center"/>
    </xf>
    <xf numFmtId="0" fontId="8" fillId="16" borderId="62" xfId="0" applyFont="1" applyFill="1" applyBorder="1" applyAlignment="1">
      <alignment horizontal="center" vertical="center"/>
    </xf>
    <xf numFmtId="0" fontId="1" fillId="0" borderId="62" xfId="0" applyFont="1" applyBorder="1"/>
    <xf numFmtId="0" fontId="25" fillId="0" borderId="0" xfId="0" applyFont="1"/>
    <xf numFmtId="0" fontId="26" fillId="0" borderId="0" xfId="0" applyFont="1" applyAlignment="1">
      <alignment horizontal="justify" vertical="center"/>
    </xf>
    <xf numFmtId="0" fontId="27" fillId="0" borderId="0" xfId="0" applyFont="1" applyAlignment="1">
      <alignment vertical="center"/>
    </xf>
    <xf numFmtId="0" fontId="29" fillId="0" borderId="0" xfId="0" applyFont="1" applyAlignment="1">
      <alignment horizontal="left" vertical="center" indent="15"/>
    </xf>
    <xf numFmtId="0" fontId="30" fillId="0" borderId="0" xfId="0" applyFont="1"/>
    <xf numFmtId="0" fontId="31" fillId="0" borderId="0" xfId="0" applyFont="1" applyAlignment="1">
      <alignment horizontal="left" vertical="center" indent="15"/>
    </xf>
    <xf numFmtId="0" fontId="32" fillId="0" borderId="0" xfId="0" applyFont="1" applyAlignment="1">
      <alignment horizontal="right"/>
    </xf>
    <xf numFmtId="0" fontId="33" fillId="0" borderId="0" xfId="0" applyFont="1" applyAlignment="1">
      <alignment vertical="center"/>
    </xf>
    <xf numFmtId="0" fontId="2" fillId="0" borderId="0" xfId="0" applyFont="1"/>
  </cellXfs>
  <cellStyles count="4">
    <cellStyle name="Moeda" xfId="2" builtinId="4"/>
    <cellStyle name="Normal" xfId="0" builtinId="0"/>
    <cellStyle name="Separador de milhares [0]" xfId="3" builtinId="6"/>
    <cellStyle name="Vírgula" xfId="1" builtinId="3"/>
  </cellStyles>
  <dxfs count="5">
    <dxf>
      <font>
        <color rgb="FF9C0006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9C0006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Result_Profit!$J$19</c:f>
              <c:strCache>
                <c:ptCount val="1"/>
                <c:pt idx="0">
                  <c:v>USD</c:v>
                </c:pt>
              </c:strCache>
            </c:strRef>
          </c:tx>
          <c:spPr>
            <a:solidFill>
              <a:schemeClr val="accent1">
                <a:alpha val="70000"/>
              </a:schemeClr>
            </a:solidFill>
            <a:ln>
              <a:noFill/>
            </a:ln>
            <a:effectLst/>
          </c:spPr>
          <c:invertIfNegative val="0"/>
          <c:cat>
            <c:numRef>
              <c:f>Result_Profit!$I$20:$I$30</c:f>
              <c:numCache>
                <c:formatCode>0%</c:formatCode>
                <c:ptCount val="11"/>
                <c:pt idx="0">
                  <c:v>0.05</c:v>
                </c:pt>
                <c:pt idx="1">
                  <c:v>0.06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0.09</c:v>
                </c:pt>
                <c:pt idx="5">
                  <c:v>0.1</c:v>
                </c:pt>
                <c:pt idx="6">
                  <c:v>0.11</c:v>
                </c:pt>
                <c:pt idx="7">
                  <c:v>0.12</c:v>
                </c:pt>
                <c:pt idx="8">
                  <c:v>0.13</c:v>
                </c:pt>
                <c:pt idx="9">
                  <c:v>0.14000000000000001</c:v>
                </c:pt>
                <c:pt idx="10">
                  <c:v>0.15</c:v>
                </c:pt>
              </c:numCache>
            </c:numRef>
          </c:cat>
          <c:val>
            <c:numRef>
              <c:f>Result_Profit!$J$20:$J$30</c:f>
              <c:numCache>
                <c:formatCode>"$"#,##0.00_);[Red]\("$"#,##0.00\)</c:formatCode>
                <c:ptCount val="11"/>
                <c:pt idx="0">
                  <c:v>4347.0729403248934</c:v>
                </c:pt>
                <c:pt idx="1">
                  <c:v>3642.4062113370728</c:v>
                </c:pt>
                <c:pt idx="2">
                  <c:v>3057.27985652595</c:v>
                </c:pt>
                <c:pt idx="3">
                  <c:v>2569.6351680673738</c:v>
                </c:pt>
                <c:pt idx="4">
                  <c:v>2161.7986066860644</c:v>
                </c:pt>
                <c:pt idx="5">
                  <c:v>1819.5522821980794</c:v>
                </c:pt>
                <c:pt idx="6">
                  <c:v>1531.4127395140429</c:v>
                </c:pt>
                <c:pt idx="7">
                  <c:v>1288.0690360877811</c:v>
                </c:pt>
                <c:pt idx="8">
                  <c:v>1081.9431382853618</c:v>
                </c:pt>
                <c:pt idx="9">
                  <c:v>906.84463111601087</c:v>
                </c:pt>
                <c:pt idx="10">
                  <c:v>757.69844095244639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71-4385-B6C4-65DF5C034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342427032"/>
        <c:axId val="342433264"/>
      </c:barChart>
      <c:catAx>
        <c:axId val="342427032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42433264"/>
        <c:crosses val="autoZero"/>
        <c:auto val="1"/>
        <c:lblAlgn val="ctr"/>
        <c:lblOffset val="100"/>
        <c:noMultiLvlLbl val="0"/>
      </c:catAx>
      <c:valAx>
        <c:axId val="342433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&quot;$&quot;#,##0.00_);[Red]\(&quot;$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42427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220265</xdr:colOff>
      <xdr:row>16</xdr:row>
      <xdr:rowOff>158352</xdr:rowOff>
    </xdr:from>
    <xdr:to>
      <xdr:col>16</xdr:col>
      <xdr:colOff>267890</xdr:colOff>
      <xdr:row>30</xdr:row>
      <xdr:rowOff>79771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212649B-8189-41AB-8602-32587696E7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CTIVITIES\20190624%20Restorasi%20Ekosistem\ADMINISTRATION\HASIL%20LAPANG\perhitungan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3"/>
      <sheetName val="Sheet2"/>
      <sheetName val="Sheet4"/>
    </sheetNames>
    <sheetDataSet>
      <sheetData sheetId="0">
        <row r="7">
          <cell r="F7">
            <v>0</v>
          </cell>
          <cell r="K7">
            <v>0</v>
          </cell>
          <cell r="T7">
            <v>0</v>
          </cell>
        </row>
        <row r="8">
          <cell r="K8">
            <v>0</v>
          </cell>
          <cell r="T8">
            <v>0</v>
          </cell>
        </row>
        <row r="9">
          <cell r="K9">
            <v>0</v>
          </cell>
          <cell r="T9">
            <v>0</v>
          </cell>
        </row>
        <row r="10">
          <cell r="K10">
            <v>0</v>
          </cell>
          <cell r="T10">
            <v>0</v>
          </cell>
        </row>
        <row r="11">
          <cell r="K11">
            <v>0</v>
          </cell>
          <cell r="T11">
            <v>0</v>
          </cell>
        </row>
        <row r="12">
          <cell r="K12">
            <v>0</v>
          </cell>
          <cell r="T12">
            <v>0</v>
          </cell>
        </row>
        <row r="13">
          <cell r="K13">
            <v>0</v>
          </cell>
          <cell r="T13">
            <v>0</v>
          </cell>
          <cell r="AB13">
            <v>440</v>
          </cell>
        </row>
        <row r="14">
          <cell r="K14">
            <v>0</v>
          </cell>
          <cell r="T14">
            <v>0</v>
          </cell>
          <cell r="AB14">
            <v>440</v>
          </cell>
        </row>
        <row r="15">
          <cell r="K15">
            <v>0</v>
          </cell>
          <cell r="T15">
            <v>0</v>
          </cell>
          <cell r="AB15">
            <v>440</v>
          </cell>
        </row>
        <row r="16">
          <cell r="K16">
            <v>0</v>
          </cell>
          <cell r="T16">
            <v>0</v>
          </cell>
          <cell r="AB16">
            <v>528</v>
          </cell>
        </row>
        <row r="17">
          <cell r="K17">
            <v>0</v>
          </cell>
          <cell r="T17">
            <v>0</v>
          </cell>
          <cell r="AB17">
            <v>528</v>
          </cell>
        </row>
        <row r="18">
          <cell r="K18">
            <v>0</v>
          </cell>
          <cell r="T18">
            <v>0</v>
          </cell>
          <cell r="AB18">
            <v>704</v>
          </cell>
        </row>
        <row r="19">
          <cell r="K19">
            <v>0</v>
          </cell>
          <cell r="T19">
            <v>0</v>
          </cell>
          <cell r="AB19">
            <v>704</v>
          </cell>
        </row>
        <row r="20">
          <cell r="K20">
            <v>0</v>
          </cell>
          <cell r="T20">
            <v>0</v>
          </cell>
          <cell r="AB20">
            <v>880</v>
          </cell>
        </row>
        <row r="21">
          <cell r="K21">
            <v>0</v>
          </cell>
          <cell r="T21">
            <v>0</v>
          </cell>
          <cell r="AB21">
            <v>880</v>
          </cell>
        </row>
        <row r="22">
          <cell r="K22">
            <v>0</v>
          </cell>
          <cell r="T22">
            <v>0</v>
          </cell>
          <cell r="AB22">
            <v>880</v>
          </cell>
        </row>
        <row r="23">
          <cell r="K23">
            <v>500</v>
          </cell>
          <cell r="U23">
            <v>100</v>
          </cell>
          <cell r="AB23">
            <v>880</v>
          </cell>
        </row>
        <row r="24">
          <cell r="K24">
            <v>0</v>
          </cell>
          <cell r="U24">
            <v>0</v>
          </cell>
          <cell r="AB24">
            <v>880</v>
          </cell>
        </row>
        <row r="25">
          <cell r="K25">
            <v>1000</v>
          </cell>
          <cell r="U25">
            <v>150</v>
          </cell>
          <cell r="AB25">
            <v>880</v>
          </cell>
        </row>
        <row r="26">
          <cell r="K26">
            <v>0</v>
          </cell>
          <cell r="U26">
            <v>0</v>
          </cell>
          <cell r="AB26">
            <v>880</v>
          </cell>
        </row>
        <row r="27">
          <cell r="K27">
            <v>1500</v>
          </cell>
          <cell r="U27">
            <v>250</v>
          </cell>
          <cell r="AB27">
            <v>880</v>
          </cell>
        </row>
        <row r="28">
          <cell r="K28">
            <v>0</v>
          </cell>
          <cell r="U28">
            <v>0</v>
          </cell>
          <cell r="AB28">
            <v>880</v>
          </cell>
        </row>
        <row r="29">
          <cell r="K29">
            <v>1500</v>
          </cell>
          <cell r="U29">
            <v>375</v>
          </cell>
          <cell r="AB29">
            <v>880</v>
          </cell>
        </row>
        <row r="30">
          <cell r="K30">
            <v>0</v>
          </cell>
          <cell r="U30">
            <v>0</v>
          </cell>
          <cell r="AB30">
            <v>880</v>
          </cell>
        </row>
        <row r="31">
          <cell r="K31">
            <v>2000</v>
          </cell>
          <cell r="U31">
            <v>450</v>
          </cell>
          <cell r="AB31">
            <v>880</v>
          </cell>
        </row>
        <row r="32">
          <cell r="K32">
            <v>0</v>
          </cell>
          <cell r="U32">
            <v>0</v>
          </cell>
          <cell r="AB32">
            <v>880</v>
          </cell>
        </row>
        <row r="33">
          <cell r="K33">
            <v>2000</v>
          </cell>
          <cell r="U33">
            <v>500</v>
          </cell>
          <cell r="AB33">
            <v>880</v>
          </cell>
        </row>
        <row r="34">
          <cell r="K34">
            <v>0</v>
          </cell>
          <cell r="U34">
            <v>0</v>
          </cell>
          <cell r="AB34">
            <v>880</v>
          </cell>
        </row>
        <row r="35">
          <cell r="K35">
            <v>2500</v>
          </cell>
          <cell r="U35">
            <v>600</v>
          </cell>
          <cell r="AB35">
            <v>880</v>
          </cell>
        </row>
        <row r="36">
          <cell r="K36">
            <v>0</v>
          </cell>
          <cell r="U36">
            <v>0</v>
          </cell>
          <cell r="AB36">
            <v>880</v>
          </cell>
        </row>
        <row r="37">
          <cell r="K37">
            <v>2500</v>
          </cell>
          <cell r="U37">
            <v>700</v>
          </cell>
          <cell r="AB37">
            <v>880</v>
          </cell>
        </row>
        <row r="38">
          <cell r="K38">
            <v>0</v>
          </cell>
          <cell r="U38">
            <v>0</v>
          </cell>
          <cell r="AB38">
            <v>880</v>
          </cell>
        </row>
        <row r="39">
          <cell r="K39">
            <v>3000</v>
          </cell>
          <cell r="U39">
            <v>800</v>
          </cell>
          <cell r="AB39">
            <v>880</v>
          </cell>
        </row>
        <row r="40">
          <cell r="K40">
            <v>0</v>
          </cell>
          <cell r="U40">
            <v>0</v>
          </cell>
          <cell r="AB40">
            <v>880</v>
          </cell>
        </row>
        <row r="41">
          <cell r="K41">
            <v>3250</v>
          </cell>
          <cell r="U41">
            <v>900</v>
          </cell>
          <cell r="AB41">
            <v>880</v>
          </cell>
        </row>
        <row r="42">
          <cell r="K42">
            <v>0</v>
          </cell>
          <cell r="U42">
            <v>0</v>
          </cell>
          <cell r="AB42">
            <v>880</v>
          </cell>
        </row>
        <row r="43">
          <cell r="K43">
            <v>3500</v>
          </cell>
          <cell r="U43">
            <v>1000</v>
          </cell>
          <cell r="AB43">
            <v>880</v>
          </cell>
        </row>
        <row r="44">
          <cell r="K44">
            <v>0</v>
          </cell>
          <cell r="U44">
            <v>0</v>
          </cell>
          <cell r="AB44">
            <v>880</v>
          </cell>
        </row>
        <row r="45">
          <cell r="K45">
            <v>4000</v>
          </cell>
          <cell r="U45">
            <v>1000</v>
          </cell>
          <cell r="AB45">
            <v>880</v>
          </cell>
        </row>
        <row r="46">
          <cell r="U46">
            <v>0</v>
          </cell>
          <cell r="AB46">
            <v>880</v>
          </cell>
        </row>
        <row r="47">
          <cell r="U47">
            <v>850</v>
          </cell>
          <cell r="AB47">
            <v>880</v>
          </cell>
        </row>
        <row r="48">
          <cell r="U48">
            <v>0</v>
          </cell>
          <cell r="AB48">
            <v>880</v>
          </cell>
        </row>
        <row r="49">
          <cell r="U49">
            <v>850</v>
          </cell>
          <cell r="AB49">
            <v>880</v>
          </cell>
        </row>
        <row r="50">
          <cell r="U50">
            <v>0</v>
          </cell>
          <cell r="AB50">
            <v>880</v>
          </cell>
        </row>
        <row r="51">
          <cell r="U51">
            <v>800</v>
          </cell>
          <cell r="AB51">
            <v>880</v>
          </cell>
        </row>
        <row r="52">
          <cell r="U52">
            <v>0</v>
          </cell>
          <cell r="AB52">
            <v>880</v>
          </cell>
        </row>
        <row r="53">
          <cell r="U53">
            <v>650</v>
          </cell>
          <cell r="AB53">
            <v>880</v>
          </cell>
        </row>
        <row r="54">
          <cell r="U54">
            <v>0</v>
          </cell>
          <cell r="AB54">
            <v>880</v>
          </cell>
        </row>
        <row r="55">
          <cell r="U55">
            <v>600</v>
          </cell>
          <cell r="AB55">
            <v>792</v>
          </cell>
        </row>
        <row r="56">
          <cell r="T56">
            <v>0</v>
          </cell>
          <cell r="AB56">
            <v>792</v>
          </cell>
        </row>
        <row r="57">
          <cell r="T57">
            <v>0</v>
          </cell>
          <cell r="AB57">
            <v>704</v>
          </cell>
        </row>
        <row r="58">
          <cell r="T58">
            <v>0</v>
          </cell>
          <cell r="AB58">
            <v>704</v>
          </cell>
        </row>
        <row r="59">
          <cell r="T59">
            <v>0</v>
          </cell>
          <cell r="AB59">
            <v>616</v>
          </cell>
        </row>
        <row r="60">
          <cell r="T60">
            <v>0</v>
          </cell>
          <cell r="AB60">
            <v>616</v>
          </cell>
        </row>
        <row r="61">
          <cell r="T61">
            <v>0</v>
          </cell>
          <cell r="AB61">
            <v>616</v>
          </cell>
        </row>
        <row r="62">
          <cell r="T62">
            <v>0</v>
          </cell>
          <cell r="AB62">
            <v>528</v>
          </cell>
        </row>
        <row r="63">
          <cell r="T63">
            <v>0</v>
          </cell>
          <cell r="AB63">
            <v>528</v>
          </cell>
        </row>
        <row r="64">
          <cell r="T64">
            <v>0</v>
          </cell>
          <cell r="AB64">
            <v>440</v>
          </cell>
        </row>
        <row r="65">
          <cell r="T65">
            <v>0</v>
          </cell>
          <cell r="AB65">
            <v>440</v>
          </cell>
        </row>
        <row r="66">
          <cell r="T66">
            <v>0</v>
          </cell>
          <cell r="AB66">
            <v>440</v>
          </cell>
        </row>
      </sheetData>
      <sheetData sheetId="1" refreshError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9B41B-3B05-4D84-AA0A-6A63E83E3AD1}">
  <dimension ref="A1:D17"/>
  <sheetViews>
    <sheetView showGridLines="0" tabSelected="1" workbookViewId="0">
      <selection activeCell="M15" sqref="M15"/>
    </sheetView>
  </sheetViews>
  <sheetFormatPr defaultRowHeight="15" x14ac:dyDescent="0.25"/>
  <cols>
    <col min="1" max="1" width="21.42578125" bestFit="1" customWidth="1"/>
  </cols>
  <sheetData>
    <row r="1" spans="1:4" s="352" customFormat="1" ht="18" x14ac:dyDescent="0.25">
      <c r="A1" s="279" t="s">
        <v>196</v>
      </c>
    </row>
    <row r="2" spans="1:4" s="352" customFormat="1" ht="18" x14ac:dyDescent="0.25">
      <c r="A2" s="279"/>
    </row>
    <row r="3" spans="1:4" ht="27" customHeight="1" x14ac:dyDescent="0.25">
      <c r="A3" s="351" t="s">
        <v>194</v>
      </c>
    </row>
    <row r="4" spans="1:4" ht="22.5" x14ac:dyDescent="0.25">
      <c r="A4" s="351" t="s">
        <v>195</v>
      </c>
    </row>
    <row r="5" spans="1:4" ht="22.5" x14ac:dyDescent="0.25">
      <c r="A5" s="351"/>
    </row>
    <row r="6" spans="1:4" ht="16.5" x14ac:dyDescent="0.25">
      <c r="A6" s="346" t="s">
        <v>186</v>
      </c>
    </row>
    <row r="7" spans="1:4" ht="16.5" x14ac:dyDescent="0.25">
      <c r="A7" s="346" t="s">
        <v>193</v>
      </c>
    </row>
    <row r="8" spans="1:4" x14ac:dyDescent="0.25">
      <c r="A8" s="346"/>
    </row>
    <row r="9" spans="1:4" ht="18" x14ac:dyDescent="0.25">
      <c r="A9" s="349">
        <v>1</v>
      </c>
      <c r="B9" s="347" t="s">
        <v>188</v>
      </c>
    </row>
    <row r="10" spans="1:4" ht="18" x14ac:dyDescent="0.25">
      <c r="A10" s="349">
        <v>2</v>
      </c>
      <c r="B10" s="347" t="s">
        <v>189</v>
      </c>
    </row>
    <row r="11" spans="1:4" ht="18" x14ac:dyDescent="0.25">
      <c r="A11" s="349">
        <v>3</v>
      </c>
      <c r="B11" s="347" t="s">
        <v>185</v>
      </c>
    </row>
    <row r="12" spans="1:4" ht="18" x14ac:dyDescent="0.25">
      <c r="A12" s="349">
        <v>4</v>
      </c>
      <c r="B12" s="347" t="s">
        <v>190</v>
      </c>
    </row>
    <row r="13" spans="1:4" ht="18" x14ac:dyDescent="0.25">
      <c r="A13" s="349">
        <v>5</v>
      </c>
      <c r="B13" s="347" t="s">
        <v>184</v>
      </c>
    </row>
    <row r="14" spans="1:4" ht="18" x14ac:dyDescent="0.25">
      <c r="A14" s="349">
        <v>6</v>
      </c>
      <c r="B14" s="347" t="s">
        <v>191</v>
      </c>
    </row>
    <row r="15" spans="1:4" ht="18" x14ac:dyDescent="0.25">
      <c r="A15" s="349">
        <v>7</v>
      </c>
      <c r="B15" s="347" t="s">
        <v>192</v>
      </c>
    </row>
    <row r="16" spans="1:4" ht="17.25" x14ac:dyDescent="0.35">
      <c r="A16" s="350" t="s">
        <v>183</v>
      </c>
      <c r="B16" s="348"/>
      <c r="D16" s="344" t="s">
        <v>187</v>
      </c>
    </row>
    <row r="17" spans="1:1" ht="15.75" x14ac:dyDescent="0.25">
      <c r="A17" s="345"/>
    </row>
  </sheetData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0"/>
  <sheetViews>
    <sheetView zoomScale="115" zoomScaleNormal="115" workbookViewId="0">
      <selection sqref="A1:C1"/>
    </sheetView>
  </sheetViews>
  <sheetFormatPr defaultColWidth="14.42578125" defaultRowHeight="35.25" customHeight="1" x14ac:dyDescent="0.25"/>
  <cols>
    <col min="1" max="1" width="4.7109375" style="143" customWidth="1"/>
    <col min="2" max="2" width="70.140625" customWidth="1"/>
    <col min="3" max="3" width="65.7109375" style="72" customWidth="1"/>
    <col min="4" max="22" width="8.85546875" customWidth="1"/>
  </cols>
  <sheetData>
    <row r="1" spans="1:4" ht="35.25" customHeight="1" thickBot="1" x14ac:dyDescent="0.3">
      <c r="A1" s="288" t="s">
        <v>58</v>
      </c>
      <c r="B1" s="289"/>
      <c r="C1" s="289"/>
    </row>
    <row r="2" spans="1:4" ht="35.25" customHeight="1" thickBot="1" x14ac:dyDescent="0.3">
      <c r="A2" s="153"/>
      <c r="B2" s="135" t="s">
        <v>3</v>
      </c>
      <c r="C2" s="136" t="s">
        <v>59</v>
      </c>
      <c r="D2" s="3"/>
    </row>
    <row r="3" spans="1:4" ht="35.25" customHeight="1" x14ac:dyDescent="0.25">
      <c r="A3" s="283" t="s">
        <v>5</v>
      </c>
      <c r="B3" s="137" t="s">
        <v>60</v>
      </c>
      <c r="C3" s="137"/>
    </row>
    <row r="4" spans="1:4" ht="35.25" customHeight="1" x14ac:dyDescent="0.25">
      <c r="A4" s="284"/>
      <c r="B4" s="137" t="s">
        <v>61</v>
      </c>
      <c r="C4" s="137"/>
    </row>
    <row r="5" spans="1:4" ht="35.25" customHeight="1" x14ac:dyDescent="0.25">
      <c r="A5" s="284"/>
      <c r="B5" s="137" t="s">
        <v>62</v>
      </c>
      <c r="C5" s="137"/>
    </row>
    <row r="6" spans="1:4" ht="35.25" customHeight="1" x14ac:dyDescent="0.25">
      <c r="A6" s="284"/>
      <c r="B6" s="137" t="s">
        <v>64</v>
      </c>
      <c r="C6" s="137"/>
    </row>
    <row r="7" spans="1:4" ht="35.25" customHeight="1" x14ac:dyDescent="0.25">
      <c r="A7" s="285"/>
      <c r="B7" s="138" t="s">
        <v>66</v>
      </c>
      <c r="C7" s="138"/>
    </row>
    <row r="8" spans="1:4" ht="35.25" customHeight="1" x14ac:dyDescent="0.25">
      <c r="A8" s="285"/>
      <c r="B8" s="138" t="s">
        <v>67</v>
      </c>
      <c r="C8" s="138"/>
    </row>
    <row r="9" spans="1:4" ht="35.25" customHeight="1" x14ac:dyDescent="0.25">
      <c r="A9" s="285"/>
      <c r="B9" s="146" t="s">
        <v>63</v>
      </c>
      <c r="C9" s="138"/>
    </row>
    <row r="10" spans="1:4" ht="39" customHeight="1" x14ac:dyDescent="0.25">
      <c r="A10" s="285"/>
      <c r="B10" s="145" t="s">
        <v>65</v>
      </c>
      <c r="C10" s="138"/>
    </row>
    <row r="11" spans="1:4" ht="39" customHeight="1" x14ac:dyDescent="0.25">
      <c r="A11" s="285"/>
      <c r="B11" s="147" t="s">
        <v>68</v>
      </c>
      <c r="C11" s="138"/>
    </row>
    <row r="12" spans="1:4" ht="35.25" customHeight="1" x14ac:dyDescent="0.25">
      <c r="A12" s="286"/>
      <c r="B12" s="148" t="s">
        <v>76</v>
      </c>
      <c r="C12" s="140"/>
    </row>
    <row r="13" spans="1:4" ht="35.25" customHeight="1" thickBot="1" x14ac:dyDescent="0.3">
      <c r="B13" s="141"/>
      <c r="C13" s="136"/>
    </row>
    <row r="14" spans="1:4" ht="35.25" customHeight="1" x14ac:dyDescent="0.25">
      <c r="A14" s="290" t="s">
        <v>16</v>
      </c>
      <c r="B14" s="138" t="s">
        <v>70</v>
      </c>
      <c r="C14" s="142"/>
    </row>
    <row r="15" spans="1:4" ht="35.25" customHeight="1" x14ac:dyDescent="0.25">
      <c r="A15" s="291"/>
      <c r="B15" s="139" t="s">
        <v>71</v>
      </c>
      <c r="C15" s="142"/>
    </row>
    <row r="16" spans="1:4" ht="35.25" customHeight="1" x14ac:dyDescent="0.25">
      <c r="A16" s="291"/>
      <c r="B16" s="139" t="s">
        <v>69</v>
      </c>
      <c r="C16" s="142"/>
    </row>
    <row r="17" spans="1:3" ht="51.75" customHeight="1" thickBot="1" x14ac:dyDescent="0.3">
      <c r="A17" s="292"/>
      <c r="B17" s="138" t="s">
        <v>72</v>
      </c>
      <c r="C17" s="142"/>
    </row>
    <row r="18" spans="1:3" ht="35.25" customHeight="1" thickBot="1" x14ac:dyDescent="0.3">
      <c r="B18" s="143"/>
      <c r="C18" s="136"/>
    </row>
    <row r="19" spans="1:3" ht="35.25" customHeight="1" x14ac:dyDescent="0.25">
      <c r="A19" s="280" t="s">
        <v>21</v>
      </c>
      <c r="B19" s="138" t="s">
        <v>161</v>
      </c>
      <c r="C19" s="150"/>
    </row>
    <row r="20" spans="1:3" ht="35.25" customHeight="1" x14ac:dyDescent="0.25">
      <c r="A20" s="281"/>
      <c r="B20" s="149" t="s">
        <v>73</v>
      </c>
      <c r="C20" s="151"/>
    </row>
    <row r="21" spans="1:3" ht="35.25" customHeight="1" x14ac:dyDescent="0.25">
      <c r="A21" s="281"/>
      <c r="B21" s="152" t="s">
        <v>77</v>
      </c>
      <c r="C21" s="151"/>
    </row>
    <row r="22" spans="1:3" ht="35.25" customHeight="1" x14ac:dyDescent="0.25">
      <c r="A22" s="281"/>
      <c r="B22" s="152" t="s">
        <v>78</v>
      </c>
      <c r="C22" s="151"/>
    </row>
    <row r="23" spans="1:3" ht="35.25" customHeight="1" x14ac:dyDescent="0.25">
      <c r="A23" s="281"/>
      <c r="B23" s="152" t="s">
        <v>75</v>
      </c>
      <c r="C23" s="151"/>
    </row>
    <row r="24" spans="1:3" ht="35.25" customHeight="1" thickBot="1" x14ac:dyDescent="0.3">
      <c r="A24" s="282"/>
      <c r="B24" s="152" t="s">
        <v>74</v>
      </c>
      <c r="C24" s="151"/>
    </row>
    <row r="25" spans="1:3" ht="35.25" customHeight="1" thickBot="1" x14ac:dyDescent="0.3">
      <c r="B25" s="143"/>
      <c r="C25" s="136"/>
    </row>
    <row r="26" spans="1:3" ht="35.25" customHeight="1" x14ac:dyDescent="0.25">
      <c r="A26" s="280" t="s">
        <v>29</v>
      </c>
      <c r="B26" s="138" t="s">
        <v>79</v>
      </c>
      <c r="C26" s="142"/>
    </row>
    <row r="27" spans="1:3" ht="35.25" customHeight="1" x14ac:dyDescent="0.25">
      <c r="A27" s="285"/>
      <c r="B27" s="144" t="s">
        <v>30</v>
      </c>
      <c r="C27" s="142"/>
    </row>
    <row r="28" spans="1:3" ht="35.25" customHeight="1" x14ac:dyDescent="0.25">
      <c r="A28" s="285"/>
      <c r="B28" s="138" t="s">
        <v>80</v>
      </c>
      <c r="C28" s="142"/>
    </row>
    <row r="29" spans="1:3" ht="35.25" customHeight="1" x14ac:dyDescent="0.25">
      <c r="A29" s="285"/>
      <c r="B29" s="155" t="s">
        <v>81</v>
      </c>
      <c r="C29" s="142"/>
    </row>
    <row r="30" spans="1:3" ht="45" customHeight="1" thickBot="1" x14ac:dyDescent="0.3">
      <c r="A30" s="287"/>
      <c r="B30" s="156" t="s">
        <v>82</v>
      </c>
      <c r="C30" s="154"/>
    </row>
    <row r="36" spans="2:2" ht="35.25" customHeight="1" x14ac:dyDescent="0.25">
      <c r="B36" s="20"/>
    </row>
    <row r="37" spans="2:2" ht="35.25" customHeight="1" x14ac:dyDescent="0.25">
      <c r="B37" s="20"/>
    </row>
    <row r="38" spans="2:2" ht="35.25" customHeight="1" x14ac:dyDescent="0.25">
      <c r="B38" s="20"/>
    </row>
    <row r="39" spans="2:2" ht="35.25" customHeight="1" x14ac:dyDescent="0.25">
      <c r="B39" s="20"/>
    </row>
    <row r="40" spans="2:2" ht="35.25" customHeight="1" x14ac:dyDescent="0.25">
      <c r="B40" s="20"/>
    </row>
    <row r="41" spans="2:2" ht="35.25" customHeight="1" x14ac:dyDescent="0.25">
      <c r="B41" s="20"/>
    </row>
    <row r="42" spans="2:2" ht="35.25" customHeight="1" x14ac:dyDescent="0.25">
      <c r="B42" s="20"/>
    </row>
    <row r="43" spans="2:2" ht="35.25" customHeight="1" x14ac:dyDescent="0.25">
      <c r="B43" s="20"/>
    </row>
    <row r="44" spans="2:2" ht="35.25" customHeight="1" x14ac:dyDescent="0.25">
      <c r="B44" s="20"/>
    </row>
    <row r="45" spans="2:2" ht="35.25" customHeight="1" x14ac:dyDescent="0.25">
      <c r="B45" s="20"/>
    </row>
    <row r="46" spans="2:2" ht="35.25" customHeight="1" x14ac:dyDescent="0.25">
      <c r="B46" s="20"/>
    </row>
    <row r="47" spans="2:2" ht="35.25" customHeight="1" x14ac:dyDescent="0.25">
      <c r="B47" s="20"/>
    </row>
    <row r="48" spans="2:2" ht="35.25" customHeight="1" x14ac:dyDescent="0.25">
      <c r="B48" s="20"/>
    </row>
    <row r="49" spans="2:2" ht="35.25" customHeight="1" x14ac:dyDescent="0.25">
      <c r="B49" s="20"/>
    </row>
    <row r="50" spans="2:2" ht="35.25" customHeight="1" x14ac:dyDescent="0.25">
      <c r="B50" s="20"/>
    </row>
    <row r="51" spans="2:2" ht="35.25" customHeight="1" x14ac:dyDescent="0.25">
      <c r="B51" s="20"/>
    </row>
    <row r="52" spans="2:2" ht="35.25" customHeight="1" x14ac:dyDescent="0.25">
      <c r="B52" s="20"/>
    </row>
    <row r="53" spans="2:2" ht="35.25" customHeight="1" x14ac:dyDescent="0.25">
      <c r="B53" s="20"/>
    </row>
    <row r="54" spans="2:2" ht="35.25" customHeight="1" x14ac:dyDescent="0.25">
      <c r="B54" s="20"/>
    </row>
    <row r="55" spans="2:2" ht="35.25" customHeight="1" x14ac:dyDescent="0.25">
      <c r="B55" s="20"/>
    </row>
    <row r="56" spans="2:2" ht="35.25" customHeight="1" x14ac:dyDescent="0.25">
      <c r="B56" s="20"/>
    </row>
    <row r="57" spans="2:2" ht="35.25" customHeight="1" x14ac:dyDescent="0.25">
      <c r="B57" s="20"/>
    </row>
    <row r="58" spans="2:2" ht="35.25" customHeight="1" x14ac:dyDescent="0.25">
      <c r="B58" s="20"/>
    </row>
    <row r="59" spans="2:2" ht="35.25" customHeight="1" x14ac:dyDescent="0.25">
      <c r="B59" s="20"/>
    </row>
    <row r="60" spans="2:2" ht="35.25" customHeight="1" x14ac:dyDescent="0.25">
      <c r="B60" s="20"/>
    </row>
    <row r="61" spans="2:2" ht="35.25" customHeight="1" x14ac:dyDescent="0.25">
      <c r="B61" s="20"/>
    </row>
    <row r="62" spans="2:2" ht="35.25" customHeight="1" x14ac:dyDescent="0.25">
      <c r="B62" s="20"/>
    </row>
    <row r="63" spans="2:2" ht="35.25" customHeight="1" x14ac:dyDescent="0.25">
      <c r="B63" s="20"/>
    </row>
    <row r="64" spans="2:2" ht="35.25" customHeight="1" x14ac:dyDescent="0.25">
      <c r="B64" s="20"/>
    </row>
    <row r="65" spans="2:2" ht="35.25" customHeight="1" x14ac:dyDescent="0.25">
      <c r="B65" s="20"/>
    </row>
    <row r="66" spans="2:2" ht="35.25" customHeight="1" x14ac:dyDescent="0.25">
      <c r="B66" s="20"/>
    </row>
    <row r="67" spans="2:2" ht="35.25" customHeight="1" x14ac:dyDescent="0.25">
      <c r="B67" s="20"/>
    </row>
    <row r="68" spans="2:2" ht="35.25" customHeight="1" x14ac:dyDescent="0.25">
      <c r="B68" s="20"/>
    </row>
    <row r="69" spans="2:2" ht="35.25" customHeight="1" x14ac:dyDescent="0.25">
      <c r="B69" s="20"/>
    </row>
    <row r="70" spans="2:2" ht="35.25" customHeight="1" x14ac:dyDescent="0.25">
      <c r="B70" s="20"/>
    </row>
    <row r="71" spans="2:2" ht="35.25" customHeight="1" x14ac:dyDescent="0.25">
      <c r="B71" s="20"/>
    </row>
    <row r="72" spans="2:2" ht="35.25" customHeight="1" x14ac:dyDescent="0.25">
      <c r="B72" s="20"/>
    </row>
    <row r="73" spans="2:2" ht="35.25" customHeight="1" x14ac:dyDescent="0.25">
      <c r="B73" s="20"/>
    </row>
    <row r="74" spans="2:2" ht="35.25" customHeight="1" x14ac:dyDescent="0.25">
      <c r="B74" s="20"/>
    </row>
    <row r="75" spans="2:2" ht="35.25" customHeight="1" x14ac:dyDescent="0.25">
      <c r="B75" s="20"/>
    </row>
    <row r="76" spans="2:2" ht="35.25" customHeight="1" x14ac:dyDescent="0.25">
      <c r="B76" s="20"/>
    </row>
    <row r="77" spans="2:2" ht="35.25" customHeight="1" x14ac:dyDescent="0.25">
      <c r="B77" s="20"/>
    </row>
    <row r="78" spans="2:2" ht="35.25" customHeight="1" x14ac:dyDescent="0.25">
      <c r="B78" s="20"/>
    </row>
    <row r="79" spans="2:2" ht="35.25" customHeight="1" x14ac:dyDescent="0.25">
      <c r="B79" s="20"/>
    </row>
    <row r="80" spans="2:2" ht="35.25" customHeight="1" x14ac:dyDescent="0.25">
      <c r="B80" s="20"/>
    </row>
    <row r="81" spans="2:2" ht="35.25" customHeight="1" x14ac:dyDescent="0.25">
      <c r="B81" s="20"/>
    </row>
    <row r="82" spans="2:2" ht="35.25" customHeight="1" x14ac:dyDescent="0.25">
      <c r="B82" s="20"/>
    </row>
    <row r="83" spans="2:2" ht="35.25" customHeight="1" x14ac:dyDescent="0.25">
      <c r="B83" s="20"/>
    </row>
    <row r="84" spans="2:2" ht="35.25" customHeight="1" x14ac:dyDescent="0.25">
      <c r="B84" s="20"/>
    </row>
    <row r="85" spans="2:2" ht="35.25" customHeight="1" x14ac:dyDescent="0.25">
      <c r="B85" s="20"/>
    </row>
    <row r="86" spans="2:2" ht="35.25" customHeight="1" x14ac:dyDescent="0.25">
      <c r="B86" s="20"/>
    </row>
    <row r="87" spans="2:2" ht="35.25" customHeight="1" x14ac:dyDescent="0.25">
      <c r="B87" s="20"/>
    </row>
    <row r="88" spans="2:2" ht="35.25" customHeight="1" x14ac:dyDescent="0.25">
      <c r="B88" s="20"/>
    </row>
    <row r="89" spans="2:2" ht="35.25" customHeight="1" x14ac:dyDescent="0.25">
      <c r="B89" s="20"/>
    </row>
    <row r="90" spans="2:2" ht="35.25" customHeight="1" x14ac:dyDescent="0.25">
      <c r="B90" s="20"/>
    </row>
    <row r="91" spans="2:2" ht="35.25" customHeight="1" x14ac:dyDescent="0.25">
      <c r="B91" s="20"/>
    </row>
    <row r="92" spans="2:2" ht="35.25" customHeight="1" x14ac:dyDescent="0.25">
      <c r="B92" s="20"/>
    </row>
    <row r="93" spans="2:2" ht="35.25" customHeight="1" x14ac:dyDescent="0.25">
      <c r="B93" s="20"/>
    </row>
    <row r="94" spans="2:2" ht="35.25" customHeight="1" x14ac:dyDescent="0.25">
      <c r="B94" s="20"/>
    </row>
    <row r="95" spans="2:2" ht="35.25" customHeight="1" x14ac:dyDescent="0.25">
      <c r="B95" s="20"/>
    </row>
    <row r="96" spans="2:2" ht="35.25" customHeight="1" x14ac:dyDescent="0.25">
      <c r="B96" s="20"/>
    </row>
    <row r="97" spans="2:2" ht="35.25" customHeight="1" x14ac:dyDescent="0.25">
      <c r="B97" s="20"/>
    </row>
    <row r="98" spans="2:2" ht="35.25" customHeight="1" x14ac:dyDescent="0.25">
      <c r="B98" s="20"/>
    </row>
    <row r="99" spans="2:2" ht="35.25" customHeight="1" x14ac:dyDescent="0.25">
      <c r="B99" s="20"/>
    </row>
    <row r="100" spans="2:2" ht="35.25" customHeight="1" x14ac:dyDescent="0.25">
      <c r="B100" s="20"/>
    </row>
    <row r="101" spans="2:2" ht="35.25" customHeight="1" x14ac:dyDescent="0.25">
      <c r="B101" s="20"/>
    </row>
    <row r="102" spans="2:2" ht="35.25" customHeight="1" x14ac:dyDescent="0.25">
      <c r="B102" s="20"/>
    </row>
    <row r="103" spans="2:2" ht="35.25" customHeight="1" x14ac:dyDescent="0.25">
      <c r="B103" s="20"/>
    </row>
    <row r="104" spans="2:2" ht="35.25" customHeight="1" x14ac:dyDescent="0.25">
      <c r="B104" s="20"/>
    </row>
    <row r="105" spans="2:2" ht="35.25" customHeight="1" x14ac:dyDescent="0.25">
      <c r="B105" s="20"/>
    </row>
    <row r="106" spans="2:2" ht="35.25" customHeight="1" x14ac:dyDescent="0.25">
      <c r="B106" s="20"/>
    </row>
    <row r="107" spans="2:2" ht="35.25" customHeight="1" x14ac:dyDescent="0.25">
      <c r="B107" s="20"/>
    </row>
    <row r="108" spans="2:2" ht="35.25" customHeight="1" x14ac:dyDescent="0.25">
      <c r="B108" s="20"/>
    </row>
    <row r="109" spans="2:2" ht="35.25" customHeight="1" x14ac:dyDescent="0.25">
      <c r="B109" s="20"/>
    </row>
    <row r="110" spans="2:2" ht="35.25" customHeight="1" x14ac:dyDescent="0.25">
      <c r="B110" s="20"/>
    </row>
    <row r="111" spans="2:2" ht="35.25" customHeight="1" x14ac:dyDescent="0.25">
      <c r="B111" s="20"/>
    </row>
    <row r="112" spans="2:2" ht="35.25" customHeight="1" x14ac:dyDescent="0.25">
      <c r="B112" s="20"/>
    </row>
    <row r="113" spans="2:2" ht="35.25" customHeight="1" x14ac:dyDescent="0.25">
      <c r="B113" s="20"/>
    </row>
    <row r="114" spans="2:2" ht="35.25" customHeight="1" x14ac:dyDescent="0.25">
      <c r="B114" s="20"/>
    </row>
    <row r="115" spans="2:2" ht="35.25" customHeight="1" x14ac:dyDescent="0.25">
      <c r="B115" s="20"/>
    </row>
    <row r="116" spans="2:2" ht="35.25" customHeight="1" x14ac:dyDescent="0.25">
      <c r="B116" s="20"/>
    </row>
    <row r="117" spans="2:2" ht="35.25" customHeight="1" x14ac:dyDescent="0.25">
      <c r="B117" s="20"/>
    </row>
    <row r="118" spans="2:2" ht="35.25" customHeight="1" x14ac:dyDescent="0.25">
      <c r="B118" s="20"/>
    </row>
    <row r="119" spans="2:2" ht="35.25" customHeight="1" x14ac:dyDescent="0.25">
      <c r="B119" s="20"/>
    </row>
    <row r="120" spans="2:2" ht="35.25" customHeight="1" x14ac:dyDescent="0.25">
      <c r="B120" s="20"/>
    </row>
    <row r="121" spans="2:2" ht="35.25" customHeight="1" x14ac:dyDescent="0.25">
      <c r="B121" s="20"/>
    </row>
    <row r="122" spans="2:2" ht="35.25" customHeight="1" x14ac:dyDescent="0.25">
      <c r="B122" s="20"/>
    </row>
    <row r="123" spans="2:2" ht="35.25" customHeight="1" x14ac:dyDescent="0.25">
      <c r="B123" s="20"/>
    </row>
    <row r="124" spans="2:2" ht="35.25" customHeight="1" x14ac:dyDescent="0.25">
      <c r="B124" s="20"/>
    </row>
    <row r="125" spans="2:2" ht="35.25" customHeight="1" x14ac:dyDescent="0.25">
      <c r="B125" s="20"/>
    </row>
    <row r="126" spans="2:2" ht="35.25" customHeight="1" x14ac:dyDescent="0.25">
      <c r="B126" s="20"/>
    </row>
    <row r="127" spans="2:2" ht="35.25" customHeight="1" x14ac:dyDescent="0.25">
      <c r="B127" s="20"/>
    </row>
    <row r="128" spans="2:2" ht="35.25" customHeight="1" x14ac:dyDescent="0.25">
      <c r="B128" s="20"/>
    </row>
    <row r="129" spans="2:2" ht="35.25" customHeight="1" x14ac:dyDescent="0.25">
      <c r="B129" s="20"/>
    </row>
    <row r="130" spans="2:2" ht="35.25" customHeight="1" x14ac:dyDescent="0.25">
      <c r="B130" s="20"/>
    </row>
    <row r="131" spans="2:2" ht="35.25" customHeight="1" x14ac:dyDescent="0.25">
      <c r="B131" s="20"/>
    </row>
    <row r="132" spans="2:2" ht="35.25" customHeight="1" x14ac:dyDescent="0.25">
      <c r="B132" s="20"/>
    </row>
    <row r="133" spans="2:2" ht="35.25" customHeight="1" x14ac:dyDescent="0.25">
      <c r="B133" s="20"/>
    </row>
    <row r="134" spans="2:2" ht="35.25" customHeight="1" x14ac:dyDescent="0.25">
      <c r="B134" s="20"/>
    </row>
    <row r="135" spans="2:2" ht="35.25" customHeight="1" x14ac:dyDescent="0.25">
      <c r="B135" s="20"/>
    </row>
    <row r="136" spans="2:2" ht="35.25" customHeight="1" x14ac:dyDescent="0.25">
      <c r="B136" s="20"/>
    </row>
    <row r="137" spans="2:2" ht="35.25" customHeight="1" x14ac:dyDescent="0.25">
      <c r="B137" s="20"/>
    </row>
    <row r="138" spans="2:2" ht="35.25" customHeight="1" x14ac:dyDescent="0.25">
      <c r="B138" s="20"/>
    </row>
    <row r="139" spans="2:2" ht="35.25" customHeight="1" x14ac:dyDescent="0.25">
      <c r="B139" s="20"/>
    </row>
    <row r="140" spans="2:2" ht="35.25" customHeight="1" x14ac:dyDescent="0.25">
      <c r="B140" s="20"/>
    </row>
    <row r="141" spans="2:2" ht="35.25" customHeight="1" x14ac:dyDescent="0.25">
      <c r="B141" s="20"/>
    </row>
    <row r="142" spans="2:2" ht="35.25" customHeight="1" x14ac:dyDescent="0.25">
      <c r="B142" s="20"/>
    </row>
    <row r="143" spans="2:2" ht="35.25" customHeight="1" x14ac:dyDescent="0.25">
      <c r="B143" s="20"/>
    </row>
    <row r="144" spans="2:2" ht="35.25" customHeight="1" x14ac:dyDescent="0.25">
      <c r="B144" s="20"/>
    </row>
    <row r="145" spans="2:2" ht="35.25" customHeight="1" x14ac:dyDescent="0.25">
      <c r="B145" s="20"/>
    </row>
    <row r="146" spans="2:2" ht="35.25" customHeight="1" x14ac:dyDescent="0.25">
      <c r="B146" s="20"/>
    </row>
    <row r="147" spans="2:2" ht="35.25" customHeight="1" x14ac:dyDescent="0.25">
      <c r="B147" s="20"/>
    </row>
    <row r="148" spans="2:2" ht="35.25" customHeight="1" x14ac:dyDescent="0.25">
      <c r="B148" s="20"/>
    </row>
    <row r="149" spans="2:2" ht="35.25" customHeight="1" x14ac:dyDescent="0.25">
      <c r="B149" s="20"/>
    </row>
    <row r="150" spans="2:2" ht="35.25" customHeight="1" x14ac:dyDescent="0.25">
      <c r="B150" s="20"/>
    </row>
    <row r="151" spans="2:2" ht="35.25" customHeight="1" x14ac:dyDescent="0.25">
      <c r="B151" s="20"/>
    </row>
    <row r="152" spans="2:2" ht="35.25" customHeight="1" x14ac:dyDescent="0.25">
      <c r="B152" s="20"/>
    </row>
    <row r="153" spans="2:2" ht="35.25" customHeight="1" x14ac:dyDescent="0.25">
      <c r="B153" s="20"/>
    </row>
    <row r="154" spans="2:2" ht="35.25" customHeight="1" x14ac:dyDescent="0.25">
      <c r="B154" s="20"/>
    </row>
    <row r="155" spans="2:2" ht="35.25" customHeight="1" x14ac:dyDescent="0.25">
      <c r="B155" s="20"/>
    </row>
    <row r="156" spans="2:2" ht="35.25" customHeight="1" x14ac:dyDescent="0.25">
      <c r="B156" s="20"/>
    </row>
    <row r="157" spans="2:2" ht="35.25" customHeight="1" x14ac:dyDescent="0.25">
      <c r="B157" s="20"/>
    </row>
    <row r="158" spans="2:2" ht="35.25" customHeight="1" x14ac:dyDescent="0.25">
      <c r="B158" s="20"/>
    </row>
    <row r="159" spans="2:2" ht="35.25" customHeight="1" x14ac:dyDescent="0.25">
      <c r="B159" s="20"/>
    </row>
    <row r="160" spans="2:2" ht="35.25" customHeight="1" x14ac:dyDescent="0.25">
      <c r="B160" s="20"/>
    </row>
    <row r="161" spans="2:2" ht="35.25" customHeight="1" x14ac:dyDescent="0.25">
      <c r="B161" s="20"/>
    </row>
    <row r="162" spans="2:2" ht="35.25" customHeight="1" x14ac:dyDescent="0.25">
      <c r="B162" s="20"/>
    </row>
    <row r="163" spans="2:2" ht="35.25" customHeight="1" x14ac:dyDescent="0.25">
      <c r="B163" s="20"/>
    </row>
    <row r="164" spans="2:2" ht="35.25" customHeight="1" x14ac:dyDescent="0.25">
      <c r="B164" s="20"/>
    </row>
    <row r="165" spans="2:2" ht="35.25" customHeight="1" x14ac:dyDescent="0.25">
      <c r="B165" s="20"/>
    </row>
    <row r="166" spans="2:2" ht="35.25" customHeight="1" x14ac:dyDescent="0.25">
      <c r="B166" s="20"/>
    </row>
    <row r="167" spans="2:2" ht="35.25" customHeight="1" x14ac:dyDescent="0.25">
      <c r="B167" s="20"/>
    </row>
    <row r="168" spans="2:2" ht="35.25" customHeight="1" x14ac:dyDescent="0.25">
      <c r="B168" s="20"/>
    </row>
    <row r="169" spans="2:2" ht="35.25" customHeight="1" x14ac:dyDescent="0.25">
      <c r="B169" s="20"/>
    </row>
    <row r="170" spans="2:2" ht="35.25" customHeight="1" x14ac:dyDescent="0.25">
      <c r="B170" s="20"/>
    </row>
    <row r="171" spans="2:2" ht="35.25" customHeight="1" x14ac:dyDescent="0.25">
      <c r="B171" s="20"/>
    </row>
    <row r="172" spans="2:2" ht="35.25" customHeight="1" x14ac:dyDescent="0.25">
      <c r="B172" s="20"/>
    </row>
    <row r="173" spans="2:2" ht="35.25" customHeight="1" x14ac:dyDescent="0.25">
      <c r="B173" s="20"/>
    </row>
    <row r="174" spans="2:2" ht="35.25" customHeight="1" x14ac:dyDescent="0.25">
      <c r="B174" s="20"/>
    </row>
    <row r="175" spans="2:2" ht="35.25" customHeight="1" x14ac:dyDescent="0.25">
      <c r="B175" s="20"/>
    </row>
    <row r="176" spans="2:2" ht="35.25" customHeight="1" x14ac:dyDescent="0.25">
      <c r="B176" s="20"/>
    </row>
    <row r="177" spans="2:2" ht="35.25" customHeight="1" x14ac:dyDescent="0.25">
      <c r="B177" s="20"/>
    </row>
    <row r="178" spans="2:2" ht="35.25" customHeight="1" x14ac:dyDescent="0.25">
      <c r="B178" s="20"/>
    </row>
    <row r="179" spans="2:2" ht="35.25" customHeight="1" x14ac:dyDescent="0.25">
      <c r="B179" s="20"/>
    </row>
    <row r="180" spans="2:2" ht="35.25" customHeight="1" x14ac:dyDescent="0.25">
      <c r="B180" s="20"/>
    </row>
    <row r="181" spans="2:2" ht="35.25" customHeight="1" x14ac:dyDescent="0.25">
      <c r="B181" s="20"/>
    </row>
    <row r="182" spans="2:2" ht="35.25" customHeight="1" x14ac:dyDescent="0.25">
      <c r="B182" s="20"/>
    </row>
    <row r="183" spans="2:2" ht="35.25" customHeight="1" x14ac:dyDescent="0.25">
      <c r="B183" s="20"/>
    </row>
    <row r="184" spans="2:2" ht="35.25" customHeight="1" x14ac:dyDescent="0.25">
      <c r="B184" s="20"/>
    </row>
    <row r="185" spans="2:2" ht="35.25" customHeight="1" x14ac:dyDescent="0.25">
      <c r="B185" s="20"/>
    </row>
    <row r="186" spans="2:2" ht="35.25" customHeight="1" x14ac:dyDescent="0.25">
      <c r="B186" s="20"/>
    </row>
    <row r="187" spans="2:2" ht="35.25" customHeight="1" x14ac:dyDescent="0.25">
      <c r="B187" s="20"/>
    </row>
    <row r="188" spans="2:2" ht="35.25" customHeight="1" x14ac:dyDescent="0.25">
      <c r="B188" s="20"/>
    </row>
    <row r="189" spans="2:2" ht="35.25" customHeight="1" x14ac:dyDescent="0.25">
      <c r="B189" s="20"/>
    </row>
    <row r="190" spans="2:2" ht="35.25" customHeight="1" x14ac:dyDescent="0.25">
      <c r="B190" s="20"/>
    </row>
    <row r="191" spans="2:2" ht="35.25" customHeight="1" x14ac:dyDescent="0.25">
      <c r="B191" s="20"/>
    </row>
    <row r="192" spans="2:2" ht="35.25" customHeight="1" x14ac:dyDescent="0.25">
      <c r="B192" s="20"/>
    </row>
    <row r="193" spans="2:2" ht="35.25" customHeight="1" x14ac:dyDescent="0.25">
      <c r="B193" s="20"/>
    </row>
    <row r="194" spans="2:2" ht="35.25" customHeight="1" x14ac:dyDescent="0.25">
      <c r="B194" s="20"/>
    </row>
    <row r="195" spans="2:2" ht="35.25" customHeight="1" x14ac:dyDescent="0.25">
      <c r="B195" s="20"/>
    </row>
    <row r="196" spans="2:2" ht="35.25" customHeight="1" x14ac:dyDescent="0.25">
      <c r="B196" s="20"/>
    </row>
    <row r="197" spans="2:2" ht="35.25" customHeight="1" x14ac:dyDescent="0.25">
      <c r="B197" s="20"/>
    </row>
    <row r="198" spans="2:2" ht="35.25" customHeight="1" x14ac:dyDescent="0.25">
      <c r="B198" s="20"/>
    </row>
    <row r="199" spans="2:2" ht="35.25" customHeight="1" x14ac:dyDescent="0.25">
      <c r="B199" s="20"/>
    </row>
    <row r="200" spans="2:2" ht="35.25" customHeight="1" x14ac:dyDescent="0.25">
      <c r="B200" s="20"/>
    </row>
    <row r="201" spans="2:2" ht="35.25" customHeight="1" x14ac:dyDescent="0.25">
      <c r="B201" s="20"/>
    </row>
    <row r="202" spans="2:2" ht="35.25" customHeight="1" x14ac:dyDescent="0.25">
      <c r="B202" s="20"/>
    </row>
    <row r="203" spans="2:2" ht="35.25" customHeight="1" x14ac:dyDescent="0.25">
      <c r="B203" s="20"/>
    </row>
    <row r="204" spans="2:2" ht="35.25" customHeight="1" x14ac:dyDescent="0.25">
      <c r="B204" s="20"/>
    </row>
    <row r="205" spans="2:2" ht="35.25" customHeight="1" x14ac:dyDescent="0.25">
      <c r="B205" s="20"/>
    </row>
    <row r="206" spans="2:2" ht="35.25" customHeight="1" x14ac:dyDescent="0.25">
      <c r="B206" s="20"/>
    </row>
    <row r="207" spans="2:2" ht="35.25" customHeight="1" x14ac:dyDescent="0.25">
      <c r="B207" s="20"/>
    </row>
    <row r="208" spans="2:2" ht="35.25" customHeight="1" x14ac:dyDescent="0.25">
      <c r="B208" s="20"/>
    </row>
    <row r="209" spans="2:2" ht="35.25" customHeight="1" x14ac:dyDescent="0.25">
      <c r="B209" s="20"/>
    </row>
    <row r="210" spans="2:2" ht="35.25" customHeight="1" x14ac:dyDescent="0.25">
      <c r="B210" s="20"/>
    </row>
    <row r="211" spans="2:2" ht="35.25" customHeight="1" x14ac:dyDescent="0.25">
      <c r="B211" s="20"/>
    </row>
    <row r="212" spans="2:2" ht="35.25" customHeight="1" x14ac:dyDescent="0.25">
      <c r="B212" s="20"/>
    </row>
    <row r="213" spans="2:2" ht="35.25" customHeight="1" x14ac:dyDescent="0.25">
      <c r="B213" s="20"/>
    </row>
    <row r="214" spans="2:2" ht="35.25" customHeight="1" x14ac:dyDescent="0.25">
      <c r="B214" s="20"/>
    </row>
    <row r="215" spans="2:2" ht="35.25" customHeight="1" x14ac:dyDescent="0.25">
      <c r="B215" s="20"/>
    </row>
    <row r="216" spans="2:2" ht="35.25" customHeight="1" x14ac:dyDescent="0.25">
      <c r="B216" s="20"/>
    </row>
    <row r="217" spans="2:2" ht="35.25" customHeight="1" x14ac:dyDescent="0.25">
      <c r="B217" s="20"/>
    </row>
    <row r="218" spans="2:2" ht="35.25" customHeight="1" x14ac:dyDescent="0.25">
      <c r="B218" s="20"/>
    </row>
    <row r="219" spans="2:2" ht="35.25" customHeight="1" x14ac:dyDescent="0.25">
      <c r="B219" s="20"/>
    </row>
    <row r="220" spans="2:2" ht="35.25" customHeight="1" x14ac:dyDescent="0.25">
      <c r="B220" s="20"/>
    </row>
    <row r="221" spans="2:2" ht="35.25" customHeight="1" x14ac:dyDescent="0.25">
      <c r="B221" s="20"/>
    </row>
    <row r="222" spans="2:2" ht="35.25" customHeight="1" x14ac:dyDescent="0.25">
      <c r="B222" s="20"/>
    </row>
    <row r="223" spans="2:2" ht="35.25" customHeight="1" x14ac:dyDescent="0.25">
      <c r="B223" s="20"/>
    </row>
    <row r="224" spans="2:2" ht="35.25" customHeight="1" x14ac:dyDescent="0.25">
      <c r="B224" s="20"/>
    </row>
    <row r="225" spans="2:2" ht="35.25" customHeight="1" x14ac:dyDescent="0.25">
      <c r="B225" s="20"/>
    </row>
    <row r="226" spans="2:2" ht="35.25" customHeight="1" x14ac:dyDescent="0.25">
      <c r="B226" s="20"/>
    </row>
    <row r="227" spans="2:2" ht="35.25" customHeight="1" x14ac:dyDescent="0.25">
      <c r="B227" s="20"/>
    </row>
    <row r="228" spans="2:2" ht="35.25" customHeight="1" x14ac:dyDescent="0.25">
      <c r="B228" s="20"/>
    </row>
    <row r="229" spans="2:2" ht="35.25" customHeight="1" x14ac:dyDescent="0.25">
      <c r="B229" s="20"/>
    </row>
    <row r="230" spans="2:2" ht="35.25" customHeight="1" x14ac:dyDescent="0.25">
      <c r="B230" s="20"/>
    </row>
  </sheetData>
  <mergeCells count="5">
    <mergeCell ref="A19:A24"/>
    <mergeCell ref="A3:A12"/>
    <mergeCell ref="A26:A30"/>
    <mergeCell ref="A1:C1"/>
    <mergeCell ref="A14:A17"/>
  </mergeCells>
  <pageMargins left="0.511811024" right="0.511811024" top="0.78740157499999996" bottom="0.78740157499999996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4B083"/>
  </sheetPr>
  <dimension ref="A1:AO997"/>
  <sheetViews>
    <sheetView zoomScale="70" zoomScaleNormal="70" workbookViewId="0">
      <pane ySplit="1" topLeftCell="A2" activePane="bottomLeft" state="frozen"/>
      <selection pane="bottomLeft"/>
    </sheetView>
  </sheetViews>
  <sheetFormatPr defaultColWidth="14.42578125" defaultRowHeight="15" customHeight="1" x14ac:dyDescent="0.25"/>
  <cols>
    <col min="1" max="2" width="8.85546875" customWidth="1"/>
    <col min="3" max="3" width="25.28515625" customWidth="1"/>
    <col min="4" max="21" width="15" customWidth="1"/>
    <col min="22" max="22" width="12.42578125" customWidth="1"/>
    <col min="23" max="41" width="8.85546875" customWidth="1"/>
  </cols>
  <sheetData>
    <row r="1" spans="1:41" ht="30" x14ac:dyDescent="0.25">
      <c r="A1" s="2" t="s">
        <v>4</v>
      </c>
      <c r="B1" s="4" t="s">
        <v>31</v>
      </c>
      <c r="C1" s="5"/>
      <c r="D1" s="309" t="s">
        <v>162</v>
      </c>
      <c r="E1" s="309"/>
      <c r="F1" s="309"/>
      <c r="G1" s="310" t="s">
        <v>163</v>
      </c>
      <c r="H1" s="296"/>
      <c r="I1" s="296"/>
      <c r="J1" s="295" t="s">
        <v>177</v>
      </c>
      <c r="K1" s="296"/>
      <c r="L1" s="297"/>
      <c r="M1" s="298" t="s">
        <v>10</v>
      </c>
      <c r="N1" s="296"/>
      <c r="O1" s="297"/>
      <c r="P1" s="298" t="s">
        <v>11</v>
      </c>
      <c r="Q1" s="296"/>
      <c r="R1" s="297"/>
      <c r="S1" s="298" t="s">
        <v>12</v>
      </c>
      <c r="T1" s="296"/>
      <c r="U1" s="297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</row>
    <row r="2" spans="1:41" ht="19.5" customHeight="1" x14ac:dyDescent="0.25">
      <c r="A2" s="299" t="s">
        <v>83</v>
      </c>
      <c r="B2" s="300"/>
      <c r="C2" s="7" t="s">
        <v>13</v>
      </c>
      <c r="D2" s="174"/>
      <c r="E2" s="170">
        <v>20</v>
      </c>
      <c r="F2" s="169"/>
      <c r="G2" s="174"/>
      <c r="H2" s="9">
        <v>20</v>
      </c>
      <c r="I2" s="159"/>
      <c r="J2" s="174"/>
      <c r="K2" s="9">
        <v>25</v>
      </c>
      <c r="L2" s="159"/>
      <c r="M2" s="174"/>
      <c r="N2" s="9"/>
      <c r="O2" s="159"/>
      <c r="P2" s="174"/>
      <c r="Q2" s="9"/>
      <c r="R2" s="159"/>
      <c r="S2" s="174"/>
      <c r="T2" s="9"/>
      <c r="U2" s="159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</row>
    <row r="3" spans="1:41" ht="18.75" customHeight="1" x14ac:dyDescent="0.25">
      <c r="A3" s="301"/>
      <c r="B3" s="302"/>
      <c r="C3" s="7" t="s">
        <v>15</v>
      </c>
      <c r="D3" s="174"/>
      <c r="E3" s="9">
        <v>20</v>
      </c>
      <c r="F3" s="8"/>
      <c r="G3" s="174"/>
      <c r="H3" s="9">
        <v>20</v>
      </c>
      <c r="I3" s="159"/>
      <c r="J3" s="174"/>
      <c r="K3" s="9">
        <v>25</v>
      </c>
      <c r="L3" s="159"/>
      <c r="M3" s="174"/>
      <c r="N3" s="9"/>
      <c r="O3" s="159"/>
      <c r="P3" s="174"/>
      <c r="Q3" s="9"/>
      <c r="R3" s="159"/>
      <c r="S3" s="174"/>
      <c r="T3" s="9"/>
      <c r="U3" s="159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</row>
    <row r="4" spans="1:41" ht="18.75" customHeight="1" x14ac:dyDescent="0.25">
      <c r="A4" s="303"/>
      <c r="B4" s="304"/>
      <c r="C4" s="7" t="s">
        <v>17</v>
      </c>
      <c r="D4" s="174"/>
      <c r="E4" s="12">
        <f>10000/(E2*E3)</f>
        <v>25</v>
      </c>
      <c r="F4" s="160"/>
      <c r="G4" s="174"/>
      <c r="H4" s="12">
        <f>10000/(H2*H3)</f>
        <v>25</v>
      </c>
      <c r="I4" s="160"/>
      <c r="J4" s="174"/>
      <c r="K4" s="12">
        <f>10000/(K2*K3)</f>
        <v>16</v>
      </c>
      <c r="L4" s="160"/>
      <c r="M4" s="174"/>
      <c r="N4" s="12" t="e">
        <f>10000/(N2*N3)</f>
        <v>#DIV/0!</v>
      </c>
      <c r="O4" s="160"/>
      <c r="P4" s="174"/>
      <c r="Q4" s="12" t="e">
        <f>10000/(Q2*Q3)</f>
        <v>#DIV/0!</v>
      </c>
      <c r="R4" s="160"/>
      <c r="S4" s="174"/>
      <c r="T4" s="12" t="e">
        <f>10000/(T2*T3)</f>
        <v>#DIV/0!</v>
      </c>
      <c r="U4" s="16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</row>
    <row r="5" spans="1:41" ht="18.75" customHeight="1" x14ac:dyDescent="0.25">
      <c r="A5" s="305" t="s">
        <v>22</v>
      </c>
      <c r="B5" s="306"/>
      <c r="C5" s="163" t="s">
        <v>159</v>
      </c>
      <c r="D5" s="14"/>
      <c r="E5" s="176">
        <v>0.53</v>
      </c>
      <c r="F5" s="161"/>
      <c r="G5" s="14"/>
      <c r="H5" s="176">
        <v>0.36</v>
      </c>
      <c r="I5" s="161"/>
      <c r="J5" s="14"/>
      <c r="K5" s="176">
        <v>0.14000000000000001</v>
      </c>
      <c r="L5" s="161"/>
      <c r="M5" s="14"/>
      <c r="N5" s="176"/>
      <c r="O5" s="161"/>
      <c r="P5" s="14"/>
      <c r="Q5" s="176"/>
      <c r="R5" s="161"/>
      <c r="S5" s="14"/>
      <c r="T5" s="176"/>
      <c r="U5" s="161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</row>
    <row r="6" spans="1:41" ht="18.75" customHeight="1" x14ac:dyDescent="0.25">
      <c r="A6" s="307"/>
      <c r="B6" s="308"/>
      <c r="C6" s="164" t="s">
        <v>160</v>
      </c>
      <c r="D6" s="14"/>
      <c r="E6" s="176">
        <v>0.53</v>
      </c>
      <c r="F6" s="161"/>
      <c r="G6" s="14"/>
      <c r="H6" s="176">
        <v>0.36</v>
      </c>
      <c r="I6" s="161"/>
      <c r="J6" s="14"/>
      <c r="K6" s="176">
        <v>0.14000000000000001</v>
      </c>
      <c r="L6" s="161"/>
      <c r="M6" s="14"/>
      <c r="N6" s="176"/>
      <c r="O6" s="161"/>
      <c r="P6" s="14"/>
      <c r="Q6" s="176"/>
      <c r="R6" s="161"/>
      <c r="S6" s="14"/>
      <c r="T6" s="176"/>
      <c r="U6" s="16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</row>
    <row r="7" spans="1:41" ht="37.5" customHeight="1" x14ac:dyDescent="0.25">
      <c r="A7" s="166" t="s">
        <v>31</v>
      </c>
      <c r="B7" s="166" t="s">
        <v>6</v>
      </c>
      <c r="C7" s="158" t="s">
        <v>32</v>
      </c>
      <c r="D7" s="14"/>
      <c r="E7" s="162" t="s">
        <v>85</v>
      </c>
      <c r="F7" s="173"/>
      <c r="G7" s="14"/>
      <c r="H7" s="162" t="s">
        <v>85</v>
      </c>
      <c r="I7" s="175"/>
      <c r="J7" s="14"/>
      <c r="K7" s="263" t="s">
        <v>166</v>
      </c>
      <c r="L7" s="175"/>
      <c r="M7" s="14"/>
      <c r="N7" s="162"/>
      <c r="O7" s="175"/>
      <c r="P7" s="14"/>
      <c r="Q7" s="162"/>
      <c r="R7" s="175"/>
      <c r="S7" s="14"/>
      <c r="T7" s="162"/>
      <c r="U7" s="175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</row>
    <row r="8" spans="1:41" s="182" customFormat="1" ht="30" x14ac:dyDescent="0.25">
      <c r="A8" s="1" t="s">
        <v>0</v>
      </c>
      <c r="B8" s="1" t="s">
        <v>1</v>
      </c>
      <c r="C8" s="171" t="s">
        <v>87</v>
      </c>
      <c r="D8" s="177" t="s">
        <v>2</v>
      </c>
      <c r="E8" s="179" t="s">
        <v>88</v>
      </c>
      <c r="F8" s="179" t="s">
        <v>86</v>
      </c>
      <c r="G8" s="178" t="s">
        <v>2</v>
      </c>
      <c r="H8" s="179" t="s">
        <v>88</v>
      </c>
      <c r="I8" s="179" t="s">
        <v>86</v>
      </c>
      <c r="J8" s="180" t="s">
        <v>84</v>
      </c>
      <c r="K8" s="179" t="s">
        <v>88</v>
      </c>
      <c r="L8" s="179" t="s">
        <v>86</v>
      </c>
      <c r="M8" s="180" t="s">
        <v>84</v>
      </c>
      <c r="N8" s="179" t="s">
        <v>88</v>
      </c>
      <c r="O8" s="179" t="s">
        <v>86</v>
      </c>
      <c r="P8" s="180" t="s">
        <v>84</v>
      </c>
      <c r="Q8" s="179" t="s">
        <v>88</v>
      </c>
      <c r="R8" s="179" t="s">
        <v>86</v>
      </c>
      <c r="S8" s="180" t="s">
        <v>84</v>
      </c>
      <c r="T8" s="179" t="s">
        <v>88</v>
      </c>
      <c r="U8" s="179" t="s">
        <v>86</v>
      </c>
      <c r="V8" s="181"/>
      <c r="W8" s="181"/>
      <c r="X8" s="181"/>
      <c r="Y8" s="181"/>
      <c r="Z8" s="181"/>
      <c r="AA8" s="181"/>
      <c r="AB8" s="181"/>
      <c r="AC8" s="181"/>
      <c r="AD8" s="181"/>
      <c r="AE8" s="181"/>
      <c r="AF8" s="181"/>
      <c r="AG8" s="181"/>
      <c r="AH8" s="181"/>
      <c r="AI8" s="181"/>
      <c r="AJ8" s="181"/>
      <c r="AK8" s="181"/>
      <c r="AL8" s="181"/>
      <c r="AM8" s="181"/>
      <c r="AN8" s="181"/>
      <c r="AO8" s="181"/>
    </row>
    <row r="9" spans="1:41" x14ac:dyDescent="0.25">
      <c r="A9" s="32">
        <v>1</v>
      </c>
      <c r="B9" s="293">
        <v>1</v>
      </c>
      <c r="C9" s="35" t="str">
        <f>$B$1</f>
        <v>Rain</v>
      </c>
      <c r="D9" s="37">
        <v>2</v>
      </c>
      <c r="E9" s="165">
        <f>[1]Sheet1!$K7</f>
        <v>0</v>
      </c>
      <c r="F9" s="165">
        <f t="shared" ref="F9:F40" si="0">E9/D9</f>
        <v>0</v>
      </c>
      <c r="G9" s="37">
        <v>2</v>
      </c>
      <c r="H9" s="165">
        <f>[1]Sheet1!$T7</f>
        <v>0</v>
      </c>
      <c r="I9" s="165">
        <f>H9/G9</f>
        <v>0</v>
      </c>
      <c r="J9" s="37">
        <v>2</v>
      </c>
      <c r="K9" s="37">
        <f>[1]Sheet1!$AB7</f>
        <v>0</v>
      </c>
      <c r="L9" s="37">
        <f>K9/J9</f>
        <v>0</v>
      </c>
      <c r="M9" s="37"/>
      <c r="N9" s="37"/>
      <c r="O9" s="37" t="e">
        <f>N9/M9</f>
        <v>#DIV/0!</v>
      </c>
      <c r="P9" s="37"/>
      <c r="Q9" s="37"/>
      <c r="R9" s="37" t="e">
        <f>Q9/P9</f>
        <v>#DIV/0!</v>
      </c>
      <c r="S9" s="37"/>
      <c r="T9" s="37"/>
      <c r="U9" s="37" t="e">
        <f>T9/S9</f>
        <v>#DIV/0!</v>
      </c>
    </row>
    <row r="10" spans="1:41" x14ac:dyDescent="0.25">
      <c r="A10" s="32">
        <v>2</v>
      </c>
      <c r="B10" s="294"/>
      <c r="C10" s="35" t="str">
        <f>IF(C9="Rain","Drought","Rain")</f>
        <v>Drought</v>
      </c>
      <c r="D10" s="37">
        <v>2</v>
      </c>
      <c r="E10" s="165">
        <f>[1]Sheet1!$K8</f>
        <v>0</v>
      </c>
      <c r="F10" s="165">
        <f t="shared" si="0"/>
        <v>0</v>
      </c>
      <c r="G10" s="37">
        <v>2</v>
      </c>
      <c r="H10" s="165">
        <f>[1]Sheet1!$T8</f>
        <v>0</v>
      </c>
      <c r="I10" s="165">
        <f t="shared" ref="I10:I68" si="1">H10/G10</f>
        <v>0</v>
      </c>
      <c r="J10" s="37">
        <v>2</v>
      </c>
      <c r="K10" s="37">
        <f>[1]Sheet1!$AB8</f>
        <v>0</v>
      </c>
      <c r="L10" s="37">
        <f t="shared" ref="L10:L68" si="2">K10/J10</f>
        <v>0</v>
      </c>
      <c r="M10" s="41"/>
      <c r="N10" s="41"/>
      <c r="O10" s="37" t="e">
        <f t="shared" ref="O10:O68" si="3">N10/M10</f>
        <v>#DIV/0!</v>
      </c>
      <c r="P10" s="41"/>
      <c r="Q10" s="41"/>
      <c r="R10" s="37" t="e">
        <f t="shared" ref="R10:R68" si="4">Q10/P10</f>
        <v>#DIV/0!</v>
      </c>
      <c r="S10" s="41"/>
      <c r="T10" s="41"/>
      <c r="U10" s="37" t="e">
        <f t="shared" ref="U10:U68" si="5">T10/S10</f>
        <v>#DIV/0!</v>
      </c>
    </row>
    <row r="11" spans="1:41" x14ac:dyDescent="0.25">
      <c r="A11" s="32">
        <v>3</v>
      </c>
      <c r="B11" s="293">
        <v>2</v>
      </c>
      <c r="C11" s="35" t="str">
        <f>$B$1</f>
        <v>Rain</v>
      </c>
      <c r="D11" s="37">
        <v>2</v>
      </c>
      <c r="E11" s="165">
        <f>[1]Sheet1!$K9</f>
        <v>0</v>
      </c>
      <c r="F11" s="165">
        <f t="shared" si="0"/>
        <v>0</v>
      </c>
      <c r="G11" s="37">
        <v>2</v>
      </c>
      <c r="H11" s="165">
        <f>[1]Sheet1!$T9</f>
        <v>0</v>
      </c>
      <c r="I11" s="165">
        <f t="shared" si="1"/>
        <v>0</v>
      </c>
      <c r="J11" s="37">
        <v>2</v>
      </c>
      <c r="K11" s="37">
        <f>[1]Sheet1!$AB9</f>
        <v>0</v>
      </c>
      <c r="L11" s="37">
        <f t="shared" si="2"/>
        <v>0</v>
      </c>
      <c r="M11" s="37"/>
      <c r="N11" s="37"/>
      <c r="O11" s="37" t="e">
        <f t="shared" si="3"/>
        <v>#DIV/0!</v>
      </c>
      <c r="P11" s="37"/>
      <c r="Q11" s="37"/>
      <c r="R11" s="37" t="e">
        <f t="shared" si="4"/>
        <v>#DIV/0!</v>
      </c>
      <c r="S11" s="37"/>
      <c r="T11" s="37"/>
      <c r="U11" s="37" t="e">
        <f t="shared" si="5"/>
        <v>#DIV/0!</v>
      </c>
    </row>
    <row r="12" spans="1:41" x14ac:dyDescent="0.25">
      <c r="A12" s="32">
        <v>4</v>
      </c>
      <c r="B12" s="294"/>
      <c r="C12" s="35" t="str">
        <f>$C$10</f>
        <v>Drought</v>
      </c>
      <c r="D12" s="37">
        <v>2</v>
      </c>
      <c r="E12" s="165">
        <f>[1]Sheet1!$K10</f>
        <v>0</v>
      </c>
      <c r="F12" s="165">
        <f t="shared" si="0"/>
        <v>0</v>
      </c>
      <c r="G12" s="37">
        <v>2</v>
      </c>
      <c r="H12" s="165">
        <f>[1]Sheet1!$T10</f>
        <v>0</v>
      </c>
      <c r="I12" s="165">
        <f t="shared" si="1"/>
        <v>0</v>
      </c>
      <c r="J12" s="37">
        <v>2</v>
      </c>
      <c r="K12" s="37">
        <f>[1]Sheet1!$AB10</f>
        <v>0</v>
      </c>
      <c r="L12" s="37">
        <f t="shared" si="2"/>
        <v>0</v>
      </c>
      <c r="M12" s="41"/>
      <c r="N12" s="41"/>
      <c r="O12" s="37" t="e">
        <f t="shared" si="3"/>
        <v>#DIV/0!</v>
      </c>
      <c r="P12" s="41"/>
      <c r="Q12" s="41"/>
      <c r="R12" s="37" t="e">
        <f t="shared" si="4"/>
        <v>#DIV/0!</v>
      </c>
      <c r="S12" s="41"/>
      <c r="T12" s="41"/>
      <c r="U12" s="37" t="e">
        <f t="shared" si="5"/>
        <v>#DIV/0!</v>
      </c>
    </row>
    <row r="13" spans="1:41" x14ac:dyDescent="0.25">
      <c r="A13" s="32">
        <v>5</v>
      </c>
      <c r="B13" s="293">
        <v>3</v>
      </c>
      <c r="C13" s="35" t="str">
        <f>$B$1</f>
        <v>Rain</v>
      </c>
      <c r="D13" s="37">
        <v>2</v>
      </c>
      <c r="E13" s="165">
        <f>[1]Sheet1!$K11</f>
        <v>0</v>
      </c>
      <c r="F13" s="165">
        <f t="shared" si="0"/>
        <v>0</v>
      </c>
      <c r="G13" s="37">
        <v>2</v>
      </c>
      <c r="H13" s="165">
        <f>[1]Sheet1!$T11</f>
        <v>0</v>
      </c>
      <c r="I13" s="165">
        <f t="shared" si="1"/>
        <v>0</v>
      </c>
      <c r="J13" s="37">
        <v>2</v>
      </c>
      <c r="K13" s="37">
        <f>[1]Sheet1!$AB11</f>
        <v>0</v>
      </c>
      <c r="L13" s="37">
        <f t="shared" si="2"/>
        <v>0</v>
      </c>
      <c r="M13" s="37"/>
      <c r="N13" s="37"/>
      <c r="O13" s="37" t="e">
        <f t="shared" si="3"/>
        <v>#DIV/0!</v>
      </c>
      <c r="P13" s="37"/>
      <c r="Q13" s="37"/>
      <c r="R13" s="37" t="e">
        <f t="shared" si="4"/>
        <v>#DIV/0!</v>
      </c>
      <c r="S13" s="37"/>
      <c r="T13" s="37"/>
      <c r="U13" s="37" t="e">
        <f t="shared" si="5"/>
        <v>#DIV/0!</v>
      </c>
    </row>
    <row r="14" spans="1:41" x14ac:dyDescent="0.25">
      <c r="A14" s="32">
        <v>6</v>
      </c>
      <c r="B14" s="294"/>
      <c r="C14" s="35" t="str">
        <f>$C$10</f>
        <v>Drought</v>
      </c>
      <c r="D14" s="37">
        <v>2</v>
      </c>
      <c r="E14" s="165">
        <f>[1]Sheet1!$K12</f>
        <v>0</v>
      </c>
      <c r="F14" s="165">
        <f t="shared" si="0"/>
        <v>0</v>
      </c>
      <c r="G14" s="37">
        <v>2</v>
      </c>
      <c r="H14" s="165">
        <f>[1]Sheet1!$T12</f>
        <v>0</v>
      </c>
      <c r="I14" s="165">
        <f t="shared" si="1"/>
        <v>0</v>
      </c>
      <c r="J14" s="37">
        <v>2</v>
      </c>
      <c r="K14" s="37">
        <f>[1]Sheet1!$AB12</f>
        <v>0</v>
      </c>
      <c r="L14" s="37">
        <f t="shared" si="2"/>
        <v>0</v>
      </c>
      <c r="M14" s="41"/>
      <c r="N14" s="41"/>
      <c r="O14" s="37" t="e">
        <f t="shared" si="3"/>
        <v>#DIV/0!</v>
      </c>
      <c r="P14" s="41"/>
      <c r="Q14" s="41"/>
      <c r="R14" s="37" t="e">
        <f t="shared" si="4"/>
        <v>#DIV/0!</v>
      </c>
      <c r="S14" s="41"/>
      <c r="T14" s="41"/>
      <c r="U14" s="37" t="e">
        <f t="shared" si="5"/>
        <v>#DIV/0!</v>
      </c>
    </row>
    <row r="15" spans="1:41" x14ac:dyDescent="0.25">
      <c r="A15" s="32">
        <v>7</v>
      </c>
      <c r="B15" s="293">
        <v>4</v>
      </c>
      <c r="C15" s="35" t="str">
        <f>$B$1</f>
        <v>Rain</v>
      </c>
      <c r="D15" s="37">
        <v>2</v>
      </c>
      <c r="E15" s="165">
        <f>[1]Sheet1!$K13</f>
        <v>0</v>
      </c>
      <c r="F15" s="165">
        <f t="shared" si="0"/>
        <v>0</v>
      </c>
      <c r="G15" s="37">
        <v>2</v>
      </c>
      <c r="H15" s="165">
        <f>[1]Sheet1!$T13</f>
        <v>0</v>
      </c>
      <c r="I15" s="165">
        <f t="shared" si="1"/>
        <v>0</v>
      </c>
      <c r="J15" s="37">
        <v>2</v>
      </c>
      <c r="K15" s="37">
        <f>[1]Sheet1!$AB13</f>
        <v>440</v>
      </c>
      <c r="L15" s="37">
        <f t="shared" si="2"/>
        <v>220</v>
      </c>
      <c r="M15" s="37"/>
      <c r="N15" s="37"/>
      <c r="O15" s="37" t="e">
        <f t="shared" si="3"/>
        <v>#DIV/0!</v>
      </c>
      <c r="P15" s="37"/>
      <c r="Q15" s="37"/>
      <c r="R15" s="37" t="e">
        <f t="shared" si="4"/>
        <v>#DIV/0!</v>
      </c>
      <c r="S15" s="37"/>
      <c r="T15" s="37"/>
      <c r="U15" s="37" t="e">
        <f t="shared" si="5"/>
        <v>#DIV/0!</v>
      </c>
    </row>
    <row r="16" spans="1:41" x14ac:dyDescent="0.25">
      <c r="A16" s="32">
        <v>8</v>
      </c>
      <c r="B16" s="294"/>
      <c r="C16" s="35" t="str">
        <f>$C$10</f>
        <v>Drought</v>
      </c>
      <c r="D16" s="37">
        <v>2</v>
      </c>
      <c r="E16" s="165">
        <f>[1]Sheet1!$K14</f>
        <v>0</v>
      </c>
      <c r="F16" s="165">
        <f t="shared" si="0"/>
        <v>0</v>
      </c>
      <c r="G16" s="37">
        <v>2</v>
      </c>
      <c r="H16" s="165">
        <f>[1]Sheet1!$T14</f>
        <v>0</v>
      </c>
      <c r="I16" s="165">
        <f t="shared" si="1"/>
        <v>0</v>
      </c>
      <c r="J16" s="37">
        <v>2</v>
      </c>
      <c r="K16" s="37">
        <f>[1]Sheet1!$AB14</f>
        <v>440</v>
      </c>
      <c r="L16" s="37">
        <f t="shared" si="2"/>
        <v>220</v>
      </c>
      <c r="M16" s="41"/>
      <c r="N16" s="41"/>
      <c r="O16" s="37" t="e">
        <f t="shared" si="3"/>
        <v>#DIV/0!</v>
      </c>
      <c r="P16" s="41"/>
      <c r="Q16" s="41"/>
      <c r="R16" s="37" t="e">
        <f t="shared" si="4"/>
        <v>#DIV/0!</v>
      </c>
      <c r="S16" s="41"/>
      <c r="T16" s="41"/>
      <c r="U16" s="37" t="e">
        <f t="shared" si="5"/>
        <v>#DIV/0!</v>
      </c>
    </row>
    <row r="17" spans="1:21" x14ac:dyDescent="0.25">
      <c r="A17" s="32">
        <v>9</v>
      </c>
      <c r="B17" s="293">
        <v>5</v>
      </c>
      <c r="C17" s="35" t="str">
        <f>$B$1</f>
        <v>Rain</v>
      </c>
      <c r="D17" s="37">
        <v>2</v>
      </c>
      <c r="E17" s="165">
        <f>[1]Sheet1!$K15</f>
        <v>0</v>
      </c>
      <c r="F17" s="165">
        <f t="shared" si="0"/>
        <v>0</v>
      </c>
      <c r="G17" s="37">
        <v>2</v>
      </c>
      <c r="H17" s="165">
        <f>[1]Sheet1!$T15</f>
        <v>0</v>
      </c>
      <c r="I17" s="165">
        <f t="shared" si="1"/>
        <v>0</v>
      </c>
      <c r="J17" s="37">
        <v>2</v>
      </c>
      <c r="K17" s="37">
        <f>[1]Sheet1!$AB15</f>
        <v>440</v>
      </c>
      <c r="L17" s="37">
        <f t="shared" si="2"/>
        <v>220</v>
      </c>
      <c r="M17" s="37"/>
      <c r="N17" s="37"/>
      <c r="O17" s="37" t="e">
        <f t="shared" si="3"/>
        <v>#DIV/0!</v>
      </c>
      <c r="P17" s="37"/>
      <c r="Q17" s="37"/>
      <c r="R17" s="37" t="e">
        <f t="shared" si="4"/>
        <v>#DIV/0!</v>
      </c>
      <c r="S17" s="37"/>
      <c r="T17" s="37"/>
      <c r="U17" s="37" t="e">
        <f t="shared" si="5"/>
        <v>#DIV/0!</v>
      </c>
    </row>
    <row r="18" spans="1:21" ht="15.75" customHeight="1" x14ac:dyDescent="0.25">
      <c r="A18" s="32">
        <v>10</v>
      </c>
      <c r="B18" s="294"/>
      <c r="C18" s="35" t="str">
        <f>$C$10</f>
        <v>Drought</v>
      </c>
      <c r="D18" s="37">
        <v>2</v>
      </c>
      <c r="E18" s="165">
        <f>[1]Sheet1!$K16</f>
        <v>0</v>
      </c>
      <c r="F18" s="165">
        <f t="shared" si="0"/>
        <v>0</v>
      </c>
      <c r="G18" s="37">
        <v>2</v>
      </c>
      <c r="H18" s="165">
        <f>[1]Sheet1!$T16</f>
        <v>0</v>
      </c>
      <c r="I18" s="165">
        <f t="shared" si="1"/>
        <v>0</v>
      </c>
      <c r="J18" s="37">
        <v>2</v>
      </c>
      <c r="K18" s="37">
        <f>[1]Sheet1!$AB16</f>
        <v>528</v>
      </c>
      <c r="L18" s="37">
        <f t="shared" si="2"/>
        <v>264</v>
      </c>
      <c r="M18" s="41"/>
      <c r="N18" s="41"/>
      <c r="O18" s="37" t="e">
        <f t="shared" si="3"/>
        <v>#DIV/0!</v>
      </c>
      <c r="P18" s="41"/>
      <c r="Q18" s="41"/>
      <c r="R18" s="37" t="e">
        <f t="shared" si="4"/>
        <v>#DIV/0!</v>
      </c>
      <c r="S18" s="41"/>
      <c r="T18" s="41"/>
      <c r="U18" s="37" t="e">
        <f t="shared" si="5"/>
        <v>#DIV/0!</v>
      </c>
    </row>
    <row r="19" spans="1:21" ht="15.75" customHeight="1" x14ac:dyDescent="0.25">
      <c r="A19" s="32">
        <v>11</v>
      </c>
      <c r="B19" s="293">
        <v>6</v>
      </c>
      <c r="C19" s="35" t="str">
        <f>$B$1</f>
        <v>Rain</v>
      </c>
      <c r="D19" s="37">
        <v>2</v>
      </c>
      <c r="E19" s="165">
        <f>[1]Sheet1!$K17</f>
        <v>0</v>
      </c>
      <c r="F19" s="165">
        <f t="shared" si="0"/>
        <v>0</v>
      </c>
      <c r="G19" s="37">
        <v>2</v>
      </c>
      <c r="H19" s="165">
        <f>[1]Sheet1!$T17</f>
        <v>0</v>
      </c>
      <c r="I19" s="165">
        <f t="shared" si="1"/>
        <v>0</v>
      </c>
      <c r="J19" s="37">
        <v>2</v>
      </c>
      <c r="K19" s="37">
        <f>[1]Sheet1!$AB17</f>
        <v>528</v>
      </c>
      <c r="L19" s="37">
        <f t="shared" si="2"/>
        <v>264</v>
      </c>
      <c r="M19" s="37"/>
      <c r="N19" s="37"/>
      <c r="O19" s="37" t="e">
        <f t="shared" si="3"/>
        <v>#DIV/0!</v>
      </c>
      <c r="P19" s="37"/>
      <c r="Q19" s="37"/>
      <c r="R19" s="37" t="e">
        <f t="shared" si="4"/>
        <v>#DIV/0!</v>
      </c>
      <c r="S19" s="37"/>
      <c r="T19" s="37"/>
      <c r="U19" s="37" t="e">
        <f t="shared" si="5"/>
        <v>#DIV/0!</v>
      </c>
    </row>
    <row r="20" spans="1:21" ht="15.75" customHeight="1" x14ac:dyDescent="0.25">
      <c r="A20" s="32">
        <v>12</v>
      </c>
      <c r="B20" s="294"/>
      <c r="C20" s="35" t="str">
        <f>$C$10</f>
        <v>Drought</v>
      </c>
      <c r="D20" s="37">
        <v>2</v>
      </c>
      <c r="E20" s="165">
        <f>[1]Sheet1!$K18</f>
        <v>0</v>
      </c>
      <c r="F20" s="165">
        <f t="shared" si="0"/>
        <v>0</v>
      </c>
      <c r="G20" s="37">
        <v>2</v>
      </c>
      <c r="H20" s="165">
        <f>[1]Sheet1!$T18</f>
        <v>0</v>
      </c>
      <c r="I20" s="165">
        <f t="shared" si="1"/>
        <v>0</v>
      </c>
      <c r="J20" s="37">
        <v>2</v>
      </c>
      <c r="K20" s="37">
        <f>[1]Sheet1!$AB18</f>
        <v>704</v>
      </c>
      <c r="L20" s="37">
        <f t="shared" si="2"/>
        <v>352</v>
      </c>
      <c r="M20" s="41"/>
      <c r="N20" s="41"/>
      <c r="O20" s="37" t="e">
        <f t="shared" si="3"/>
        <v>#DIV/0!</v>
      </c>
      <c r="P20" s="41"/>
      <c r="Q20" s="41"/>
      <c r="R20" s="37" t="e">
        <f t="shared" si="4"/>
        <v>#DIV/0!</v>
      </c>
      <c r="S20" s="41"/>
      <c r="T20" s="41"/>
      <c r="U20" s="37" t="e">
        <f t="shared" si="5"/>
        <v>#DIV/0!</v>
      </c>
    </row>
    <row r="21" spans="1:21" ht="15.75" customHeight="1" x14ac:dyDescent="0.25">
      <c r="A21" s="32">
        <v>13</v>
      </c>
      <c r="B21" s="293">
        <v>7</v>
      </c>
      <c r="C21" s="35" t="str">
        <f>$B$1</f>
        <v>Rain</v>
      </c>
      <c r="D21" s="37">
        <v>2</v>
      </c>
      <c r="E21" s="165">
        <f>[1]Sheet1!$K19</f>
        <v>0</v>
      </c>
      <c r="F21" s="165">
        <f t="shared" si="0"/>
        <v>0</v>
      </c>
      <c r="G21" s="37">
        <v>2</v>
      </c>
      <c r="H21" s="165">
        <f>[1]Sheet1!$T19</f>
        <v>0</v>
      </c>
      <c r="I21" s="165">
        <f t="shared" si="1"/>
        <v>0</v>
      </c>
      <c r="J21" s="37">
        <v>2</v>
      </c>
      <c r="K21" s="37">
        <f>[1]Sheet1!$AB19</f>
        <v>704</v>
      </c>
      <c r="L21" s="37">
        <f t="shared" si="2"/>
        <v>352</v>
      </c>
      <c r="M21" s="37"/>
      <c r="N21" s="37"/>
      <c r="O21" s="37" t="e">
        <f t="shared" si="3"/>
        <v>#DIV/0!</v>
      </c>
      <c r="P21" s="37"/>
      <c r="Q21" s="37"/>
      <c r="R21" s="37" t="e">
        <f t="shared" si="4"/>
        <v>#DIV/0!</v>
      </c>
      <c r="S21" s="37"/>
      <c r="T21" s="37"/>
      <c r="U21" s="37" t="e">
        <f t="shared" si="5"/>
        <v>#DIV/0!</v>
      </c>
    </row>
    <row r="22" spans="1:21" ht="15.75" customHeight="1" x14ac:dyDescent="0.25">
      <c r="A22" s="32">
        <v>14</v>
      </c>
      <c r="B22" s="294"/>
      <c r="C22" s="35" t="str">
        <f>$C$10</f>
        <v>Drought</v>
      </c>
      <c r="D22" s="37">
        <v>2</v>
      </c>
      <c r="E22" s="165">
        <f>[1]Sheet1!$K20</f>
        <v>0</v>
      </c>
      <c r="F22" s="165">
        <f t="shared" si="0"/>
        <v>0</v>
      </c>
      <c r="G22" s="37">
        <v>2</v>
      </c>
      <c r="H22" s="165">
        <f>[1]Sheet1!$T20</f>
        <v>0</v>
      </c>
      <c r="I22" s="165">
        <f t="shared" si="1"/>
        <v>0</v>
      </c>
      <c r="J22" s="37">
        <v>2</v>
      </c>
      <c r="K22" s="37">
        <f>[1]Sheet1!$AB20</f>
        <v>880</v>
      </c>
      <c r="L22" s="37">
        <f t="shared" si="2"/>
        <v>440</v>
      </c>
      <c r="M22" s="41"/>
      <c r="N22" s="41"/>
      <c r="O22" s="37" t="e">
        <f t="shared" si="3"/>
        <v>#DIV/0!</v>
      </c>
      <c r="P22" s="41"/>
      <c r="Q22" s="41"/>
      <c r="R22" s="37" t="e">
        <f t="shared" si="4"/>
        <v>#DIV/0!</v>
      </c>
      <c r="S22" s="41"/>
      <c r="T22" s="41"/>
      <c r="U22" s="37" t="e">
        <f t="shared" si="5"/>
        <v>#DIV/0!</v>
      </c>
    </row>
    <row r="23" spans="1:21" ht="15.75" customHeight="1" x14ac:dyDescent="0.25">
      <c r="A23" s="32">
        <v>15</v>
      </c>
      <c r="B23" s="293">
        <v>8</v>
      </c>
      <c r="C23" s="35" t="str">
        <f>$B$1</f>
        <v>Rain</v>
      </c>
      <c r="D23" s="37">
        <v>2</v>
      </c>
      <c r="E23" s="165">
        <f>[1]Sheet1!$K21</f>
        <v>0</v>
      </c>
      <c r="F23" s="165">
        <f t="shared" si="0"/>
        <v>0</v>
      </c>
      <c r="G23" s="37">
        <v>2</v>
      </c>
      <c r="H23" s="165">
        <f>[1]Sheet1!$T21</f>
        <v>0</v>
      </c>
      <c r="I23" s="165">
        <f t="shared" si="1"/>
        <v>0</v>
      </c>
      <c r="J23" s="37">
        <v>2</v>
      </c>
      <c r="K23" s="37">
        <f>[1]Sheet1!$AB21</f>
        <v>880</v>
      </c>
      <c r="L23" s="37">
        <f t="shared" si="2"/>
        <v>440</v>
      </c>
      <c r="M23" s="37"/>
      <c r="N23" s="37"/>
      <c r="O23" s="37" t="e">
        <f t="shared" si="3"/>
        <v>#DIV/0!</v>
      </c>
      <c r="P23" s="37"/>
      <c r="Q23" s="37"/>
      <c r="R23" s="37" t="e">
        <f t="shared" si="4"/>
        <v>#DIV/0!</v>
      </c>
      <c r="S23" s="37"/>
      <c r="T23" s="37"/>
      <c r="U23" s="37" t="e">
        <f t="shared" si="5"/>
        <v>#DIV/0!</v>
      </c>
    </row>
    <row r="24" spans="1:21" ht="15.75" customHeight="1" x14ac:dyDescent="0.25">
      <c r="A24" s="32">
        <v>16</v>
      </c>
      <c r="B24" s="294"/>
      <c r="C24" s="35" t="str">
        <f>$C$10</f>
        <v>Drought</v>
      </c>
      <c r="D24" s="37">
        <v>2</v>
      </c>
      <c r="E24" s="165">
        <f>[1]Sheet1!$K22</f>
        <v>0</v>
      </c>
      <c r="F24" s="165">
        <f t="shared" si="0"/>
        <v>0</v>
      </c>
      <c r="G24" s="37">
        <v>2</v>
      </c>
      <c r="H24" s="165">
        <f>[1]Sheet1!$T22</f>
        <v>0</v>
      </c>
      <c r="I24" s="165">
        <f t="shared" si="1"/>
        <v>0</v>
      </c>
      <c r="J24" s="37">
        <v>2</v>
      </c>
      <c r="K24" s="37">
        <f>[1]Sheet1!$AB22</f>
        <v>880</v>
      </c>
      <c r="L24" s="37">
        <f t="shared" si="2"/>
        <v>440</v>
      </c>
      <c r="M24" s="41"/>
      <c r="N24" s="41"/>
      <c r="O24" s="37" t="e">
        <f t="shared" si="3"/>
        <v>#DIV/0!</v>
      </c>
      <c r="P24" s="41"/>
      <c r="Q24" s="41"/>
      <c r="R24" s="37" t="e">
        <f t="shared" si="4"/>
        <v>#DIV/0!</v>
      </c>
      <c r="S24" s="41"/>
      <c r="T24" s="41"/>
      <c r="U24" s="37" t="e">
        <f t="shared" si="5"/>
        <v>#DIV/0!</v>
      </c>
    </row>
    <row r="25" spans="1:21" ht="15.75" customHeight="1" x14ac:dyDescent="0.25">
      <c r="A25" s="32">
        <v>17</v>
      </c>
      <c r="B25" s="293">
        <v>9</v>
      </c>
      <c r="C25" s="35" t="str">
        <f>$B$1</f>
        <v>Rain</v>
      </c>
      <c r="D25" s="37">
        <v>2</v>
      </c>
      <c r="E25" s="165">
        <f>[1]Sheet1!$K23</f>
        <v>500</v>
      </c>
      <c r="F25" s="165">
        <f t="shared" si="0"/>
        <v>250</v>
      </c>
      <c r="G25" s="37">
        <v>2</v>
      </c>
      <c r="H25" s="165">
        <f>[1]Sheet1!$U23</f>
        <v>100</v>
      </c>
      <c r="I25" s="165">
        <f t="shared" si="1"/>
        <v>50</v>
      </c>
      <c r="J25" s="37">
        <v>2</v>
      </c>
      <c r="K25" s="37">
        <f>[1]Sheet1!$AB23</f>
        <v>880</v>
      </c>
      <c r="L25" s="37">
        <f t="shared" si="2"/>
        <v>440</v>
      </c>
      <c r="M25" s="37"/>
      <c r="N25" s="37"/>
      <c r="O25" s="37" t="e">
        <f t="shared" si="3"/>
        <v>#DIV/0!</v>
      </c>
      <c r="P25" s="37"/>
      <c r="Q25" s="37"/>
      <c r="R25" s="37" t="e">
        <f t="shared" si="4"/>
        <v>#DIV/0!</v>
      </c>
      <c r="S25" s="37"/>
      <c r="T25" s="37"/>
      <c r="U25" s="37" t="e">
        <f t="shared" si="5"/>
        <v>#DIV/0!</v>
      </c>
    </row>
    <row r="26" spans="1:21" ht="15.75" customHeight="1" x14ac:dyDescent="0.25">
      <c r="A26" s="32">
        <v>18</v>
      </c>
      <c r="B26" s="294"/>
      <c r="C26" s="35" t="str">
        <f>$C$10</f>
        <v>Drought</v>
      </c>
      <c r="D26" s="37">
        <v>2</v>
      </c>
      <c r="E26" s="165">
        <f>[1]Sheet1!$K24</f>
        <v>0</v>
      </c>
      <c r="F26" s="165">
        <f t="shared" si="0"/>
        <v>0</v>
      </c>
      <c r="G26" s="37">
        <v>2</v>
      </c>
      <c r="H26" s="165">
        <f>[1]Sheet1!$U24</f>
        <v>0</v>
      </c>
      <c r="I26" s="165">
        <f t="shared" si="1"/>
        <v>0</v>
      </c>
      <c r="J26" s="37">
        <v>2</v>
      </c>
      <c r="K26" s="37">
        <f>[1]Sheet1!$AB24</f>
        <v>880</v>
      </c>
      <c r="L26" s="37">
        <f t="shared" si="2"/>
        <v>440</v>
      </c>
      <c r="M26" s="41"/>
      <c r="N26" s="41"/>
      <c r="O26" s="37" t="e">
        <f t="shared" si="3"/>
        <v>#DIV/0!</v>
      </c>
      <c r="P26" s="41"/>
      <c r="Q26" s="41"/>
      <c r="R26" s="37" t="e">
        <f t="shared" si="4"/>
        <v>#DIV/0!</v>
      </c>
      <c r="S26" s="41"/>
      <c r="T26" s="41"/>
      <c r="U26" s="37" t="e">
        <f t="shared" si="5"/>
        <v>#DIV/0!</v>
      </c>
    </row>
    <row r="27" spans="1:21" ht="15.75" customHeight="1" x14ac:dyDescent="0.25">
      <c r="A27" s="32">
        <v>19</v>
      </c>
      <c r="B27" s="293">
        <v>10</v>
      </c>
      <c r="C27" s="35" t="str">
        <f>$B$1</f>
        <v>Rain</v>
      </c>
      <c r="D27" s="37">
        <v>2</v>
      </c>
      <c r="E27" s="165">
        <f>[1]Sheet1!$K25</f>
        <v>1000</v>
      </c>
      <c r="F27" s="165">
        <f t="shared" si="0"/>
        <v>500</v>
      </c>
      <c r="G27" s="37">
        <v>2</v>
      </c>
      <c r="H27" s="165">
        <f>[1]Sheet1!$U25</f>
        <v>150</v>
      </c>
      <c r="I27" s="165">
        <f t="shared" si="1"/>
        <v>75</v>
      </c>
      <c r="J27" s="37">
        <v>2</v>
      </c>
      <c r="K27" s="37">
        <f>[1]Sheet1!$AB25</f>
        <v>880</v>
      </c>
      <c r="L27" s="37">
        <f t="shared" si="2"/>
        <v>440</v>
      </c>
      <c r="M27" s="37"/>
      <c r="N27" s="37"/>
      <c r="O27" s="37" t="e">
        <f t="shared" si="3"/>
        <v>#DIV/0!</v>
      </c>
      <c r="P27" s="37"/>
      <c r="Q27" s="37"/>
      <c r="R27" s="37" t="e">
        <f t="shared" si="4"/>
        <v>#DIV/0!</v>
      </c>
      <c r="S27" s="37"/>
      <c r="T27" s="37"/>
      <c r="U27" s="37" t="e">
        <f t="shared" si="5"/>
        <v>#DIV/0!</v>
      </c>
    </row>
    <row r="28" spans="1:21" ht="15.75" customHeight="1" x14ac:dyDescent="0.25">
      <c r="A28" s="32">
        <v>20</v>
      </c>
      <c r="B28" s="294"/>
      <c r="C28" s="35" t="str">
        <f>$C$10</f>
        <v>Drought</v>
      </c>
      <c r="D28" s="37">
        <v>2</v>
      </c>
      <c r="E28" s="165">
        <f>[1]Sheet1!$K26</f>
        <v>0</v>
      </c>
      <c r="F28" s="165">
        <f t="shared" si="0"/>
        <v>0</v>
      </c>
      <c r="G28" s="37">
        <v>2</v>
      </c>
      <c r="H28" s="165">
        <f>[1]Sheet1!$U26</f>
        <v>0</v>
      </c>
      <c r="I28" s="165">
        <f t="shared" si="1"/>
        <v>0</v>
      </c>
      <c r="J28" s="37">
        <v>2</v>
      </c>
      <c r="K28" s="37">
        <f>[1]Sheet1!$AB26</f>
        <v>880</v>
      </c>
      <c r="L28" s="37">
        <f t="shared" si="2"/>
        <v>440</v>
      </c>
      <c r="M28" s="41"/>
      <c r="N28" s="41"/>
      <c r="O28" s="37" t="e">
        <f t="shared" si="3"/>
        <v>#DIV/0!</v>
      </c>
      <c r="P28" s="41"/>
      <c r="Q28" s="41"/>
      <c r="R28" s="37" t="e">
        <f t="shared" si="4"/>
        <v>#DIV/0!</v>
      </c>
      <c r="S28" s="41"/>
      <c r="T28" s="41"/>
      <c r="U28" s="37" t="e">
        <f t="shared" si="5"/>
        <v>#DIV/0!</v>
      </c>
    </row>
    <row r="29" spans="1:21" ht="15.75" customHeight="1" x14ac:dyDescent="0.25">
      <c r="A29" s="32">
        <v>21</v>
      </c>
      <c r="B29" s="293">
        <v>11</v>
      </c>
      <c r="C29" s="35" t="str">
        <f>$B$1</f>
        <v>Rain</v>
      </c>
      <c r="D29" s="37">
        <v>2</v>
      </c>
      <c r="E29" s="165">
        <f>[1]Sheet1!$K27</f>
        <v>1500</v>
      </c>
      <c r="F29" s="165">
        <f t="shared" si="0"/>
        <v>750</v>
      </c>
      <c r="G29" s="37">
        <v>2</v>
      </c>
      <c r="H29" s="165">
        <f>[1]Sheet1!$U27</f>
        <v>250</v>
      </c>
      <c r="I29" s="165">
        <f t="shared" si="1"/>
        <v>125</v>
      </c>
      <c r="J29" s="37">
        <v>2</v>
      </c>
      <c r="K29" s="37">
        <f>[1]Sheet1!$AB27</f>
        <v>880</v>
      </c>
      <c r="L29" s="37">
        <f t="shared" si="2"/>
        <v>440</v>
      </c>
      <c r="M29" s="37"/>
      <c r="N29" s="37"/>
      <c r="O29" s="37" t="e">
        <f t="shared" si="3"/>
        <v>#DIV/0!</v>
      </c>
      <c r="P29" s="37"/>
      <c r="Q29" s="37"/>
      <c r="R29" s="37" t="e">
        <f t="shared" si="4"/>
        <v>#DIV/0!</v>
      </c>
      <c r="S29" s="37"/>
      <c r="T29" s="37"/>
      <c r="U29" s="37" t="e">
        <f t="shared" si="5"/>
        <v>#DIV/0!</v>
      </c>
    </row>
    <row r="30" spans="1:21" ht="15.75" customHeight="1" x14ac:dyDescent="0.25">
      <c r="A30" s="32">
        <v>22</v>
      </c>
      <c r="B30" s="294"/>
      <c r="C30" s="35" t="str">
        <f>$C$10</f>
        <v>Drought</v>
      </c>
      <c r="D30" s="37">
        <v>2</v>
      </c>
      <c r="E30" s="165">
        <f>[1]Sheet1!$K28</f>
        <v>0</v>
      </c>
      <c r="F30" s="165">
        <f t="shared" si="0"/>
        <v>0</v>
      </c>
      <c r="G30" s="37">
        <v>2</v>
      </c>
      <c r="H30" s="165">
        <f>[1]Sheet1!$U28</f>
        <v>0</v>
      </c>
      <c r="I30" s="165">
        <f t="shared" si="1"/>
        <v>0</v>
      </c>
      <c r="J30" s="37">
        <v>2</v>
      </c>
      <c r="K30" s="37">
        <f>[1]Sheet1!$AB28</f>
        <v>880</v>
      </c>
      <c r="L30" s="37">
        <f t="shared" si="2"/>
        <v>440</v>
      </c>
      <c r="M30" s="41"/>
      <c r="N30" s="41"/>
      <c r="O30" s="37" t="e">
        <f t="shared" si="3"/>
        <v>#DIV/0!</v>
      </c>
      <c r="P30" s="41"/>
      <c r="Q30" s="41"/>
      <c r="R30" s="37" t="e">
        <f t="shared" si="4"/>
        <v>#DIV/0!</v>
      </c>
      <c r="S30" s="41"/>
      <c r="T30" s="41"/>
      <c r="U30" s="37" t="e">
        <f t="shared" si="5"/>
        <v>#DIV/0!</v>
      </c>
    </row>
    <row r="31" spans="1:21" ht="15.75" customHeight="1" x14ac:dyDescent="0.25">
      <c r="A31" s="32">
        <v>23</v>
      </c>
      <c r="B31" s="293">
        <v>12</v>
      </c>
      <c r="C31" s="35" t="str">
        <f>$B$1</f>
        <v>Rain</v>
      </c>
      <c r="D31" s="37">
        <v>2</v>
      </c>
      <c r="E31" s="165">
        <f>[1]Sheet1!$K29</f>
        <v>1500</v>
      </c>
      <c r="F31" s="165">
        <f t="shared" si="0"/>
        <v>750</v>
      </c>
      <c r="G31" s="37">
        <v>2</v>
      </c>
      <c r="H31" s="165">
        <f>[1]Sheet1!$U29</f>
        <v>375</v>
      </c>
      <c r="I31" s="165">
        <f t="shared" si="1"/>
        <v>187.5</v>
      </c>
      <c r="J31" s="37">
        <v>2</v>
      </c>
      <c r="K31" s="37">
        <f>[1]Sheet1!$AB29</f>
        <v>880</v>
      </c>
      <c r="L31" s="37">
        <f t="shared" si="2"/>
        <v>440</v>
      </c>
      <c r="M31" s="37"/>
      <c r="N31" s="37"/>
      <c r="O31" s="37" t="e">
        <f t="shared" si="3"/>
        <v>#DIV/0!</v>
      </c>
      <c r="P31" s="37"/>
      <c r="Q31" s="37"/>
      <c r="R31" s="37" t="e">
        <f t="shared" si="4"/>
        <v>#DIV/0!</v>
      </c>
      <c r="S31" s="37"/>
      <c r="T31" s="37"/>
      <c r="U31" s="37" t="e">
        <f t="shared" si="5"/>
        <v>#DIV/0!</v>
      </c>
    </row>
    <row r="32" spans="1:21" ht="15.75" customHeight="1" x14ac:dyDescent="0.25">
      <c r="A32" s="32">
        <v>24</v>
      </c>
      <c r="B32" s="294"/>
      <c r="C32" s="35" t="str">
        <f>$C$10</f>
        <v>Drought</v>
      </c>
      <c r="D32" s="37">
        <v>2</v>
      </c>
      <c r="E32" s="165">
        <f>[1]Sheet1!$K30</f>
        <v>0</v>
      </c>
      <c r="F32" s="165">
        <f t="shared" si="0"/>
        <v>0</v>
      </c>
      <c r="G32" s="37">
        <v>2</v>
      </c>
      <c r="H32" s="165">
        <f>[1]Sheet1!$U30</f>
        <v>0</v>
      </c>
      <c r="I32" s="165">
        <f t="shared" si="1"/>
        <v>0</v>
      </c>
      <c r="J32" s="37">
        <v>2</v>
      </c>
      <c r="K32" s="37">
        <f>[1]Sheet1!$AB30</f>
        <v>880</v>
      </c>
      <c r="L32" s="37">
        <f t="shared" si="2"/>
        <v>440</v>
      </c>
      <c r="M32" s="41"/>
      <c r="N32" s="41"/>
      <c r="O32" s="37" t="e">
        <f t="shared" si="3"/>
        <v>#DIV/0!</v>
      </c>
      <c r="P32" s="41"/>
      <c r="Q32" s="41"/>
      <c r="R32" s="37" t="e">
        <f t="shared" si="4"/>
        <v>#DIV/0!</v>
      </c>
      <c r="S32" s="41"/>
      <c r="T32" s="41"/>
      <c r="U32" s="37" t="e">
        <f t="shared" si="5"/>
        <v>#DIV/0!</v>
      </c>
    </row>
    <row r="33" spans="1:21" ht="15.75" customHeight="1" x14ac:dyDescent="0.25">
      <c r="A33" s="32">
        <v>25</v>
      </c>
      <c r="B33" s="293">
        <v>13</v>
      </c>
      <c r="C33" s="35" t="str">
        <f>$B$1</f>
        <v>Rain</v>
      </c>
      <c r="D33" s="37">
        <v>2</v>
      </c>
      <c r="E33" s="165">
        <f>[1]Sheet1!$K31</f>
        <v>2000</v>
      </c>
      <c r="F33" s="165">
        <f t="shared" si="0"/>
        <v>1000</v>
      </c>
      <c r="G33" s="37">
        <v>2</v>
      </c>
      <c r="H33" s="165">
        <f>[1]Sheet1!$U31</f>
        <v>450</v>
      </c>
      <c r="I33" s="165">
        <f t="shared" si="1"/>
        <v>225</v>
      </c>
      <c r="J33" s="37">
        <v>2</v>
      </c>
      <c r="K33" s="37">
        <f>[1]Sheet1!$AB31</f>
        <v>880</v>
      </c>
      <c r="L33" s="37">
        <f t="shared" si="2"/>
        <v>440</v>
      </c>
      <c r="M33" s="37"/>
      <c r="N33" s="37"/>
      <c r="O33" s="37" t="e">
        <f t="shared" si="3"/>
        <v>#DIV/0!</v>
      </c>
      <c r="P33" s="37"/>
      <c r="Q33" s="37"/>
      <c r="R33" s="37" t="e">
        <f t="shared" si="4"/>
        <v>#DIV/0!</v>
      </c>
      <c r="S33" s="37"/>
      <c r="T33" s="37"/>
      <c r="U33" s="37" t="e">
        <f t="shared" si="5"/>
        <v>#DIV/0!</v>
      </c>
    </row>
    <row r="34" spans="1:21" ht="15.75" customHeight="1" x14ac:dyDescent="0.25">
      <c r="A34" s="32">
        <v>26</v>
      </c>
      <c r="B34" s="294"/>
      <c r="C34" s="35" t="str">
        <f>$C$10</f>
        <v>Drought</v>
      </c>
      <c r="D34" s="37">
        <v>2</v>
      </c>
      <c r="E34" s="165">
        <f>[1]Sheet1!$K32</f>
        <v>0</v>
      </c>
      <c r="F34" s="165">
        <f t="shared" si="0"/>
        <v>0</v>
      </c>
      <c r="G34" s="37">
        <v>2</v>
      </c>
      <c r="H34" s="165">
        <f>[1]Sheet1!$U32</f>
        <v>0</v>
      </c>
      <c r="I34" s="165">
        <f t="shared" si="1"/>
        <v>0</v>
      </c>
      <c r="J34" s="37">
        <v>2</v>
      </c>
      <c r="K34" s="37">
        <f>[1]Sheet1!$AB32</f>
        <v>880</v>
      </c>
      <c r="L34" s="37">
        <f t="shared" si="2"/>
        <v>440</v>
      </c>
      <c r="M34" s="41"/>
      <c r="N34" s="41"/>
      <c r="O34" s="37" t="e">
        <f t="shared" si="3"/>
        <v>#DIV/0!</v>
      </c>
      <c r="P34" s="41"/>
      <c r="Q34" s="41"/>
      <c r="R34" s="37" t="e">
        <f t="shared" si="4"/>
        <v>#DIV/0!</v>
      </c>
      <c r="S34" s="41"/>
      <c r="T34" s="41"/>
      <c r="U34" s="37" t="e">
        <f t="shared" si="5"/>
        <v>#DIV/0!</v>
      </c>
    </row>
    <row r="35" spans="1:21" ht="15.75" customHeight="1" x14ac:dyDescent="0.25">
      <c r="A35" s="32">
        <v>27</v>
      </c>
      <c r="B35" s="293">
        <v>14</v>
      </c>
      <c r="C35" s="35" t="str">
        <f>$B$1</f>
        <v>Rain</v>
      </c>
      <c r="D35" s="37">
        <v>2</v>
      </c>
      <c r="E35" s="165">
        <f>[1]Sheet1!$K33</f>
        <v>2000</v>
      </c>
      <c r="F35" s="165">
        <f t="shared" si="0"/>
        <v>1000</v>
      </c>
      <c r="G35" s="37">
        <v>2</v>
      </c>
      <c r="H35" s="165">
        <f>[1]Sheet1!$U33</f>
        <v>500</v>
      </c>
      <c r="I35" s="165">
        <f t="shared" si="1"/>
        <v>250</v>
      </c>
      <c r="J35" s="37">
        <v>2</v>
      </c>
      <c r="K35" s="37">
        <f>[1]Sheet1!$AB33</f>
        <v>880</v>
      </c>
      <c r="L35" s="37">
        <f t="shared" si="2"/>
        <v>440</v>
      </c>
      <c r="M35" s="37"/>
      <c r="N35" s="37"/>
      <c r="O35" s="37" t="e">
        <f t="shared" si="3"/>
        <v>#DIV/0!</v>
      </c>
      <c r="P35" s="37"/>
      <c r="Q35" s="37"/>
      <c r="R35" s="37" t="e">
        <f t="shared" si="4"/>
        <v>#DIV/0!</v>
      </c>
      <c r="S35" s="37"/>
      <c r="T35" s="37"/>
      <c r="U35" s="37" t="e">
        <f t="shared" si="5"/>
        <v>#DIV/0!</v>
      </c>
    </row>
    <row r="36" spans="1:21" ht="15.75" customHeight="1" x14ac:dyDescent="0.25">
      <c r="A36" s="32">
        <v>28</v>
      </c>
      <c r="B36" s="294"/>
      <c r="C36" s="35" t="str">
        <f>$C$10</f>
        <v>Drought</v>
      </c>
      <c r="D36" s="37">
        <v>2</v>
      </c>
      <c r="E36" s="165">
        <f>[1]Sheet1!$K34</f>
        <v>0</v>
      </c>
      <c r="F36" s="165">
        <f t="shared" si="0"/>
        <v>0</v>
      </c>
      <c r="G36" s="37">
        <v>2</v>
      </c>
      <c r="H36" s="165">
        <f>[1]Sheet1!$U34</f>
        <v>0</v>
      </c>
      <c r="I36" s="165">
        <f t="shared" si="1"/>
        <v>0</v>
      </c>
      <c r="J36" s="37">
        <v>2</v>
      </c>
      <c r="K36" s="37">
        <f>[1]Sheet1!$AB34</f>
        <v>880</v>
      </c>
      <c r="L36" s="37">
        <f t="shared" si="2"/>
        <v>440</v>
      </c>
      <c r="M36" s="41"/>
      <c r="N36" s="40"/>
      <c r="O36" s="37" t="e">
        <f t="shared" si="3"/>
        <v>#DIV/0!</v>
      </c>
      <c r="P36" s="41"/>
      <c r="Q36" s="40"/>
      <c r="R36" s="37" t="e">
        <f t="shared" si="4"/>
        <v>#DIV/0!</v>
      </c>
      <c r="S36" s="41"/>
      <c r="T36" s="40"/>
      <c r="U36" s="37" t="e">
        <f t="shared" si="5"/>
        <v>#DIV/0!</v>
      </c>
    </row>
    <row r="37" spans="1:21" ht="15.75" customHeight="1" x14ac:dyDescent="0.25">
      <c r="A37" s="32">
        <v>29</v>
      </c>
      <c r="B37" s="293">
        <v>15</v>
      </c>
      <c r="C37" s="35" t="str">
        <f>$B$1</f>
        <v>Rain</v>
      </c>
      <c r="D37" s="37">
        <v>2</v>
      </c>
      <c r="E37" s="165">
        <f>[1]Sheet1!$K35</f>
        <v>2500</v>
      </c>
      <c r="F37" s="165">
        <f t="shared" si="0"/>
        <v>1250</v>
      </c>
      <c r="G37" s="37">
        <v>2</v>
      </c>
      <c r="H37" s="165">
        <f>[1]Sheet1!$U35</f>
        <v>600</v>
      </c>
      <c r="I37" s="165">
        <f t="shared" si="1"/>
        <v>300</v>
      </c>
      <c r="J37" s="37">
        <v>2</v>
      </c>
      <c r="K37" s="37">
        <f>[1]Sheet1!$AB35</f>
        <v>880</v>
      </c>
      <c r="L37" s="37">
        <f t="shared" si="2"/>
        <v>440</v>
      </c>
      <c r="M37" s="37"/>
      <c r="N37" s="37"/>
      <c r="O37" s="37" t="e">
        <f t="shared" si="3"/>
        <v>#DIV/0!</v>
      </c>
      <c r="P37" s="37"/>
      <c r="Q37" s="37"/>
      <c r="R37" s="37" t="e">
        <f t="shared" si="4"/>
        <v>#DIV/0!</v>
      </c>
      <c r="S37" s="37"/>
      <c r="T37" s="37"/>
      <c r="U37" s="37" t="e">
        <f t="shared" si="5"/>
        <v>#DIV/0!</v>
      </c>
    </row>
    <row r="38" spans="1:21" ht="15.75" customHeight="1" x14ac:dyDescent="0.25">
      <c r="A38" s="32">
        <v>30</v>
      </c>
      <c r="B38" s="294"/>
      <c r="C38" s="35" t="str">
        <f>$C$10</f>
        <v>Drought</v>
      </c>
      <c r="D38" s="37">
        <v>2</v>
      </c>
      <c r="E38" s="165">
        <f>[1]Sheet1!$K36</f>
        <v>0</v>
      </c>
      <c r="F38" s="165">
        <f t="shared" si="0"/>
        <v>0</v>
      </c>
      <c r="G38" s="37">
        <v>2</v>
      </c>
      <c r="H38" s="165">
        <f>[1]Sheet1!$U36</f>
        <v>0</v>
      </c>
      <c r="I38" s="165">
        <f t="shared" si="1"/>
        <v>0</v>
      </c>
      <c r="J38" s="37">
        <v>2</v>
      </c>
      <c r="K38" s="37">
        <f>[1]Sheet1!$AB36</f>
        <v>880</v>
      </c>
      <c r="L38" s="37">
        <f t="shared" si="2"/>
        <v>440</v>
      </c>
      <c r="M38" s="41"/>
      <c r="N38" s="41"/>
      <c r="O38" s="37" t="e">
        <f t="shared" si="3"/>
        <v>#DIV/0!</v>
      </c>
      <c r="P38" s="41"/>
      <c r="Q38" s="41"/>
      <c r="R38" s="37" t="e">
        <f t="shared" si="4"/>
        <v>#DIV/0!</v>
      </c>
      <c r="S38" s="41"/>
      <c r="T38" s="41"/>
      <c r="U38" s="37" t="e">
        <f t="shared" si="5"/>
        <v>#DIV/0!</v>
      </c>
    </row>
    <row r="39" spans="1:21" ht="15.75" customHeight="1" x14ac:dyDescent="0.25">
      <c r="A39" s="32">
        <v>31</v>
      </c>
      <c r="B39" s="293">
        <v>16</v>
      </c>
      <c r="C39" s="35" t="str">
        <f>$B$1</f>
        <v>Rain</v>
      </c>
      <c r="D39" s="37">
        <v>2</v>
      </c>
      <c r="E39" s="165">
        <f>[1]Sheet1!$K37</f>
        <v>2500</v>
      </c>
      <c r="F39" s="165">
        <f t="shared" si="0"/>
        <v>1250</v>
      </c>
      <c r="G39" s="37">
        <v>2</v>
      </c>
      <c r="H39" s="165">
        <f>[1]Sheet1!$U37</f>
        <v>700</v>
      </c>
      <c r="I39" s="165">
        <f t="shared" si="1"/>
        <v>350</v>
      </c>
      <c r="J39" s="37">
        <v>2</v>
      </c>
      <c r="K39" s="37">
        <f>[1]Sheet1!$AB37</f>
        <v>880</v>
      </c>
      <c r="L39" s="37">
        <f t="shared" si="2"/>
        <v>440</v>
      </c>
      <c r="M39" s="37"/>
      <c r="N39" s="37"/>
      <c r="O39" s="37" t="e">
        <f t="shared" si="3"/>
        <v>#DIV/0!</v>
      </c>
      <c r="P39" s="37"/>
      <c r="Q39" s="37"/>
      <c r="R39" s="37" t="e">
        <f t="shared" si="4"/>
        <v>#DIV/0!</v>
      </c>
      <c r="S39" s="37"/>
      <c r="T39" s="37"/>
      <c r="U39" s="37" t="e">
        <f t="shared" si="5"/>
        <v>#DIV/0!</v>
      </c>
    </row>
    <row r="40" spans="1:21" ht="15.75" customHeight="1" x14ac:dyDescent="0.25">
      <c r="A40" s="32">
        <v>32</v>
      </c>
      <c r="B40" s="294"/>
      <c r="C40" s="35" t="str">
        <f>$C$10</f>
        <v>Drought</v>
      </c>
      <c r="D40" s="37">
        <v>2</v>
      </c>
      <c r="E40" s="165">
        <f>[1]Sheet1!$K38</f>
        <v>0</v>
      </c>
      <c r="F40" s="165">
        <f t="shared" si="0"/>
        <v>0</v>
      </c>
      <c r="G40" s="37">
        <v>2</v>
      </c>
      <c r="H40" s="165">
        <f>[1]Sheet1!$U38</f>
        <v>0</v>
      </c>
      <c r="I40" s="165">
        <f t="shared" si="1"/>
        <v>0</v>
      </c>
      <c r="J40" s="37">
        <v>2</v>
      </c>
      <c r="K40" s="37">
        <f>[1]Sheet1!$AB38</f>
        <v>880</v>
      </c>
      <c r="L40" s="37">
        <f t="shared" si="2"/>
        <v>440</v>
      </c>
      <c r="M40" s="41"/>
      <c r="N40" s="41"/>
      <c r="O40" s="37" t="e">
        <f t="shared" si="3"/>
        <v>#DIV/0!</v>
      </c>
      <c r="P40" s="41"/>
      <c r="Q40" s="41"/>
      <c r="R40" s="37" t="e">
        <f t="shared" si="4"/>
        <v>#DIV/0!</v>
      </c>
      <c r="S40" s="41"/>
      <c r="T40" s="41"/>
      <c r="U40" s="37" t="e">
        <f t="shared" si="5"/>
        <v>#DIV/0!</v>
      </c>
    </row>
    <row r="41" spans="1:21" ht="15.75" customHeight="1" x14ac:dyDescent="0.25">
      <c r="A41" s="32">
        <v>33</v>
      </c>
      <c r="B41" s="293">
        <v>17</v>
      </c>
      <c r="C41" s="35" t="str">
        <f>$B$1</f>
        <v>Rain</v>
      </c>
      <c r="D41" s="37">
        <v>2</v>
      </c>
      <c r="E41" s="165">
        <f>[1]Sheet1!$K39</f>
        <v>3000</v>
      </c>
      <c r="F41" s="165">
        <f t="shared" ref="F41:F68" si="6">E41/D41</f>
        <v>1500</v>
      </c>
      <c r="G41" s="37">
        <v>2</v>
      </c>
      <c r="H41" s="165">
        <f>[1]Sheet1!$U39</f>
        <v>800</v>
      </c>
      <c r="I41" s="165">
        <f t="shared" si="1"/>
        <v>400</v>
      </c>
      <c r="J41" s="37">
        <v>2</v>
      </c>
      <c r="K41" s="37">
        <f>[1]Sheet1!$AB39</f>
        <v>880</v>
      </c>
      <c r="L41" s="37">
        <f t="shared" si="2"/>
        <v>440</v>
      </c>
      <c r="M41" s="37"/>
      <c r="N41" s="37"/>
      <c r="O41" s="37" t="e">
        <f t="shared" si="3"/>
        <v>#DIV/0!</v>
      </c>
      <c r="P41" s="37"/>
      <c r="Q41" s="37"/>
      <c r="R41" s="37" t="e">
        <f t="shared" si="4"/>
        <v>#DIV/0!</v>
      </c>
      <c r="S41" s="37"/>
      <c r="T41" s="37"/>
      <c r="U41" s="37" t="e">
        <f t="shared" si="5"/>
        <v>#DIV/0!</v>
      </c>
    </row>
    <row r="42" spans="1:21" ht="15.75" customHeight="1" x14ac:dyDescent="0.25">
      <c r="A42" s="32">
        <v>34</v>
      </c>
      <c r="B42" s="294"/>
      <c r="C42" s="35" t="str">
        <f>$C$10</f>
        <v>Drought</v>
      </c>
      <c r="D42" s="37">
        <v>2</v>
      </c>
      <c r="E42" s="165">
        <f>[1]Sheet1!$K40</f>
        <v>0</v>
      </c>
      <c r="F42" s="165">
        <f t="shared" si="6"/>
        <v>0</v>
      </c>
      <c r="G42" s="37">
        <v>2</v>
      </c>
      <c r="H42" s="165">
        <f>[1]Sheet1!$U40</f>
        <v>0</v>
      </c>
      <c r="I42" s="165">
        <f t="shared" si="1"/>
        <v>0</v>
      </c>
      <c r="J42" s="37">
        <v>2</v>
      </c>
      <c r="K42" s="37">
        <f>[1]Sheet1!$AB40</f>
        <v>880</v>
      </c>
      <c r="L42" s="37">
        <f t="shared" si="2"/>
        <v>440</v>
      </c>
      <c r="M42" s="41"/>
      <c r="N42" s="41"/>
      <c r="O42" s="37" t="e">
        <f t="shared" si="3"/>
        <v>#DIV/0!</v>
      </c>
      <c r="P42" s="41"/>
      <c r="Q42" s="41"/>
      <c r="R42" s="37" t="e">
        <f t="shared" si="4"/>
        <v>#DIV/0!</v>
      </c>
      <c r="S42" s="41"/>
      <c r="T42" s="41"/>
      <c r="U42" s="37" t="e">
        <f t="shared" si="5"/>
        <v>#DIV/0!</v>
      </c>
    </row>
    <row r="43" spans="1:21" ht="15.75" customHeight="1" x14ac:dyDescent="0.25">
      <c r="A43" s="32">
        <v>35</v>
      </c>
      <c r="B43" s="293">
        <v>18</v>
      </c>
      <c r="C43" s="35" t="str">
        <f>$B$1</f>
        <v>Rain</v>
      </c>
      <c r="D43" s="37">
        <v>2</v>
      </c>
      <c r="E43" s="165">
        <f>[1]Sheet1!$K41</f>
        <v>3250</v>
      </c>
      <c r="F43" s="165">
        <f t="shared" si="6"/>
        <v>1625</v>
      </c>
      <c r="G43" s="37">
        <v>2</v>
      </c>
      <c r="H43" s="165">
        <f>[1]Sheet1!$U41</f>
        <v>900</v>
      </c>
      <c r="I43" s="165">
        <f t="shared" si="1"/>
        <v>450</v>
      </c>
      <c r="J43" s="37">
        <v>2</v>
      </c>
      <c r="K43" s="37">
        <f>[1]Sheet1!$AB41</f>
        <v>880</v>
      </c>
      <c r="L43" s="37">
        <f t="shared" si="2"/>
        <v>440</v>
      </c>
      <c r="M43" s="37"/>
      <c r="N43" s="37"/>
      <c r="O43" s="37" t="e">
        <f t="shared" si="3"/>
        <v>#DIV/0!</v>
      </c>
      <c r="P43" s="37"/>
      <c r="Q43" s="37"/>
      <c r="R43" s="37" t="e">
        <f t="shared" si="4"/>
        <v>#DIV/0!</v>
      </c>
      <c r="S43" s="37"/>
      <c r="T43" s="37"/>
      <c r="U43" s="37" t="e">
        <f t="shared" si="5"/>
        <v>#DIV/0!</v>
      </c>
    </row>
    <row r="44" spans="1:21" ht="15.75" customHeight="1" x14ac:dyDescent="0.25">
      <c r="A44" s="32">
        <v>36</v>
      </c>
      <c r="B44" s="294"/>
      <c r="C44" s="35" t="str">
        <f>$C$10</f>
        <v>Drought</v>
      </c>
      <c r="D44" s="37">
        <v>2</v>
      </c>
      <c r="E44" s="165">
        <f>[1]Sheet1!$K42</f>
        <v>0</v>
      </c>
      <c r="F44" s="165">
        <f t="shared" si="6"/>
        <v>0</v>
      </c>
      <c r="G44" s="37">
        <v>2</v>
      </c>
      <c r="H44" s="165">
        <f>[1]Sheet1!$U42</f>
        <v>0</v>
      </c>
      <c r="I44" s="165">
        <f t="shared" si="1"/>
        <v>0</v>
      </c>
      <c r="J44" s="37">
        <v>2</v>
      </c>
      <c r="K44" s="37">
        <f>[1]Sheet1!$AB42</f>
        <v>880</v>
      </c>
      <c r="L44" s="37">
        <f t="shared" si="2"/>
        <v>440</v>
      </c>
      <c r="M44" s="41"/>
      <c r="N44" s="40"/>
      <c r="O44" s="37" t="e">
        <f t="shared" si="3"/>
        <v>#DIV/0!</v>
      </c>
      <c r="P44" s="41"/>
      <c r="Q44" s="40"/>
      <c r="R44" s="37" t="e">
        <f t="shared" si="4"/>
        <v>#DIV/0!</v>
      </c>
      <c r="S44" s="41"/>
      <c r="T44" s="40"/>
      <c r="U44" s="37" t="e">
        <f t="shared" si="5"/>
        <v>#DIV/0!</v>
      </c>
    </row>
    <row r="45" spans="1:21" ht="15.75" customHeight="1" x14ac:dyDescent="0.25">
      <c r="A45" s="32">
        <v>37</v>
      </c>
      <c r="B45" s="293">
        <v>19</v>
      </c>
      <c r="C45" s="35" t="str">
        <f>$B$1</f>
        <v>Rain</v>
      </c>
      <c r="D45" s="37">
        <v>2</v>
      </c>
      <c r="E45" s="165">
        <f>[1]Sheet1!$K43</f>
        <v>3500</v>
      </c>
      <c r="F45" s="165">
        <f t="shared" si="6"/>
        <v>1750</v>
      </c>
      <c r="G45" s="37">
        <v>2</v>
      </c>
      <c r="H45" s="165">
        <f>[1]Sheet1!$U43</f>
        <v>1000</v>
      </c>
      <c r="I45" s="165">
        <f t="shared" si="1"/>
        <v>500</v>
      </c>
      <c r="J45" s="37">
        <v>2</v>
      </c>
      <c r="K45" s="37">
        <f>[1]Sheet1!$AB43</f>
        <v>880</v>
      </c>
      <c r="L45" s="37">
        <f t="shared" si="2"/>
        <v>440</v>
      </c>
      <c r="M45" s="37"/>
      <c r="N45" s="37"/>
      <c r="O45" s="37" t="e">
        <f t="shared" si="3"/>
        <v>#DIV/0!</v>
      </c>
      <c r="P45" s="37"/>
      <c r="Q45" s="37"/>
      <c r="R45" s="37" t="e">
        <f t="shared" si="4"/>
        <v>#DIV/0!</v>
      </c>
      <c r="S45" s="37"/>
      <c r="T45" s="37"/>
      <c r="U45" s="37" t="e">
        <f t="shared" si="5"/>
        <v>#DIV/0!</v>
      </c>
    </row>
    <row r="46" spans="1:21" ht="15.75" customHeight="1" x14ac:dyDescent="0.25">
      <c r="A46" s="32">
        <v>38</v>
      </c>
      <c r="B46" s="294"/>
      <c r="C46" s="35" t="str">
        <f>$C$10</f>
        <v>Drought</v>
      </c>
      <c r="D46" s="37">
        <v>2</v>
      </c>
      <c r="E46" s="165">
        <f>[1]Sheet1!$K44</f>
        <v>0</v>
      </c>
      <c r="F46" s="165">
        <f t="shared" si="6"/>
        <v>0</v>
      </c>
      <c r="G46" s="37">
        <v>2</v>
      </c>
      <c r="H46" s="165">
        <f>[1]Sheet1!$U44</f>
        <v>0</v>
      </c>
      <c r="I46" s="165">
        <f t="shared" si="1"/>
        <v>0</v>
      </c>
      <c r="J46" s="37">
        <v>2</v>
      </c>
      <c r="K46" s="37">
        <f>[1]Sheet1!$AB44</f>
        <v>880</v>
      </c>
      <c r="L46" s="37">
        <f t="shared" si="2"/>
        <v>440</v>
      </c>
      <c r="M46" s="41"/>
      <c r="N46" s="41"/>
      <c r="O46" s="37" t="e">
        <f t="shared" si="3"/>
        <v>#DIV/0!</v>
      </c>
      <c r="P46" s="41"/>
      <c r="Q46" s="41"/>
      <c r="R46" s="37" t="e">
        <f t="shared" si="4"/>
        <v>#DIV/0!</v>
      </c>
      <c r="S46" s="41"/>
      <c r="T46" s="41"/>
      <c r="U46" s="37" t="e">
        <f t="shared" si="5"/>
        <v>#DIV/0!</v>
      </c>
    </row>
    <row r="47" spans="1:21" ht="15.75" customHeight="1" x14ac:dyDescent="0.25">
      <c r="A47" s="32">
        <v>39</v>
      </c>
      <c r="B47" s="293">
        <v>20</v>
      </c>
      <c r="C47" s="35" t="str">
        <f>$B$1</f>
        <v>Rain</v>
      </c>
      <c r="D47" s="37">
        <v>2</v>
      </c>
      <c r="E47" s="165">
        <f>[1]Sheet1!$K45</f>
        <v>4000</v>
      </c>
      <c r="F47" s="165">
        <f t="shared" si="6"/>
        <v>2000</v>
      </c>
      <c r="G47" s="37">
        <v>2</v>
      </c>
      <c r="H47" s="165">
        <f>[1]Sheet1!$U45</f>
        <v>1000</v>
      </c>
      <c r="I47" s="165">
        <f t="shared" si="1"/>
        <v>500</v>
      </c>
      <c r="J47" s="37">
        <v>2</v>
      </c>
      <c r="K47" s="37">
        <f>[1]Sheet1!$AB45</f>
        <v>880</v>
      </c>
      <c r="L47" s="37">
        <f t="shared" si="2"/>
        <v>440</v>
      </c>
      <c r="M47" s="37"/>
      <c r="N47" s="37"/>
      <c r="O47" s="37" t="e">
        <f t="shared" si="3"/>
        <v>#DIV/0!</v>
      </c>
      <c r="P47" s="37"/>
      <c r="Q47" s="37"/>
      <c r="R47" s="37" t="e">
        <f t="shared" si="4"/>
        <v>#DIV/0!</v>
      </c>
      <c r="S47" s="37"/>
      <c r="T47" s="37"/>
      <c r="U47" s="37" t="e">
        <f t="shared" si="5"/>
        <v>#DIV/0!</v>
      </c>
    </row>
    <row r="48" spans="1:21" ht="15.75" customHeight="1" x14ac:dyDescent="0.25">
      <c r="A48" s="32">
        <v>40</v>
      </c>
      <c r="B48" s="294"/>
      <c r="C48" s="35" t="str">
        <f>$C$10</f>
        <v>Drought</v>
      </c>
      <c r="D48" s="37">
        <v>2</v>
      </c>
      <c r="E48" s="165">
        <f>[1]Sheet1!$K46</f>
        <v>0</v>
      </c>
      <c r="F48" s="165">
        <f t="shared" si="6"/>
        <v>0</v>
      </c>
      <c r="G48" s="37">
        <v>2</v>
      </c>
      <c r="H48" s="165">
        <f>[1]Sheet1!$U46</f>
        <v>0</v>
      </c>
      <c r="I48" s="165">
        <f t="shared" si="1"/>
        <v>0</v>
      </c>
      <c r="J48" s="37">
        <v>2</v>
      </c>
      <c r="K48" s="37">
        <f>[1]Sheet1!$AB46</f>
        <v>880</v>
      </c>
      <c r="L48" s="37">
        <f t="shared" si="2"/>
        <v>440</v>
      </c>
      <c r="M48" s="41"/>
      <c r="N48" s="41"/>
      <c r="O48" s="37" t="e">
        <f t="shared" si="3"/>
        <v>#DIV/0!</v>
      </c>
      <c r="P48" s="41"/>
      <c r="Q48" s="41"/>
      <c r="R48" s="37" t="e">
        <f t="shared" si="4"/>
        <v>#DIV/0!</v>
      </c>
      <c r="S48" s="41"/>
      <c r="T48" s="41"/>
      <c r="U48" s="37" t="e">
        <f t="shared" si="5"/>
        <v>#DIV/0!</v>
      </c>
    </row>
    <row r="49" spans="1:41" ht="15.75" customHeight="1" x14ac:dyDescent="0.25">
      <c r="A49" s="32">
        <v>41</v>
      </c>
      <c r="B49" s="293">
        <v>21</v>
      </c>
      <c r="C49" s="35" t="str">
        <f>$B$1</f>
        <v>Rain</v>
      </c>
      <c r="D49" s="41"/>
      <c r="E49" s="165"/>
      <c r="F49" s="165" t="e">
        <f t="shared" si="6"/>
        <v>#DIV/0!</v>
      </c>
      <c r="G49" s="37">
        <v>2</v>
      </c>
      <c r="H49" s="165">
        <f>[1]Sheet1!$U47</f>
        <v>850</v>
      </c>
      <c r="I49" s="165">
        <f t="shared" si="1"/>
        <v>425</v>
      </c>
      <c r="J49" s="37">
        <v>2</v>
      </c>
      <c r="K49" s="37">
        <f>[1]Sheet1!$AB47</f>
        <v>880</v>
      </c>
      <c r="L49" s="37">
        <f t="shared" si="2"/>
        <v>440</v>
      </c>
      <c r="M49" s="37"/>
      <c r="N49" s="37"/>
      <c r="O49" s="37" t="e">
        <f t="shared" si="3"/>
        <v>#DIV/0!</v>
      </c>
      <c r="P49" s="37"/>
      <c r="Q49" s="37"/>
      <c r="R49" s="37" t="e">
        <f t="shared" si="4"/>
        <v>#DIV/0!</v>
      </c>
      <c r="S49" s="37"/>
      <c r="T49" s="37"/>
      <c r="U49" s="37" t="e">
        <f t="shared" si="5"/>
        <v>#DIV/0!</v>
      </c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</row>
    <row r="50" spans="1:41" ht="15.75" customHeight="1" x14ac:dyDescent="0.25">
      <c r="A50" s="32">
        <v>42</v>
      </c>
      <c r="B50" s="294"/>
      <c r="C50" s="35" t="str">
        <f>$C$10</f>
        <v>Drought</v>
      </c>
      <c r="D50" s="37"/>
      <c r="E50" s="165"/>
      <c r="F50" s="165" t="e">
        <f t="shared" si="6"/>
        <v>#DIV/0!</v>
      </c>
      <c r="G50" s="37">
        <v>2</v>
      </c>
      <c r="H50" s="165">
        <f>[1]Sheet1!$U48</f>
        <v>0</v>
      </c>
      <c r="I50" s="165">
        <f t="shared" si="1"/>
        <v>0</v>
      </c>
      <c r="J50" s="37">
        <v>2</v>
      </c>
      <c r="K50" s="37">
        <f>[1]Sheet1!$AB48</f>
        <v>880</v>
      </c>
      <c r="L50" s="37">
        <f t="shared" si="2"/>
        <v>440</v>
      </c>
      <c r="M50" s="41"/>
      <c r="N50" s="41"/>
      <c r="O50" s="37" t="e">
        <f t="shared" si="3"/>
        <v>#DIV/0!</v>
      </c>
      <c r="P50" s="41"/>
      <c r="Q50" s="41"/>
      <c r="R50" s="37" t="e">
        <f t="shared" si="4"/>
        <v>#DIV/0!</v>
      </c>
      <c r="S50" s="41"/>
      <c r="T50" s="41"/>
      <c r="U50" s="37" t="e">
        <f t="shared" si="5"/>
        <v>#DIV/0!</v>
      </c>
    </row>
    <row r="51" spans="1:41" ht="15.75" customHeight="1" x14ac:dyDescent="0.25">
      <c r="A51" s="32">
        <v>43</v>
      </c>
      <c r="B51" s="293">
        <v>22</v>
      </c>
      <c r="C51" s="35" t="str">
        <f>$B$1</f>
        <v>Rain</v>
      </c>
      <c r="D51" s="41"/>
      <c r="E51" s="165"/>
      <c r="F51" s="165" t="e">
        <f t="shared" si="6"/>
        <v>#DIV/0!</v>
      </c>
      <c r="G51" s="37">
        <v>2</v>
      </c>
      <c r="H51" s="165">
        <f>[1]Sheet1!$U49</f>
        <v>850</v>
      </c>
      <c r="I51" s="165">
        <f t="shared" si="1"/>
        <v>425</v>
      </c>
      <c r="J51" s="37">
        <v>2</v>
      </c>
      <c r="K51" s="37">
        <f>[1]Sheet1!$AB49</f>
        <v>880</v>
      </c>
      <c r="L51" s="37">
        <f t="shared" si="2"/>
        <v>440</v>
      </c>
      <c r="M51" s="37"/>
      <c r="N51" s="37"/>
      <c r="O51" s="37" t="e">
        <f t="shared" si="3"/>
        <v>#DIV/0!</v>
      </c>
      <c r="P51" s="37"/>
      <c r="Q51" s="37"/>
      <c r="R51" s="37" t="e">
        <f t="shared" si="4"/>
        <v>#DIV/0!</v>
      </c>
      <c r="S51" s="37"/>
      <c r="T51" s="37"/>
      <c r="U51" s="37" t="e">
        <f t="shared" si="5"/>
        <v>#DIV/0!</v>
      </c>
    </row>
    <row r="52" spans="1:41" ht="15.75" customHeight="1" x14ac:dyDescent="0.25">
      <c r="A52" s="32">
        <v>44</v>
      </c>
      <c r="B52" s="294"/>
      <c r="C52" s="35" t="str">
        <f>$C$10</f>
        <v>Drought</v>
      </c>
      <c r="D52" s="41"/>
      <c r="E52" s="165"/>
      <c r="F52" s="165" t="e">
        <f t="shared" si="6"/>
        <v>#DIV/0!</v>
      </c>
      <c r="G52" s="37">
        <v>2</v>
      </c>
      <c r="H52" s="165">
        <f>[1]Sheet1!$U50</f>
        <v>0</v>
      </c>
      <c r="I52" s="165">
        <f t="shared" si="1"/>
        <v>0</v>
      </c>
      <c r="J52" s="37">
        <v>2</v>
      </c>
      <c r="K52" s="37">
        <f>[1]Sheet1!$AB50</f>
        <v>880</v>
      </c>
      <c r="L52" s="37">
        <f t="shared" si="2"/>
        <v>440</v>
      </c>
      <c r="M52" s="77"/>
      <c r="N52" s="75"/>
      <c r="O52" s="37" t="e">
        <f t="shared" si="3"/>
        <v>#DIV/0!</v>
      </c>
      <c r="P52" s="77"/>
      <c r="Q52" s="75"/>
      <c r="R52" s="37" t="e">
        <f t="shared" si="4"/>
        <v>#DIV/0!</v>
      </c>
      <c r="S52" s="77"/>
      <c r="T52" s="75"/>
      <c r="U52" s="37" t="e">
        <f t="shared" si="5"/>
        <v>#DIV/0!</v>
      </c>
    </row>
    <row r="53" spans="1:41" ht="15.75" customHeight="1" x14ac:dyDescent="0.25">
      <c r="A53" s="32">
        <v>45</v>
      </c>
      <c r="B53" s="293">
        <v>23</v>
      </c>
      <c r="C53" s="35" t="str">
        <f>$B$1</f>
        <v>Rain</v>
      </c>
      <c r="D53" s="37"/>
      <c r="E53" s="165"/>
      <c r="F53" s="165" t="e">
        <f t="shared" si="6"/>
        <v>#DIV/0!</v>
      </c>
      <c r="G53" s="37">
        <v>2</v>
      </c>
      <c r="H53" s="165">
        <f>[1]Sheet1!$U51</f>
        <v>800</v>
      </c>
      <c r="I53" s="165">
        <f t="shared" si="1"/>
        <v>400</v>
      </c>
      <c r="J53" s="37">
        <v>2</v>
      </c>
      <c r="K53" s="37">
        <f>[1]Sheet1!$AB51</f>
        <v>880</v>
      </c>
      <c r="L53" s="37">
        <f t="shared" si="2"/>
        <v>440</v>
      </c>
      <c r="M53" s="37"/>
      <c r="N53" s="37"/>
      <c r="O53" s="37" t="e">
        <f t="shared" si="3"/>
        <v>#DIV/0!</v>
      </c>
      <c r="P53" s="37"/>
      <c r="Q53" s="37"/>
      <c r="R53" s="37" t="e">
        <f t="shared" si="4"/>
        <v>#DIV/0!</v>
      </c>
      <c r="S53" s="37"/>
      <c r="T53" s="37"/>
      <c r="U53" s="37" t="e">
        <f t="shared" si="5"/>
        <v>#DIV/0!</v>
      </c>
    </row>
    <row r="54" spans="1:41" ht="15.75" customHeight="1" x14ac:dyDescent="0.25">
      <c r="A54" s="32">
        <v>46</v>
      </c>
      <c r="B54" s="294"/>
      <c r="C54" s="35" t="str">
        <f>$C$10</f>
        <v>Drought</v>
      </c>
      <c r="D54" s="41"/>
      <c r="E54" s="165"/>
      <c r="F54" s="165" t="e">
        <f t="shared" si="6"/>
        <v>#DIV/0!</v>
      </c>
      <c r="G54" s="37">
        <v>2</v>
      </c>
      <c r="H54" s="165">
        <f>[1]Sheet1!$U52</f>
        <v>0</v>
      </c>
      <c r="I54" s="165">
        <f t="shared" si="1"/>
        <v>0</v>
      </c>
      <c r="J54" s="37">
        <v>2</v>
      </c>
      <c r="K54" s="37">
        <f>[1]Sheet1!$AB52</f>
        <v>880</v>
      </c>
      <c r="L54" s="37">
        <f t="shared" si="2"/>
        <v>440</v>
      </c>
      <c r="M54" s="41"/>
      <c r="N54" s="41"/>
      <c r="O54" s="37" t="e">
        <f t="shared" si="3"/>
        <v>#DIV/0!</v>
      </c>
      <c r="P54" s="41"/>
      <c r="Q54" s="41"/>
      <c r="R54" s="37" t="e">
        <f t="shared" si="4"/>
        <v>#DIV/0!</v>
      </c>
      <c r="S54" s="41"/>
      <c r="T54" s="41"/>
      <c r="U54" s="37" t="e">
        <f t="shared" si="5"/>
        <v>#DIV/0!</v>
      </c>
    </row>
    <row r="55" spans="1:41" ht="15.75" customHeight="1" x14ac:dyDescent="0.25">
      <c r="A55" s="32">
        <v>47</v>
      </c>
      <c r="B55" s="293">
        <v>24</v>
      </c>
      <c r="C55" s="35" t="str">
        <f>$B$1</f>
        <v>Rain</v>
      </c>
      <c r="D55" s="37"/>
      <c r="E55" s="165"/>
      <c r="F55" s="165" t="e">
        <f t="shared" si="6"/>
        <v>#DIV/0!</v>
      </c>
      <c r="G55" s="37">
        <v>2</v>
      </c>
      <c r="H55" s="165">
        <f>[1]Sheet1!$U53</f>
        <v>650</v>
      </c>
      <c r="I55" s="165">
        <f t="shared" si="1"/>
        <v>325</v>
      </c>
      <c r="J55" s="37">
        <v>2</v>
      </c>
      <c r="K55" s="37">
        <f>[1]Sheet1!$AB53</f>
        <v>880</v>
      </c>
      <c r="L55" s="37">
        <f t="shared" si="2"/>
        <v>440</v>
      </c>
      <c r="M55" s="37"/>
      <c r="N55" s="37"/>
      <c r="O55" s="37" t="e">
        <f t="shared" si="3"/>
        <v>#DIV/0!</v>
      </c>
      <c r="P55" s="37"/>
      <c r="Q55" s="37"/>
      <c r="R55" s="37" t="e">
        <f t="shared" si="4"/>
        <v>#DIV/0!</v>
      </c>
      <c r="S55" s="37"/>
      <c r="T55" s="37"/>
      <c r="U55" s="37" t="e">
        <f t="shared" si="5"/>
        <v>#DIV/0!</v>
      </c>
    </row>
    <row r="56" spans="1:41" ht="15.75" customHeight="1" x14ac:dyDescent="0.25">
      <c r="A56" s="32">
        <v>48</v>
      </c>
      <c r="B56" s="294"/>
      <c r="C56" s="35" t="str">
        <f>$C$10</f>
        <v>Drought</v>
      </c>
      <c r="D56" s="41"/>
      <c r="E56" s="165"/>
      <c r="F56" s="165" t="e">
        <f t="shared" si="6"/>
        <v>#DIV/0!</v>
      </c>
      <c r="G56" s="37">
        <v>2</v>
      </c>
      <c r="H56" s="165">
        <f>[1]Sheet1!$U54</f>
        <v>0</v>
      </c>
      <c r="I56" s="165">
        <f t="shared" si="1"/>
        <v>0</v>
      </c>
      <c r="J56" s="37">
        <v>2</v>
      </c>
      <c r="K56" s="37">
        <f>[1]Sheet1!$AB54</f>
        <v>880</v>
      </c>
      <c r="L56" s="37">
        <f t="shared" si="2"/>
        <v>440</v>
      </c>
      <c r="M56" s="41"/>
      <c r="N56" s="41"/>
      <c r="O56" s="37" t="e">
        <f t="shared" si="3"/>
        <v>#DIV/0!</v>
      </c>
      <c r="P56" s="41"/>
      <c r="Q56" s="41"/>
      <c r="R56" s="37" t="e">
        <f t="shared" si="4"/>
        <v>#DIV/0!</v>
      </c>
      <c r="S56" s="41"/>
      <c r="T56" s="41"/>
      <c r="U56" s="37" t="e">
        <f t="shared" si="5"/>
        <v>#DIV/0!</v>
      </c>
    </row>
    <row r="57" spans="1:41" ht="15.75" customHeight="1" x14ac:dyDescent="0.25">
      <c r="A57" s="32">
        <v>49</v>
      </c>
      <c r="B57" s="293">
        <v>25</v>
      </c>
      <c r="C57" s="35" t="str">
        <f>$B$1</f>
        <v>Rain</v>
      </c>
      <c r="D57" s="37"/>
      <c r="E57" s="165"/>
      <c r="F57" s="165" t="e">
        <f t="shared" si="6"/>
        <v>#DIV/0!</v>
      </c>
      <c r="G57" s="37">
        <v>2</v>
      </c>
      <c r="H57" s="165">
        <f>[1]Sheet1!$U55</f>
        <v>600</v>
      </c>
      <c r="I57" s="165">
        <f t="shared" si="1"/>
        <v>300</v>
      </c>
      <c r="J57" s="37">
        <v>2</v>
      </c>
      <c r="K57" s="37">
        <f>[1]Sheet1!$AB55</f>
        <v>792</v>
      </c>
      <c r="L57" s="37">
        <f t="shared" si="2"/>
        <v>396</v>
      </c>
      <c r="M57" s="37"/>
      <c r="N57" s="37"/>
      <c r="O57" s="37" t="e">
        <f t="shared" si="3"/>
        <v>#DIV/0!</v>
      </c>
      <c r="P57" s="37"/>
      <c r="Q57" s="37"/>
      <c r="R57" s="37" t="e">
        <f t="shared" si="4"/>
        <v>#DIV/0!</v>
      </c>
      <c r="S57" s="37"/>
      <c r="T57" s="37"/>
      <c r="U57" s="37" t="e">
        <f t="shared" si="5"/>
        <v>#DIV/0!</v>
      </c>
    </row>
    <row r="58" spans="1:41" ht="15.75" customHeight="1" x14ac:dyDescent="0.25">
      <c r="A58" s="32">
        <v>50</v>
      </c>
      <c r="B58" s="294"/>
      <c r="C58" s="35" t="str">
        <f>$C$10</f>
        <v>Drought</v>
      </c>
      <c r="D58" s="41"/>
      <c r="E58" s="165"/>
      <c r="F58" s="165" t="e">
        <f t="shared" si="6"/>
        <v>#DIV/0!</v>
      </c>
      <c r="G58" s="37"/>
      <c r="H58" s="165">
        <f>[1]Sheet1!$T56</f>
        <v>0</v>
      </c>
      <c r="I58" s="165" t="e">
        <f t="shared" si="1"/>
        <v>#DIV/0!</v>
      </c>
      <c r="J58" s="37">
        <v>2</v>
      </c>
      <c r="K58" s="37">
        <f>[1]Sheet1!$AB56</f>
        <v>792</v>
      </c>
      <c r="L58" s="37">
        <f t="shared" si="2"/>
        <v>396</v>
      </c>
      <c r="M58" s="41"/>
      <c r="N58" s="41"/>
      <c r="O58" s="37" t="e">
        <f t="shared" si="3"/>
        <v>#DIV/0!</v>
      </c>
      <c r="P58" s="41"/>
      <c r="Q58" s="41"/>
      <c r="R58" s="37" t="e">
        <f t="shared" si="4"/>
        <v>#DIV/0!</v>
      </c>
      <c r="S58" s="41"/>
      <c r="T58" s="41"/>
      <c r="U58" s="37" t="e">
        <f t="shared" si="5"/>
        <v>#DIV/0!</v>
      </c>
    </row>
    <row r="59" spans="1:41" ht="15.75" customHeight="1" x14ac:dyDescent="0.25">
      <c r="A59" s="32">
        <v>51</v>
      </c>
      <c r="B59" s="293">
        <v>26</v>
      </c>
      <c r="C59" s="35" t="str">
        <f>$B$1</f>
        <v>Rain</v>
      </c>
      <c r="D59" s="37"/>
      <c r="E59" s="165"/>
      <c r="F59" s="165" t="e">
        <f t="shared" si="6"/>
        <v>#DIV/0!</v>
      </c>
      <c r="G59" s="37"/>
      <c r="H59" s="165">
        <f>[1]Sheet1!$T57</f>
        <v>0</v>
      </c>
      <c r="I59" s="165" t="e">
        <f t="shared" si="1"/>
        <v>#DIV/0!</v>
      </c>
      <c r="J59" s="37">
        <v>2</v>
      </c>
      <c r="K59" s="37">
        <f>[1]Sheet1!$AB57</f>
        <v>704</v>
      </c>
      <c r="L59" s="37">
        <f t="shared" si="2"/>
        <v>352</v>
      </c>
      <c r="M59" s="37"/>
      <c r="N59" s="37"/>
      <c r="O59" s="37" t="e">
        <f t="shared" si="3"/>
        <v>#DIV/0!</v>
      </c>
      <c r="P59" s="37"/>
      <c r="Q59" s="37"/>
      <c r="R59" s="37" t="e">
        <f t="shared" si="4"/>
        <v>#DIV/0!</v>
      </c>
      <c r="S59" s="37"/>
      <c r="T59" s="37"/>
      <c r="U59" s="37" t="e">
        <f t="shared" si="5"/>
        <v>#DIV/0!</v>
      </c>
    </row>
    <row r="60" spans="1:41" ht="15.75" customHeight="1" x14ac:dyDescent="0.25">
      <c r="A60" s="32">
        <v>52</v>
      </c>
      <c r="B60" s="294"/>
      <c r="C60" s="35" t="str">
        <f>$C$10</f>
        <v>Drought</v>
      </c>
      <c r="D60" s="41"/>
      <c r="E60" s="165"/>
      <c r="F60" s="165" t="e">
        <f t="shared" si="6"/>
        <v>#DIV/0!</v>
      </c>
      <c r="G60" s="37"/>
      <c r="H60" s="165">
        <f>[1]Sheet1!$T58</f>
        <v>0</v>
      </c>
      <c r="I60" s="165" t="e">
        <f t="shared" si="1"/>
        <v>#DIV/0!</v>
      </c>
      <c r="J60" s="37">
        <v>2</v>
      </c>
      <c r="K60" s="37">
        <f>[1]Sheet1!$AB58</f>
        <v>704</v>
      </c>
      <c r="L60" s="37">
        <f t="shared" si="2"/>
        <v>352</v>
      </c>
      <c r="M60" s="77"/>
      <c r="N60" s="75"/>
      <c r="O60" s="37" t="e">
        <f t="shared" si="3"/>
        <v>#DIV/0!</v>
      </c>
      <c r="P60" s="77"/>
      <c r="Q60" s="75"/>
      <c r="R60" s="37" t="e">
        <f t="shared" si="4"/>
        <v>#DIV/0!</v>
      </c>
      <c r="S60" s="77"/>
      <c r="T60" s="75"/>
      <c r="U60" s="37" t="e">
        <f t="shared" si="5"/>
        <v>#DIV/0!</v>
      </c>
    </row>
    <row r="61" spans="1:41" ht="15.75" customHeight="1" x14ac:dyDescent="0.25">
      <c r="A61" s="32">
        <v>53</v>
      </c>
      <c r="B61" s="293">
        <v>27</v>
      </c>
      <c r="C61" s="35" t="str">
        <f>$B$1</f>
        <v>Rain</v>
      </c>
      <c r="D61" s="37"/>
      <c r="E61" s="165"/>
      <c r="F61" s="165" t="e">
        <f t="shared" si="6"/>
        <v>#DIV/0!</v>
      </c>
      <c r="G61" s="37"/>
      <c r="H61" s="165">
        <f>[1]Sheet1!$T59</f>
        <v>0</v>
      </c>
      <c r="I61" s="165" t="e">
        <f t="shared" si="1"/>
        <v>#DIV/0!</v>
      </c>
      <c r="J61" s="37">
        <v>2</v>
      </c>
      <c r="K61" s="37">
        <f>[1]Sheet1!$AB59</f>
        <v>616</v>
      </c>
      <c r="L61" s="37">
        <f t="shared" si="2"/>
        <v>308</v>
      </c>
      <c r="M61" s="37"/>
      <c r="N61" s="37"/>
      <c r="O61" s="37" t="e">
        <f t="shared" si="3"/>
        <v>#DIV/0!</v>
      </c>
      <c r="P61" s="37"/>
      <c r="Q61" s="37"/>
      <c r="R61" s="37" t="e">
        <f t="shared" si="4"/>
        <v>#DIV/0!</v>
      </c>
      <c r="S61" s="37"/>
      <c r="T61" s="37"/>
      <c r="U61" s="37" t="e">
        <f t="shared" si="5"/>
        <v>#DIV/0!</v>
      </c>
    </row>
    <row r="62" spans="1:41" ht="15.75" customHeight="1" x14ac:dyDescent="0.25">
      <c r="A62" s="32">
        <v>54</v>
      </c>
      <c r="B62" s="294"/>
      <c r="C62" s="35" t="str">
        <f>$C$10</f>
        <v>Drought</v>
      </c>
      <c r="D62" s="41"/>
      <c r="E62" s="165"/>
      <c r="F62" s="165" t="e">
        <f t="shared" si="6"/>
        <v>#DIV/0!</v>
      </c>
      <c r="G62" s="37"/>
      <c r="H62" s="165">
        <f>[1]Sheet1!$T60</f>
        <v>0</v>
      </c>
      <c r="I62" s="165" t="e">
        <f t="shared" si="1"/>
        <v>#DIV/0!</v>
      </c>
      <c r="J62" s="37">
        <v>2</v>
      </c>
      <c r="K62" s="37">
        <f>[1]Sheet1!$AB60</f>
        <v>616</v>
      </c>
      <c r="L62" s="37">
        <f t="shared" si="2"/>
        <v>308</v>
      </c>
      <c r="M62" s="41"/>
      <c r="N62" s="41"/>
      <c r="O62" s="37" t="e">
        <f t="shared" si="3"/>
        <v>#DIV/0!</v>
      </c>
      <c r="P62" s="41"/>
      <c r="Q62" s="41"/>
      <c r="R62" s="37" t="e">
        <f t="shared" si="4"/>
        <v>#DIV/0!</v>
      </c>
      <c r="S62" s="41"/>
      <c r="T62" s="41"/>
      <c r="U62" s="37" t="e">
        <f t="shared" si="5"/>
        <v>#DIV/0!</v>
      </c>
    </row>
    <row r="63" spans="1:41" ht="15.75" customHeight="1" x14ac:dyDescent="0.25">
      <c r="A63" s="32">
        <v>55</v>
      </c>
      <c r="B63" s="293">
        <v>28</v>
      </c>
      <c r="C63" s="35" t="str">
        <f>$B$1</f>
        <v>Rain</v>
      </c>
      <c r="D63" s="41"/>
      <c r="E63" s="165"/>
      <c r="F63" s="165" t="e">
        <f t="shared" si="6"/>
        <v>#DIV/0!</v>
      </c>
      <c r="G63" s="37"/>
      <c r="H63" s="165">
        <f>[1]Sheet1!$T61</f>
        <v>0</v>
      </c>
      <c r="I63" s="165" t="e">
        <f t="shared" si="1"/>
        <v>#DIV/0!</v>
      </c>
      <c r="J63" s="37">
        <v>2</v>
      </c>
      <c r="K63" s="37">
        <f>[1]Sheet1!$AB61</f>
        <v>616</v>
      </c>
      <c r="L63" s="37">
        <f t="shared" si="2"/>
        <v>308</v>
      </c>
      <c r="M63" s="37"/>
      <c r="N63" s="37"/>
      <c r="O63" s="37" t="e">
        <f t="shared" si="3"/>
        <v>#DIV/0!</v>
      </c>
      <c r="P63" s="37"/>
      <c r="Q63" s="37"/>
      <c r="R63" s="37" t="e">
        <f t="shared" si="4"/>
        <v>#DIV/0!</v>
      </c>
      <c r="S63" s="37"/>
      <c r="T63" s="37"/>
      <c r="U63" s="37" t="e">
        <f t="shared" si="5"/>
        <v>#DIV/0!</v>
      </c>
    </row>
    <row r="64" spans="1:41" ht="15.75" customHeight="1" x14ac:dyDescent="0.25">
      <c r="A64" s="32">
        <v>56</v>
      </c>
      <c r="B64" s="294"/>
      <c r="C64" s="35" t="str">
        <f>$C$10</f>
        <v>Drought</v>
      </c>
      <c r="D64" s="37"/>
      <c r="E64" s="165"/>
      <c r="F64" s="165" t="e">
        <f t="shared" si="6"/>
        <v>#DIV/0!</v>
      </c>
      <c r="G64" s="37"/>
      <c r="H64" s="165">
        <f>[1]Sheet1!$T62</f>
        <v>0</v>
      </c>
      <c r="I64" s="165" t="e">
        <f t="shared" si="1"/>
        <v>#DIV/0!</v>
      </c>
      <c r="J64" s="37">
        <v>2</v>
      </c>
      <c r="K64" s="37">
        <f>[1]Sheet1!$AB62</f>
        <v>528</v>
      </c>
      <c r="L64" s="37">
        <f t="shared" si="2"/>
        <v>264</v>
      </c>
      <c r="M64" s="41"/>
      <c r="N64" s="41"/>
      <c r="O64" s="37" t="e">
        <f t="shared" si="3"/>
        <v>#DIV/0!</v>
      </c>
      <c r="P64" s="41"/>
      <c r="Q64" s="41"/>
      <c r="R64" s="37" t="e">
        <f t="shared" si="4"/>
        <v>#DIV/0!</v>
      </c>
      <c r="S64" s="41"/>
      <c r="T64" s="41"/>
      <c r="U64" s="37" t="e">
        <f t="shared" si="5"/>
        <v>#DIV/0!</v>
      </c>
    </row>
    <row r="65" spans="1:21" ht="15.75" customHeight="1" x14ac:dyDescent="0.25">
      <c r="A65" s="32">
        <v>57</v>
      </c>
      <c r="B65" s="293">
        <v>29</v>
      </c>
      <c r="C65" s="35" t="str">
        <f>$B$1</f>
        <v>Rain</v>
      </c>
      <c r="D65" s="41"/>
      <c r="E65" s="165"/>
      <c r="F65" s="165" t="e">
        <f t="shared" si="6"/>
        <v>#DIV/0!</v>
      </c>
      <c r="G65" s="37"/>
      <c r="H65" s="165">
        <f>[1]Sheet1!$T63</f>
        <v>0</v>
      </c>
      <c r="I65" s="165" t="e">
        <f t="shared" si="1"/>
        <v>#DIV/0!</v>
      </c>
      <c r="J65" s="37">
        <v>2</v>
      </c>
      <c r="K65" s="37">
        <f>[1]Sheet1!$AB63</f>
        <v>528</v>
      </c>
      <c r="L65" s="37">
        <f t="shared" si="2"/>
        <v>264</v>
      </c>
      <c r="M65" s="37"/>
      <c r="N65" s="37"/>
      <c r="O65" s="37" t="e">
        <f t="shared" si="3"/>
        <v>#DIV/0!</v>
      </c>
      <c r="P65" s="37"/>
      <c r="Q65" s="37"/>
      <c r="R65" s="37" t="e">
        <f t="shared" si="4"/>
        <v>#DIV/0!</v>
      </c>
      <c r="S65" s="37"/>
      <c r="T65" s="37"/>
      <c r="U65" s="37" t="e">
        <f t="shared" si="5"/>
        <v>#DIV/0!</v>
      </c>
    </row>
    <row r="66" spans="1:21" ht="15.75" customHeight="1" x14ac:dyDescent="0.25">
      <c r="A66" s="32">
        <v>58</v>
      </c>
      <c r="B66" s="294"/>
      <c r="C66" s="35" t="str">
        <f>$C$10</f>
        <v>Drought</v>
      </c>
      <c r="D66" s="37"/>
      <c r="E66" s="165"/>
      <c r="F66" s="165" t="e">
        <f t="shared" si="6"/>
        <v>#DIV/0!</v>
      </c>
      <c r="G66" s="37"/>
      <c r="H66" s="165">
        <f>[1]Sheet1!$T64</f>
        <v>0</v>
      </c>
      <c r="I66" s="165" t="e">
        <f t="shared" si="1"/>
        <v>#DIV/0!</v>
      </c>
      <c r="J66" s="37">
        <v>2</v>
      </c>
      <c r="K66" s="37">
        <f>[1]Sheet1!$AB64</f>
        <v>440</v>
      </c>
      <c r="L66" s="37">
        <f t="shared" si="2"/>
        <v>220</v>
      </c>
      <c r="M66" s="41"/>
      <c r="N66" s="41"/>
      <c r="O66" s="37" t="e">
        <f t="shared" si="3"/>
        <v>#DIV/0!</v>
      </c>
      <c r="P66" s="41"/>
      <c r="Q66" s="41"/>
      <c r="R66" s="37" t="e">
        <f t="shared" si="4"/>
        <v>#DIV/0!</v>
      </c>
      <c r="S66" s="41"/>
      <c r="T66" s="41"/>
      <c r="U66" s="37" t="e">
        <f t="shared" si="5"/>
        <v>#DIV/0!</v>
      </c>
    </row>
    <row r="67" spans="1:21" ht="15.75" customHeight="1" x14ac:dyDescent="0.25">
      <c r="A67" s="32">
        <v>59</v>
      </c>
      <c r="B67" s="293">
        <v>30</v>
      </c>
      <c r="C67" s="35" t="str">
        <f>$B$1</f>
        <v>Rain</v>
      </c>
      <c r="D67" s="41"/>
      <c r="E67" s="165"/>
      <c r="F67" s="165" t="e">
        <f t="shared" si="6"/>
        <v>#DIV/0!</v>
      </c>
      <c r="G67" s="37"/>
      <c r="H67" s="165">
        <f>[1]Sheet1!$T65</f>
        <v>0</v>
      </c>
      <c r="I67" s="165" t="e">
        <f t="shared" si="1"/>
        <v>#DIV/0!</v>
      </c>
      <c r="J67" s="37">
        <v>2</v>
      </c>
      <c r="K67" s="37">
        <f>[1]Sheet1!$AB65</f>
        <v>440</v>
      </c>
      <c r="L67" s="37">
        <f t="shared" si="2"/>
        <v>220</v>
      </c>
      <c r="M67" s="37"/>
      <c r="N67" s="37"/>
      <c r="O67" s="37" t="e">
        <f t="shared" si="3"/>
        <v>#DIV/0!</v>
      </c>
      <c r="P67" s="37"/>
      <c r="Q67" s="37"/>
      <c r="R67" s="37" t="e">
        <f t="shared" si="4"/>
        <v>#DIV/0!</v>
      </c>
      <c r="S67" s="37"/>
      <c r="T67" s="37"/>
      <c r="U67" s="37" t="e">
        <f t="shared" si="5"/>
        <v>#DIV/0!</v>
      </c>
    </row>
    <row r="68" spans="1:21" ht="15.75" customHeight="1" x14ac:dyDescent="0.25">
      <c r="A68" s="32">
        <v>60</v>
      </c>
      <c r="B68" s="294"/>
      <c r="C68" s="35" t="str">
        <f>$C$10</f>
        <v>Drought</v>
      </c>
      <c r="D68" s="37"/>
      <c r="E68" s="165"/>
      <c r="F68" s="165" t="e">
        <f t="shared" si="6"/>
        <v>#DIV/0!</v>
      </c>
      <c r="G68" s="37"/>
      <c r="H68" s="165">
        <f>[1]Sheet1!$T66</f>
        <v>0</v>
      </c>
      <c r="I68" s="165" t="e">
        <f t="shared" si="1"/>
        <v>#DIV/0!</v>
      </c>
      <c r="J68" s="37">
        <v>2</v>
      </c>
      <c r="K68" s="37">
        <f>[1]Sheet1!$AB66</f>
        <v>440</v>
      </c>
      <c r="L68" s="37">
        <f t="shared" si="2"/>
        <v>220</v>
      </c>
      <c r="M68" s="77"/>
      <c r="N68" s="75"/>
      <c r="O68" s="37" t="e">
        <f t="shared" si="3"/>
        <v>#DIV/0!</v>
      </c>
      <c r="P68" s="77"/>
      <c r="Q68" s="75"/>
      <c r="R68" s="37" t="e">
        <f t="shared" si="4"/>
        <v>#DIV/0!</v>
      </c>
      <c r="S68" s="77"/>
      <c r="T68" s="75"/>
      <c r="U68" s="37" t="e">
        <f t="shared" si="5"/>
        <v>#DIV/0!</v>
      </c>
    </row>
    <row r="69" spans="1:21" ht="15.75" customHeight="1" x14ac:dyDescent="0.25">
      <c r="A69" s="32">
        <v>61</v>
      </c>
      <c r="B69" s="293">
        <v>31</v>
      </c>
      <c r="C69" s="35" t="str">
        <f>$B$1</f>
        <v>Rain</v>
      </c>
      <c r="D69" s="127"/>
      <c r="E69" s="165"/>
      <c r="F69" s="165"/>
      <c r="G69" s="37"/>
      <c r="H69" s="37"/>
      <c r="I69" s="165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</row>
    <row r="70" spans="1:21" ht="15.75" customHeight="1" x14ac:dyDescent="0.25">
      <c r="A70" s="32">
        <v>62</v>
      </c>
      <c r="B70" s="294"/>
      <c r="C70" s="35" t="str">
        <f>$C$10</f>
        <v>Drought</v>
      </c>
      <c r="D70" s="127"/>
      <c r="E70" s="165"/>
      <c r="F70" s="165"/>
      <c r="G70" s="41"/>
      <c r="H70" s="41"/>
      <c r="I70" s="165"/>
      <c r="J70" s="41"/>
      <c r="K70" s="41"/>
      <c r="L70" s="37"/>
      <c r="M70" s="41"/>
      <c r="N70" s="41"/>
      <c r="O70" s="37"/>
      <c r="P70" s="41"/>
      <c r="Q70" s="41"/>
      <c r="R70" s="37"/>
      <c r="S70" s="41"/>
      <c r="T70" s="41"/>
      <c r="U70" s="37"/>
    </row>
    <row r="71" spans="1:21" ht="15.75" customHeight="1" x14ac:dyDescent="0.25">
      <c r="A71" s="32">
        <v>63</v>
      </c>
      <c r="B71" s="293">
        <v>32</v>
      </c>
      <c r="C71" s="35" t="str">
        <f>$B$1</f>
        <v>Rain</v>
      </c>
      <c r="D71" s="127"/>
      <c r="E71" s="126"/>
      <c r="F71" s="165"/>
      <c r="G71" s="37"/>
      <c r="H71" s="37"/>
      <c r="I71" s="165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</row>
    <row r="72" spans="1:21" ht="15.75" customHeight="1" x14ac:dyDescent="0.25">
      <c r="A72" s="32">
        <v>64</v>
      </c>
      <c r="B72" s="294"/>
      <c r="C72" s="35" t="str">
        <f>$C$10</f>
        <v>Drought</v>
      </c>
      <c r="D72" s="127"/>
      <c r="E72" s="126"/>
      <c r="F72" s="165"/>
      <c r="G72" s="41"/>
      <c r="H72" s="41"/>
      <c r="I72" s="165"/>
      <c r="J72" s="41"/>
      <c r="K72" s="41"/>
      <c r="L72" s="37"/>
      <c r="M72" s="41"/>
      <c r="N72" s="41"/>
      <c r="O72" s="37"/>
      <c r="P72" s="41"/>
      <c r="Q72" s="41"/>
      <c r="R72" s="37"/>
      <c r="S72" s="41"/>
      <c r="T72" s="41"/>
      <c r="U72" s="37"/>
    </row>
    <row r="73" spans="1:21" ht="15.75" customHeight="1" x14ac:dyDescent="0.25">
      <c r="A73" s="32">
        <v>65</v>
      </c>
      <c r="B73" s="293">
        <v>33</v>
      </c>
      <c r="C73" s="35" t="str">
        <f>$B$1</f>
        <v>Rain</v>
      </c>
      <c r="D73" s="127"/>
      <c r="E73" s="126"/>
      <c r="F73" s="165"/>
      <c r="G73" s="37"/>
      <c r="H73" s="37"/>
      <c r="I73" s="165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</row>
    <row r="74" spans="1:21" ht="15.75" customHeight="1" x14ac:dyDescent="0.25">
      <c r="A74" s="32">
        <v>66</v>
      </c>
      <c r="B74" s="294"/>
      <c r="C74" s="35" t="str">
        <f>$C$10</f>
        <v>Drought</v>
      </c>
      <c r="D74" s="127"/>
      <c r="E74" s="126"/>
      <c r="F74" s="165"/>
      <c r="G74" s="41"/>
      <c r="H74" s="41"/>
      <c r="I74" s="165"/>
      <c r="J74" s="41"/>
      <c r="K74" s="41"/>
      <c r="L74" s="37"/>
      <c r="M74" s="41"/>
      <c r="N74" s="41"/>
      <c r="O74" s="37"/>
      <c r="P74" s="41"/>
      <c r="Q74" s="41"/>
      <c r="R74" s="37"/>
      <c r="S74" s="41"/>
      <c r="T74" s="41"/>
      <c r="U74" s="37"/>
    </row>
    <row r="75" spans="1:21" ht="15.75" customHeight="1" x14ac:dyDescent="0.25">
      <c r="A75" s="32">
        <v>67</v>
      </c>
      <c r="B75" s="293">
        <v>34</v>
      </c>
      <c r="C75" s="35" t="str">
        <f>$B$1</f>
        <v>Rain</v>
      </c>
      <c r="D75" s="127"/>
      <c r="E75" s="126"/>
      <c r="F75" s="165"/>
      <c r="G75" s="37"/>
      <c r="H75" s="37"/>
      <c r="I75" s="165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</row>
    <row r="76" spans="1:21" ht="15.75" customHeight="1" x14ac:dyDescent="0.25">
      <c r="A76" s="32">
        <v>68</v>
      </c>
      <c r="B76" s="294"/>
      <c r="C76" s="35" t="str">
        <f>$C$10</f>
        <v>Drought</v>
      </c>
      <c r="D76" s="127"/>
      <c r="E76" s="126"/>
      <c r="F76" s="165"/>
      <c r="G76" s="77"/>
      <c r="H76" s="75"/>
      <c r="I76" s="165"/>
      <c r="J76" s="77"/>
      <c r="K76" s="75"/>
      <c r="L76" s="37"/>
      <c r="M76" s="77"/>
      <c r="N76" s="75"/>
      <c r="O76" s="37"/>
      <c r="P76" s="77"/>
      <c r="Q76" s="75"/>
      <c r="R76" s="37"/>
      <c r="S76" s="77"/>
      <c r="T76" s="75"/>
      <c r="U76" s="37"/>
    </row>
    <row r="77" spans="1:21" ht="15.75" customHeight="1" x14ac:dyDescent="0.25">
      <c r="A77" s="32">
        <v>69</v>
      </c>
      <c r="B77" s="293">
        <v>35</v>
      </c>
      <c r="C77" s="35" t="str">
        <f>$B$1</f>
        <v>Rain</v>
      </c>
      <c r="D77" s="127"/>
      <c r="E77" s="126"/>
      <c r="F77" s="165"/>
      <c r="G77" s="37"/>
      <c r="H77" s="37"/>
      <c r="I77" s="165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</row>
    <row r="78" spans="1:21" ht="15.75" customHeight="1" x14ac:dyDescent="0.25">
      <c r="A78" s="32">
        <v>70</v>
      </c>
      <c r="B78" s="294"/>
      <c r="C78" s="35" t="str">
        <f>$C$10</f>
        <v>Drought</v>
      </c>
      <c r="D78" s="127"/>
      <c r="E78" s="126"/>
      <c r="F78" s="165"/>
      <c r="G78" s="41"/>
      <c r="H78" s="41"/>
      <c r="I78" s="165"/>
      <c r="J78" s="41"/>
      <c r="K78" s="41"/>
      <c r="L78" s="37"/>
      <c r="M78" s="41"/>
      <c r="N78" s="41"/>
      <c r="O78" s="37"/>
      <c r="P78" s="41"/>
      <c r="Q78" s="41"/>
      <c r="R78" s="37"/>
      <c r="S78" s="41"/>
      <c r="T78" s="41"/>
      <c r="U78" s="37"/>
    </row>
    <row r="79" spans="1:21" ht="15.75" customHeight="1" x14ac:dyDescent="0.25">
      <c r="A79" s="32">
        <v>71</v>
      </c>
      <c r="B79" s="293">
        <v>36</v>
      </c>
      <c r="C79" s="35" t="str">
        <f>$B$1</f>
        <v>Rain</v>
      </c>
      <c r="D79" s="127"/>
      <c r="E79" s="126"/>
      <c r="F79" s="165"/>
      <c r="G79" s="37"/>
      <c r="H79" s="37"/>
      <c r="I79" s="165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</row>
    <row r="80" spans="1:21" ht="15.75" customHeight="1" x14ac:dyDescent="0.25">
      <c r="A80" s="32">
        <v>72</v>
      </c>
      <c r="B80" s="294"/>
      <c r="C80" s="35" t="str">
        <f>$C$10</f>
        <v>Drought</v>
      </c>
      <c r="D80" s="127"/>
      <c r="E80" s="126"/>
      <c r="F80" s="165"/>
      <c r="G80" s="41"/>
      <c r="H80" s="41"/>
      <c r="I80" s="165"/>
      <c r="J80" s="41"/>
      <c r="K80" s="41"/>
      <c r="L80" s="37"/>
      <c r="M80" s="41"/>
      <c r="N80" s="41"/>
      <c r="O80" s="37"/>
      <c r="P80" s="41"/>
      <c r="Q80" s="41"/>
      <c r="R80" s="37"/>
      <c r="S80" s="41"/>
      <c r="T80" s="41"/>
      <c r="U80" s="37"/>
    </row>
    <row r="81" spans="1:41" ht="15.75" customHeight="1" x14ac:dyDescent="0.25">
      <c r="A81" s="32">
        <v>73</v>
      </c>
      <c r="B81" s="293">
        <v>37</v>
      </c>
      <c r="C81" s="35" t="str">
        <f>$B$1</f>
        <v>Rain</v>
      </c>
      <c r="D81" s="127"/>
      <c r="E81" s="126"/>
      <c r="F81" s="165"/>
      <c r="G81" s="37"/>
      <c r="H81" s="37"/>
      <c r="I81" s="165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</row>
    <row r="82" spans="1:41" ht="15.75" customHeight="1" x14ac:dyDescent="0.25">
      <c r="A82" s="32">
        <v>74</v>
      </c>
      <c r="B82" s="294"/>
      <c r="C82" s="35" t="str">
        <f>$C$10</f>
        <v>Drought</v>
      </c>
      <c r="D82" s="127"/>
      <c r="E82" s="126"/>
      <c r="F82" s="165"/>
      <c r="G82" s="41"/>
      <c r="H82" s="41"/>
      <c r="I82" s="165"/>
      <c r="J82" s="41"/>
      <c r="K82" s="41"/>
      <c r="L82" s="37"/>
      <c r="M82" s="41"/>
      <c r="N82" s="41"/>
      <c r="O82" s="37"/>
      <c r="P82" s="41"/>
      <c r="Q82" s="41"/>
      <c r="R82" s="37"/>
      <c r="S82" s="41"/>
      <c r="T82" s="41"/>
      <c r="U82" s="37"/>
    </row>
    <row r="83" spans="1:41" ht="15.75" customHeight="1" x14ac:dyDescent="0.25">
      <c r="A83" s="32">
        <v>75</v>
      </c>
      <c r="B83" s="293">
        <v>38</v>
      </c>
      <c r="C83" s="35" t="str">
        <f>$B$1</f>
        <v>Rain</v>
      </c>
      <c r="D83" s="127"/>
      <c r="E83" s="126"/>
      <c r="F83" s="165"/>
      <c r="G83" s="37"/>
      <c r="H83" s="37"/>
      <c r="I83" s="165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</row>
    <row r="84" spans="1:41" ht="15.75" customHeight="1" x14ac:dyDescent="0.25">
      <c r="A84" s="32">
        <v>76</v>
      </c>
      <c r="B84" s="294"/>
      <c r="C84" s="35" t="str">
        <f>$C$10</f>
        <v>Drought</v>
      </c>
      <c r="D84" s="127"/>
      <c r="E84" s="126"/>
      <c r="F84" s="165"/>
      <c r="G84" s="41"/>
      <c r="H84" s="41"/>
      <c r="I84" s="165"/>
      <c r="J84" s="41"/>
      <c r="K84" s="41"/>
      <c r="L84" s="37"/>
      <c r="M84" s="41"/>
      <c r="N84" s="41"/>
      <c r="O84" s="37"/>
      <c r="P84" s="41"/>
      <c r="Q84" s="41"/>
      <c r="R84" s="37"/>
      <c r="S84" s="41"/>
      <c r="T84" s="41"/>
      <c r="U84" s="37"/>
    </row>
    <row r="85" spans="1:41" ht="15.75" customHeight="1" x14ac:dyDescent="0.25">
      <c r="A85" s="32">
        <v>77</v>
      </c>
      <c r="B85" s="293">
        <v>39</v>
      </c>
      <c r="C85" s="35" t="str">
        <f>$B$1</f>
        <v>Rain</v>
      </c>
      <c r="D85" s="127"/>
      <c r="E85" s="126"/>
      <c r="F85" s="165"/>
      <c r="G85" s="37"/>
      <c r="H85" s="37"/>
      <c r="I85" s="165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</row>
    <row r="86" spans="1:41" ht="15.75" customHeight="1" x14ac:dyDescent="0.25">
      <c r="A86" s="32">
        <v>78</v>
      </c>
      <c r="B86" s="294"/>
      <c r="C86" s="35" t="str">
        <f>$C$10</f>
        <v>Drought</v>
      </c>
      <c r="D86" s="127"/>
      <c r="E86" s="126"/>
      <c r="F86" s="165"/>
      <c r="G86" s="41"/>
      <c r="H86" s="41"/>
      <c r="I86" s="165"/>
      <c r="J86" s="41"/>
      <c r="K86" s="41"/>
      <c r="L86" s="37"/>
      <c r="M86" s="41"/>
      <c r="N86" s="41"/>
      <c r="O86" s="37"/>
      <c r="P86" s="41"/>
      <c r="Q86" s="41"/>
      <c r="R86" s="37"/>
      <c r="S86" s="41"/>
      <c r="T86" s="41"/>
      <c r="U86" s="37"/>
    </row>
    <row r="87" spans="1:41" ht="15.75" customHeight="1" x14ac:dyDescent="0.25">
      <c r="A87" s="32">
        <v>79</v>
      </c>
      <c r="B87" s="293">
        <v>40</v>
      </c>
      <c r="C87" s="35" t="str">
        <f>$B$1</f>
        <v>Rain</v>
      </c>
      <c r="D87" s="127"/>
      <c r="E87" s="126"/>
      <c r="F87" s="165"/>
      <c r="G87" s="37"/>
      <c r="H87" s="37"/>
      <c r="I87" s="165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</row>
    <row r="88" spans="1:41" ht="15.75" customHeight="1" x14ac:dyDescent="0.25">
      <c r="A88" s="32">
        <v>80</v>
      </c>
      <c r="B88" s="294"/>
      <c r="C88" s="35" t="str">
        <f>$C$10</f>
        <v>Drought</v>
      </c>
      <c r="D88" s="127"/>
      <c r="E88" s="126"/>
      <c r="F88" s="165"/>
      <c r="G88" s="83"/>
      <c r="H88" s="82"/>
      <c r="I88" s="165"/>
      <c r="J88" s="83"/>
      <c r="K88" s="82"/>
      <c r="L88" s="37"/>
      <c r="M88" s="83"/>
      <c r="N88" s="82"/>
      <c r="O88" s="37"/>
      <c r="P88" s="83"/>
      <c r="Q88" s="82"/>
      <c r="R88" s="37"/>
      <c r="S88" s="83"/>
      <c r="T88" s="82"/>
      <c r="U88" s="37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</row>
    <row r="89" spans="1:41" ht="15.75" customHeight="1" x14ac:dyDescent="0.25">
      <c r="A89" s="84"/>
      <c r="B89" s="85"/>
      <c r="C89" s="85"/>
      <c r="D89" s="87"/>
      <c r="E89" s="86"/>
      <c r="F89" s="86"/>
      <c r="G89" s="87"/>
      <c r="H89" s="86"/>
      <c r="I89" s="86"/>
      <c r="J89" s="87"/>
      <c r="K89" s="86"/>
      <c r="L89" s="86"/>
      <c r="M89" s="87"/>
      <c r="N89" s="86"/>
      <c r="O89" s="86"/>
      <c r="P89" s="87"/>
      <c r="Q89" s="86"/>
      <c r="R89" s="86"/>
      <c r="S89" s="87"/>
      <c r="T89" s="86"/>
      <c r="U89" s="86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</row>
    <row r="90" spans="1:41" ht="15.75" customHeight="1" x14ac:dyDescent="0.25">
      <c r="A90" s="4"/>
      <c r="C90" t="s">
        <v>41</v>
      </c>
      <c r="D90" s="77"/>
      <c r="E90" s="77">
        <f>SUM(E9:E88)</f>
        <v>27250</v>
      </c>
      <c r="F90" s="129"/>
      <c r="G90" s="77"/>
      <c r="H90" s="77">
        <f t="shared" ref="H90" si="7">SUM(H9:H88)</f>
        <v>10575</v>
      </c>
      <c r="I90" s="129"/>
      <c r="J90" s="77"/>
      <c r="K90" s="77">
        <f t="shared" ref="K90" si="8">SUM(K9:K88)</f>
        <v>41800</v>
      </c>
      <c r="L90" s="129"/>
      <c r="M90" s="77"/>
      <c r="N90" s="77">
        <f t="shared" ref="N90" si="9">SUM(N9:N88)</f>
        <v>0</v>
      </c>
      <c r="O90" s="129"/>
      <c r="P90" s="77"/>
      <c r="Q90" s="77">
        <f t="shared" ref="Q90" si="10">SUM(Q9:Q88)</f>
        <v>0</v>
      </c>
      <c r="R90" s="129"/>
      <c r="S90" s="77"/>
      <c r="T90" s="77">
        <f t="shared" ref="T90" si="11">SUM(T9:T88)</f>
        <v>0</v>
      </c>
      <c r="U90" s="129"/>
    </row>
    <row r="91" spans="1:41" ht="15.75" customHeight="1" x14ac:dyDescent="0.25">
      <c r="A91" s="4"/>
      <c r="D91" s="89"/>
      <c r="E91" s="75"/>
      <c r="F91" s="130"/>
      <c r="G91" s="89"/>
      <c r="H91" s="75"/>
      <c r="I91" s="130"/>
      <c r="J91" s="89"/>
      <c r="K91" s="75"/>
      <c r="L91" s="130"/>
      <c r="M91" s="89"/>
      <c r="N91" s="75"/>
      <c r="O91" s="130"/>
      <c r="P91" s="89"/>
      <c r="Q91" s="75"/>
      <c r="R91" s="130"/>
      <c r="S91" s="89"/>
      <c r="T91" s="75"/>
      <c r="U91" s="130"/>
    </row>
    <row r="92" spans="1:41" ht="15.75" customHeight="1" x14ac:dyDescent="0.25">
      <c r="A92" s="4"/>
      <c r="E92" s="258" t="s">
        <v>91</v>
      </c>
      <c r="F92" s="191"/>
      <c r="G92" s="191"/>
      <c r="H92" s="190" t="s">
        <v>91</v>
      </c>
      <c r="I92" s="191"/>
      <c r="J92" s="191"/>
      <c r="K92" s="191"/>
      <c r="L92" s="191"/>
      <c r="M92" s="191"/>
      <c r="N92" s="192"/>
      <c r="O92" s="130"/>
      <c r="P92" s="89"/>
      <c r="Q92" s="75"/>
      <c r="R92" s="130"/>
      <c r="S92" s="89"/>
      <c r="T92" s="75"/>
      <c r="U92" s="130"/>
    </row>
    <row r="93" spans="1:41" ht="15.75" customHeight="1" x14ac:dyDescent="0.25">
      <c r="A93" s="4"/>
      <c r="C93" s="187" t="s">
        <v>1</v>
      </c>
      <c r="D93" s="89"/>
      <c r="E93" s="189" t="s">
        <v>90</v>
      </c>
      <c r="F93" s="130"/>
      <c r="G93" s="89"/>
      <c r="H93" s="75"/>
      <c r="I93" s="130"/>
      <c r="J93" s="89"/>
      <c r="K93" s="75"/>
      <c r="L93" s="130"/>
      <c r="M93" s="89"/>
      <c r="N93" s="75"/>
      <c r="O93" s="130"/>
      <c r="P93" s="89"/>
      <c r="Q93" s="75"/>
      <c r="R93" s="130"/>
      <c r="S93" s="89"/>
      <c r="T93" s="75"/>
      <c r="U93" s="130"/>
    </row>
    <row r="94" spans="1:41" ht="15.75" customHeight="1" x14ac:dyDescent="0.25">
      <c r="A94" s="91"/>
      <c r="B94" s="73"/>
      <c r="C94" s="73">
        <v>1</v>
      </c>
      <c r="D94" s="92"/>
      <c r="E94" s="128">
        <f t="shared" ref="E94" si="12">E9+E10</f>
        <v>0</v>
      </c>
      <c r="F94" s="131"/>
      <c r="G94" s="92"/>
      <c r="H94" s="243">
        <f>H9+H10</f>
        <v>0</v>
      </c>
      <c r="I94" s="172"/>
      <c r="J94" s="92"/>
      <c r="K94" s="243">
        <f>K9+K10</f>
        <v>0</v>
      </c>
      <c r="L94" s="172"/>
      <c r="M94" s="92"/>
      <c r="N94" s="243">
        <f>N9+N10</f>
        <v>0</v>
      </c>
      <c r="O94" s="172"/>
      <c r="P94" s="92"/>
      <c r="Q94" s="243">
        <f>Q9+Q10</f>
        <v>0</v>
      </c>
      <c r="R94" s="172"/>
      <c r="S94" s="92"/>
      <c r="T94" s="243">
        <f>T9+T10</f>
        <v>0</v>
      </c>
      <c r="U94" s="172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</row>
    <row r="95" spans="1:41" ht="15.75" customHeight="1" x14ac:dyDescent="0.25">
      <c r="A95" s="4"/>
      <c r="C95">
        <v>2</v>
      </c>
      <c r="D95" s="89"/>
      <c r="E95" s="128">
        <f t="shared" ref="E95" si="13">E11+E12</f>
        <v>0</v>
      </c>
      <c r="F95" s="132"/>
      <c r="G95" s="89"/>
      <c r="H95" s="243">
        <f>H11+H12</f>
        <v>0</v>
      </c>
      <c r="I95" s="167"/>
      <c r="J95" s="89"/>
      <c r="K95" s="243">
        <f>K11+K12</f>
        <v>0</v>
      </c>
      <c r="L95" s="167"/>
      <c r="M95" s="89"/>
      <c r="N95" s="243">
        <f>N11+N12</f>
        <v>0</v>
      </c>
      <c r="O95" s="167"/>
      <c r="P95" s="89"/>
      <c r="Q95" s="243">
        <f>Q11+Q12</f>
        <v>0</v>
      </c>
      <c r="R95" s="167"/>
      <c r="S95" s="89"/>
      <c r="T95" s="243">
        <f>T11+T12</f>
        <v>0</v>
      </c>
      <c r="U95" s="167"/>
    </row>
    <row r="96" spans="1:41" ht="15.75" customHeight="1" x14ac:dyDescent="0.25">
      <c r="A96" s="4"/>
      <c r="C96">
        <v>3</v>
      </c>
      <c r="D96" s="89"/>
      <c r="E96" s="128">
        <f t="shared" ref="E96" si="14">E13+E14</f>
        <v>0</v>
      </c>
      <c r="F96" s="132"/>
      <c r="G96" s="89"/>
      <c r="H96" s="243">
        <f>H13+H14</f>
        <v>0</v>
      </c>
      <c r="I96" s="167"/>
      <c r="J96" s="89"/>
      <c r="K96" s="243">
        <f>K13+K14</f>
        <v>0</v>
      </c>
      <c r="L96" s="167"/>
      <c r="M96" s="89"/>
      <c r="N96" s="243">
        <f>N13+N14</f>
        <v>0</v>
      </c>
      <c r="O96" s="167"/>
      <c r="P96" s="89"/>
      <c r="Q96" s="243">
        <f>Q13+Q14</f>
        <v>0</v>
      </c>
      <c r="R96" s="167"/>
      <c r="S96" s="89"/>
      <c r="T96" s="243">
        <f>T13+T14</f>
        <v>0</v>
      </c>
      <c r="U96" s="167"/>
    </row>
    <row r="97" spans="1:21" ht="15.75" customHeight="1" x14ac:dyDescent="0.25">
      <c r="A97" s="4"/>
      <c r="C97">
        <v>4</v>
      </c>
      <c r="D97" s="89"/>
      <c r="E97" s="128">
        <f t="shared" ref="E97" si="15">E15+E16</f>
        <v>0</v>
      </c>
      <c r="F97" s="132"/>
      <c r="G97" s="89"/>
      <c r="H97" s="243">
        <f>H15+H16</f>
        <v>0</v>
      </c>
      <c r="I97" s="167"/>
      <c r="J97" s="89"/>
      <c r="K97" s="243">
        <f>K15+K16</f>
        <v>880</v>
      </c>
      <c r="L97" s="167"/>
      <c r="M97" s="89"/>
      <c r="N97" s="243">
        <f>N15+N16</f>
        <v>0</v>
      </c>
      <c r="O97" s="167"/>
      <c r="P97" s="89"/>
      <c r="Q97" s="243">
        <f>Q15+Q16</f>
        <v>0</v>
      </c>
      <c r="R97" s="167"/>
      <c r="S97" s="89"/>
      <c r="T97" s="243">
        <f>T15+T16</f>
        <v>0</v>
      </c>
      <c r="U97" s="167"/>
    </row>
    <row r="98" spans="1:21" ht="15.75" customHeight="1" x14ac:dyDescent="0.25">
      <c r="A98" s="4"/>
      <c r="C98">
        <v>5</v>
      </c>
      <c r="D98" s="89"/>
      <c r="E98" s="128">
        <f t="shared" ref="E98" si="16">E17+E18</f>
        <v>0</v>
      </c>
      <c r="F98" s="132"/>
      <c r="G98" s="89"/>
      <c r="H98" s="243">
        <f>H17+H18</f>
        <v>0</v>
      </c>
      <c r="I98" s="167"/>
      <c r="J98" s="89"/>
      <c r="K98" s="243">
        <f>K17+K18</f>
        <v>968</v>
      </c>
      <c r="L98" s="167"/>
      <c r="M98" s="89"/>
      <c r="N98" s="243">
        <f>N17+N18</f>
        <v>0</v>
      </c>
      <c r="O98" s="167"/>
      <c r="P98" s="89"/>
      <c r="Q98" s="243">
        <f>Q17+Q18</f>
        <v>0</v>
      </c>
      <c r="R98" s="167"/>
      <c r="S98" s="89"/>
      <c r="T98" s="243">
        <f>T17+T18</f>
        <v>0</v>
      </c>
      <c r="U98" s="167"/>
    </row>
    <row r="99" spans="1:21" ht="15.75" customHeight="1" x14ac:dyDescent="0.25">
      <c r="A99" s="4"/>
      <c r="C99">
        <v>6</v>
      </c>
      <c r="D99" s="89"/>
      <c r="E99" s="128">
        <f t="shared" ref="E99" si="17">E19+E20</f>
        <v>0</v>
      </c>
      <c r="F99" s="132"/>
      <c r="G99" s="89"/>
      <c r="H99" s="243">
        <f>H19+H20</f>
        <v>0</v>
      </c>
      <c r="I99" s="167"/>
      <c r="J99" s="89"/>
      <c r="K99" s="243">
        <f>K19+K20</f>
        <v>1232</v>
      </c>
      <c r="L99" s="167"/>
      <c r="M99" s="89"/>
      <c r="N99" s="243">
        <f>N19+N20</f>
        <v>0</v>
      </c>
      <c r="O99" s="167"/>
      <c r="P99" s="89"/>
      <c r="Q99" s="243">
        <f>Q19+Q20</f>
        <v>0</v>
      </c>
      <c r="R99" s="167"/>
      <c r="S99" s="89"/>
      <c r="T99" s="243">
        <f>T19+T20</f>
        <v>0</v>
      </c>
      <c r="U99" s="167"/>
    </row>
    <row r="100" spans="1:21" ht="15.75" customHeight="1" x14ac:dyDescent="0.25">
      <c r="A100" s="4"/>
      <c r="C100">
        <v>7</v>
      </c>
      <c r="D100" s="89"/>
      <c r="E100" s="128">
        <f t="shared" ref="E100" si="18">E21+E22</f>
        <v>0</v>
      </c>
      <c r="F100" s="132"/>
      <c r="G100" s="89"/>
      <c r="H100" s="243">
        <f>H21+H22</f>
        <v>0</v>
      </c>
      <c r="I100" s="167"/>
      <c r="J100" s="89"/>
      <c r="K100" s="243">
        <f>K21+K22</f>
        <v>1584</v>
      </c>
      <c r="L100" s="167"/>
      <c r="M100" s="89"/>
      <c r="N100" s="243">
        <f>N21+N22</f>
        <v>0</v>
      </c>
      <c r="O100" s="167"/>
      <c r="P100" s="89"/>
      <c r="Q100" s="243">
        <f>Q21+Q22</f>
        <v>0</v>
      </c>
      <c r="R100" s="167"/>
      <c r="S100" s="89"/>
      <c r="T100" s="243">
        <f>T21+T22</f>
        <v>0</v>
      </c>
      <c r="U100" s="167"/>
    </row>
    <row r="101" spans="1:21" ht="15.75" customHeight="1" x14ac:dyDescent="0.25">
      <c r="A101" s="4"/>
      <c r="C101">
        <v>8</v>
      </c>
      <c r="D101" s="89"/>
      <c r="E101" s="128">
        <f t="shared" ref="E101" si="19">E23+E24</f>
        <v>0</v>
      </c>
      <c r="F101" s="132"/>
      <c r="G101" s="89"/>
      <c r="H101" s="243">
        <f>H23+H24</f>
        <v>0</v>
      </c>
      <c r="I101" s="167"/>
      <c r="J101" s="89"/>
      <c r="K101" s="243">
        <f>K23+K24</f>
        <v>1760</v>
      </c>
      <c r="L101" s="167"/>
      <c r="M101" s="89"/>
      <c r="N101" s="243">
        <f>N23+N24</f>
        <v>0</v>
      </c>
      <c r="O101" s="167"/>
      <c r="P101" s="89"/>
      <c r="Q101" s="243">
        <f>Q23+Q24</f>
        <v>0</v>
      </c>
      <c r="R101" s="167"/>
      <c r="S101" s="89"/>
      <c r="T101" s="243">
        <f>T23+T24</f>
        <v>0</v>
      </c>
      <c r="U101" s="167"/>
    </row>
    <row r="102" spans="1:21" ht="15.75" customHeight="1" x14ac:dyDescent="0.25">
      <c r="A102" s="4"/>
      <c r="C102">
        <v>9</v>
      </c>
      <c r="D102" s="89"/>
      <c r="E102" s="128">
        <f t="shared" ref="E102" si="20">E25+E26</f>
        <v>500</v>
      </c>
      <c r="F102" s="132"/>
      <c r="G102" s="89"/>
      <c r="H102" s="243">
        <f>H25+H26</f>
        <v>100</v>
      </c>
      <c r="I102" s="167"/>
      <c r="J102" s="89"/>
      <c r="K102" s="243">
        <f>K25+K26</f>
        <v>1760</v>
      </c>
      <c r="L102" s="167"/>
      <c r="M102" s="89"/>
      <c r="N102" s="243">
        <f>N25+N26</f>
        <v>0</v>
      </c>
      <c r="O102" s="167"/>
      <c r="P102" s="89"/>
      <c r="Q102" s="243">
        <f>Q25+Q26</f>
        <v>0</v>
      </c>
      <c r="R102" s="167"/>
      <c r="S102" s="89"/>
      <c r="T102" s="243">
        <f>T25+T26</f>
        <v>0</v>
      </c>
      <c r="U102" s="167"/>
    </row>
    <row r="103" spans="1:21" ht="15.75" customHeight="1" x14ac:dyDescent="0.25">
      <c r="A103" s="4"/>
      <c r="C103">
        <v>10</v>
      </c>
      <c r="D103" s="89"/>
      <c r="E103" s="128">
        <f t="shared" ref="E103" si="21">E27+E28</f>
        <v>1000</v>
      </c>
      <c r="F103" s="132"/>
      <c r="G103" s="89"/>
      <c r="H103" s="243">
        <f>H27+H28</f>
        <v>150</v>
      </c>
      <c r="I103" s="167"/>
      <c r="J103" s="89"/>
      <c r="K103" s="243">
        <f>K27+K28</f>
        <v>1760</v>
      </c>
      <c r="L103" s="167"/>
      <c r="M103" s="89"/>
      <c r="N103" s="243">
        <f>N27+N28</f>
        <v>0</v>
      </c>
      <c r="O103" s="167"/>
      <c r="P103" s="89"/>
      <c r="Q103" s="243">
        <f>Q27+Q28</f>
        <v>0</v>
      </c>
      <c r="R103" s="167"/>
      <c r="S103" s="89"/>
      <c r="T103" s="243">
        <f>T27+T28</f>
        <v>0</v>
      </c>
      <c r="U103" s="167"/>
    </row>
    <row r="104" spans="1:21" ht="15.75" customHeight="1" x14ac:dyDescent="0.25">
      <c r="A104" s="4"/>
      <c r="C104">
        <v>11</v>
      </c>
      <c r="D104" s="89"/>
      <c r="E104" s="128">
        <f t="shared" ref="E104" si="22">E29+E30</f>
        <v>1500</v>
      </c>
      <c r="F104" s="132"/>
      <c r="G104" s="89"/>
      <c r="H104" s="243">
        <f>H29+H30</f>
        <v>250</v>
      </c>
      <c r="I104" s="167"/>
      <c r="J104" s="89"/>
      <c r="K104" s="243">
        <f>K29+K30</f>
        <v>1760</v>
      </c>
      <c r="L104" s="167"/>
      <c r="M104" s="89"/>
      <c r="N104" s="243">
        <f>N29+N30</f>
        <v>0</v>
      </c>
      <c r="O104" s="167"/>
      <c r="P104" s="89"/>
      <c r="Q104" s="243">
        <f>Q29+Q30</f>
        <v>0</v>
      </c>
      <c r="R104" s="167"/>
      <c r="S104" s="89"/>
      <c r="T104" s="243">
        <f>T29+T30</f>
        <v>0</v>
      </c>
      <c r="U104" s="167"/>
    </row>
    <row r="105" spans="1:21" ht="15.75" customHeight="1" x14ac:dyDescent="0.25">
      <c r="A105" s="4"/>
      <c r="C105">
        <v>12</v>
      </c>
      <c r="D105" s="89"/>
      <c r="E105" s="128">
        <f t="shared" ref="E105" si="23">E31+E32</f>
        <v>1500</v>
      </c>
      <c r="F105" s="132"/>
      <c r="G105" s="89"/>
      <c r="H105" s="243">
        <f>H31+H32</f>
        <v>375</v>
      </c>
      <c r="I105" s="167"/>
      <c r="J105" s="89"/>
      <c r="K105" s="243">
        <f>K31+K32</f>
        <v>1760</v>
      </c>
      <c r="L105" s="167"/>
      <c r="M105" s="89"/>
      <c r="N105" s="243">
        <f>N31+N32</f>
        <v>0</v>
      </c>
      <c r="O105" s="167"/>
      <c r="P105" s="89"/>
      <c r="Q105" s="243">
        <f>Q31+Q32</f>
        <v>0</v>
      </c>
      <c r="R105" s="167"/>
      <c r="S105" s="89"/>
      <c r="T105" s="243">
        <f>T31+T32</f>
        <v>0</v>
      </c>
      <c r="U105" s="167"/>
    </row>
    <row r="106" spans="1:21" ht="15.75" customHeight="1" x14ac:dyDescent="0.25">
      <c r="A106" s="4"/>
      <c r="C106">
        <v>13</v>
      </c>
      <c r="D106" s="89"/>
      <c r="E106" s="128">
        <f t="shared" ref="E106" si="24">E33+E34</f>
        <v>2000</v>
      </c>
      <c r="F106" s="132"/>
      <c r="G106" s="89"/>
      <c r="H106" s="243">
        <f>H33+H34</f>
        <v>450</v>
      </c>
      <c r="I106" s="167"/>
      <c r="J106" s="89"/>
      <c r="K106" s="243">
        <f>K33+K34</f>
        <v>1760</v>
      </c>
      <c r="L106" s="167"/>
      <c r="M106" s="89"/>
      <c r="N106" s="243">
        <f>N33+N34</f>
        <v>0</v>
      </c>
      <c r="O106" s="167"/>
      <c r="P106" s="89"/>
      <c r="Q106" s="243">
        <f>Q33+Q34</f>
        <v>0</v>
      </c>
      <c r="R106" s="167"/>
      <c r="S106" s="89"/>
      <c r="T106" s="243">
        <f>T33+T34</f>
        <v>0</v>
      </c>
      <c r="U106" s="167"/>
    </row>
    <row r="107" spans="1:21" ht="15.75" customHeight="1" x14ac:dyDescent="0.25">
      <c r="A107" s="4"/>
      <c r="C107">
        <v>14</v>
      </c>
      <c r="D107" s="89"/>
      <c r="E107" s="128">
        <f t="shared" ref="E107" si="25">E35+E36</f>
        <v>2000</v>
      </c>
      <c r="F107" s="132"/>
      <c r="G107" s="89"/>
      <c r="H107" s="243">
        <f>H35+H36</f>
        <v>500</v>
      </c>
      <c r="I107" s="167"/>
      <c r="J107" s="89"/>
      <c r="K107" s="243">
        <f>K35+K36</f>
        <v>1760</v>
      </c>
      <c r="L107" s="167"/>
      <c r="M107" s="89"/>
      <c r="N107" s="243">
        <f>N35+N36</f>
        <v>0</v>
      </c>
      <c r="O107" s="167"/>
      <c r="P107" s="89"/>
      <c r="Q107" s="243">
        <f>Q35+Q36</f>
        <v>0</v>
      </c>
      <c r="R107" s="167"/>
      <c r="S107" s="89"/>
      <c r="T107" s="243">
        <f>T35+T36</f>
        <v>0</v>
      </c>
      <c r="U107" s="167"/>
    </row>
    <row r="108" spans="1:21" ht="15.75" customHeight="1" x14ac:dyDescent="0.25">
      <c r="A108" s="4"/>
      <c r="C108">
        <v>15</v>
      </c>
      <c r="D108" s="89"/>
      <c r="E108" s="128">
        <f t="shared" ref="E108" si="26">E37+E38</f>
        <v>2500</v>
      </c>
      <c r="F108" s="132"/>
      <c r="G108" s="89"/>
      <c r="H108" s="243">
        <f>H37+H38</f>
        <v>600</v>
      </c>
      <c r="I108" s="167"/>
      <c r="J108" s="89"/>
      <c r="K108" s="243">
        <f>K37+K38</f>
        <v>1760</v>
      </c>
      <c r="L108" s="167"/>
      <c r="M108" s="89"/>
      <c r="N108" s="243">
        <f>N37+N38</f>
        <v>0</v>
      </c>
      <c r="O108" s="167"/>
      <c r="P108" s="89"/>
      <c r="Q108" s="243">
        <f>Q37+Q38</f>
        <v>0</v>
      </c>
      <c r="R108" s="167"/>
      <c r="S108" s="89"/>
      <c r="T108" s="243">
        <f>T37+T38</f>
        <v>0</v>
      </c>
      <c r="U108" s="167"/>
    </row>
    <row r="109" spans="1:21" ht="15.75" customHeight="1" x14ac:dyDescent="0.25">
      <c r="A109" s="4"/>
      <c r="C109">
        <v>16</v>
      </c>
      <c r="D109" s="89"/>
      <c r="E109" s="128">
        <f t="shared" ref="E109" si="27">E39+E40</f>
        <v>2500</v>
      </c>
      <c r="F109" s="132"/>
      <c r="G109" s="89"/>
      <c r="H109" s="243">
        <f>H39+H40</f>
        <v>700</v>
      </c>
      <c r="I109" s="167"/>
      <c r="J109" s="89"/>
      <c r="K109" s="243">
        <f>K39+K40</f>
        <v>1760</v>
      </c>
      <c r="L109" s="167"/>
      <c r="M109" s="89"/>
      <c r="N109" s="243">
        <f>N39+N40</f>
        <v>0</v>
      </c>
      <c r="O109" s="167"/>
      <c r="P109" s="89"/>
      <c r="Q109" s="243">
        <f>Q39+Q40</f>
        <v>0</v>
      </c>
      <c r="R109" s="167"/>
      <c r="S109" s="89"/>
      <c r="T109" s="243">
        <f>T39+T40</f>
        <v>0</v>
      </c>
      <c r="U109" s="167"/>
    </row>
    <row r="110" spans="1:21" ht="15.75" customHeight="1" x14ac:dyDescent="0.25">
      <c r="A110" s="4"/>
      <c r="C110">
        <v>17</v>
      </c>
      <c r="D110" s="89"/>
      <c r="E110" s="128">
        <f t="shared" ref="E110" si="28">E41+E42</f>
        <v>3000</v>
      </c>
      <c r="F110" s="132"/>
      <c r="G110" s="89"/>
      <c r="H110" s="243">
        <f>H41+H42</f>
        <v>800</v>
      </c>
      <c r="I110" s="167"/>
      <c r="J110" s="89"/>
      <c r="K110" s="243">
        <f>K41+K42</f>
        <v>1760</v>
      </c>
      <c r="L110" s="167"/>
      <c r="M110" s="89"/>
      <c r="N110" s="243">
        <f>N41+N42</f>
        <v>0</v>
      </c>
      <c r="O110" s="167"/>
      <c r="P110" s="89"/>
      <c r="Q110" s="243">
        <f>Q41+Q42</f>
        <v>0</v>
      </c>
      <c r="R110" s="167"/>
      <c r="S110" s="89"/>
      <c r="T110" s="243">
        <f>T41+T42</f>
        <v>0</v>
      </c>
      <c r="U110" s="167"/>
    </row>
    <row r="111" spans="1:21" ht="15.75" customHeight="1" x14ac:dyDescent="0.25">
      <c r="A111" s="4"/>
      <c r="C111">
        <v>18</v>
      </c>
      <c r="D111" s="89"/>
      <c r="E111" s="128">
        <f t="shared" ref="E111" si="29">E43+E44</f>
        <v>3250</v>
      </c>
      <c r="F111" s="132"/>
      <c r="G111" s="89"/>
      <c r="H111" s="243">
        <f>H43+H44</f>
        <v>900</v>
      </c>
      <c r="I111" s="167"/>
      <c r="J111" s="89"/>
      <c r="K111" s="243">
        <f>K43+K44</f>
        <v>1760</v>
      </c>
      <c r="L111" s="167"/>
      <c r="M111" s="89"/>
      <c r="N111" s="243">
        <f>N43+N44</f>
        <v>0</v>
      </c>
      <c r="O111" s="167"/>
      <c r="P111" s="89"/>
      <c r="Q111" s="243">
        <f>Q43+Q44</f>
        <v>0</v>
      </c>
      <c r="R111" s="167"/>
      <c r="S111" s="89"/>
      <c r="T111" s="243">
        <f>T43+T44</f>
        <v>0</v>
      </c>
      <c r="U111" s="167"/>
    </row>
    <row r="112" spans="1:21" ht="15.75" customHeight="1" x14ac:dyDescent="0.25">
      <c r="A112" s="4"/>
      <c r="C112">
        <v>19</v>
      </c>
      <c r="D112" s="89"/>
      <c r="E112" s="128">
        <f t="shared" ref="E112" si="30">E45+E46</f>
        <v>3500</v>
      </c>
      <c r="F112" s="132"/>
      <c r="G112" s="89"/>
      <c r="H112" s="243">
        <f>H45+H46</f>
        <v>1000</v>
      </c>
      <c r="I112" s="167"/>
      <c r="J112" s="89"/>
      <c r="K112" s="243">
        <f>K45+K46</f>
        <v>1760</v>
      </c>
      <c r="L112" s="167"/>
      <c r="M112" s="89"/>
      <c r="N112" s="243">
        <f>N45+N46</f>
        <v>0</v>
      </c>
      <c r="O112" s="167"/>
      <c r="P112" s="89"/>
      <c r="Q112" s="243">
        <f>Q45+Q46</f>
        <v>0</v>
      </c>
      <c r="R112" s="167"/>
      <c r="S112" s="89"/>
      <c r="T112" s="243">
        <f>T45+T46</f>
        <v>0</v>
      </c>
      <c r="U112" s="167"/>
    </row>
    <row r="113" spans="1:21" ht="15.75" customHeight="1" x14ac:dyDescent="0.25">
      <c r="A113" s="4"/>
      <c r="C113">
        <v>20</v>
      </c>
      <c r="D113" s="89"/>
      <c r="E113" s="128">
        <f t="shared" ref="E113" si="31">E47+E48</f>
        <v>4000</v>
      </c>
      <c r="F113" s="132"/>
      <c r="G113" s="89"/>
      <c r="H113" s="243">
        <f>H47+H48</f>
        <v>1000</v>
      </c>
      <c r="I113" s="167"/>
      <c r="J113" s="89"/>
      <c r="K113" s="243">
        <f>K47+K48</f>
        <v>1760</v>
      </c>
      <c r="L113" s="167"/>
      <c r="M113" s="89"/>
      <c r="N113" s="243">
        <f>N47+N48</f>
        <v>0</v>
      </c>
      <c r="O113" s="167"/>
      <c r="P113" s="89"/>
      <c r="Q113" s="243">
        <f>Q47+Q48</f>
        <v>0</v>
      </c>
      <c r="R113" s="167"/>
      <c r="S113" s="89"/>
      <c r="T113" s="243">
        <f>T47+T48</f>
        <v>0</v>
      </c>
      <c r="U113" s="167"/>
    </row>
    <row r="114" spans="1:21" ht="15.75" customHeight="1" x14ac:dyDescent="0.25">
      <c r="A114" s="4"/>
      <c r="C114">
        <v>21</v>
      </c>
      <c r="D114" s="89"/>
      <c r="E114" s="128">
        <f t="shared" ref="E114" si="32">E49+E50</f>
        <v>0</v>
      </c>
      <c r="F114" s="132"/>
      <c r="G114" s="89"/>
      <c r="H114" s="243">
        <f>H49+H50</f>
        <v>850</v>
      </c>
      <c r="I114" s="167"/>
      <c r="J114" s="89"/>
      <c r="K114" s="243">
        <f>K49+K50</f>
        <v>1760</v>
      </c>
      <c r="L114" s="167"/>
      <c r="M114" s="89"/>
      <c r="N114" s="243">
        <f>N49+N50</f>
        <v>0</v>
      </c>
      <c r="O114" s="167"/>
      <c r="P114" s="89"/>
      <c r="Q114" s="243">
        <f>Q49+Q50</f>
        <v>0</v>
      </c>
      <c r="R114" s="167"/>
      <c r="S114" s="89"/>
      <c r="T114" s="243">
        <f>T49+T50</f>
        <v>0</v>
      </c>
      <c r="U114" s="167"/>
    </row>
    <row r="115" spans="1:21" ht="15.75" customHeight="1" x14ac:dyDescent="0.25">
      <c r="A115" s="4"/>
      <c r="C115">
        <v>22</v>
      </c>
      <c r="D115" s="89"/>
      <c r="E115" s="128">
        <f t="shared" ref="E115" si="33">E51+E52</f>
        <v>0</v>
      </c>
      <c r="F115" s="132"/>
      <c r="G115" s="89"/>
      <c r="H115" s="243">
        <f>H51+H52</f>
        <v>850</v>
      </c>
      <c r="I115" s="167"/>
      <c r="J115" s="89"/>
      <c r="K115" s="243">
        <f>K51+K52</f>
        <v>1760</v>
      </c>
      <c r="L115" s="167"/>
      <c r="M115" s="89"/>
      <c r="N115" s="243">
        <f>N51+N52</f>
        <v>0</v>
      </c>
      <c r="O115" s="167"/>
      <c r="P115" s="89"/>
      <c r="Q115" s="243">
        <f>Q51+Q52</f>
        <v>0</v>
      </c>
      <c r="R115" s="167"/>
      <c r="S115" s="89"/>
      <c r="T115" s="243">
        <f>T51+T52</f>
        <v>0</v>
      </c>
      <c r="U115" s="167"/>
    </row>
    <row r="116" spans="1:21" ht="15.75" customHeight="1" x14ac:dyDescent="0.25">
      <c r="A116" s="4"/>
      <c r="C116">
        <v>23</v>
      </c>
      <c r="D116" s="89"/>
      <c r="E116" s="128">
        <f t="shared" ref="E116" si="34">E53+E54</f>
        <v>0</v>
      </c>
      <c r="F116" s="132"/>
      <c r="G116" s="89"/>
      <c r="H116" s="243">
        <f>H53+H54</f>
        <v>800</v>
      </c>
      <c r="I116" s="167"/>
      <c r="J116" s="89"/>
      <c r="K116" s="243">
        <f>K53+K54</f>
        <v>1760</v>
      </c>
      <c r="L116" s="167"/>
      <c r="M116" s="89"/>
      <c r="N116" s="243">
        <f>N53+N54</f>
        <v>0</v>
      </c>
      <c r="O116" s="167"/>
      <c r="P116" s="89"/>
      <c r="Q116" s="243">
        <f>Q53+Q54</f>
        <v>0</v>
      </c>
      <c r="R116" s="167"/>
      <c r="S116" s="89"/>
      <c r="T116" s="243">
        <f>T53+T54</f>
        <v>0</v>
      </c>
      <c r="U116" s="167"/>
    </row>
    <row r="117" spans="1:21" ht="15.75" customHeight="1" x14ac:dyDescent="0.25">
      <c r="A117" s="4"/>
      <c r="C117">
        <v>24</v>
      </c>
      <c r="D117" s="89"/>
      <c r="E117" s="128">
        <f t="shared" ref="E117" si="35">E55+E56</f>
        <v>0</v>
      </c>
      <c r="F117" s="132"/>
      <c r="G117" s="89"/>
      <c r="H117" s="243">
        <f>H55+H56</f>
        <v>650</v>
      </c>
      <c r="I117" s="167"/>
      <c r="J117" s="89"/>
      <c r="K117" s="243">
        <f>K55+K56</f>
        <v>1760</v>
      </c>
      <c r="L117" s="167"/>
      <c r="M117" s="89"/>
      <c r="N117" s="243">
        <f>N55+N56</f>
        <v>0</v>
      </c>
      <c r="O117" s="167"/>
      <c r="P117" s="89"/>
      <c r="Q117" s="243">
        <f>Q55+Q56</f>
        <v>0</v>
      </c>
      <c r="R117" s="167"/>
      <c r="S117" s="89"/>
      <c r="T117" s="243">
        <f>T55+T56</f>
        <v>0</v>
      </c>
      <c r="U117" s="167"/>
    </row>
    <row r="118" spans="1:21" ht="15.75" customHeight="1" x14ac:dyDescent="0.25">
      <c r="A118" s="4"/>
      <c r="C118">
        <v>25</v>
      </c>
      <c r="D118" s="89"/>
      <c r="E118" s="128">
        <f t="shared" ref="E118" si="36">E57+E58</f>
        <v>0</v>
      </c>
      <c r="F118" s="132"/>
      <c r="G118" s="89"/>
      <c r="H118" s="243">
        <f>H57+H58</f>
        <v>600</v>
      </c>
      <c r="I118" s="167"/>
      <c r="J118" s="89"/>
      <c r="K118" s="243">
        <f>K57+K58</f>
        <v>1584</v>
      </c>
      <c r="L118" s="167"/>
      <c r="M118" s="89"/>
      <c r="N118" s="243">
        <f>N57+N58</f>
        <v>0</v>
      </c>
      <c r="O118" s="167"/>
      <c r="P118" s="89"/>
      <c r="Q118" s="243">
        <f>Q57+Q58</f>
        <v>0</v>
      </c>
      <c r="R118" s="167"/>
      <c r="S118" s="89"/>
      <c r="T118" s="243">
        <f>T57+T58</f>
        <v>0</v>
      </c>
      <c r="U118" s="167"/>
    </row>
    <row r="119" spans="1:21" ht="15.75" customHeight="1" x14ac:dyDescent="0.25">
      <c r="A119" s="4"/>
      <c r="C119">
        <v>26</v>
      </c>
      <c r="D119" s="89"/>
      <c r="E119" s="128">
        <f t="shared" ref="E119" si="37">E59+E60</f>
        <v>0</v>
      </c>
      <c r="F119" s="132"/>
      <c r="G119" s="89"/>
      <c r="H119" s="243">
        <f>H59+H60</f>
        <v>0</v>
      </c>
      <c r="I119" s="167"/>
      <c r="J119" s="89"/>
      <c r="K119" s="243">
        <f>K59+K60</f>
        <v>1408</v>
      </c>
      <c r="L119" s="167"/>
      <c r="M119" s="89"/>
      <c r="N119" s="243">
        <f>N59+N60</f>
        <v>0</v>
      </c>
      <c r="O119" s="167"/>
      <c r="P119" s="89"/>
      <c r="Q119" s="243">
        <f>Q59+Q60</f>
        <v>0</v>
      </c>
      <c r="R119" s="167"/>
      <c r="S119" s="89"/>
      <c r="T119" s="243">
        <f>T59+T60</f>
        <v>0</v>
      </c>
      <c r="U119" s="167"/>
    </row>
    <row r="120" spans="1:21" ht="15.75" customHeight="1" x14ac:dyDescent="0.25">
      <c r="A120" s="4"/>
      <c r="C120">
        <v>27</v>
      </c>
      <c r="D120" s="89"/>
      <c r="E120" s="128">
        <f t="shared" ref="E120" si="38">E61+E62</f>
        <v>0</v>
      </c>
      <c r="F120" s="132"/>
      <c r="G120" s="89"/>
      <c r="H120" s="243">
        <f>H61+H62</f>
        <v>0</v>
      </c>
      <c r="I120" s="167"/>
      <c r="J120" s="89"/>
      <c r="K120" s="243">
        <f>K61+K62</f>
        <v>1232</v>
      </c>
      <c r="L120" s="167"/>
      <c r="M120" s="89"/>
      <c r="N120" s="243">
        <f>N61+N62</f>
        <v>0</v>
      </c>
      <c r="O120" s="167"/>
      <c r="P120" s="89"/>
      <c r="Q120" s="243">
        <f>Q61+Q62</f>
        <v>0</v>
      </c>
      <c r="R120" s="167"/>
      <c r="S120" s="89"/>
      <c r="T120" s="243">
        <f>T61+T62</f>
        <v>0</v>
      </c>
      <c r="U120" s="167"/>
    </row>
    <row r="121" spans="1:21" ht="15.75" customHeight="1" x14ac:dyDescent="0.25">
      <c r="A121" s="4"/>
      <c r="C121">
        <v>28</v>
      </c>
      <c r="D121" s="89"/>
      <c r="E121" s="128">
        <f t="shared" ref="E121" si="39">E63+E64</f>
        <v>0</v>
      </c>
      <c r="F121" s="132"/>
      <c r="G121" s="89"/>
      <c r="H121" s="243">
        <f>H63+H64</f>
        <v>0</v>
      </c>
      <c r="I121" s="167"/>
      <c r="J121" s="89"/>
      <c r="K121" s="243">
        <f>K63+K64</f>
        <v>1144</v>
      </c>
      <c r="L121" s="167"/>
      <c r="M121" s="89"/>
      <c r="N121" s="243">
        <f>N63+N64</f>
        <v>0</v>
      </c>
      <c r="O121" s="167"/>
      <c r="P121" s="89"/>
      <c r="Q121" s="243">
        <f>Q63+Q64</f>
        <v>0</v>
      </c>
      <c r="R121" s="167"/>
      <c r="S121" s="89"/>
      <c r="T121" s="243">
        <f>T63+T64</f>
        <v>0</v>
      </c>
      <c r="U121" s="167"/>
    </row>
    <row r="122" spans="1:21" ht="15.75" customHeight="1" x14ac:dyDescent="0.25">
      <c r="A122" s="4"/>
      <c r="C122">
        <v>29</v>
      </c>
      <c r="D122" s="89"/>
      <c r="E122" s="128">
        <f t="shared" ref="E122" si="40">E65+E66</f>
        <v>0</v>
      </c>
      <c r="F122" s="132"/>
      <c r="G122" s="89"/>
      <c r="H122" s="243">
        <f>H65+H66</f>
        <v>0</v>
      </c>
      <c r="I122" s="167"/>
      <c r="J122" s="89"/>
      <c r="K122" s="243">
        <f>K65+K66</f>
        <v>968</v>
      </c>
      <c r="L122" s="167"/>
      <c r="M122" s="89"/>
      <c r="N122" s="243">
        <f>N65+N66</f>
        <v>0</v>
      </c>
      <c r="O122" s="167"/>
      <c r="P122" s="89"/>
      <c r="Q122" s="243">
        <f>Q65+Q66</f>
        <v>0</v>
      </c>
      <c r="R122" s="167"/>
      <c r="S122" s="89"/>
      <c r="T122" s="243">
        <f>T65+T66</f>
        <v>0</v>
      </c>
      <c r="U122" s="167"/>
    </row>
    <row r="123" spans="1:21" ht="15.75" customHeight="1" x14ac:dyDescent="0.25">
      <c r="A123" s="4"/>
      <c r="C123">
        <v>30</v>
      </c>
      <c r="D123" s="89"/>
      <c r="E123" s="128">
        <f t="shared" ref="E123" si="41">E67+E68</f>
        <v>0</v>
      </c>
      <c r="F123" s="132"/>
      <c r="G123" s="89"/>
      <c r="H123" s="243">
        <f>H67+H68</f>
        <v>0</v>
      </c>
      <c r="I123" s="167"/>
      <c r="J123" s="89"/>
      <c r="K123" s="243">
        <f>K67+K68</f>
        <v>880</v>
      </c>
      <c r="L123" s="167"/>
      <c r="M123" s="89"/>
      <c r="N123" s="243">
        <f>N67+N68</f>
        <v>0</v>
      </c>
      <c r="O123" s="167"/>
      <c r="P123" s="89"/>
      <c r="Q123" s="243">
        <f>Q67+Q68</f>
        <v>0</v>
      </c>
      <c r="R123" s="167"/>
      <c r="S123" s="89"/>
      <c r="T123" s="243">
        <f>T67+T68</f>
        <v>0</v>
      </c>
      <c r="U123" s="167"/>
    </row>
    <row r="124" spans="1:21" ht="15.75" customHeight="1" x14ac:dyDescent="0.25">
      <c r="A124" s="4"/>
      <c r="D124" s="89"/>
      <c r="E124" s="97"/>
      <c r="F124" s="167"/>
      <c r="G124" s="89"/>
      <c r="H124" s="97"/>
      <c r="I124" s="167"/>
      <c r="J124" s="89"/>
      <c r="K124" s="97"/>
      <c r="L124" s="167"/>
      <c r="M124" s="89"/>
      <c r="N124" s="97"/>
      <c r="O124" s="167"/>
      <c r="P124" s="89"/>
      <c r="Q124" s="97"/>
      <c r="R124" s="167"/>
      <c r="S124" s="89"/>
      <c r="T124" s="97"/>
      <c r="U124" s="167"/>
    </row>
    <row r="125" spans="1:21" ht="15.75" customHeight="1" x14ac:dyDescent="0.25">
      <c r="A125" s="4"/>
      <c r="D125" s="89"/>
      <c r="E125" s="97"/>
      <c r="F125" s="167"/>
      <c r="G125" s="89"/>
      <c r="H125" s="97"/>
      <c r="I125" s="167"/>
      <c r="J125" s="89"/>
      <c r="K125" s="97"/>
      <c r="L125" s="167"/>
      <c r="M125" s="89"/>
      <c r="N125" s="97"/>
      <c r="O125" s="167"/>
      <c r="P125" s="89"/>
      <c r="Q125" s="97"/>
      <c r="R125" s="167"/>
      <c r="S125" s="89"/>
      <c r="T125" s="97"/>
      <c r="U125" s="167"/>
    </row>
    <row r="126" spans="1:21" ht="15.75" customHeight="1" x14ac:dyDescent="0.25">
      <c r="A126" s="4"/>
      <c r="D126" s="89"/>
      <c r="E126" s="97"/>
      <c r="F126" s="167"/>
      <c r="G126" s="89"/>
      <c r="H126" s="97"/>
      <c r="I126" s="167"/>
      <c r="J126" s="89"/>
      <c r="K126" s="97"/>
      <c r="L126" s="167"/>
      <c r="M126" s="89"/>
      <c r="N126" s="97"/>
      <c r="O126" s="167"/>
      <c r="P126" s="89"/>
      <c r="Q126" s="97"/>
      <c r="R126" s="167"/>
      <c r="S126" s="89"/>
      <c r="T126" s="97"/>
      <c r="U126" s="167"/>
    </row>
    <row r="127" spans="1:21" ht="15.75" customHeight="1" x14ac:dyDescent="0.25">
      <c r="A127" s="4"/>
      <c r="D127" s="89"/>
      <c r="E127" s="97"/>
      <c r="F127" s="167"/>
      <c r="G127" s="89"/>
      <c r="H127" s="97"/>
      <c r="I127" s="167"/>
      <c r="J127" s="89"/>
      <c r="K127" s="97"/>
      <c r="L127" s="167"/>
      <c r="M127" s="89"/>
      <c r="N127" s="97"/>
      <c r="O127" s="167"/>
      <c r="P127" s="89"/>
      <c r="Q127" s="97"/>
      <c r="R127" s="167"/>
      <c r="S127" s="89"/>
      <c r="T127" s="97"/>
      <c r="U127" s="167"/>
    </row>
    <row r="128" spans="1:21" ht="15.75" customHeight="1" x14ac:dyDescent="0.25">
      <c r="A128" s="4"/>
      <c r="D128" s="89"/>
      <c r="E128" s="97"/>
      <c r="F128" s="167"/>
      <c r="G128" s="89"/>
      <c r="H128" s="97"/>
      <c r="I128" s="167"/>
      <c r="J128" s="89"/>
      <c r="K128" s="97"/>
      <c r="L128" s="167"/>
      <c r="M128" s="89"/>
      <c r="N128" s="97"/>
      <c r="O128" s="167"/>
      <c r="P128" s="89"/>
      <c r="Q128" s="97"/>
      <c r="R128" s="167"/>
      <c r="S128" s="89"/>
      <c r="T128" s="97"/>
      <c r="U128" s="167"/>
    </row>
    <row r="129" spans="1:41" ht="15.75" customHeight="1" x14ac:dyDescent="0.25">
      <c r="A129" s="4"/>
      <c r="D129" s="89"/>
      <c r="E129" s="97"/>
      <c r="F129" s="167"/>
      <c r="G129" s="89"/>
      <c r="H129" s="97"/>
      <c r="I129" s="167"/>
      <c r="J129" s="89"/>
      <c r="K129" s="97"/>
      <c r="L129" s="167"/>
      <c r="M129" s="89"/>
      <c r="N129" s="97"/>
      <c r="O129" s="167"/>
      <c r="P129" s="89"/>
      <c r="Q129" s="97"/>
      <c r="R129" s="167"/>
      <c r="S129" s="89"/>
      <c r="T129" s="97"/>
      <c r="U129" s="167"/>
    </row>
    <row r="130" spans="1:41" ht="15.75" customHeight="1" x14ac:dyDescent="0.25">
      <c r="A130" s="4"/>
      <c r="D130" s="89"/>
      <c r="E130" s="97"/>
      <c r="F130" s="167"/>
      <c r="G130" s="89"/>
      <c r="H130" s="97"/>
      <c r="I130" s="167"/>
      <c r="J130" s="89"/>
      <c r="K130" s="97"/>
      <c r="L130" s="167"/>
      <c r="M130" s="89"/>
      <c r="N130" s="97"/>
      <c r="O130" s="167"/>
      <c r="P130" s="89"/>
      <c r="Q130" s="97"/>
      <c r="R130" s="167"/>
      <c r="S130" s="89"/>
      <c r="T130" s="97"/>
      <c r="U130" s="167"/>
    </row>
    <row r="131" spans="1:41" ht="15.75" customHeight="1" x14ac:dyDescent="0.25">
      <c r="A131" s="4"/>
      <c r="D131" s="89"/>
      <c r="E131" s="97"/>
      <c r="F131" s="167"/>
      <c r="G131" s="89"/>
      <c r="H131" s="97"/>
      <c r="I131" s="167"/>
      <c r="J131" s="89"/>
      <c r="K131" s="97"/>
      <c r="L131" s="167"/>
      <c r="M131" s="89"/>
      <c r="N131" s="97"/>
      <c r="O131" s="167"/>
      <c r="P131" s="89"/>
      <c r="Q131" s="97"/>
      <c r="R131" s="167"/>
      <c r="S131" s="89"/>
      <c r="T131" s="97"/>
      <c r="U131" s="167"/>
    </row>
    <row r="132" spans="1:41" ht="15.75" customHeight="1" x14ac:dyDescent="0.25">
      <c r="A132" s="4"/>
      <c r="D132" s="89"/>
      <c r="E132" s="97"/>
      <c r="F132" s="167"/>
      <c r="G132" s="89"/>
      <c r="H132" s="97"/>
      <c r="I132" s="167"/>
      <c r="J132" s="89"/>
      <c r="K132" s="97"/>
      <c r="L132" s="167"/>
      <c r="M132" s="89"/>
      <c r="N132" s="97"/>
      <c r="O132" s="167"/>
      <c r="P132" s="89"/>
      <c r="Q132" s="97"/>
      <c r="R132" s="167"/>
      <c r="S132" s="89"/>
      <c r="T132" s="97"/>
      <c r="U132" s="167"/>
    </row>
    <row r="133" spans="1:41" ht="15.75" customHeight="1" x14ac:dyDescent="0.25">
      <c r="A133" s="113"/>
      <c r="B133" s="6"/>
      <c r="C133" s="6"/>
      <c r="D133" s="115"/>
      <c r="E133" s="117"/>
      <c r="F133" s="168"/>
      <c r="G133" s="115"/>
      <c r="H133" s="117"/>
      <c r="I133" s="168"/>
      <c r="J133" s="115"/>
      <c r="K133" s="117"/>
      <c r="L133" s="168"/>
      <c r="M133" s="115"/>
      <c r="N133" s="117"/>
      <c r="O133" s="168"/>
      <c r="P133" s="115"/>
      <c r="Q133" s="117"/>
      <c r="R133" s="168"/>
      <c r="S133" s="115"/>
      <c r="T133" s="117"/>
      <c r="U133" s="168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</row>
    <row r="134" spans="1:41" ht="15.75" customHeight="1" x14ac:dyDescent="0.25">
      <c r="A134" s="4"/>
      <c r="D134" s="89"/>
      <c r="E134" s="97"/>
      <c r="F134" s="167"/>
      <c r="G134" s="89"/>
      <c r="H134" s="97"/>
      <c r="I134" s="167"/>
      <c r="J134" s="89"/>
      <c r="K134" s="97"/>
      <c r="L134" s="167"/>
      <c r="M134" s="89"/>
      <c r="N134" s="97"/>
      <c r="O134" s="167"/>
      <c r="P134" s="89"/>
      <c r="Q134" s="97"/>
      <c r="R134" s="167"/>
      <c r="S134" s="89"/>
      <c r="T134" s="97"/>
      <c r="U134" s="167"/>
    </row>
    <row r="135" spans="1:41" ht="15.75" customHeight="1" x14ac:dyDescent="0.25">
      <c r="A135" s="4"/>
      <c r="D135" s="186" t="s">
        <v>89</v>
      </c>
      <c r="E135" s="75"/>
      <c r="F135" s="130"/>
      <c r="G135" s="186" t="s">
        <v>89</v>
      </c>
      <c r="H135" s="75"/>
      <c r="I135" s="130"/>
      <c r="J135" s="186" t="s">
        <v>89</v>
      </c>
      <c r="K135" s="75"/>
      <c r="L135" s="130"/>
      <c r="M135" s="186" t="s">
        <v>89</v>
      </c>
      <c r="N135" s="75"/>
      <c r="O135" s="130"/>
      <c r="P135" s="186" t="s">
        <v>89</v>
      </c>
      <c r="Q135" s="75"/>
      <c r="R135" s="130"/>
      <c r="S135" s="186" t="s">
        <v>89</v>
      </c>
      <c r="T135" s="75"/>
      <c r="U135" s="130"/>
      <c r="V135" s="193" t="s">
        <v>105</v>
      </c>
    </row>
    <row r="136" spans="1:41" ht="15.75" customHeight="1" x14ac:dyDescent="0.25">
      <c r="A136" s="4"/>
      <c r="C136" s="187" t="s">
        <v>1</v>
      </c>
      <c r="D136" s="188" t="s">
        <v>7</v>
      </c>
      <c r="E136" s="75"/>
      <c r="F136" s="133"/>
      <c r="G136" s="188" t="s">
        <v>8</v>
      </c>
      <c r="H136" s="75"/>
      <c r="I136" s="133"/>
      <c r="J136" s="188" t="s">
        <v>9</v>
      </c>
      <c r="K136" s="75"/>
      <c r="L136" s="133"/>
      <c r="M136" s="188" t="s">
        <v>10</v>
      </c>
      <c r="N136" s="75"/>
      <c r="O136" s="133"/>
      <c r="P136" s="188" t="s">
        <v>11</v>
      </c>
      <c r="Q136" s="75"/>
      <c r="R136" s="133"/>
      <c r="S136" s="188" t="s">
        <v>12</v>
      </c>
      <c r="T136" s="75"/>
      <c r="U136" s="133"/>
      <c r="V136" s="193" t="s">
        <v>41</v>
      </c>
    </row>
    <row r="137" spans="1:41" ht="15.75" customHeight="1" x14ac:dyDescent="0.25">
      <c r="A137" s="91"/>
      <c r="B137" s="73"/>
      <c r="C137" s="73">
        <v>1</v>
      </c>
      <c r="D137" s="183">
        <f>IF($B$1="Rain",($E$5*E9)+($E$6*E10),($E$6*E9)+($E$5*E10))</f>
        <v>0</v>
      </c>
      <c r="E137" s="93"/>
      <c r="F137" s="134"/>
      <c r="G137" s="183">
        <f>IF($B$1="Rain",($H$5*H9)+($H$6*H10),($H$6*H9)+($H$5*H10))</f>
        <v>0</v>
      </c>
      <c r="H137" s="93"/>
      <c r="I137" s="134"/>
      <c r="J137" s="183">
        <f>IF($B$1="Rain",($K$5*K9)+($K$6*K10),($K$6*K9)+($K$5*K10))</f>
        <v>0</v>
      </c>
      <c r="K137" s="93"/>
      <c r="L137" s="134"/>
      <c r="M137" s="183">
        <f>IF($B$1="Rain",($N$5*N9)+($N$6*N10),($N$6*N9)+($N$5*N10))</f>
        <v>0</v>
      </c>
      <c r="N137" s="93"/>
      <c r="O137" s="134"/>
      <c r="P137" s="183">
        <f>IF($B$1="Rain",($Q$5*Q9)+($Q$6*Q10),($Q$6*Q9)+($Q$5*Q10))</f>
        <v>0</v>
      </c>
      <c r="Q137" s="93"/>
      <c r="R137" s="134"/>
      <c r="S137" s="183">
        <f>IF($B$1="Rain",($T$5*T9)+($T$6*T10),($T$6*T9)+($T$5*T10))</f>
        <v>0</v>
      </c>
      <c r="T137" s="93"/>
      <c r="U137" s="134"/>
      <c r="V137" s="241">
        <f t="shared" ref="V137:V166" si="42">S137+P137+M137+J137+G137+D137</f>
        <v>0</v>
      </c>
      <c r="W137" s="73"/>
      <c r="X137" s="73"/>
      <c r="Y137" s="73"/>
      <c r="Z137" s="73"/>
      <c r="AA137" s="73"/>
      <c r="AB137" s="73"/>
      <c r="AC137" s="73"/>
      <c r="AD137" s="73"/>
      <c r="AE137" s="73"/>
      <c r="AF137" s="73"/>
      <c r="AG137" s="73"/>
      <c r="AH137" s="73"/>
      <c r="AI137" s="73"/>
      <c r="AJ137" s="73"/>
      <c r="AK137" s="73"/>
      <c r="AL137" s="73"/>
      <c r="AM137" s="73"/>
      <c r="AN137" s="73"/>
      <c r="AO137" s="73"/>
    </row>
    <row r="138" spans="1:41" ht="15.75" customHeight="1" x14ac:dyDescent="0.25">
      <c r="A138" s="4"/>
      <c r="C138">
        <v>2</v>
      </c>
      <c r="D138" s="184">
        <f>IF($B$1="Rain",($E$5*E11)+($E$6*E12),($E$6*E11)+($E$5*E12))</f>
        <v>0</v>
      </c>
      <c r="E138" s="75"/>
      <c r="F138" s="133"/>
      <c r="G138" s="184">
        <f>IF($B$1="Rain",($H$5*H11)+($H$6*H12),($H$6*H11)+($H$5*H12))</f>
        <v>0</v>
      </c>
      <c r="H138" s="75"/>
      <c r="I138" s="133"/>
      <c r="J138" s="184">
        <f>IF($B$1="Rain",($K$5*K11)+($K$6*K12),($K$6*K11)+($K$5*K12))</f>
        <v>0</v>
      </c>
      <c r="K138" s="75"/>
      <c r="L138" s="133"/>
      <c r="M138" s="184">
        <f>IF($B$1="Rain",($N$5*N11)+($N$6*N12),($N$6*N11)+($N$5*N12))</f>
        <v>0</v>
      </c>
      <c r="N138" s="75"/>
      <c r="O138" s="133"/>
      <c r="P138" s="184">
        <f>IF($B$1="Rain",($Q$5*Q11)+($Q$6*Q12),($Q$6*Q11)+($Q$5*Q12))</f>
        <v>0</v>
      </c>
      <c r="Q138" s="75"/>
      <c r="R138" s="133"/>
      <c r="S138" s="184">
        <f>IF($B$1="Rain",($T$5*T11)+($T$6*T12),($T$6*T11)+($T$5*T12))</f>
        <v>0</v>
      </c>
      <c r="T138" s="75"/>
      <c r="U138" s="133"/>
      <c r="V138" s="241">
        <f t="shared" si="42"/>
        <v>0</v>
      </c>
    </row>
    <row r="139" spans="1:41" ht="15.75" customHeight="1" x14ac:dyDescent="0.25">
      <c r="A139" s="4"/>
      <c r="C139">
        <v>3</v>
      </c>
      <c r="D139" s="184">
        <f>IF($B$1="Rain",($E$5*E13)+($E$6*E14),($E$6*E13)+($E$5*E14))</f>
        <v>0</v>
      </c>
      <c r="E139" s="75"/>
      <c r="F139" s="133"/>
      <c r="G139" s="184">
        <f>IF($B$1="Rain",($H$5*H13)+($H$6*H14),($H$6*H13)+($H$5*H14))</f>
        <v>0</v>
      </c>
      <c r="H139" s="75"/>
      <c r="I139" s="133"/>
      <c r="J139" s="184">
        <f>IF($B$1="Rain",($K$5*K13)+($K$6*K14),($K$6*K13)+($K$5*K14))</f>
        <v>0</v>
      </c>
      <c r="K139" s="75"/>
      <c r="L139" s="133"/>
      <c r="M139" s="184">
        <f>IF($B$1="Rain",($N$5*N13)+($N$6*N14),($N$6*N13)+($N$5*N14))</f>
        <v>0</v>
      </c>
      <c r="N139" s="75"/>
      <c r="O139" s="133"/>
      <c r="P139" s="184">
        <f>IF($B$1="Rain",($Q$5*Q13)+($Q$6*Q14),($Q$6*Q13)+($Q$5*Q14))</f>
        <v>0</v>
      </c>
      <c r="Q139" s="75"/>
      <c r="R139" s="133"/>
      <c r="S139" s="184">
        <f>IF($B$1="Rain",($T$5*T13)+($T$6*T14),($T$6*T13)+($T$5*T14))</f>
        <v>0</v>
      </c>
      <c r="T139" s="75"/>
      <c r="U139" s="133"/>
      <c r="V139" s="241">
        <f t="shared" si="42"/>
        <v>0</v>
      </c>
    </row>
    <row r="140" spans="1:41" ht="15.75" customHeight="1" x14ac:dyDescent="0.25">
      <c r="A140" s="4"/>
      <c r="C140">
        <v>4</v>
      </c>
      <c r="D140" s="184">
        <f>IF($B$1="Rain",($E$5*E15)+($E$6*E16),($E$6*E15)+($E$5*E16))</f>
        <v>0</v>
      </c>
      <c r="E140" s="75"/>
      <c r="F140" s="133"/>
      <c r="G140" s="184">
        <f>IF($B$1="Rain",($H$5*H15)+($H$6*H16),($H$6*H15)+($H$5*H16))</f>
        <v>0</v>
      </c>
      <c r="H140" s="75"/>
      <c r="I140" s="133"/>
      <c r="J140" s="184">
        <f>IF($B$1="Rain",($K$5*K15)+($K$6*K16),($K$6*K15)+($K$5*K16))</f>
        <v>123.20000000000002</v>
      </c>
      <c r="K140" s="75"/>
      <c r="L140" s="133"/>
      <c r="M140" s="184">
        <f>IF($B$1="Rain",($N$5*N15)+($N$6*N16),($N$6*N15)+($N$5*N16))</f>
        <v>0</v>
      </c>
      <c r="N140" s="75"/>
      <c r="O140" s="133"/>
      <c r="P140" s="184">
        <f>IF($B$1="Rain",($Q$5*Q15)+($Q$6*Q16),($Q$6*Q15)+($Q$5*Q16))</f>
        <v>0</v>
      </c>
      <c r="Q140" s="75"/>
      <c r="R140" s="133"/>
      <c r="S140" s="184">
        <f>IF($B$1="Rain",($T$5*T15)+($T$6*T16),($T$6*T15)+($T$5*T16))</f>
        <v>0</v>
      </c>
      <c r="T140" s="75"/>
      <c r="U140" s="133"/>
      <c r="V140" s="241">
        <f t="shared" si="42"/>
        <v>123.20000000000002</v>
      </c>
    </row>
    <row r="141" spans="1:41" ht="15.75" customHeight="1" x14ac:dyDescent="0.25">
      <c r="A141" s="4"/>
      <c r="C141">
        <v>5</v>
      </c>
      <c r="D141" s="184">
        <f>IF($B$1="Rain",($E$5*E17)+($E$6*E18),($E$6*E17)+($E$5*E18))</f>
        <v>0</v>
      </c>
      <c r="E141" s="75"/>
      <c r="F141" s="133"/>
      <c r="G141" s="184">
        <f>IF($B$1="Rain",($H$5*H17)+($H$6*H18),($H$6*H17)+($H$5*H18))</f>
        <v>0</v>
      </c>
      <c r="H141" s="75"/>
      <c r="I141" s="133"/>
      <c r="J141" s="184">
        <f>IF($B$1="Rain",($K$5*K17)+($K$6*K18),($K$6*K17)+($K$5*K18))</f>
        <v>135.52000000000001</v>
      </c>
      <c r="K141" s="75"/>
      <c r="L141" s="133"/>
      <c r="M141" s="184">
        <f>IF($B$1="Rain",($N$5*N17)+($N$6*N18),($N$6*N17)+($N$5*N18))</f>
        <v>0</v>
      </c>
      <c r="N141" s="75"/>
      <c r="O141" s="133"/>
      <c r="P141" s="184">
        <f>IF($B$1="Rain",($Q$5*Q17)+($Q$6*Q18),($Q$6*Q17)+($Q$5*Q18))</f>
        <v>0</v>
      </c>
      <c r="Q141" s="75"/>
      <c r="R141" s="133"/>
      <c r="S141" s="184">
        <f>IF($B$1="Rain",($T$5*T17)+($T$6*T18),($T$6*T17)+($T$5*T18))</f>
        <v>0</v>
      </c>
      <c r="T141" s="75"/>
      <c r="U141" s="133"/>
      <c r="V141" s="241">
        <f t="shared" si="42"/>
        <v>135.52000000000001</v>
      </c>
    </row>
    <row r="142" spans="1:41" ht="15.75" customHeight="1" x14ac:dyDescent="0.25">
      <c r="A142" s="4"/>
      <c r="C142">
        <v>6</v>
      </c>
      <c r="D142" s="184">
        <f>IF($B$1="Rain",($E$5*E19)+($E$6*E20),($E$6*E19)+($E$5*E20))</f>
        <v>0</v>
      </c>
      <c r="E142" s="75"/>
      <c r="F142" s="133"/>
      <c r="G142" s="184">
        <f>IF($B$1="Rain",($H$5*H19)+($H$6*H20),($H$6*H19)+($H$5*H20))</f>
        <v>0</v>
      </c>
      <c r="H142" s="75"/>
      <c r="I142" s="133"/>
      <c r="J142" s="184">
        <f>IF($B$1="Rain",($K$5*K19)+($K$6*K20),($K$6*K19)+($K$5*K20))</f>
        <v>172.48000000000002</v>
      </c>
      <c r="K142" s="75"/>
      <c r="L142" s="133"/>
      <c r="M142" s="184">
        <f>IF($B$1="Rain",($N$5*N19)+($N$6*N20),($N$6*N19)+($N$5*N20))</f>
        <v>0</v>
      </c>
      <c r="N142" s="75"/>
      <c r="O142" s="133"/>
      <c r="P142" s="184">
        <f>IF($B$1="Rain",($Q$5*Q19)+($Q$6*Q20),($Q$6*Q19)+($Q$5*Q20))</f>
        <v>0</v>
      </c>
      <c r="Q142" s="75"/>
      <c r="R142" s="133"/>
      <c r="S142" s="184">
        <f>IF($B$1="Rain",($T$5*T19)+($T$6*T20),($T$6*T19)+($T$5*T20))</f>
        <v>0</v>
      </c>
      <c r="T142" s="75"/>
      <c r="U142" s="133"/>
      <c r="V142" s="241">
        <f t="shared" si="42"/>
        <v>172.48000000000002</v>
      </c>
    </row>
    <row r="143" spans="1:41" ht="15.75" customHeight="1" x14ac:dyDescent="0.25">
      <c r="A143" s="4"/>
      <c r="C143">
        <v>7</v>
      </c>
      <c r="D143" s="184">
        <f>IF($B$1="Rain",($E$5*E21)+($E$6*E22),($E$6*E21)+($E$5*E22))</f>
        <v>0</v>
      </c>
      <c r="E143" s="75"/>
      <c r="F143" s="133"/>
      <c r="G143" s="184">
        <f>IF($B$1="Rain",($H$5*H21)+($H$6*H22),($H$6*H21)+($H$5*H22))</f>
        <v>0</v>
      </c>
      <c r="H143" s="75"/>
      <c r="I143" s="133"/>
      <c r="J143" s="184">
        <f>IF($B$1="Rain",($K$5*K21)+($K$6*K22),($K$6*K21)+($K$5*K22))</f>
        <v>221.76000000000002</v>
      </c>
      <c r="K143" s="75"/>
      <c r="L143" s="133"/>
      <c r="M143" s="184">
        <f>IF($B$1="Rain",($N$5*N21)+($N$6*N22),($N$6*N21)+($N$5*N22))</f>
        <v>0</v>
      </c>
      <c r="N143" s="75"/>
      <c r="O143" s="133"/>
      <c r="P143" s="184">
        <f>IF($B$1="Rain",($Q$5*Q21)+($Q$6*Q22),($Q$6*Q21)+($Q$5*Q22))</f>
        <v>0</v>
      </c>
      <c r="Q143" s="75"/>
      <c r="R143" s="133"/>
      <c r="S143" s="184">
        <f>IF($B$1="Rain",($T$5*T21)+($T$6*T22),($T$6*T21)+($T$5*T22))</f>
        <v>0</v>
      </c>
      <c r="T143" s="75"/>
      <c r="U143" s="133"/>
      <c r="V143" s="241">
        <f t="shared" si="42"/>
        <v>221.76000000000002</v>
      </c>
    </row>
    <row r="144" spans="1:41" ht="15.75" customHeight="1" x14ac:dyDescent="0.25">
      <c r="A144" s="4"/>
      <c r="C144">
        <v>8</v>
      </c>
      <c r="D144" s="184">
        <f>IF($B$1="Rain",($E$5*E23)+($E$6*E24),($E$6*E23)+($E$5*E24))</f>
        <v>0</v>
      </c>
      <c r="E144" s="75"/>
      <c r="F144" s="133"/>
      <c r="G144" s="184">
        <f>IF($B$1="Rain",($H$5*H23)+($H$6*H24),($H$6*H23)+($H$5*H24))</f>
        <v>0</v>
      </c>
      <c r="H144" s="75"/>
      <c r="I144" s="133"/>
      <c r="J144" s="184">
        <f>IF($B$1="Rain",($K$5*K23)+($K$6*K24),($K$6*K23)+($K$5*K24))</f>
        <v>246.40000000000003</v>
      </c>
      <c r="K144" s="75"/>
      <c r="L144" s="133"/>
      <c r="M144" s="184">
        <f>IF($B$1="Rain",($N$5*N23)+($N$6*N24),($N$6*N23)+($N$5*N24))</f>
        <v>0</v>
      </c>
      <c r="N144" s="75"/>
      <c r="O144" s="133"/>
      <c r="P144" s="184">
        <f>IF($B$1="Rain",($Q$5*Q23)+($Q$6*Q24),($Q$6*Q23)+($Q$5*Q24))</f>
        <v>0</v>
      </c>
      <c r="Q144" s="75"/>
      <c r="R144" s="133"/>
      <c r="S144" s="184">
        <f>IF($B$1="Rain",($T$5*T23)+($T$6*T24),($T$6*T23)+($T$5*T24))</f>
        <v>0</v>
      </c>
      <c r="T144" s="75"/>
      <c r="U144" s="133"/>
      <c r="V144" s="241">
        <f t="shared" si="42"/>
        <v>246.40000000000003</v>
      </c>
    </row>
    <row r="145" spans="1:22" ht="15.75" customHeight="1" x14ac:dyDescent="0.25">
      <c r="A145" s="4"/>
      <c r="C145">
        <v>9</v>
      </c>
      <c r="D145" s="184">
        <f>IF($B$1="Rain",($E$5*E25)+($E$6*E26),($E$6*E25)+($E$5*E26))</f>
        <v>265</v>
      </c>
      <c r="E145" s="75"/>
      <c r="F145" s="133"/>
      <c r="G145" s="184">
        <f>IF($B$1="Rain",($H$5*H25)+($H$6*H26),($H$6*H25)+($H$5*H26))</f>
        <v>36</v>
      </c>
      <c r="H145" s="75"/>
      <c r="I145" s="133"/>
      <c r="J145" s="184">
        <f>IF($B$1="Rain",($K$5*K25)+($K$6*K26),($K$6*K25)+($K$5*K26))</f>
        <v>246.40000000000003</v>
      </c>
      <c r="K145" s="75"/>
      <c r="L145" s="133"/>
      <c r="M145" s="184">
        <f>IF($B$1="Rain",($N$5*N25)+($N$6*N26),($N$6*N25)+($N$5*N26))</f>
        <v>0</v>
      </c>
      <c r="N145" s="75"/>
      <c r="O145" s="133"/>
      <c r="P145" s="184">
        <f>IF($B$1="Rain",($Q$5*Q25)+($Q$6*Q26),($Q$6*Q25)+($Q$5*Q26))</f>
        <v>0</v>
      </c>
      <c r="Q145" s="75"/>
      <c r="R145" s="133"/>
      <c r="S145" s="184">
        <f>IF($B$1="Rain",($T$5*T25)+($T$6*T26),($T$6*T25)+($T$5*T26))</f>
        <v>0</v>
      </c>
      <c r="T145" s="75"/>
      <c r="U145" s="133"/>
      <c r="V145" s="241">
        <f t="shared" si="42"/>
        <v>547.40000000000009</v>
      </c>
    </row>
    <row r="146" spans="1:22" ht="15.75" customHeight="1" x14ac:dyDescent="0.25">
      <c r="A146" s="4"/>
      <c r="C146">
        <v>10</v>
      </c>
      <c r="D146" s="184">
        <f>IF($B$1="Rain",($E$5*E27)+($E$6*E28),($E$6*E27)+($E$5*E28))</f>
        <v>530</v>
      </c>
      <c r="E146" s="75"/>
      <c r="F146" s="133"/>
      <c r="G146" s="184">
        <f>IF($B$1="Rain",($H$5*H27)+($H$6*H28),($H$6*H27)+($H$5*H28))</f>
        <v>54</v>
      </c>
      <c r="H146" s="75"/>
      <c r="I146" s="133"/>
      <c r="J146" s="184">
        <f>IF($B$1="Rain",($K$5*K27)+($K$6*K28),($K$6*K27)+($K$5*K28))</f>
        <v>246.40000000000003</v>
      </c>
      <c r="K146" s="75"/>
      <c r="L146" s="133"/>
      <c r="M146" s="184">
        <f>IF($B$1="Rain",($N$5*N27)+($N$6*N28),($N$6*N27)+($N$5*N28))</f>
        <v>0</v>
      </c>
      <c r="N146" s="75"/>
      <c r="O146" s="133"/>
      <c r="P146" s="184">
        <f>IF($B$1="Rain",($Q$5*Q27)+($Q$6*Q28),($Q$6*Q27)+($Q$5*Q28))</f>
        <v>0</v>
      </c>
      <c r="Q146" s="75"/>
      <c r="R146" s="133"/>
      <c r="S146" s="184">
        <f>IF($B$1="Rain",($T$5*T27)+($T$6*T28),($T$6*T27)+($T$5*T28))</f>
        <v>0</v>
      </c>
      <c r="T146" s="75"/>
      <c r="U146" s="133"/>
      <c r="V146" s="241">
        <f t="shared" si="42"/>
        <v>830.40000000000009</v>
      </c>
    </row>
    <row r="147" spans="1:22" ht="15.75" customHeight="1" x14ac:dyDescent="0.25">
      <c r="A147" s="4"/>
      <c r="C147">
        <v>11</v>
      </c>
      <c r="D147" s="184">
        <f>IF($B$1="Rain",($E$5*E29)+($E$6*E30),($E$6*E29)+($E$5*E30))</f>
        <v>795</v>
      </c>
      <c r="E147" s="75"/>
      <c r="F147" s="133"/>
      <c r="G147" s="184">
        <f>IF($B$1="Rain",($H$5*H29)+($H$6*H30),($H$6*H29)+($H$5*H30))</f>
        <v>90</v>
      </c>
      <c r="H147" s="75"/>
      <c r="I147" s="133"/>
      <c r="J147" s="184">
        <f>IF($B$1="Rain",($K$5*K29)+($K$6*K30),($K$6*K29)+($K$5*K30))</f>
        <v>246.40000000000003</v>
      </c>
      <c r="K147" s="75"/>
      <c r="L147" s="133"/>
      <c r="M147" s="184">
        <f>IF($B$1="Rain",($N$5*N29)+($N$6*N30),($N$6*N29)+($N$5*N30))</f>
        <v>0</v>
      </c>
      <c r="N147" s="75"/>
      <c r="O147" s="133"/>
      <c r="P147" s="184">
        <f>IF($B$1="Rain",($Q$5*Q29)+($Q$6*Q30),($Q$6*Q29)+($Q$5*Q30))</f>
        <v>0</v>
      </c>
      <c r="Q147" s="75"/>
      <c r="R147" s="133"/>
      <c r="S147" s="184">
        <f>IF($B$1="Rain",($T$5*T29)+($T$6*T30),($T$6*T29)+($T$5*T30))</f>
        <v>0</v>
      </c>
      <c r="T147" s="75"/>
      <c r="U147" s="133"/>
      <c r="V147" s="241">
        <f t="shared" si="42"/>
        <v>1131.4000000000001</v>
      </c>
    </row>
    <row r="148" spans="1:22" ht="15.75" customHeight="1" x14ac:dyDescent="0.25">
      <c r="A148" s="4"/>
      <c r="C148">
        <v>12</v>
      </c>
      <c r="D148" s="184">
        <f>IF($B$1="Rain",($E$5*E31)+($E$6*E32),($E$6*E31)+($E$5*E32))</f>
        <v>795</v>
      </c>
      <c r="E148" s="75"/>
      <c r="F148" s="133"/>
      <c r="G148" s="184">
        <f>IF($B$1="Rain",($H$5*H31)+($H$6*H32),($H$6*H31)+($H$5*H32))</f>
        <v>135</v>
      </c>
      <c r="H148" s="75"/>
      <c r="I148" s="133"/>
      <c r="J148" s="184">
        <f>IF($B$1="Rain",($K$5*K31)+($K$6*K32),($K$6*K31)+($K$5*K32))</f>
        <v>246.40000000000003</v>
      </c>
      <c r="K148" s="75"/>
      <c r="L148" s="133"/>
      <c r="M148" s="184">
        <f>IF($B$1="Rain",($N$5*N31)+($N$6*N32),($N$6*N31)+($N$5*N32))</f>
        <v>0</v>
      </c>
      <c r="N148" s="75"/>
      <c r="O148" s="133"/>
      <c r="P148" s="184">
        <f>IF($B$1="Rain",($Q$5*Q31)+($Q$6*Q32),($Q$6*Q31)+($Q$5*Q32))</f>
        <v>0</v>
      </c>
      <c r="Q148" s="75"/>
      <c r="R148" s="133"/>
      <c r="S148" s="184">
        <f>IF($B$1="Rain",($T$5*T31)+($T$6*T32),($T$6*T31)+($T$5*T32))</f>
        <v>0</v>
      </c>
      <c r="T148" s="75"/>
      <c r="U148" s="133"/>
      <c r="V148" s="241">
        <f t="shared" si="42"/>
        <v>1176.4000000000001</v>
      </c>
    </row>
    <row r="149" spans="1:22" ht="15.75" customHeight="1" x14ac:dyDescent="0.25">
      <c r="A149" s="4"/>
      <c r="C149">
        <v>13</v>
      </c>
      <c r="D149" s="184">
        <f>IF($B$1="Rain",($E$5*E33)+($E$6*E34),($E$6*E33)+($E$5*E34))</f>
        <v>1060</v>
      </c>
      <c r="E149" s="75"/>
      <c r="F149" s="133"/>
      <c r="G149" s="184">
        <f>IF($B$1="Rain",($H$5*H33)+($H$6*H34),($H$6*H33)+($H$5*H34))</f>
        <v>162</v>
      </c>
      <c r="H149" s="75"/>
      <c r="I149" s="133"/>
      <c r="J149" s="184">
        <f>IF($B$1="Rain",($K$5*K33)+($K$6*K34),($K$6*K33)+($K$5*K34))</f>
        <v>246.40000000000003</v>
      </c>
      <c r="K149" s="75"/>
      <c r="L149" s="133"/>
      <c r="M149" s="184">
        <f>IF($B$1="Rain",($N$5*N33)+($N$6*N34),($N$6*N33)+($N$5*N34))</f>
        <v>0</v>
      </c>
      <c r="N149" s="75"/>
      <c r="O149" s="133"/>
      <c r="P149" s="184">
        <f>IF($B$1="Rain",($Q$5*Q33)+($Q$6*Q34),($Q$6*Q33)+($Q$5*Q34))</f>
        <v>0</v>
      </c>
      <c r="Q149" s="75"/>
      <c r="R149" s="133"/>
      <c r="S149" s="184">
        <f>IF($B$1="Rain",($T$5*T33)+($T$6*T34),($T$6*T33)+($T$5*T34))</f>
        <v>0</v>
      </c>
      <c r="T149" s="75"/>
      <c r="U149" s="133"/>
      <c r="V149" s="241">
        <f t="shared" si="42"/>
        <v>1468.4</v>
      </c>
    </row>
    <row r="150" spans="1:22" ht="15.75" customHeight="1" x14ac:dyDescent="0.25">
      <c r="A150" s="4"/>
      <c r="C150">
        <v>14</v>
      </c>
      <c r="D150" s="184">
        <f>IF($B$1="Rain",($E$5*E35)+($E$6*E36),($E$6*E35)+($E$5*E36))</f>
        <v>1060</v>
      </c>
      <c r="E150" s="75"/>
      <c r="F150" s="133"/>
      <c r="G150" s="184">
        <f>IF($B$1="Rain",($H$5*H35)+($H$6*H36),($H$6*H35)+($H$5*H36))</f>
        <v>180</v>
      </c>
      <c r="H150" s="75"/>
      <c r="I150" s="133"/>
      <c r="J150" s="184">
        <f>IF($B$1="Rain",($K$5*K35)+($K$6*K36),($K$6*K35)+($K$5*K36))</f>
        <v>246.40000000000003</v>
      </c>
      <c r="K150" s="75"/>
      <c r="L150" s="133"/>
      <c r="M150" s="184">
        <f>IF($B$1="Rain",($N$5*N35)+($N$6*N36),($N$6*N35)+($N$5*N36))</f>
        <v>0</v>
      </c>
      <c r="N150" s="75"/>
      <c r="O150" s="133"/>
      <c r="P150" s="184">
        <f>IF($B$1="Rain",($Q$5*Q35)+($Q$6*Q36),($Q$6*Q35)+($Q$5*Q36))</f>
        <v>0</v>
      </c>
      <c r="Q150" s="75"/>
      <c r="R150" s="133"/>
      <c r="S150" s="184">
        <f>IF($B$1="Rain",($T$5*T35)+($T$6*T36),($T$6*T35)+($T$5*T36))</f>
        <v>0</v>
      </c>
      <c r="T150" s="75"/>
      <c r="U150" s="133"/>
      <c r="V150" s="241">
        <f t="shared" si="42"/>
        <v>1486.4</v>
      </c>
    </row>
    <row r="151" spans="1:22" ht="15.75" customHeight="1" x14ac:dyDescent="0.25">
      <c r="A151" s="4"/>
      <c r="C151">
        <v>15</v>
      </c>
      <c r="D151" s="184">
        <f>IF($B$1="Rain",($E$5*E37)+($E$6*E38),($E$6*E37)+($E$5*E38))</f>
        <v>1325</v>
      </c>
      <c r="E151" s="75"/>
      <c r="F151" s="133"/>
      <c r="G151" s="184">
        <f>IF($B$1="Rain",($H$5*H37)+($H$6*H38),($H$6*H37)+($H$5*H38))</f>
        <v>216</v>
      </c>
      <c r="H151" s="75"/>
      <c r="I151" s="133"/>
      <c r="J151" s="184">
        <f>IF($B$1="Rain",($K$5*K37)+($K$6*K38),($K$6*K37)+($K$5*K38))</f>
        <v>246.40000000000003</v>
      </c>
      <c r="K151" s="75"/>
      <c r="L151" s="133"/>
      <c r="M151" s="184">
        <f>IF($B$1="Rain",($N$5*N37)+($N$6*N38),($N$6*N37)+($N$5*N38))</f>
        <v>0</v>
      </c>
      <c r="N151" s="75"/>
      <c r="O151" s="133"/>
      <c r="P151" s="184">
        <f>IF($B$1="Rain",($Q$5*Q37)+($Q$6*Q38),($Q$6*Q37)+($Q$5*Q38))</f>
        <v>0</v>
      </c>
      <c r="Q151" s="75"/>
      <c r="R151" s="133"/>
      <c r="S151" s="184">
        <f>IF($B$1="Rain",($T$5*T37)+($T$6*T38),($T$6*T37)+($T$5*T38))</f>
        <v>0</v>
      </c>
      <c r="T151" s="75"/>
      <c r="U151" s="133"/>
      <c r="V151" s="241">
        <f t="shared" si="42"/>
        <v>1787.4</v>
      </c>
    </row>
    <row r="152" spans="1:22" ht="15.75" customHeight="1" x14ac:dyDescent="0.25">
      <c r="A152" s="4"/>
      <c r="C152">
        <v>16</v>
      </c>
      <c r="D152" s="184">
        <f>IF($B$1="Rain",($E$5*E39)+($E$6*E40),($E$6*E39)+($E$5*E40))</f>
        <v>1325</v>
      </c>
      <c r="E152" s="75"/>
      <c r="F152" s="133"/>
      <c r="G152" s="184">
        <f>IF($B$1="Rain",($H$5*H39)+($H$6*H40),($H$6*H39)+($H$5*H40))</f>
        <v>252</v>
      </c>
      <c r="H152" s="75"/>
      <c r="I152" s="133"/>
      <c r="J152" s="184">
        <f>IF($B$1="Rain",($K$5*K39)+($K$6*K40),($K$6*K39)+($K$5*K40))</f>
        <v>246.40000000000003</v>
      </c>
      <c r="K152" s="75"/>
      <c r="L152" s="133"/>
      <c r="M152" s="184">
        <f>IF($B$1="Rain",($N$5*N39)+($N$6*N40),($N$6*N39)+($N$5*N40))</f>
        <v>0</v>
      </c>
      <c r="N152" s="75"/>
      <c r="O152" s="133"/>
      <c r="P152" s="184">
        <f>IF($B$1="Rain",($Q$5*Q39)+($Q$6*Q40),($Q$6*Q39)+($Q$5*Q40))</f>
        <v>0</v>
      </c>
      <c r="Q152" s="75"/>
      <c r="R152" s="133"/>
      <c r="S152" s="184">
        <f>IF($B$1="Rain",($T$5*T39)+($T$6*T40),($T$6*T39)+($T$5*T40))</f>
        <v>0</v>
      </c>
      <c r="T152" s="75"/>
      <c r="U152" s="133"/>
      <c r="V152" s="241">
        <f t="shared" si="42"/>
        <v>1823.4</v>
      </c>
    </row>
    <row r="153" spans="1:22" ht="15.75" customHeight="1" x14ac:dyDescent="0.25">
      <c r="A153" s="4"/>
      <c r="C153">
        <v>17</v>
      </c>
      <c r="D153" s="184">
        <f>IF($B$1="Rain",($E$5*E41)+($E$6*E42),($E$6*E41)+($E$5*E42))</f>
        <v>1590</v>
      </c>
      <c r="E153" s="75"/>
      <c r="F153" s="133"/>
      <c r="G153" s="184">
        <f>IF($B$1="Rain",($H$5*H41)+($H$6*H42),($H$6*H41)+($H$5*H42))</f>
        <v>288</v>
      </c>
      <c r="H153" s="75"/>
      <c r="I153" s="133"/>
      <c r="J153" s="184">
        <f>IF($B$1="Rain",($K$5*K41)+($K$6*K42),($K$6*K41)+($K$5*K42))</f>
        <v>246.40000000000003</v>
      </c>
      <c r="K153" s="75"/>
      <c r="L153" s="133"/>
      <c r="M153" s="184">
        <f>IF($B$1="Rain",($N$5*N41)+($N$6*N42),($N$6*N41)+($N$5*N42))</f>
        <v>0</v>
      </c>
      <c r="N153" s="75"/>
      <c r="O153" s="133"/>
      <c r="P153" s="184">
        <f>IF($B$1="Rain",($Q$5*Q41)+($Q$6*Q42),($Q$6*Q41)+($Q$5*Q42))</f>
        <v>0</v>
      </c>
      <c r="Q153" s="75"/>
      <c r="R153" s="133"/>
      <c r="S153" s="184">
        <f>IF($B$1="Rain",($T$5*T41)+($T$6*T42),($T$6*T41)+($T$5*T42))</f>
        <v>0</v>
      </c>
      <c r="T153" s="75"/>
      <c r="U153" s="133"/>
      <c r="V153" s="241">
        <f t="shared" si="42"/>
        <v>2124.4</v>
      </c>
    </row>
    <row r="154" spans="1:22" ht="15.75" customHeight="1" x14ac:dyDescent="0.25">
      <c r="A154" s="4"/>
      <c r="C154">
        <v>18</v>
      </c>
      <c r="D154" s="184">
        <f>IF($B$1="Rain",($E$5*E43)+($E$6*E44),($E$6*E43)+($E$5*E44))</f>
        <v>1722.5</v>
      </c>
      <c r="E154" s="75"/>
      <c r="F154" s="133"/>
      <c r="G154" s="184">
        <f>IF($B$1="Rain",($H$5*H43)+($H$6*H44),($H$6*H43)+($H$5*H44))</f>
        <v>324</v>
      </c>
      <c r="H154" s="75"/>
      <c r="I154" s="133"/>
      <c r="J154" s="184">
        <f>IF($B$1="Rain",($K$5*K43)+($K$6*K44),($K$6*K43)+($K$5*K44))</f>
        <v>246.40000000000003</v>
      </c>
      <c r="K154" s="75"/>
      <c r="L154" s="133"/>
      <c r="M154" s="184">
        <f>IF($B$1="Rain",($N$5*N43)+($N$6*N44),($N$6*N43)+($N$5*N44))</f>
        <v>0</v>
      </c>
      <c r="N154" s="75"/>
      <c r="O154" s="133"/>
      <c r="P154" s="184">
        <f>IF($B$1="Rain",($Q$5*Q43)+($Q$6*Q44),($Q$6*Q43)+($Q$5*Q44))</f>
        <v>0</v>
      </c>
      <c r="Q154" s="75"/>
      <c r="R154" s="133"/>
      <c r="S154" s="184">
        <f>IF($B$1="Rain",($T$5*T43)+($T$6*T44),($T$6*T43)+($T$5*T44))</f>
        <v>0</v>
      </c>
      <c r="T154" s="75"/>
      <c r="U154" s="133"/>
      <c r="V154" s="241">
        <f t="shared" si="42"/>
        <v>2292.9</v>
      </c>
    </row>
    <row r="155" spans="1:22" ht="15.75" customHeight="1" x14ac:dyDescent="0.25">
      <c r="A155" s="4"/>
      <c r="C155">
        <v>19</v>
      </c>
      <c r="D155" s="184">
        <f>IF($B$1="Rain",($E$5*E45)+($E$6*E46),($E$6*E45)+($E$5*E46))</f>
        <v>1855</v>
      </c>
      <c r="E155" s="75"/>
      <c r="F155" s="133"/>
      <c r="G155" s="184">
        <f>IF($B$1="Rain",($H$5*H45)+($H$6*H46),($H$6*H45)+($H$5*H46))</f>
        <v>360</v>
      </c>
      <c r="H155" s="75"/>
      <c r="I155" s="133"/>
      <c r="J155" s="184">
        <f>IF($B$1="Rain",($K$5*K45)+($K$6*K46),($K$6*K45)+($K$5*K46))</f>
        <v>246.40000000000003</v>
      </c>
      <c r="K155" s="75"/>
      <c r="L155" s="133"/>
      <c r="M155" s="184">
        <f>IF($B$1="Rain",($N$5*N45)+($N$6*N46),($N$6*N45)+($N$5*N46))</f>
        <v>0</v>
      </c>
      <c r="N155" s="75"/>
      <c r="O155" s="133"/>
      <c r="P155" s="184">
        <f>IF($B$1="Rain",($Q$5*Q45)+($Q$6*Q46),($Q$6*Q45)+($Q$5*Q46))</f>
        <v>0</v>
      </c>
      <c r="Q155" s="75"/>
      <c r="R155" s="133"/>
      <c r="S155" s="184">
        <f>IF($B$1="Rain",($T$5*T45)+($T$6*T46),($T$6*T45)+($T$5*T46))</f>
        <v>0</v>
      </c>
      <c r="T155" s="75"/>
      <c r="U155" s="133"/>
      <c r="V155" s="241">
        <f t="shared" si="42"/>
        <v>2461.4</v>
      </c>
    </row>
    <row r="156" spans="1:22" ht="15.75" customHeight="1" x14ac:dyDescent="0.25">
      <c r="A156" s="4"/>
      <c r="C156">
        <v>20</v>
      </c>
      <c r="D156" s="184">
        <f>IF($B$1="Rain",($E$5*E47)+($E$6*E48),($E$6*E47)+($E$5*E48))</f>
        <v>2120</v>
      </c>
      <c r="E156" s="75"/>
      <c r="F156" s="133"/>
      <c r="G156" s="184">
        <f>IF($B$1="Rain",($H$5*H47)+($H$6*H48),($H$6*H47)+($H$5*H48))</f>
        <v>360</v>
      </c>
      <c r="H156" s="75"/>
      <c r="I156" s="133"/>
      <c r="J156" s="184">
        <f>IF($B$1="Rain",($K$5*K47)+($K$6*K48),($K$6*K47)+($K$5*K48))</f>
        <v>246.40000000000003</v>
      </c>
      <c r="K156" s="75"/>
      <c r="L156" s="133"/>
      <c r="M156" s="184">
        <f>IF($B$1="Rain",($N$5*N47)+($N$6*N48),($N$6*N47)+($N$5*N48))</f>
        <v>0</v>
      </c>
      <c r="N156" s="75"/>
      <c r="O156" s="133"/>
      <c r="P156" s="184">
        <f>IF($B$1="Rain",($Q$5*Q47)+($Q$6*Q48),($Q$6*Q47)+($Q$5*Q48))</f>
        <v>0</v>
      </c>
      <c r="Q156" s="75"/>
      <c r="R156" s="133"/>
      <c r="S156" s="184">
        <f>IF($B$1="Rain",($T$5*T47)+($T$6*T48),($T$6*T47)+($T$5*T48))</f>
        <v>0</v>
      </c>
      <c r="T156" s="75"/>
      <c r="U156" s="133"/>
      <c r="V156" s="241">
        <f t="shared" si="42"/>
        <v>2726.4</v>
      </c>
    </row>
    <row r="157" spans="1:22" ht="15.75" customHeight="1" x14ac:dyDescent="0.25">
      <c r="A157" s="4"/>
      <c r="C157">
        <v>21</v>
      </c>
      <c r="D157" s="184">
        <f>IF($B$1="Rain",($E$5*E49)+($E$6*E50),($E$6*E49)+($E$5*E50))</f>
        <v>0</v>
      </c>
      <c r="E157" s="75"/>
      <c r="F157" s="133"/>
      <c r="G157" s="184">
        <f>IF($B$1="Rain",($H$5*H49)+($H$6*H50),($H$6*H49)+($H$5*H50))</f>
        <v>306</v>
      </c>
      <c r="H157" s="75"/>
      <c r="I157" s="133"/>
      <c r="J157" s="184">
        <f>IF($B$1="Rain",($K$5*K49)+($K$6*K50),($K$6*K49)+($K$5*K50))</f>
        <v>246.40000000000003</v>
      </c>
      <c r="K157" s="75"/>
      <c r="L157" s="133"/>
      <c r="M157" s="184">
        <f>IF($B$1="Rain",($N$5*N49)+($N$6*N50),($N$6*N49)+($N$5*N50))</f>
        <v>0</v>
      </c>
      <c r="N157" s="75"/>
      <c r="O157" s="133"/>
      <c r="P157" s="184">
        <f>IF($B$1="Rain",($Q$5*Q49)+($Q$6*Q50),($Q$6*Q49)+($Q$5*Q50))</f>
        <v>0</v>
      </c>
      <c r="Q157" s="75"/>
      <c r="R157" s="133"/>
      <c r="S157" s="184">
        <f>IF($B$1="Rain",($T$5*T49)+($T$6*T50),($T$6*T49)+($T$5*T50))</f>
        <v>0</v>
      </c>
      <c r="T157" s="75"/>
      <c r="U157" s="133"/>
      <c r="V157" s="241">
        <f t="shared" si="42"/>
        <v>552.40000000000009</v>
      </c>
    </row>
    <row r="158" spans="1:22" ht="15.75" customHeight="1" x14ac:dyDescent="0.25">
      <c r="A158" s="4"/>
      <c r="C158">
        <v>22</v>
      </c>
      <c r="D158" s="184">
        <f>IF($B$1="Rain",($E$5*E51)+($E$6*E52),($E$6*E51)+($E$5*#REF!))</f>
        <v>0</v>
      </c>
      <c r="E158" s="75"/>
      <c r="F158" s="133"/>
      <c r="G158" s="184">
        <f>IF($B$1="Rain",($E$5*H51)+($E$6*H52),($E$6*H51)+($E$5*#REF!))</f>
        <v>450.5</v>
      </c>
      <c r="H158" s="75"/>
      <c r="I158" s="133"/>
      <c r="J158" s="184">
        <f>IF($B$1="Rain",($E$5*K51)+($E$6*K52),($E$6*K51)+($E$5*#REF!))</f>
        <v>932.80000000000007</v>
      </c>
      <c r="K158" s="75"/>
      <c r="L158" s="133"/>
      <c r="M158" s="184">
        <f>IF($B$1="Rain",($E$5*N51)+($E$6*N52),($E$6*N51)+($E$5*#REF!))</f>
        <v>0</v>
      </c>
      <c r="N158" s="75"/>
      <c r="O158" s="133"/>
      <c r="P158" s="184">
        <f>IF($B$1="Rain",($E$5*Q51)+($E$6*Q52),($E$6*Q51)+($E$5*#REF!))</f>
        <v>0</v>
      </c>
      <c r="Q158" s="75"/>
      <c r="R158" s="133"/>
      <c r="S158" s="184">
        <f>IF($B$1="Rain",($E$5*T51)+($E$6*T52),($E$6*T51)+($E$5*#REF!))</f>
        <v>0</v>
      </c>
      <c r="T158" s="75"/>
      <c r="U158" s="133"/>
      <c r="V158" s="241">
        <f t="shared" si="42"/>
        <v>1383.3000000000002</v>
      </c>
    </row>
    <row r="159" spans="1:22" ht="15.75" customHeight="1" x14ac:dyDescent="0.25">
      <c r="A159" s="4"/>
      <c r="C159">
        <v>23</v>
      </c>
      <c r="D159" s="184">
        <f>IF($B$1="Rain",($E$5*E53)+($E$6*E54),($E$6*E53)+($E$5*E54))</f>
        <v>0</v>
      </c>
      <c r="E159" s="75"/>
      <c r="F159" s="133"/>
      <c r="G159" s="184">
        <f>IF($B$1="Rain",($E$5*H53)+($E$6*H54),($E$6*H53)+($E$5*H54))</f>
        <v>424</v>
      </c>
      <c r="H159" s="75"/>
      <c r="I159" s="133"/>
      <c r="J159" s="184">
        <f>IF($B$1="Rain",($E$5*K53)+($E$6*K54),($E$6*K53)+($E$5*K54))</f>
        <v>932.80000000000007</v>
      </c>
      <c r="K159" s="75"/>
      <c r="L159" s="133"/>
      <c r="M159" s="184">
        <f>IF($B$1="Rain",($E$5*N53)+($E$6*N54),($E$6*N53)+($E$5*N54))</f>
        <v>0</v>
      </c>
      <c r="N159" s="75"/>
      <c r="O159" s="133"/>
      <c r="P159" s="184">
        <f>IF($B$1="Rain",($E$5*Q53)+($E$6*Q54),($E$6*Q53)+($E$5*Q54))</f>
        <v>0</v>
      </c>
      <c r="Q159" s="75"/>
      <c r="R159" s="133"/>
      <c r="S159" s="184">
        <f>IF($B$1="Rain",($E$5*T53)+($E$6*T54),($E$6*T53)+($E$5*T54))</f>
        <v>0</v>
      </c>
      <c r="T159" s="75"/>
      <c r="U159" s="133"/>
      <c r="V159" s="241">
        <f t="shared" si="42"/>
        <v>1356.8000000000002</v>
      </c>
    </row>
    <row r="160" spans="1:22" ht="15.75" customHeight="1" x14ac:dyDescent="0.25">
      <c r="A160" s="4"/>
      <c r="C160">
        <v>24</v>
      </c>
      <c r="D160" s="184">
        <f>IF($B$1="Rain",($E$5*E55)+($E$6*E56),($E$6*E55)+($E$5*E56))</f>
        <v>0</v>
      </c>
      <c r="E160" s="75"/>
      <c r="F160" s="133"/>
      <c r="G160" s="184">
        <f>IF($B$1="Rain",($E$5*H55)+($E$6*H56),($E$6*H55)+($E$5*H56))</f>
        <v>344.5</v>
      </c>
      <c r="H160" s="75"/>
      <c r="I160" s="133"/>
      <c r="J160" s="184">
        <f>IF($B$1="Rain",($E$5*K55)+($E$6*K56),($E$6*K55)+($E$5*K56))</f>
        <v>932.80000000000007</v>
      </c>
      <c r="K160" s="75"/>
      <c r="L160" s="133"/>
      <c r="M160" s="184">
        <f>IF($B$1="Rain",($E$5*N55)+($E$6*N56),($E$6*N55)+($E$5*N56))</f>
        <v>0</v>
      </c>
      <c r="N160" s="75"/>
      <c r="O160" s="133"/>
      <c r="P160" s="184">
        <f>IF($B$1="Rain",($E$5*Q55)+($E$6*Q56),($E$6*Q55)+($E$5*Q56))</f>
        <v>0</v>
      </c>
      <c r="Q160" s="75"/>
      <c r="R160" s="133"/>
      <c r="S160" s="184">
        <f>IF($B$1="Rain",($E$5*T55)+($E$6*T56),($E$6*T55)+($E$5*T56))</f>
        <v>0</v>
      </c>
      <c r="T160" s="75"/>
      <c r="U160" s="133"/>
      <c r="V160" s="241">
        <f t="shared" si="42"/>
        <v>1277.3000000000002</v>
      </c>
    </row>
    <row r="161" spans="1:41" ht="15.75" customHeight="1" x14ac:dyDescent="0.25">
      <c r="A161" s="4"/>
      <c r="C161">
        <v>25</v>
      </c>
      <c r="D161" s="184">
        <f>IF($B$1="Rain",($E$5*E57)+($E$6*E58),($E$6*E57)+($E$5*E58))</f>
        <v>0</v>
      </c>
      <c r="E161" s="75"/>
      <c r="F161" s="133"/>
      <c r="G161" s="184">
        <f>IF($B$1="Rain",($E$5*H57)+($E$6*H58),($E$6*H57)+($E$5*H58))</f>
        <v>318</v>
      </c>
      <c r="H161" s="75"/>
      <c r="I161" s="133"/>
      <c r="J161" s="184">
        <f>IF($B$1="Rain",($E$5*K57)+($E$6*K58),($E$6*K57)+($E$5*K58))</f>
        <v>839.5200000000001</v>
      </c>
      <c r="K161" s="75"/>
      <c r="L161" s="133"/>
      <c r="M161" s="184">
        <f>IF($B$1="Rain",($E$5*N57)+($E$6*N58),($E$6*N57)+($E$5*N58))</f>
        <v>0</v>
      </c>
      <c r="N161" s="75"/>
      <c r="O161" s="133"/>
      <c r="P161" s="184">
        <f>IF($B$1="Rain",($E$5*Q57)+($E$6*Q58),($E$6*Q57)+($E$5*Q58))</f>
        <v>0</v>
      </c>
      <c r="Q161" s="75"/>
      <c r="R161" s="133"/>
      <c r="S161" s="184">
        <f>IF($B$1="Rain",($E$5*T57)+($E$6*T58),($E$6*T57)+($E$5*T58))</f>
        <v>0</v>
      </c>
      <c r="T161" s="75"/>
      <c r="U161" s="133"/>
      <c r="V161" s="241">
        <f t="shared" si="42"/>
        <v>1157.52</v>
      </c>
    </row>
    <row r="162" spans="1:41" ht="15.75" customHeight="1" x14ac:dyDescent="0.25">
      <c r="A162" s="4"/>
      <c r="C162">
        <v>26</v>
      </c>
      <c r="D162" s="184">
        <f>IF($B$1="Rain",($E$5*E59)+($E$6*E60),($E$6*E59)+($E$5*E60))</f>
        <v>0</v>
      </c>
      <c r="E162" s="75"/>
      <c r="F162" s="133"/>
      <c r="G162" s="184">
        <f>IF($B$1="Rain",($E$5*H59)+($E$6*H60),($E$6*H59)+($E$5*H60))</f>
        <v>0</v>
      </c>
      <c r="H162" s="75"/>
      <c r="I162" s="133"/>
      <c r="J162" s="184">
        <f>IF($B$1="Rain",($E$5*K59)+($E$6*K60),($E$6*K59)+($E$5*K60))</f>
        <v>746.24</v>
      </c>
      <c r="K162" s="75"/>
      <c r="L162" s="133"/>
      <c r="M162" s="184">
        <f>IF($B$1="Rain",($E$5*N59)+($E$6*N60),($E$6*N59)+($E$5*N60))</f>
        <v>0</v>
      </c>
      <c r="N162" s="75"/>
      <c r="O162" s="133"/>
      <c r="P162" s="184">
        <f>IF($B$1="Rain",($E$5*Q59)+($E$6*Q60),($E$6*Q59)+($E$5*Q60))</f>
        <v>0</v>
      </c>
      <c r="Q162" s="75"/>
      <c r="R162" s="133"/>
      <c r="S162" s="184">
        <f>IF($B$1="Rain",($E$5*T59)+($E$6*T60),($E$6*T59)+($E$5*T60))</f>
        <v>0</v>
      </c>
      <c r="T162" s="75"/>
      <c r="U162" s="133"/>
      <c r="V162" s="241">
        <f t="shared" si="42"/>
        <v>746.24</v>
      </c>
    </row>
    <row r="163" spans="1:41" ht="15.75" customHeight="1" x14ac:dyDescent="0.25">
      <c r="A163" s="4"/>
      <c r="C163">
        <v>27</v>
      </c>
      <c r="D163" s="184">
        <f>IF($B$1="Rain",($E$5*E61)+($E$6*E62),($E$6*E61)+($E$5*E62))</f>
        <v>0</v>
      </c>
      <c r="E163" s="75"/>
      <c r="F163" s="133"/>
      <c r="G163" s="184">
        <f>IF($B$1="Rain",($E$5*H61)+($E$6*H62),($E$6*H61)+($E$5*H62))</f>
        <v>0</v>
      </c>
      <c r="H163" s="75"/>
      <c r="I163" s="133"/>
      <c r="J163" s="184">
        <f>IF($B$1="Rain",($E$5*K61)+($E$6*K62),($E$6*K61)+($E$5*K62))</f>
        <v>652.96</v>
      </c>
      <c r="K163" s="75"/>
      <c r="L163" s="133"/>
      <c r="M163" s="184">
        <f>IF($B$1="Rain",($E$5*N61)+($E$6*N62),($E$6*N61)+($E$5*N62))</f>
        <v>0</v>
      </c>
      <c r="N163" s="75"/>
      <c r="O163" s="133"/>
      <c r="P163" s="184">
        <f>IF($B$1="Rain",($E$5*Q61)+($E$6*Q62),($E$6*Q61)+($E$5*Q62))</f>
        <v>0</v>
      </c>
      <c r="Q163" s="75"/>
      <c r="R163" s="133"/>
      <c r="S163" s="184">
        <f>IF($B$1="Rain",($E$5*T61)+($E$6*T62),($E$6*T61)+($E$5*T62))</f>
        <v>0</v>
      </c>
      <c r="T163" s="75"/>
      <c r="U163" s="133"/>
      <c r="V163" s="241">
        <f t="shared" si="42"/>
        <v>652.96</v>
      </c>
    </row>
    <row r="164" spans="1:41" ht="15.75" customHeight="1" x14ac:dyDescent="0.25">
      <c r="A164" s="4"/>
      <c r="C164">
        <v>28</v>
      </c>
      <c r="D164" s="184">
        <f>IF($B$1="Rain",($E$5*E63)+($E$6*E64),($E$6*E63)+($E$5*E64))</f>
        <v>0</v>
      </c>
      <c r="E164" s="75"/>
      <c r="F164" s="133"/>
      <c r="G164" s="184">
        <f>IF($B$1="Rain",($E$5*H63)+($E$6*H64),($E$6*H63)+($E$5*H64))</f>
        <v>0</v>
      </c>
      <c r="H164" s="75"/>
      <c r="I164" s="133"/>
      <c r="J164" s="184">
        <f>IF($B$1="Rain",($E$5*K63)+($E$6*K64),($E$6*K63)+($E$5*K64))</f>
        <v>606.32000000000005</v>
      </c>
      <c r="K164" s="75"/>
      <c r="L164" s="133"/>
      <c r="M164" s="184">
        <f>IF($B$1="Rain",($E$5*N63)+($E$6*N64),($E$6*N63)+($E$5*N64))</f>
        <v>0</v>
      </c>
      <c r="N164" s="75"/>
      <c r="O164" s="133"/>
      <c r="P164" s="184">
        <f>IF($B$1="Rain",($E$5*Q63)+($E$6*Q64),($E$6*Q63)+($E$5*Q64))</f>
        <v>0</v>
      </c>
      <c r="Q164" s="75"/>
      <c r="R164" s="133"/>
      <c r="S164" s="184">
        <f>IF($B$1="Rain",($E$5*T63)+($E$6*T64),($E$6*T63)+($E$5*T64))</f>
        <v>0</v>
      </c>
      <c r="T164" s="75"/>
      <c r="U164" s="133"/>
      <c r="V164" s="241">
        <f t="shared" si="42"/>
        <v>606.32000000000005</v>
      </c>
    </row>
    <row r="165" spans="1:41" ht="15.75" customHeight="1" x14ac:dyDescent="0.25">
      <c r="A165" s="4"/>
      <c r="C165">
        <v>29</v>
      </c>
      <c r="D165" s="184">
        <f>IF($B$1="Rain",($E$5*E65)+($E$6*E66),($E$6*E65)+($E$5*E66))</f>
        <v>0</v>
      </c>
      <c r="E165" s="75"/>
      <c r="F165" s="133"/>
      <c r="G165" s="184">
        <f>IF($B$1="Rain",($E$5*H65)+($E$6*H66),($E$6*H65)+($E$5*H66))</f>
        <v>0</v>
      </c>
      <c r="H165" s="75"/>
      <c r="I165" s="133"/>
      <c r="J165" s="184">
        <f>IF($B$1="Rain",($E$5*K65)+($E$6*K66),($E$6*K65)+($E$5*K66))</f>
        <v>513.04000000000008</v>
      </c>
      <c r="K165" s="75"/>
      <c r="L165" s="133"/>
      <c r="M165" s="184">
        <f>IF($B$1="Rain",($E$5*N65)+($E$6*N66),($E$6*N65)+($E$5*N66))</f>
        <v>0</v>
      </c>
      <c r="N165" s="75"/>
      <c r="O165" s="133"/>
      <c r="P165" s="184">
        <f>IF($B$1="Rain",($E$5*Q65)+($E$6*Q66),($E$6*Q65)+($E$5*Q66))</f>
        <v>0</v>
      </c>
      <c r="Q165" s="75"/>
      <c r="R165" s="133"/>
      <c r="S165" s="184">
        <f>IF($B$1="Rain",($E$5*T65)+($E$6*T66),($E$6*T65)+($E$5*T66))</f>
        <v>0</v>
      </c>
      <c r="T165" s="75"/>
      <c r="U165" s="133"/>
      <c r="V165" s="241">
        <f t="shared" si="42"/>
        <v>513.04000000000008</v>
      </c>
    </row>
    <row r="166" spans="1:41" ht="15.75" customHeight="1" x14ac:dyDescent="0.25">
      <c r="A166" s="4"/>
      <c r="C166">
        <v>30</v>
      </c>
      <c r="D166" s="184">
        <f>IF($B$1="Rain",($E$5*E67)+($E$6*E68),($E$6*E67)+($E$5*E68))</f>
        <v>0</v>
      </c>
      <c r="E166" s="75"/>
      <c r="F166" s="133"/>
      <c r="G166" s="184">
        <f>IF($B$1="Rain",($E$5*H67)+($E$6*H68),($E$6*H67)+($E$5*H68))</f>
        <v>0</v>
      </c>
      <c r="H166" s="75"/>
      <c r="I166" s="133"/>
      <c r="J166" s="184">
        <f>IF($B$1="Rain",($E$5*K67)+($E$6*K68),($E$6*K67)+($E$5*K68))</f>
        <v>466.40000000000003</v>
      </c>
      <c r="K166" s="75"/>
      <c r="L166" s="133"/>
      <c r="M166" s="184">
        <f>IF($B$1="Rain",($E$5*N67)+($E$6*N68),($E$6*N67)+($E$5*N68))</f>
        <v>0</v>
      </c>
      <c r="N166" s="75"/>
      <c r="O166" s="133"/>
      <c r="P166" s="184">
        <f>IF($B$1="Rain",($E$5*Q67)+($E$6*Q68),($E$6*Q67)+($E$5*Q68))</f>
        <v>0</v>
      </c>
      <c r="Q166" s="75"/>
      <c r="R166" s="133"/>
      <c r="S166" s="184">
        <f>IF($B$1="Rain",($E$5*T67)+($E$6*T68),($E$6*T67)+($E$5*T68))</f>
        <v>0</v>
      </c>
      <c r="T166" s="75"/>
      <c r="U166" s="133"/>
      <c r="V166" s="241">
        <f t="shared" si="42"/>
        <v>466.40000000000003</v>
      </c>
    </row>
    <row r="167" spans="1:41" ht="15.75" customHeight="1" x14ac:dyDescent="0.25">
      <c r="A167" s="4"/>
      <c r="D167" s="184"/>
      <c r="E167" s="75"/>
      <c r="F167" s="133"/>
      <c r="G167" s="184"/>
      <c r="H167" s="75"/>
      <c r="I167" s="133"/>
      <c r="J167" s="184"/>
      <c r="K167" s="75"/>
      <c r="L167" s="133"/>
      <c r="M167" s="184"/>
      <c r="N167" s="75"/>
      <c r="O167" s="133"/>
      <c r="P167" s="184"/>
      <c r="Q167" s="75"/>
      <c r="R167" s="133"/>
      <c r="S167" s="184"/>
      <c r="T167" s="75"/>
      <c r="U167" s="133"/>
    </row>
    <row r="168" spans="1:41" ht="15.75" customHeight="1" x14ac:dyDescent="0.25">
      <c r="A168" s="4"/>
      <c r="D168" s="184"/>
      <c r="E168" s="75"/>
      <c r="F168" s="133"/>
      <c r="G168" s="184"/>
      <c r="H168" s="75"/>
      <c r="I168" s="133"/>
      <c r="J168" s="184"/>
      <c r="K168" s="75"/>
      <c r="L168" s="133"/>
      <c r="M168" s="184"/>
      <c r="N168" s="75"/>
      <c r="O168" s="133"/>
      <c r="P168" s="184"/>
      <c r="Q168" s="75"/>
      <c r="R168" s="133"/>
      <c r="S168" s="184"/>
      <c r="T168" s="75"/>
      <c r="U168" s="133"/>
    </row>
    <row r="169" spans="1:41" ht="15.75" customHeight="1" x14ac:dyDescent="0.25">
      <c r="A169" s="4"/>
      <c r="D169" s="184"/>
      <c r="E169" s="75"/>
      <c r="F169" s="133"/>
      <c r="G169" s="184"/>
      <c r="H169" s="75"/>
      <c r="I169" s="133"/>
      <c r="J169" s="184"/>
      <c r="K169" s="75"/>
      <c r="L169" s="133"/>
      <c r="M169" s="184"/>
      <c r="N169" s="75"/>
      <c r="O169" s="133"/>
      <c r="P169" s="184"/>
      <c r="Q169" s="75"/>
      <c r="R169" s="133"/>
      <c r="S169" s="184"/>
      <c r="T169" s="75"/>
      <c r="U169" s="133"/>
    </row>
    <row r="170" spans="1:41" ht="15.75" customHeight="1" x14ac:dyDescent="0.25">
      <c r="A170" s="4"/>
      <c r="D170" s="184"/>
      <c r="E170" s="75"/>
      <c r="F170" s="133"/>
      <c r="G170" s="184"/>
      <c r="H170" s="75"/>
      <c r="I170" s="133"/>
      <c r="J170" s="184"/>
      <c r="K170" s="75"/>
      <c r="L170" s="133"/>
      <c r="M170" s="184"/>
      <c r="N170" s="75"/>
      <c r="O170" s="133"/>
      <c r="P170" s="184"/>
      <c r="Q170" s="75"/>
      <c r="R170" s="133"/>
      <c r="S170" s="184"/>
      <c r="T170" s="75"/>
      <c r="U170" s="133"/>
    </row>
    <row r="171" spans="1:41" ht="15.75" customHeight="1" x14ac:dyDescent="0.25">
      <c r="A171" s="4"/>
      <c r="D171" s="184"/>
      <c r="E171" s="75"/>
      <c r="F171" s="133"/>
      <c r="G171" s="184"/>
      <c r="H171" s="75"/>
      <c r="I171" s="133"/>
      <c r="J171" s="184"/>
      <c r="K171" s="75"/>
      <c r="L171" s="133"/>
      <c r="M171" s="184"/>
      <c r="N171" s="75"/>
      <c r="O171" s="133"/>
      <c r="P171" s="184"/>
      <c r="Q171" s="75"/>
      <c r="R171" s="133"/>
      <c r="S171" s="184"/>
      <c r="T171" s="75"/>
      <c r="U171" s="133"/>
    </row>
    <row r="172" spans="1:41" ht="15.75" customHeight="1" x14ac:dyDescent="0.25">
      <c r="A172" s="4"/>
      <c r="D172" s="184"/>
      <c r="E172" s="75"/>
      <c r="F172" s="133"/>
      <c r="G172" s="184"/>
      <c r="H172" s="75"/>
      <c r="I172" s="133"/>
      <c r="J172" s="184"/>
      <c r="K172" s="75"/>
      <c r="L172" s="133"/>
      <c r="M172" s="184"/>
      <c r="N172" s="75"/>
      <c r="O172" s="133"/>
      <c r="P172" s="184"/>
      <c r="Q172" s="75"/>
      <c r="R172" s="133"/>
      <c r="S172" s="184"/>
      <c r="T172" s="75"/>
      <c r="U172" s="133"/>
    </row>
    <row r="173" spans="1:41" ht="15.75" customHeight="1" x14ac:dyDescent="0.25">
      <c r="A173" s="4"/>
      <c r="D173" s="184"/>
      <c r="E173" s="75"/>
      <c r="F173" s="133"/>
      <c r="G173" s="184"/>
      <c r="H173" s="75"/>
      <c r="I173" s="133"/>
      <c r="J173" s="184"/>
      <c r="K173" s="75"/>
      <c r="L173" s="133"/>
      <c r="M173" s="184"/>
      <c r="N173" s="75"/>
      <c r="O173" s="133"/>
      <c r="P173" s="184"/>
      <c r="Q173" s="75"/>
      <c r="R173" s="133"/>
      <c r="S173" s="184"/>
      <c r="T173" s="75"/>
      <c r="U173" s="133"/>
    </row>
    <row r="174" spans="1:41" ht="15.75" customHeight="1" x14ac:dyDescent="0.25">
      <c r="A174" s="4"/>
      <c r="D174" s="184"/>
      <c r="E174" s="75"/>
      <c r="F174" s="133"/>
      <c r="G174" s="184"/>
      <c r="H174" s="75"/>
      <c r="I174" s="133"/>
      <c r="J174" s="184"/>
      <c r="K174" s="75"/>
      <c r="L174" s="133"/>
      <c r="M174" s="184"/>
      <c r="N174" s="75"/>
      <c r="O174" s="133"/>
      <c r="P174" s="184"/>
      <c r="Q174" s="75"/>
      <c r="R174" s="133"/>
      <c r="S174" s="184"/>
      <c r="T174" s="75"/>
      <c r="U174" s="133"/>
    </row>
    <row r="175" spans="1:41" ht="15.75" customHeight="1" x14ac:dyDescent="0.25">
      <c r="A175" s="4"/>
      <c r="D175" s="184"/>
      <c r="E175" s="75"/>
      <c r="F175" s="133"/>
      <c r="G175" s="184"/>
      <c r="H175" s="75"/>
      <c r="I175" s="133"/>
      <c r="J175" s="184"/>
      <c r="K175" s="75"/>
      <c r="L175" s="133"/>
      <c r="M175" s="184"/>
      <c r="N175" s="75"/>
      <c r="O175" s="133"/>
      <c r="P175" s="184"/>
      <c r="Q175" s="75"/>
      <c r="R175" s="133"/>
      <c r="S175" s="184"/>
      <c r="T175" s="75"/>
      <c r="U175" s="133"/>
    </row>
    <row r="176" spans="1:41" ht="15.75" customHeight="1" x14ac:dyDescent="0.25">
      <c r="A176" s="113"/>
      <c r="B176" s="6"/>
      <c r="C176" s="6"/>
      <c r="D176" s="185"/>
      <c r="E176" s="82"/>
      <c r="F176" s="82"/>
      <c r="G176" s="185"/>
      <c r="H176" s="82"/>
      <c r="I176" s="82"/>
      <c r="J176" s="185"/>
      <c r="K176" s="82"/>
      <c r="L176" s="82"/>
      <c r="M176" s="185"/>
      <c r="N176" s="82"/>
      <c r="O176" s="82"/>
      <c r="P176" s="185"/>
      <c r="Q176" s="82"/>
      <c r="R176" s="82"/>
      <c r="S176" s="185"/>
      <c r="T176" s="82"/>
      <c r="U176" s="82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</row>
    <row r="177" spans="1:21" ht="15.75" customHeight="1" x14ac:dyDescent="0.25">
      <c r="A177" s="4"/>
      <c r="D177" s="77"/>
      <c r="E177" s="75"/>
      <c r="F177" s="133"/>
      <c r="G177" s="77"/>
      <c r="H177" s="75"/>
      <c r="I177" s="133"/>
      <c r="J177" s="77"/>
      <c r="K177" s="75"/>
      <c r="L177" s="133"/>
      <c r="M177" s="77"/>
      <c r="N177" s="75"/>
      <c r="O177" s="133"/>
      <c r="P177" s="77"/>
      <c r="Q177" s="75"/>
      <c r="R177" s="133"/>
      <c r="S177" s="77"/>
      <c r="T177" s="75"/>
      <c r="U177" s="133"/>
    </row>
    <row r="178" spans="1:21" ht="15.75" customHeight="1" x14ac:dyDescent="0.25">
      <c r="A178" s="4"/>
      <c r="D178" s="77"/>
      <c r="E178" s="75"/>
      <c r="F178" s="133"/>
      <c r="G178" s="77"/>
      <c r="H178" s="75"/>
      <c r="I178" s="133"/>
      <c r="J178" s="77"/>
      <c r="K178" s="75"/>
      <c r="L178" s="133"/>
      <c r="M178" s="77"/>
      <c r="N178" s="75"/>
      <c r="O178" s="133"/>
      <c r="P178" s="77"/>
      <c r="Q178" s="75"/>
      <c r="R178" s="133"/>
      <c r="S178" s="77"/>
      <c r="T178" s="75"/>
      <c r="U178" s="133"/>
    </row>
    <row r="179" spans="1:21" ht="15.75" customHeight="1" x14ac:dyDescent="0.25">
      <c r="A179" s="4"/>
      <c r="D179" s="77"/>
      <c r="E179" s="75"/>
      <c r="F179" s="133"/>
      <c r="G179" s="77"/>
      <c r="H179" s="75"/>
      <c r="I179" s="133"/>
      <c r="J179" s="77"/>
      <c r="K179" s="75"/>
      <c r="L179" s="133"/>
      <c r="M179" s="77"/>
      <c r="N179" s="75"/>
      <c r="O179" s="133"/>
      <c r="P179" s="77"/>
      <c r="Q179" s="75"/>
      <c r="R179" s="133"/>
      <c r="S179" s="77"/>
      <c r="T179" s="75"/>
      <c r="U179" s="133"/>
    </row>
    <row r="180" spans="1:21" ht="15.75" customHeight="1" x14ac:dyDescent="0.25">
      <c r="A180" s="4"/>
      <c r="D180" s="77"/>
      <c r="E180" s="75"/>
      <c r="F180" s="133"/>
      <c r="G180" s="77"/>
      <c r="H180" s="75"/>
      <c r="I180" s="133"/>
      <c r="J180" s="77"/>
      <c r="K180" s="75"/>
      <c r="L180" s="133"/>
      <c r="M180" s="77"/>
      <c r="N180" s="75"/>
      <c r="O180" s="133"/>
      <c r="P180" s="77"/>
      <c r="Q180" s="75"/>
      <c r="R180" s="133"/>
      <c r="S180" s="77"/>
      <c r="T180" s="75"/>
      <c r="U180" s="133"/>
    </row>
    <row r="181" spans="1:21" ht="15.75" customHeight="1" x14ac:dyDescent="0.25">
      <c r="A181" s="4"/>
      <c r="D181" s="77"/>
      <c r="E181" s="75"/>
      <c r="F181" s="133"/>
      <c r="G181" s="77"/>
      <c r="H181" s="75"/>
      <c r="I181" s="133"/>
      <c r="J181" s="77"/>
      <c r="K181" s="75"/>
      <c r="L181" s="133"/>
      <c r="M181" s="77"/>
      <c r="N181" s="75"/>
      <c r="O181" s="133"/>
      <c r="P181" s="77"/>
      <c r="Q181" s="75"/>
      <c r="R181" s="133"/>
      <c r="S181" s="77"/>
      <c r="T181" s="75"/>
      <c r="U181" s="133"/>
    </row>
    <row r="182" spans="1:21" ht="15.75" customHeight="1" x14ac:dyDescent="0.25">
      <c r="A182" s="4"/>
      <c r="D182" s="77"/>
      <c r="E182" s="75"/>
      <c r="F182" s="133"/>
      <c r="G182" s="77"/>
      <c r="H182" s="75"/>
      <c r="I182" s="133"/>
      <c r="J182" s="77"/>
      <c r="K182" s="75"/>
      <c r="L182" s="133"/>
      <c r="M182" s="77"/>
      <c r="N182" s="75"/>
      <c r="O182" s="133"/>
      <c r="P182" s="77"/>
      <c r="Q182" s="75"/>
      <c r="R182" s="133"/>
      <c r="S182" s="77"/>
      <c r="T182" s="75"/>
      <c r="U182" s="133"/>
    </row>
    <row r="183" spans="1:21" ht="15.75" customHeight="1" x14ac:dyDescent="0.25">
      <c r="A183" s="4"/>
      <c r="D183" s="77"/>
      <c r="E183" s="75"/>
      <c r="F183" s="133"/>
      <c r="G183" s="77"/>
      <c r="H183" s="75"/>
      <c r="I183" s="133"/>
      <c r="J183" s="77"/>
      <c r="K183" s="75"/>
      <c r="L183" s="133"/>
      <c r="M183" s="77"/>
      <c r="N183" s="75"/>
      <c r="O183" s="133"/>
      <c r="P183" s="77"/>
      <c r="Q183" s="75"/>
      <c r="R183" s="133"/>
      <c r="S183" s="77"/>
      <c r="T183" s="75"/>
      <c r="U183" s="133"/>
    </row>
    <row r="184" spans="1:21" ht="15.75" customHeight="1" x14ac:dyDescent="0.25">
      <c r="A184" s="4"/>
      <c r="D184" s="77"/>
      <c r="E184" s="75"/>
      <c r="F184" s="133"/>
      <c r="G184" s="77"/>
      <c r="H184" s="75"/>
      <c r="I184" s="133"/>
      <c r="J184" s="77"/>
      <c r="K184" s="75"/>
      <c r="L184" s="133"/>
      <c r="M184" s="77"/>
      <c r="N184" s="75"/>
      <c r="O184" s="133"/>
      <c r="P184" s="77"/>
      <c r="Q184" s="75"/>
      <c r="R184" s="133"/>
      <c r="S184" s="77"/>
      <c r="T184" s="75"/>
      <c r="U184" s="133"/>
    </row>
    <row r="185" spans="1:21" ht="15.75" customHeight="1" x14ac:dyDescent="0.25">
      <c r="A185" s="4"/>
      <c r="D185" s="77"/>
      <c r="E185" s="75"/>
      <c r="F185" s="133"/>
      <c r="G185" s="77"/>
      <c r="H185" s="75"/>
      <c r="I185" s="133"/>
      <c r="J185" s="77"/>
      <c r="K185" s="75"/>
      <c r="L185" s="133"/>
      <c r="M185" s="77"/>
      <c r="N185" s="75"/>
      <c r="O185" s="133"/>
      <c r="P185" s="77"/>
      <c r="Q185" s="75"/>
      <c r="R185" s="133"/>
      <c r="S185" s="77"/>
      <c r="T185" s="75"/>
      <c r="U185" s="133"/>
    </row>
    <row r="186" spans="1:21" ht="15.75" customHeight="1" x14ac:dyDescent="0.25">
      <c r="A186" s="4"/>
      <c r="D186" s="77"/>
      <c r="E186" s="75"/>
      <c r="F186" s="133"/>
      <c r="G186" s="77"/>
      <c r="H186" s="75"/>
      <c r="I186" s="133"/>
      <c r="J186" s="77"/>
      <c r="K186" s="75"/>
      <c r="L186" s="133"/>
      <c r="M186" s="77"/>
      <c r="N186" s="75"/>
      <c r="O186" s="133"/>
      <c r="P186" s="77"/>
      <c r="Q186" s="75"/>
      <c r="R186" s="133"/>
      <c r="S186" s="77"/>
      <c r="T186" s="75"/>
      <c r="U186" s="133"/>
    </row>
    <row r="187" spans="1:21" ht="15.75" customHeight="1" x14ac:dyDescent="0.25">
      <c r="A187" s="4"/>
      <c r="D187" s="77"/>
      <c r="E187" s="75"/>
      <c r="F187" s="133"/>
      <c r="G187" s="77"/>
      <c r="H187" s="75"/>
      <c r="I187" s="133"/>
      <c r="J187" s="77"/>
      <c r="K187" s="75"/>
      <c r="L187" s="133"/>
      <c r="M187" s="77"/>
      <c r="N187" s="75"/>
      <c r="O187" s="133"/>
      <c r="P187" s="77"/>
      <c r="Q187" s="75"/>
      <c r="R187" s="133"/>
      <c r="S187" s="77"/>
      <c r="T187" s="75"/>
      <c r="U187" s="133"/>
    </row>
    <row r="188" spans="1:21" ht="15.75" customHeight="1" x14ac:dyDescent="0.25">
      <c r="A188" s="4"/>
      <c r="D188" s="77"/>
      <c r="E188" s="75"/>
      <c r="F188" s="133"/>
      <c r="G188" s="77"/>
      <c r="H188" s="75"/>
      <c r="I188" s="133"/>
      <c r="J188" s="77"/>
      <c r="K188" s="75"/>
      <c r="L188" s="133"/>
      <c r="M188" s="77"/>
      <c r="N188" s="75"/>
      <c r="O188" s="133"/>
      <c r="P188" s="77"/>
      <c r="Q188" s="75"/>
      <c r="R188" s="133"/>
      <c r="S188" s="77"/>
      <c r="T188" s="75"/>
      <c r="U188" s="133"/>
    </row>
    <row r="189" spans="1:21" ht="15.75" customHeight="1" x14ac:dyDescent="0.25">
      <c r="A189" s="4"/>
      <c r="D189" s="77"/>
      <c r="E189" s="75"/>
      <c r="F189" s="133"/>
      <c r="G189" s="77"/>
      <c r="H189" s="75"/>
      <c r="I189" s="133"/>
      <c r="J189" s="77"/>
      <c r="K189" s="75"/>
      <c r="L189" s="133"/>
      <c r="M189" s="77"/>
      <c r="N189" s="75"/>
      <c r="O189" s="133"/>
      <c r="P189" s="77"/>
      <c r="Q189" s="75"/>
      <c r="R189" s="133"/>
      <c r="S189" s="77"/>
      <c r="T189" s="75"/>
      <c r="U189" s="133"/>
    </row>
    <row r="190" spans="1:21" ht="15.75" customHeight="1" x14ac:dyDescent="0.25">
      <c r="A190" s="4"/>
      <c r="D190" s="77"/>
      <c r="E190" s="75"/>
      <c r="F190" s="133"/>
      <c r="G190" s="77"/>
      <c r="H190" s="75"/>
      <c r="I190" s="133"/>
      <c r="J190" s="77"/>
      <c r="K190" s="75"/>
      <c r="L190" s="133"/>
      <c r="M190" s="77"/>
      <c r="N190" s="75"/>
      <c r="O190" s="133"/>
      <c r="P190" s="77"/>
      <c r="Q190" s="75"/>
      <c r="R190" s="133"/>
      <c r="S190" s="77"/>
      <c r="T190" s="75"/>
      <c r="U190" s="133"/>
    </row>
    <row r="191" spans="1:21" ht="15.75" customHeight="1" x14ac:dyDescent="0.25">
      <c r="A191" s="4"/>
      <c r="D191" s="77"/>
      <c r="E191" s="75"/>
      <c r="F191" s="133"/>
      <c r="G191" s="77"/>
      <c r="H191" s="75"/>
      <c r="I191" s="133"/>
      <c r="J191" s="77"/>
      <c r="K191" s="75"/>
      <c r="L191" s="133"/>
      <c r="M191" s="77"/>
      <c r="N191" s="75"/>
      <c r="O191" s="133"/>
      <c r="P191" s="77"/>
      <c r="Q191" s="75"/>
      <c r="R191" s="133"/>
      <c r="S191" s="77"/>
      <c r="T191" s="75"/>
      <c r="U191" s="133"/>
    </row>
    <row r="192" spans="1:21" ht="15.75" customHeight="1" x14ac:dyDescent="0.25">
      <c r="A192" s="4"/>
      <c r="D192" s="77"/>
      <c r="E192" s="75"/>
      <c r="F192" s="133"/>
      <c r="G192" s="77"/>
      <c r="H192" s="75"/>
      <c r="I192" s="133"/>
      <c r="J192" s="77"/>
      <c r="K192" s="75"/>
      <c r="L192" s="133"/>
      <c r="M192" s="77"/>
      <c r="N192" s="75"/>
      <c r="O192" s="133"/>
      <c r="P192" s="77"/>
      <c r="Q192" s="75"/>
      <c r="R192" s="133"/>
      <c r="S192" s="77"/>
      <c r="T192" s="75"/>
      <c r="U192" s="133"/>
    </row>
    <row r="193" spans="1:21" ht="15.75" customHeight="1" x14ac:dyDescent="0.25">
      <c r="A193" s="4"/>
      <c r="D193" s="77"/>
      <c r="E193" s="75"/>
      <c r="F193" s="133"/>
      <c r="G193" s="77"/>
      <c r="H193" s="75"/>
      <c r="I193" s="133"/>
      <c r="J193" s="77"/>
      <c r="K193" s="75"/>
      <c r="L193" s="133"/>
      <c r="M193" s="77"/>
      <c r="N193" s="75"/>
      <c r="O193" s="133"/>
      <c r="P193" s="77"/>
      <c r="Q193" s="75"/>
      <c r="R193" s="133"/>
      <c r="S193" s="77"/>
      <c r="T193" s="75"/>
      <c r="U193" s="133"/>
    </row>
    <row r="194" spans="1:21" ht="15.75" customHeight="1" x14ac:dyDescent="0.25">
      <c r="A194" s="4"/>
      <c r="D194" s="77"/>
      <c r="E194" s="75"/>
      <c r="F194" s="133"/>
      <c r="G194" s="77"/>
      <c r="H194" s="75"/>
      <c r="I194" s="133"/>
      <c r="J194" s="77"/>
      <c r="K194" s="75"/>
      <c r="L194" s="133"/>
      <c r="M194" s="77"/>
      <c r="N194" s="75"/>
      <c r="O194" s="133"/>
      <c r="P194" s="77"/>
      <c r="Q194" s="75"/>
      <c r="R194" s="133"/>
      <c r="S194" s="77"/>
      <c r="T194" s="75"/>
      <c r="U194" s="133"/>
    </row>
    <row r="195" spans="1:21" ht="15.75" customHeight="1" x14ac:dyDescent="0.25">
      <c r="A195" s="4"/>
      <c r="D195" s="77"/>
      <c r="E195" s="75"/>
      <c r="F195" s="133"/>
      <c r="G195" s="77"/>
      <c r="H195" s="75"/>
      <c r="I195" s="133"/>
      <c r="J195" s="77"/>
      <c r="K195" s="75"/>
      <c r="L195" s="133"/>
      <c r="M195" s="77"/>
      <c r="N195" s="75"/>
      <c r="O195" s="133"/>
      <c r="P195" s="77"/>
      <c r="Q195" s="75"/>
      <c r="R195" s="133"/>
      <c r="S195" s="77"/>
      <c r="T195" s="75"/>
      <c r="U195" s="133"/>
    </row>
    <row r="196" spans="1:21" ht="15.75" customHeight="1" x14ac:dyDescent="0.25">
      <c r="A196" s="4"/>
      <c r="D196" s="77"/>
      <c r="E196" s="75"/>
      <c r="F196" s="133"/>
      <c r="G196" s="77"/>
      <c r="H196" s="75"/>
      <c r="I196" s="133"/>
      <c r="J196" s="77"/>
      <c r="K196" s="75"/>
      <c r="L196" s="133"/>
      <c r="M196" s="77"/>
      <c r="N196" s="75"/>
      <c r="O196" s="133"/>
      <c r="P196" s="77"/>
      <c r="Q196" s="75"/>
      <c r="R196" s="133"/>
      <c r="S196" s="77"/>
      <c r="T196" s="75"/>
      <c r="U196" s="133"/>
    </row>
    <row r="197" spans="1:21" ht="15.75" customHeight="1" x14ac:dyDescent="0.25">
      <c r="A197" s="4"/>
      <c r="D197" s="77"/>
      <c r="E197" s="75"/>
      <c r="F197" s="133"/>
      <c r="G197" s="77"/>
      <c r="H197" s="75"/>
      <c r="I197" s="133"/>
      <c r="J197" s="77"/>
      <c r="K197" s="75"/>
      <c r="L197" s="133"/>
      <c r="M197" s="77"/>
      <c r="N197" s="75"/>
      <c r="O197" s="133"/>
      <c r="P197" s="77"/>
      <c r="Q197" s="75"/>
      <c r="R197" s="133"/>
      <c r="S197" s="77"/>
      <c r="T197" s="75"/>
      <c r="U197" s="133"/>
    </row>
    <row r="198" spans="1:21" ht="15.75" customHeight="1" x14ac:dyDescent="0.25">
      <c r="A198" s="4"/>
      <c r="D198" s="77"/>
      <c r="E198" s="75"/>
      <c r="F198" s="133"/>
      <c r="G198" s="77"/>
      <c r="H198" s="75"/>
      <c r="I198" s="133"/>
      <c r="J198" s="77"/>
      <c r="K198" s="75"/>
      <c r="L198" s="133"/>
      <c r="M198" s="77"/>
      <c r="N198" s="75"/>
      <c r="O198" s="133"/>
      <c r="P198" s="77"/>
      <c r="Q198" s="75"/>
      <c r="R198" s="133"/>
      <c r="S198" s="77"/>
      <c r="T198" s="75"/>
      <c r="U198" s="133"/>
    </row>
    <row r="199" spans="1:21" ht="15.75" customHeight="1" x14ac:dyDescent="0.25">
      <c r="A199" s="4"/>
      <c r="D199" s="77"/>
      <c r="E199" s="75"/>
      <c r="F199" s="133"/>
      <c r="G199" s="77"/>
      <c r="H199" s="75"/>
      <c r="I199" s="133"/>
      <c r="J199" s="77"/>
      <c r="K199" s="75"/>
      <c r="L199" s="133"/>
      <c r="M199" s="77"/>
      <c r="N199" s="75"/>
      <c r="O199" s="133"/>
      <c r="P199" s="77"/>
      <c r="Q199" s="75"/>
      <c r="R199" s="133"/>
      <c r="S199" s="77"/>
      <c r="T199" s="75"/>
      <c r="U199" s="133"/>
    </row>
    <row r="200" spans="1:21" ht="15.75" customHeight="1" x14ac:dyDescent="0.25">
      <c r="A200" s="4"/>
      <c r="D200" s="77"/>
      <c r="E200" s="75"/>
      <c r="F200" s="133"/>
      <c r="G200" s="77"/>
      <c r="H200" s="75"/>
      <c r="I200" s="133"/>
      <c r="J200" s="77"/>
      <c r="K200" s="75"/>
      <c r="L200" s="133"/>
      <c r="M200" s="77"/>
      <c r="N200" s="75"/>
      <c r="O200" s="133"/>
      <c r="P200" s="77"/>
      <c r="Q200" s="75"/>
      <c r="R200" s="133"/>
      <c r="S200" s="77"/>
      <c r="T200" s="75"/>
      <c r="U200" s="133"/>
    </row>
    <row r="201" spans="1:21" ht="15.75" customHeight="1" x14ac:dyDescent="0.25">
      <c r="A201" s="4"/>
      <c r="D201" s="77"/>
      <c r="E201" s="75"/>
      <c r="F201" s="133"/>
      <c r="G201" s="77"/>
      <c r="H201" s="75"/>
      <c r="I201" s="133"/>
      <c r="J201" s="77"/>
      <c r="K201" s="75"/>
      <c r="L201" s="133"/>
      <c r="M201" s="77"/>
      <c r="N201" s="75"/>
      <c r="O201" s="133"/>
      <c r="P201" s="77"/>
      <c r="Q201" s="75"/>
      <c r="R201" s="133"/>
      <c r="S201" s="77"/>
      <c r="T201" s="75"/>
      <c r="U201" s="133"/>
    </row>
    <row r="202" spans="1:21" ht="15.75" customHeight="1" x14ac:dyDescent="0.25">
      <c r="A202" s="4"/>
      <c r="D202" s="77"/>
      <c r="E202" s="75"/>
      <c r="F202" s="133"/>
      <c r="G202" s="77"/>
      <c r="H202" s="75"/>
      <c r="I202" s="133"/>
      <c r="J202" s="77"/>
      <c r="K202" s="75"/>
      <c r="L202" s="133"/>
      <c r="M202" s="77"/>
      <c r="N202" s="75"/>
      <c r="O202" s="133"/>
      <c r="P202" s="77"/>
      <c r="Q202" s="75"/>
      <c r="R202" s="133"/>
      <c r="S202" s="77"/>
      <c r="T202" s="75"/>
      <c r="U202" s="133"/>
    </row>
    <row r="203" spans="1:21" ht="15.75" customHeight="1" x14ac:dyDescent="0.25">
      <c r="A203" s="4"/>
      <c r="D203" s="77"/>
      <c r="E203" s="75"/>
      <c r="F203" s="133"/>
      <c r="G203" s="77"/>
      <c r="H203" s="75"/>
      <c r="I203" s="133"/>
      <c r="J203" s="77"/>
      <c r="K203" s="75"/>
      <c r="L203" s="133"/>
      <c r="M203" s="77"/>
      <c r="N203" s="75"/>
      <c r="O203" s="133"/>
      <c r="P203" s="77"/>
      <c r="Q203" s="75"/>
      <c r="R203" s="133"/>
      <c r="S203" s="77"/>
      <c r="T203" s="75"/>
      <c r="U203" s="133"/>
    </row>
    <row r="204" spans="1:21" ht="15.75" customHeight="1" x14ac:dyDescent="0.25">
      <c r="A204" s="4"/>
      <c r="D204" s="77"/>
      <c r="E204" s="75"/>
      <c r="F204" s="133"/>
      <c r="G204" s="77"/>
      <c r="H204" s="75"/>
      <c r="I204" s="133"/>
      <c r="J204" s="77"/>
      <c r="K204" s="75"/>
      <c r="L204" s="133"/>
      <c r="M204" s="77"/>
      <c r="N204" s="75"/>
      <c r="O204" s="133"/>
      <c r="P204" s="77"/>
      <c r="Q204" s="75"/>
      <c r="R204" s="133"/>
      <c r="S204" s="77"/>
      <c r="T204" s="75"/>
      <c r="U204" s="133"/>
    </row>
    <row r="205" spans="1:21" ht="15.75" customHeight="1" x14ac:dyDescent="0.25">
      <c r="A205" s="4"/>
      <c r="D205" s="77"/>
      <c r="E205" s="75"/>
      <c r="F205" s="133"/>
      <c r="G205" s="77"/>
      <c r="H205" s="75"/>
      <c r="I205" s="133"/>
      <c r="J205" s="77"/>
      <c r="K205" s="75"/>
      <c r="L205" s="133"/>
      <c r="M205" s="77"/>
      <c r="N205" s="75"/>
      <c r="O205" s="133"/>
      <c r="P205" s="77"/>
      <c r="Q205" s="75"/>
      <c r="R205" s="133"/>
      <c r="S205" s="77"/>
      <c r="T205" s="75"/>
      <c r="U205" s="133"/>
    </row>
    <row r="206" spans="1:21" ht="15.75" customHeight="1" x14ac:dyDescent="0.25">
      <c r="A206" s="4"/>
      <c r="D206" s="77"/>
      <c r="E206" s="75"/>
      <c r="F206" s="133"/>
      <c r="G206" s="77"/>
      <c r="H206" s="75"/>
      <c r="I206" s="133"/>
      <c r="J206" s="77"/>
      <c r="K206" s="75"/>
      <c r="L206" s="133"/>
      <c r="M206" s="77"/>
      <c r="N206" s="75"/>
      <c r="O206" s="133"/>
      <c r="P206" s="77"/>
      <c r="Q206" s="75"/>
      <c r="R206" s="133"/>
      <c r="S206" s="77"/>
      <c r="T206" s="75"/>
      <c r="U206" s="133"/>
    </row>
    <row r="207" spans="1:21" ht="15.75" customHeight="1" x14ac:dyDescent="0.25">
      <c r="A207" s="4"/>
      <c r="D207" s="77"/>
      <c r="E207" s="75"/>
      <c r="F207" s="133"/>
      <c r="G207" s="77"/>
      <c r="H207" s="75"/>
      <c r="I207" s="133"/>
      <c r="J207" s="77"/>
      <c r="K207" s="75"/>
      <c r="L207" s="133"/>
      <c r="M207" s="77"/>
      <c r="N207" s="75"/>
      <c r="O207" s="133"/>
      <c r="P207" s="77"/>
      <c r="Q207" s="75"/>
      <c r="R207" s="133"/>
      <c r="S207" s="77"/>
      <c r="T207" s="75"/>
      <c r="U207" s="133"/>
    </row>
    <row r="208" spans="1:21" ht="15.75" customHeight="1" x14ac:dyDescent="0.25">
      <c r="A208" s="4"/>
      <c r="D208" s="77"/>
      <c r="E208" s="75"/>
      <c r="F208" s="133"/>
      <c r="G208" s="77"/>
      <c r="H208" s="75"/>
      <c r="I208" s="133"/>
      <c r="J208" s="77"/>
      <c r="K208" s="75"/>
      <c r="L208" s="133"/>
      <c r="M208" s="77"/>
      <c r="N208" s="75"/>
      <c r="O208" s="133"/>
      <c r="P208" s="77"/>
      <c r="Q208" s="75"/>
      <c r="R208" s="133"/>
      <c r="S208" s="77"/>
      <c r="T208" s="75"/>
      <c r="U208" s="133"/>
    </row>
    <row r="209" spans="1:21" ht="15.75" customHeight="1" x14ac:dyDescent="0.25">
      <c r="A209" s="4"/>
      <c r="D209" s="77"/>
      <c r="E209" s="75"/>
      <c r="F209" s="133"/>
      <c r="G209" s="77"/>
      <c r="H209" s="75"/>
      <c r="I209" s="133"/>
      <c r="J209" s="77"/>
      <c r="K209" s="75"/>
      <c r="L209" s="133"/>
      <c r="M209" s="77"/>
      <c r="N209" s="75"/>
      <c r="O209" s="133"/>
      <c r="P209" s="77"/>
      <c r="Q209" s="75"/>
      <c r="R209" s="133"/>
      <c r="S209" s="77"/>
      <c r="T209" s="75"/>
      <c r="U209" s="133"/>
    </row>
    <row r="210" spans="1:21" ht="15.75" customHeight="1" x14ac:dyDescent="0.25">
      <c r="A210" s="4"/>
      <c r="D210" s="77"/>
      <c r="E210" s="75"/>
      <c r="F210" s="133"/>
      <c r="G210" s="77"/>
      <c r="H210" s="75"/>
      <c r="I210" s="133"/>
      <c r="J210" s="77"/>
      <c r="K210" s="75"/>
      <c r="L210" s="133"/>
      <c r="M210" s="77"/>
      <c r="N210" s="75"/>
      <c r="O210" s="133"/>
      <c r="P210" s="77"/>
      <c r="Q210" s="75"/>
      <c r="R210" s="133"/>
      <c r="S210" s="77"/>
      <c r="T210" s="75"/>
      <c r="U210" s="133"/>
    </row>
    <row r="211" spans="1:21" ht="15.75" customHeight="1" x14ac:dyDescent="0.25">
      <c r="A211" s="4"/>
      <c r="D211" s="77"/>
      <c r="E211" s="75"/>
      <c r="F211" s="133"/>
      <c r="G211" s="77"/>
      <c r="H211" s="75"/>
      <c r="I211" s="133"/>
      <c r="J211" s="77"/>
      <c r="K211" s="75"/>
      <c r="L211" s="133"/>
      <c r="M211" s="77"/>
      <c r="N211" s="75"/>
      <c r="O211" s="133"/>
      <c r="P211" s="77"/>
      <c r="Q211" s="75"/>
      <c r="R211" s="133"/>
      <c r="S211" s="77"/>
      <c r="T211" s="75"/>
      <c r="U211" s="133"/>
    </row>
    <row r="212" spans="1:21" ht="15.75" customHeight="1" x14ac:dyDescent="0.25">
      <c r="A212" s="4"/>
      <c r="D212" s="77"/>
      <c r="E212" s="75"/>
      <c r="F212" s="133"/>
      <c r="G212" s="77"/>
      <c r="H212" s="75"/>
      <c r="I212" s="133"/>
      <c r="J212" s="77"/>
      <c r="K212" s="75"/>
      <c r="L212" s="133"/>
      <c r="M212" s="77"/>
      <c r="N212" s="75"/>
      <c r="O212" s="133"/>
      <c r="P212" s="77"/>
      <c r="Q212" s="75"/>
      <c r="R212" s="133"/>
      <c r="S212" s="77"/>
      <c r="T212" s="75"/>
      <c r="U212" s="133"/>
    </row>
    <row r="213" spans="1:21" ht="15.75" customHeight="1" x14ac:dyDescent="0.25">
      <c r="A213" s="4"/>
      <c r="D213" s="77"/>
      <c r="E213" s="75"/>
      <c r="F213" s="133"/>
      <c r="G213" s="77"/>
      <c r="H213" s="75"/>
      <c r="I213" s="133"/>
      <c r="J213" s="77"/>
      <c r="K213" s="75"/>
      <c r="L213" s="133"/>
      <c r="M213" s="77"/>
      <c r="N213" s="75"/>
      <c r="O213" s="133"/>
      <c r="P213" s="77"/>
      <c r="Q213" s="75"/>
      <c r="R213" s="133"/>
      <c r="S213" s="77"/>
      <c r="T213" s="75"/>
      <c r="U213" s="133"/>
    </row>
    <row r="214" spans="1:21" ht="15.75" customHeight="1" x14ac:dyDescent="0.25">
      <c r="A214" s="4"/>
      <c r="D214" s="77"/>
      <c r="E214" s="75"/>
      <c r="F214" s="133"/>
      <c r="G214" s="77"/>
      <c r="H214" s="75"/>
      <c r="I214" s="133"/>
      <c r="J214" s="77"/>
      <c r="K214" s="75"/>
      <c r="L214" s="133"/>
      <c r="M214" s="77"/>
      <c r="N214" s="75"/>
      <c r="O214" s="133"/>
      <c r="P214" s="77"/>
      <c r="Q214" s="75"/>
      <c r="R214" s="133"/>
      <c r="S214" s="77"/>
      <c r="T214" s="75"/>
      <c r="U214" s="133"/>
    </row>
    <row r="215" spans="1:21" ht="15.75" customHeight="1" x14ac:dyDescent="0.25">
      <c r="A215" s="4"/>
      <c r="D215" s="77"/>
      <c r="E215" s="75"/>
      <c r="F215" s="133"/>
      <c r="G215" s="77"/>
      <c r="H215" s="75"/>
      <c r="I215" s="133"/>
      <c r="J215" s="77"/>
      <c r="K215" s="75"/>
      <c r="L215" s="133"/>
      <c r="M215" s="77"/>
      <c r="N215" s="75"/>
      <c r="O215" s="133"/>
      <c r="P215" s="77"/>
      <c r="Q215" s="75"/>
      <c r="R215" s="133"/>
      <c r="S215" s="77"/>
      <c r="T215" s="75"/>
      <c r="U215" s="133"/>
    </row>
    <row r="216" spans="1:21" ht="15.75" customHeight="1" x14ac:dyDescent="0.25">
      <c r="A216" s="4"/>
      <c r="D216" s="77"/>
      <c r="E216" s="75"/>
      <c r="F216" s="133"/>
      <c r="G216" s="77"/>
      <c r="H216" s="75"/>
      <c r="I216" s="133"/>
      <c r="J216" s="77"/>
      <c r="K216" s="75"/>
      <c r="L216" s="133"/>
      <c r="M216" s="77"/>
      <c r="N216" s="75"/>
      <c r="O216" s="133"/>
      <c r="P216" s="77"/>
      <c r="Q216" s="75"/>
      <c r="R216" s="133"/>
      <c r="S216" s="77"/>
      <c r="T216" s="75"/>
      <c r="U216" s="133"/>
    </row>
    <row r="217" spans="1:21" ht="15.75" customHeight="1" x14ac:dyDescent="0.25">
      <c r="A217" s="4"/>
      <c r="D217" s="77"/>
      <c r="E217" s="75"/>
      <c r="F217" s="133"/>
      <c r="G217" s="77"/>
      <c r="H217" s="75"/>
      <c r="I217" s="133"/>
      <c r="J217" s="77"/>
      <c r="K217" s="75"/>
      <c r="L217" s="133"/>
      <c r="M217" s="77"/>
      <c r="N217" s="75"/>
      <c r="O217" s="133"/>
      <c r="P217" s="77"/>
      <c r="Q217" s="75"/>
      <c r="R217" s="133"/>
      <c r="S217" s="77"/>
      <c r="T217" s="75"/>
      <c r="U217" s="133"/>
    </row>
    <row r="218" spans="1:21" ht="15.75" customHeight="1" x14ac:dyDescent="0.25">
      <c r="A218" s="4"/>
      <c r="D218" s="77"/>
      <c r="E218" s="75"/>
      <c r="F218" s="133"/>
      <c r="G218" s="77"/>
      <c r="H218" s="75"/>
      <c r="I218" s="133"/>
      <c r="J218" s="77"/>
      <c r="K218" s="75"/>
      <c r="L218" s="133"/>
      <c r="M218" s="77"/>
      <c r="N218" s="75"/>
      <c r="O218" s="133"/>
      <c r="P218" s="77"/>
      <c r="Q218" s="75"/>
      <c r="R218" s="133"/>
      <c r="S218" s="77"/>
      <c r="T218" s="75"/>
      <c r="U218" s="133"/>
    </row>
    <row r="219" spans="1:21" ht="15.75" customHeight="1" x14ac:dyDescent="0.25">
      <c r="A219" s="4"/>
      <c r="D219" s="77"/>
      <c r="E219" s="75"/>
      <c r="F219" s="133"/>
      <c r="G219" s="77"/>
      <c r="H219" s="75"/>
      <c r="I219" s="133"/>
      <c r="J219" s="77"/>
      <c r="K219" s="75"/>
      <c r="L219" s="133"/>
      <c r="M219" s="77"/>
      <c r="N219" s="75"/>
      <c r="O219" s="133"/>
      <c r="P219" s="77"/>
      <c r="Q219" s="75"/>
      <c r="R219" s="133"/>
      <c r="S219" s="77"/>
      <c r="T219" s="75"/>
      <c r="U219" s="133"/>
    </row>
    <row r="220" spans="1:21" ht="15.75" customHeight="1" x14ac:dyDescent="0.25">
      <c r="A220" s="4"/>
      <c r="D220" s="77"/>
      <c r="E220" s="75"/>
      <c r="F220" s="133"/>
      <c r="G220" s="77"/>
      <c r="H220" s="75"/>
      <c r="I220" s="133"/>
      <c r="J220" s="77"/>
      <c r="K220" s="75"/>
      <c r="L220" s="133"/>
      <c r="M220" s="77"/>
      <c r="N220" s="75"/>
      <c r="O220" s="133"/>
      <c r="P220" s="77"/>
      <c r="Q220" s="75"/>
      <c r="R220" s="133"/>
      <c r="S220" s="77"/>
      <c r="T220" s="75"/>
      <c r="U220" s="133"/>
    </row>
    <row r="221" spans="1:21" ht="15.75" customHeight="1" x14ac:dyDescent="0.25">
      <c r="A221" s="4"/>
      <c r="D221" s="77"/>
      <c r="E221" s="75"/>
      <c r="F221" s="133"/>
      <c r="G221" s="77"/>
      <c r="H221" s="75"/>
      <c r="I221" s="133"/>
      <c r="J221" s="77"/>
      <c r="K221" s="75"/>
      <c r="L221" s="133"/>
      <c r="M221" s="77"/>
      <c r="N221" s="75"/>
      <c r="O221" s="133"/>
      <c r="P221" s="77"/>
      <c r="Q221" s="75"/>
      <c r="R221" s="133"/>
      <c r="S221" s="77"/>
      <c r="T221" s="75"/>
      <c r="U221" s="133"/>
    </row>
    <row r="222" spans="1:21" ht="15.75" customHeight="1" x14ac:dyDescent="0.25">
      <c r="A222" s="4"/>
      <c r="D222" s="77"/>
      <c r="E222" s="75"/>
      <c r="F222" s="133"/>
      <c r="G222" s="77"/>
      <c r="H222" s="75"/>
      <c r="I222" s="133"/>
      <c r="J222" s="77"/>
      <c r="K222" s="75"/>
      <c r="L222" s="133"/>
      <c r="M222" s="77"/>
      <c r="N222" s="75"/>
      <c r="O222" s="133"/>
      <c r="P222" s="77"/>
      <c r="Q222" s="75"/>
      <c r="R222" s="133"/>
      <c r="S222" s="77"/>
      <c r="T222" s="75"/>
      <c r="U222" s="133"/>
    </row>
    <row r="223" spans="1:21" ht="15.75" customHeight="1" x14ac:dyDescent="0.25">
      <c r="A223" s="4"/>
      <c r="D223" s="77"/>
      <c r="E223" s="75"/>
      <c r="F223" s="133"/>
      <c r="G223" s="77"/>
      <c r="H223" s="75"/>
      <c r="I223" s="133"/>
      <c r="J223" s="77"/>
      <c r="K223" s="75"/>
      <c r="L223" s="133"/>
      <c r="M223" s="77"/>
      <c r="N223" s="75"/>
      <c r="O223" s="133"/>
      <c r="P223" s="77"/>
      <c r="Q223" s="75"/>
      <c r="R223" s="133"/>
      <c r="S223" s="77"/>
      <c r="T223" s="75"/>
      <c r="U223" s="133"/>
    </row>
    <row r="224" spans="1:21" ht="15.75" customHeight="1" x14ac:dyDescent="0.25">
      <c r="A224" s="4"/>
      <c r="D224" s="77"/>
      <c r="E224" s="75"/>
      <c r="F224" s="133"/>
      <c r="G224" s="77"/>
      <c r="H224" s="75"/>
      <c r="I224" s="133"/>
      <c r="J224" s="77"/>
      <c r="K224" s="75"/>
      <c r="L224" s="133"/>
      <c r="M224" s="77"/>
      <c r="N224" s="75"/>
      <c r="O224" s="133"/>
      <c r="P224" s="77"/>
      <c r="Q224" s="75"/>
      <c r="R224" s="133"/>
      <c r="S224" s="77"/>
      <c r="T224" s="75"/>
      <c r="U224" s="133"/>
    </row>
    <row r="225" spans="1:21" ht="15.75" customHeight="1" x14ac:dyDescent="0.25">
      <c r="A225" s="4"/>
      <c r="D225" s="77"/>
      <c r="E225" s="75"/>
      <c r="F225" s="133"/>
      <c r="G225" s="77"/>
      <c r="H225" s="75"/>
      <c r="I225" s="133"/>
      <c r="J225" s="77"/>
      <c r="K225" s="75"/>
      <c r="L225" s="133"/>
      <c r="M225" s="77"/>
      <c r="N225" s="75"/>
      <c r="O225" s="133"/>
      <c r="P225" s="77"/>
      <c r="Q225" s="75"/>
      <c r="R225" s="133"/>
      <c r="S225" s="77"/>
      <c r="T225" s="75"/>
      <c r="U225" s="133"/>
    </row>
    <row r="226" spans="1:21" ht="15.75" customHeight="1" x14ac:dyDescent="0.25">
      <c r="A226" s="4"/>
      <c r="D226" s="77"/>
      <c r="E226" s="75"/>
      <c r="F226" s="133"/>
      <c r="G226" s="77"/>
      <c r="H226" s="75"/>
      <c r="I226" s="133"/>
      <c r="J226" s="77"/>
      <c r="K226" s="75"/>
      <c r="L226" s="133"/>
      <c r="M226" s="77"/>
      <c r="N226" s="75"/>
      <c r="O226" s="133"/>
      <c r="P226" s="77"/>
      <c r="Q226" s="75"/>
      <c r="R226" s="133"/>
      <c r="S226" s="77"/>
      <c r="T226" s="75"/>
      <c r="U226" s="133"/>
    </row>
    <row r="227" spans="1:21" ht="15.75" customHeight="1" x14ac:dyDescent="0.25">
      <c r="A227" s="4"/>
      <c r="D227" s="77"/>
      <c r="E227" s="75"/>
      <c r="F227" s="133"/>
      <c r="G227" s="77"/>
      <c r="H227" s="75"/>
      <c r="I227" s="133"/>
      <c r="J227" s="77"/>
      <c r="K227" s="75"/>
      <c r="L227" s="133"/>
      <c r="M227" s="77"/>
      <c r="N227" s="75"/>
      <c r="O227" s="133"/>
      <c r="P227" s="77"/>
      <c r="Q227" s="75"/>
      <c r="R227" s="133"/>
      <c r="S227" s="77"/>
      <c r="T227" s="75"/>
      <c r="U227" s="133"/>
    </row>
    <row r="228" spans="1:21" ht="15.75" customHeight="1" x14ac:dyDescent="0.25">
      <c r="A228" s="4"/>
      <c r="D228" s="77"/>
      <c r="E228" s="75"/>
      <c r="F228" s="133"/>
      <c r="G228" s="77"/>
      <c r="H228" s="75"/>
      <c r="I228" s="133"/>
      <c r="J228" s="77"/>
      <c r="K228" s="75"/>
      <c r="L228" s="133"/>
      <c r="M228" s="77"/>
      <c r="N228" s="75"/>
      <c r="O228" s="133"/>
      <c r="P228" s="77"/>
      <c r="Q228" s="75"/>
      <c r="R228" s="133"/>
      <c r="S228" s="77"/>
      <c r="T228" s="75"/>
      <c r="U228" s="133"/>
    </row>
    <row r="229" spans="1:21" ht="15.75" customHeight="1" x14ac:dyDescent="0.25">
      <c r="A229" s="4"/>
      <c r="D229" s="77"/>
      <c r="E229" s="75"/>
      <c r="F229" s="133"/>
      <c r="G229" s="77"/>
      <c r="H229" s="75"/>
      <c r="I229" s="133"/>
      <c r="J229" s="77"/>
      <c r="K229" s="75"/>
      <c r="L229" s="133"/>
      <c r="M229" s="77"/>
      <c r="N229" s="75"/>
      <c r="O229" s="133"/>
      <c r="P229" s="77"/>
      <c r="Q229" s="75"/>
      <c r="R229" s="133"/>
      <c r="S229" s="77"/>
      <c r="T229" s="75"/>
      <c r="U229" s="133"/>
    </row>
    <row r="230" spans="1:21" ht="15.75" customHeight="1" x14ac:dyDescent="0.25">
      <c r="A230" s="4"/>
      <c r="D230" s="77"/>
      <c r="E230" s="75"/>
      <c r="F230" s="133"/>
      <c r="G230" s="77"/>
      <c r="H230" s="75"/>
      <c r="I230" s="133"/>
      <c r="J230" s="77"/>
      <c r="K230" s="75"/>
      <c r="L230" s="133"/>
      <c r="M230" s="77"/>
      <c r="N230" s="75"/>
      <c r="O230" s="133"/>
      <c r="P230" s="77"/>
      <c r="Q230" s="75"/>
      <c r="R230" s="133"/>
      <c r="S230" s="77"/>
      <c r="T230" s="75"/>
      <c r="U230" s="133"/>
    </row>
    <row r="231" spans="1:21" ht="15.75" customHeight="1" x14ac:dyDescent="0.25">
      <c r="A231" s="4"/>
      <c r="D231" s="77"/>
      <c r="E231" s="75"/>
      <c r="F231" s="133"/>
      <c r="G231" s="77"/>
      <c r="H231" s="75"/>
      <c r="I231" s="133"/>
      <c r="J231" s="77"/>
      <c r="K231" s="75"/>
      <c r="L231" s="133"/>
      <c r="M231" s="77"/>
      <c r="N231" s="75"/>
      <c r="O231" s="133"/>
      <c r="P231" s="77"/>
      <c r="Q231" s="75"/>
      <c r="R231" s="133"/>
      <c r="S231" s="77"/>
      <c r="T231" s="75"/>
      <c r="U231" s="133"/>
    </row>
    <row r="232" spans="1:21" ht="15.75" customHeight="1" x14ac:dyDescent="0.25">
      <c r="A232" s="4"/>
      <c r="D232" s="77"/>
      <c r="E232" s="75"/>
      <c r="F232" s="133"/>
      <c r="G232" s="77"/>
      <c r="H232" s="75"/>
      <c r="I232" s="133"/>
      <c r="J232" s="77"/>
      <c r="K232" s="75"/>
      <c r="L232" s="133"/>
      <c r="M232" s="77"/>
      <c r="N232" s="75"/>
      <c r="O232" s="133"/>
      <c r="P232" s="77"/>
      <c r="Q232" s="75"/>
      <c r="R232" s="133"/>
      <c r="S232" s="77"/>
      <c r="T232" s="75"/>
      <c r="U232" s="133"/>
    </row>
    <row r="233" spans="1:21" ht="15.75" customHeight="1" x14ac:dyDescent="0.25">
      <c r="A233" s="4"/>
      <c r="D233" s="77"/>
      <c r="E233" s="75"/>
      <c r="F233" s="133"/>
      <c r="G233" s="77"/>
      <c r="H233" s="75"/>
      <c r="I233" s="133"/>
      <c r="J233" s="77"/>
      <c r="K233" s="75"/>
      <c r="L233" s="133"/>
      <c r="M233" s="77"/>
      <c r="N233" s="75"/>
      <c r="O233" s="133"/>
      <c r="P233" s="77"/>
      <c r="Q233" s="75"/>
      <c r="R233" s="133"/>
      <c r="S233" s="77"/>
      <c r="T233" s="75"/>
      <c r="U233" s="133"/>
    </row>
    <row r="234" spans="1:21" ht="15.75" customHeight="1" x14ac:dyDescent="0.25">
      <c r="A234" s="4"/>
      <c r="D234" s="77"/>
      <c r="E234" s="75"/>
      <c r="F234" s="133"/>
      <c r="G234" s="77"/>
      <c r="H234" s="75"/>
      <c r="I234" s="133"/>
      <c r="J234" s="77"/>
      <c r="K234" s="75"/>
      <c r="L234" s="133"/>
      <c r="M234" s="77"/>
      <c r="N234" s="75"/>
      <c r="O234" s="133"/>
      <c r="P234" s="77"/>
      <c r="Q234" s="75"/>
      <c r="R234" s="133"/>
      <c r="S234" s="77"/>
      <c r="T234" s="75"/>
      <c r="U234" s="133"/>
    </row>
    <row r="235" spans="1:21" ht="15.75" customHeight="1" x14ac:dyDescent="0.25">
      <c r="A235" s="4"/>
      <c r="D235" s="77"/>
      <c r="E235" s="75"/>
      <c r="F235" s="133"/>
      <c r="G235" s="77"/>
      <c r="H235" s="75"/>
      <c r="I235" s="133"/>
      <c r="J235" s="77"/>
      <c r="K235" s="75"/>
      <c r="L235" s="133"/>
      <c r="M235" s="77"/>
      <c r="N235" s="75"/>
      <c r="O235" s="133"/>
      <c r="P235" s="77"/>
      <c r="Q235" s="75"/>
      <c r="R235" s="133"/>
      <c r="S235" s="77"/>
      <c r="T235" s="75"/>
      <c r="U235" s="133"/>
    </row>
    <row r="236" spans="1:21" ht="15.75" customHeight="1" x14ac:dyDescent="0.25">
      <c r="A236" s="4"/>
      <c r="D236" s="77"/>
      <c r="E236" s="75"/>
      <c r="F236" s="133"/>
      <c r="G236" s="77"/>
      <c r="H236" s="75"/>
      <c r="I236" s="133"/>
      <c r="J236" s="77"/>
      <c r="K236" s="75"/>
      <c r="L236" s="133"/>
      <c r="M236" s="77"/>
      <c r="N236" s="75"/>
      <c r="O236" s="133"/>
      <c r="P236" s="77"/>
      <c r="Q236" s="75"/>
      <c r="R236" s="133"/>
      <c r="S236" s="77"/>
      <c r="T236" s="75"/>
      <c r="U236" s="133"/>
    </row>
    <row r="237" spans="1:21" ht="15.75" customHeight="1" x14ac:dyDescent="0.25">
      <c r="A237" s="4"/>
      <c r="D237" s="77"/>
      <c r="E237" s="75"/>
      <c r="F237" s="133"/>
      <c r="G237" s="77"/>
      <c r="H237" s="75"/>
      <c r="I237" s="133"/>
      <c r="J237" s="77"/>
      <c r="K237" s="75"/>
      <c r="L237" s="133"/>
      <c r="M237" s="77"/>
      <c r="N237" s="75"/>
      <c r="O237" s="133"/>
      <c r="P237" s="77"/>
      <c r="Q237" s="75"/>
      <c r="R237" s="133"/>
      <c r="S237" s="77"/>
      <c r="T237" s="75"/>
      <c r="U237" s="133"/>
    </row>
    <row r="238" spans="1:21" ht="15.75" customHeight="1" x14ac:dyDescent="0.25">
      <c r="A238" s="4"/>
      <c r="D238" s="77"/>
      <c r="E238" s="75"/>
      <c r="F238" s="133"/>
      <c r="G238" s="77"/>
      <c r="H238" s="75"/>
      <c r="I238" s="133"/>
      <c r="J238" s="77"/>
      <c r="K238" s="75"/>
      <c r="L238" s="133"/>
      <c r="M238" s="77"/>
      <c r="N238" s="75"/>
      <c r="O238" s="133"/>
      <c r="P238" s="77"/>
      <c r="Q238" s="75"/>
      <c r="R238" s="133"/>
      <c r="S238" s="77"/>
      <c r="T238" s="75"/>
      <c r="U238" s="133"/>
    </row>
    <row r="239" spans="1:21" ht="15.75" customHeight="1" x14ac:dyDescent="0.25">
      <c r="A239" s="4"/>
      <c r="D239" s="77"/>
      <c r="E239" s="75"/>
      <c r="F239" s="133"/>
      <c r="G239" s="77"/>
      <c r="H239" s="75"/>
      <c r="I239" s="133"/>
      <c r="J239" s="77"/>
      <c r="K239" s="75"/>
      <c r="L239" s="133"/>
      <c r="M239" s="77"/>
      <c r="N239" s="75"/>
      <c r="O239" s="133"/>
      <c r="P239" s="77"/>
      <c r="Q239" s="75"/>
      <c r="R239" s="133"/>
      <c r="S239" s="77"/>
      <c r="T239" s="75"/>
      <c r="U239" s="133"/>
    </row>
    <row r="240" spans="1:21" ht="15.75" customHeight="1" x14ac:dyDescent="0.25">
      <c r="A240" s="4"/>
      <c r="D240" s="77"/>
      <c r="E240" s="75"/>
      <c r="F240" s="133"/>
      <c r="G240" s="77"/>
      <c r="H240" s="75"/>
      <c r="I240" s="133"/>
      <c r="J240" s="77"/>
      <c r="K240" s="75"/>
      <c r="L240" s="133"/>
      <c r="M240" s="77"/>
      <c r="N240" s="75"/>
      <c r="O240" s="133"/>
      <c r="P240" s="77"/>
      <c r="Q240" s="75"/>
      <c r="R240" s="133"/>
      <c r="S240" s="77"/>
      <c r="T240" s="75"/>
      <c r="U240" s="133"/>
    </row>
    <row r="241" spans="1:21" ht="15.75" customHeight="1" x14ac:dyDescent="0.25">
      <c r="A241" s="4"/>
      <c r="D241" s="77"/>
      <c r="E241" s="75"/>
      <c r="F241" s="133"/>
      <c r="G241" s="77"/>
      <c r="H241" s="75"/>
      <c r="I241" s="133"/>
      <c r="J241" s="77"/>
      <c r="K241" s="75"/>
      <c r="L241" s="133"/>
      <c r="M241" s="77"/>
      <c r="N241" s="75"/>
      <c r="O241" s="133"/>
      <c r="P241" s="77"/>
      <c r="Q241" s="75"/>
      <c r="R241" s="133"/>
      <c r="S241" s="77"/>
      <c r="T241" s="75"/>
      <c r="U241" s="133"/>
    </row>
    <row r="242" spans="1:21" ht="15.75" customHeight="1" x14ac:dyDescent="0.25">
      <c r="A242" s="4"/>
      <c r="D242" s="77"/>
      <c r="E242" s="75"/>
      <c r="F242" s="133"/>
      <c r="G242" s="77"/>
      <c r="H242" s="75"/>
      <c r="I242" s="133"/>
      <c r="J242" s="77"/>
      <c r="K242" s="75"/>
      <c r="L242" s="133"/>
      <c r="M242" s="77"/>
      <c r="N242" s="75"/>
      <c r="O242" s="133"/>
      <c r="P242" s="77"/>
      <c r="Q242" s="75"/>
      <c r="R242" s="133"/>
      <c r="S242" s="77"/>
      <c r="T242" s="75"/>
      <c r="U242" s="133"/>
    </row>
    <row r="243" spans="1:21" ht="15.75" customHeight="1" x14ac:dyDescent="0.25">
      <c r="A243" s="4"/>
      <c r="D243" s="77"/>
      <c r="E243" s="75"/>
      <c r="F243" s="133"/>
      <c r="G243" s="77"/>
      <c r="H243" s="75"/>
      <c r="I243" s="133"/>
      <c r="J243" s="77"/>
      <c r="K243" s="75"/>
      <c r="L243" s="133"/>
      <c r="M243" s="77"/>
      <c r="N243" s="75"/>
      <c r="O243" s="133"/>
      <c r="P243" s="77"/>
      <c r="Q243" s="75"/>
      <c r="R243" s="133"/>
      <c r="S243" s="77"/>
      <c r="T243" s="75"/>
      <c r="U243" s="133"/>
    </row>
    <row r="244" spans="1:21" ht="15.75" customHeight="1" x14ac:dyDescent="0.25">
      <c r="A244" s="4"/>
      <c r="D244" s="77"/>
      <c r="E244" s="75"/>
      <c r="F244" s="133"/>
      <c r="G244" s="77"/>
      <c r="H244" s="75"/>
      <c r="I244" s="133"/>
      <c r="J244" s="77"/>
      <c r="K244" s="75"/>
      <c r="L244" s="133"/>
      <c r="M244" s="77"/>
      <c r="N244" s="75"/>
      <c r="O244" s="133"/>
      <c r="P244" s="77"/>
      <c r="Q244" s="75"/>
      <c r="R244" s="133"/>
      <c r="S244" s="77"/>
      <c r="T244" s="75"/>
      <c r="U244" s="133"/>
    </row>
    <row r="245" spans="1:21" ht="15.75" customHeight="1" x14ac:dyDescent="0.25">
      <c r="A245" s="4"/>
      <c r="D245" s="77"/>
      <c r="E245" s="75"/>
      <c r="F245" s="133"/>
      <c r="G245" s="77"/>
      <c r="H245" s="75"/>
      <c r="I245" s="133"/>
      <c r="J245" s="77"/>
      <c r="K245" s="75"/>
      <c r="L245" s="133"/>
      <c r="M245" s="77"/>
      <c r="N245" s="75"/>
      <c r="O245" s="133"/>
      <c r="P245" s="77"/>
      <c r="Q245" s="75"/>
      <c r="R245" s="133"/>
      <c r="S245" s="77"/>
      <c r="T245" s="75"/>
      <c r="U245" s="133"/>
    </row>
    <row r="246" spans="1:21" ht="15.75" customHeight="1" x14ac:dyDescent="0.25">
      <c r="A246" s="4"/>
      <c r="D246" s="77"/>
      <c r="E246" s="75"/>
      <c r="F246" s="133"/>
      <c r="G246" s="77"/>
      <c r="H246" s="75"/>
      <c r="I246" s="133"/>
      <c r="J246" s="77"/>
      <c r="K246" s="75"/>
      <c r="L246" s="133"/>
      <c r="M246" s="77"/>
      <c r="N246" s="75"/>
      <c r="O246" s="133"/>
      <c r="P246" s="77"/>
      <c r="Q246" s="75"/>
      <c r="R246" s="133"/>
      <c r="S246" s="77"/>
      <c r="T246" s="75"/>
      <c r="U246" s="133"/>
    </row>
    <row r="247" spans="1:21" ht="15.75" customHeight="1" x14ac:dyDescent="0.25">
      <c r="A247" s="4"/>
      <c r="D247" s="77"/>
      <c r="E247" s="75"/>
      <c r="F247" s="133"/>
      <c r="G247" s="77"/>
      <c r="H247" s="75"/>
      <c r="I247" s="133"/>
      <c r="J247" s="77"/>
      <c r="K247" s="75"/>
      <c r="L247" s="133"/>
      <c r="M247" s="77"/>
      <c r="N247" s="75"/>
      <c r="O247" s="133"/>
      <c r="P247" s="77"/>
      <c r="Q247" s="75"/>
      <c r="R247" s="133"/>
      <c r="S247" s="77"/>
      <c r="T247" s="75"/>
      <c r="U247" s="133"/>
    </row>
    <row r="248" spans="1:21" ht="15.75" customHeight="1" x14ac:dyDescent="0.25">
      <c r="A248" s="4"/>
      <c r="D248" s="77"/>
      <c r="E248" s="75"/>
      <c r="F248" s="133"/>
      <c r="G248" s="77"/>
      <c r="H248" s="75"/>
      <c r="I248" s="133"/>
      <c r="J248" s="77"/>
      <c r="K248" s="75"/>
      <c r="L248" s="133"/>
      <c r="M248" s="77"/>
      <c r="N248" s="75"/>
      <c r="O248" s="133"/>
      <c r="P248" s="77"/>
      <c r="Q248" s="75"/>
      <c r="R248" s="133"/>
      <c r="S248" s="77"/>
      <c r="T248" s="75"/>
      <c r="U248" s="133"/>
    </row>
    <row r="249" spans="1:21" ht="15.75" customHeight="1" x14ac:dyDescent="0.25">
      <c r="A249" s="4"/>
      <c r="D249" s="77"/>
      <c r="E249" s="75"/>
      <c r="F249" s="133"/>
      <c r="G249" s="77"/>
      <c r="H249" s="75"/>
      <c r="I249" s="133"/>
      <c r="J249" s="77"/>
      <c r="K249" s="75"/>
      <c r="L249" s="133"/>
      <c r="M249" s="77"/>
      <c r="N249" s="75"/>
      <c r="O249" s="133"/>
      <c r="P249" s="77"/>
      <c r="Q249" s="75"/>
      <c r="R249" s="133"/>
      <c r="S249" s="77"/>
      <c r="T249" s="75"/>
      <c r="U249" s="133"/>
    </row>
    <row r="250" spans="1:21" ht="15.75" customHeight="1" x14ac:dyDescent="0.25">
      <c r="A250" s="4"/>
      <c r="D250" s="77"/>
      <c r="E250" s="75"/>
      <c r="F250" s="133"/>
      <c r="G250" s="77"/>
      <c r="H250" s="75"/>
      <c r="I250" s="133"/>
      <c r="J250" s="77"/>
      <c r="K250" s="75"/>
      <c r="L250" s="133"/>
      <c r="M250" s="77"/>
      <c r="N250" s="75"/>
      <c r="O250" s="133"/>
      <c r="P250" s="77"/>
      <c r="Q250" s="75"/>
      <c r="R250" s="133"/>
      <c r="S250" s="77"/>
      <c r="T250" s="75"/>
      <c r="U250" s="133"/>
    </row>
    <row r="251" spans="1:21" ht="15.75" customHeight="1" x14ac:dyDescent="0.25">
      <c r="A251" s="4"/>
      <c r="D251" s="77"/>
      <c r="E251" s="75"/>
      <c r="F251" s="133"/>
      <c r="G251" s="77"/>
      <c r="H251" s="75"/>
      <c r="I251" s="133"/>
      <c r="J251" s="77"/>
      <c r="K251" s="75"/>
      <c r="L251" s="133"/>
      <c r="M251" s="77"/>
      <c r="N251" s="75"/>
      <c r="O251" s="133"/>
      <c r="P251" s="77"/>
      <c r="Q251" s="75"/>
      <c r="R251" s="133"/>
      <c r="S251" s="77"/>
      <c r="T251" s="75"/>
      <c r="U251" s="133"/>
    </row>
    <row r="252" spans="1:21" ht="15.75" customHeight="1" x14ac:dyDescent="0.25">
      <c r="A252" s="4"/>
      <c r="D252" s="77"/>
      <c r="E252" s="75"/>
      <c r="F252" s="133"/>
      <c r="G252" s="77"/>
      <c r="H252" s="75"/>
      <c r="I252" s="133"/>
      <c r="J252" s="77"/>
      <c r="K252" s="75"/>
      <c r="L252" s="133"/>
      <c r="M252" s="77"/>
      <c r="N252" s="75"/>
      <c r="O252" s="133"/>
      <c r="P252" s="77"/>
      <c r="Q252" s="75"/>
      <c r="R252" s="133"/>
      <c r="S252" s="77"/>
      <c r="T252" s="75"/>
      <c r="U252" s="133"/>
    </row>
    <row r="253" spans="1:21" ht="15.75" customHeight="1" x14ac:dyDescent="0.25">
      <c r="A253" s="4"/>
      <c r="D253" s="77"/>
      <c r="E253" s="75"/>
      <c r="F253" s="133"/>
      <c r="G253" s="77"/>
      <c r="H253" s="75"/>
      <c r="I253" s="133"/>
      <c r="J253" s="77"/>
      <c r="K253" s="75"/>
      <c r="L253" s="133"/>
      <c r="M253" s="77"/>
      <c r="N253" s="75"/>
      <c r="O253" s="133"/>
      <c r="P253" s="77"/>
      <c r="Q253" s="75"/>
      <c r="R253" s="133"/>
      <c r="S253" s="77"/>
      <c r="T253" s="75"/>
      <c r="U253" s="133"/>
    </row>
    <row r="254" spans="1:21" ht="15.75" customHeight="1" x14ac:dyDescent="0.25">
      <c r="A254" s="4"/>
      <c r="D254" s="77"/>
      <c r="E254" s="75"/>
      <c r="F254" s="133"/>
      <c r="G254" s="77"/>
      <c r="H254" s="75"/>
      <c r="I254" s="133"/>
      <c r="J254" s="77"/>
      <c r="K254" s="75"/>
      <c r="L254" s="133"/>
      <c r="M254" s="77"/>
      <c r="N254" s="75"/>
      <c r="O254" s="133"/>
      <c r="P254" s="77"/>
      <c r="Q254" s="75"/>
      <c r="R254" s="133"/>
      <c r="S254" s="77"/>
      <c r="T254" s="75"/>
      <c r="U254" s="133"/>
    </row>
    <row r="255" spans="1:21" ht="15.75" customHeight="1" x14ac:dyDescent="0.25">
      <c r="A255" s="4"/>
      <c r="D255" s="77"/>
      <c r="E255" s="75"/>
      <c r="F255" s="133"/>
      <c r="G255" s="77"/>
      <c r="H255" s="75"/>
      <c r="I255" s="133"/>
      <c r="J255" s="77"/>
      <c r="K255" s="75"/>
      <c r="L255" s="133"/>
      <c r="M255" s="77"/>
      <c r="N255" s="75"/>
      <c r="O255" s="133"/>
      <c r="P255" s="77"/>
      <c r="Q255" s="75"/>
      <c r="R255" s="133"/>
      <c r="S255" s="77"/>
      <c r="T255" s="75"/>
      <c r="U255" s="133"/>
    </row>
    <row r="256" spans="1:21" ht="15.75" customHeight="1" x14ac:dyDescent="0.25">
      <c r="A256" s="4"/>
      <c r="D256" s="77"/>
      <c r="E256" s="75"/>
      <c r="F256" s="133"/>
      <c r="G256" s="77"/>
      <c r="H256" s="75"/>
      <c r="I256" s="133"/>
      <c r="J256" s="77"/>
      <c r="K256" s="75"/>
      <c r="L256" s="133"/>
      <c r="M256" s="77"/>
      <c r="N256" s="75"/>
      <c r="O256" s="133"/>
      <c r="P256" s="77"/>
      <c r="Q256" s="75"/>
      <c r="R256" s="133"/>
      <c r="S256" s="77"/>
      <c r="T256" s="75"/>
      <c r="U256" s="133"/>
    </row>
    <row r="257" spans="1:21" ht="15.75" customHeight="1" x14ac:dyDescent="0.25">
      <c r="A257" s="4"/>
      <c r="D257" s="77"/>
      <c r="E257" s="75"/>
      <c r="F257" s="133"/>
      <c r="G257" s="77"/>
      <c r="H257" s="75"/>
      <c r="I257" s="133"/>
      <c r="J257" s="77"/>
      <c r="K257" s="75"/>
      <c r="L257" s="133"/>
      <c r="M257" s="77"/>
      <c r="N257" s="75"/>
      <c r="O257" s="133"/>
      <c r="P257" s="77"/>
      <c r="Q257" s="75"/>
      <c r="R257" s="133"/>
      <c r="S257" s="77"/>
      <c r="T257" s="75"/>
      <c r="U257" s="133"/>
    </row>
    <row r="258" spans="1:21" ht="15.75" customHeight="1" x14ac:dyDescent="0.25">
      <c r="A258" s="4"/>
      <c r="D258" s="77"/>
      <c r="E258" s="75"/>
      <c r="F258" s="133"/>
      <c r="G258" s="77"/>
      <c r="H258" s="75"/>
      <c r="I258" s="133"/>
      <c r="J258" s="77"/>
      <c r="K258" s="75"/>
      <c r="L258" s="133"/>
      <c r="M258" s="77"/>
      <c r="N258" s="75"/>
      <c r="O258" s="133"/>
      <c r="P258" s="77"/>
      <c r="Q258" s="75"/>
      <c r="R258" s="133"/>
      <c r="S258" s="77"/>
      <c r="T258" s="75"/>
      <c r="U258" s="133"/>
    </row>
    <row r="259" spans="1:21" ht="15.75" customHeight="1" x14ac:dyDescent="0.25">
      <c r="A259" s="4"/>
      <c r="D259" s="77"/>
      <c r="E259" s="75"/>
      <c r="F259" s="133"/>
      <c r="G259" s="77"/>
      <c r="H259" s="75"/>
      <c r="I259" s="133"/>
      <c r="J259" s="77"/>
      <c r="K259" s="75"/>
      <c r="L259" s="133"/>
      <c r="M259" s="77"/>
      <c r="N259" s="75"/>
      <c r="O259" s="133"/>
      <c r="P259" s="77"/>
      <c r="Q259" s="75"/>
      <c r="R259" s="133"/>
      <c r="S259" s="77"/>
      <c r="T259" s="75"/>
      <c r="U259" s="133"/>
    </row>
    <row r="260" spans="1:21" ht="15.75" customHeight="1" x14ac:dyDescent="0.25">
      <c r="A260" s="4"/>
      <c r="D260" s="77"/>
      <c r="E260" s="75"/>
      <c r="F260" s="133"/>
      <c r="G260" s="77"/>
      <c r="H260" s="75"/>
      <c r="I260" s="133"/>
      <c r="J260" s="77"/>
      <c r="K260" s="75"/>
      <c r="L260" s="133"/>
      <c r="M260" s="77"/>
      <c r="N260" s="75"/>
      <c r="O260" s="133"/>
      <c r="P260" s="77"/>
      <c r="Q260" s="75"/>
      <c r="R260" s="133"/>
      <c r="S260" s="77"/>
      <c r="T260" s="75"/>
      <c r="U260" s="133"/>
    </row>
    <row r="261" spans="1:21" ht="15.75" customHeight="1" x14ac:dyDescent="0.25">
      <c r="A261" s="4"/>
      <c r="D261" s="77"/>
      <c r="E261" s="75"/>
      <c r="F261" s="133"/>
      <c r="G261" s="77"/>
      <c r="H261" s="75"/>
      <c r="I261" s="133"/>
      <c r="J261" s="77"/>
      <c r="K261" s="75"/>
      <c r="L261" s="133"/>
      <c r="M261" s="77"/>
      <c r="N261" s="75"/>
      <c r="O261" s="133"/>
      <c r="P261" s="77"/>
      <c r="Q261" s="75"/>
      <c r="R261" s="133"/>
      <c r="S261" s="77"/>
      <c r="T261" s="75"/>
      <c r="U261" s="133"/>
    </row>
    <row r="262" spans="1:21" ht="15.75" customHeight="1" x14ac:dyDescent="0.25">
      <c r="A262" s="4"/>
      <c r="D262" s="77"/>
      <c r="E262" s="75"/>
      <c r="F262" s="133"/>
      <c r="G262" s="77"/>
      <c r="H262" s="75"/>
      <c r="I262" s="133"/>
      <c r="J262" s="77"/>
      <c r="K262" s="75"/>
      <c r="L262" s="133"/>
      <c r="M262" s="77"/>
      <c r="N262" s="75"/>
      <c r="O262" s="133"/>
      <c r="P262" s="77"/>
      <c r="Q262" s="75"/>
      <c r="R262" s="133"/>
      <c r="S262" s="77"/>
      <c r="T262" s="75"/>
      <c r="U262" s="133"/>
    </row>
    <row r="263" spans="1:21" ht="15.75" customHeight="1" x14ac:dyDescent="0.25">
      <c r="A263" s="4"/>
      <c r="D263" s="77"/>
      <c r="E263" s="75"/>
      <c r="F263" s="133"/>
      <c r="G263" s="77"/>
      <c r="H263" s="75"/>
      <c r="I263" s="133"/>
      <c r="J263" s="77"/>
      <c r="K263" s="75"/>
      <c r="L263" s="133"/>
      <c r="M263" s="77"/>
      <c r="N263" s="75"/>
      <c r="O263" s="133"/>
      <c r="P263" s="77"/>
      <c r="Q263" s="75"/>
      <c r="R263" s="133"/>
      <c r="S263" s="77"/>
      <c r="T263" s="75"/>
      <c r="U263" s="133"/>
    </row>
    <row r="264" spans="1:21" ht="15.75" customHeight="1" x14ac:dyDescent="0.25">
      <c r="A264" s="4"/>
      <c r="D264" s="77"/>
      <c r="E264" s="75"/>
      <c r="F264" s="133"/>
      <c r="G264" s="77"/>
      <c r="H264" s="75"/>
      <c r="I264" s="133"/>
      <c r="J264" s="77"/>
      <c r="K264" s="75"/>
      <c r="L264" s="133"/>
      <c r="M264" s="77"/>
      <c r="N264" s="75"/>
      <c r="O264" s="133"/>
      <c r="P264" s="77"/>
      <c r="Q264" s="75"/>
      <c r="R264" s="133"/>
      <c r="S264" s="77"/>
      <c r="T264" s="75"/>
      <c r="U264" s="133"/>
    </row>
    <row r="265" spans="1:21" ht="15.75" customHeight="1" x14ac:dyDescent="0.25">
      <c r="A265" s="4"/>
      <c r="D265" s="77"/>
      <c r="E265" s="75"/>
      <c r="F265" s="133"/>
      <c r="G265" s="77"/>
      <c r="H265" s="75"/>
      <c r="I265" s="133"/>
      <c r="J265" s="77"/>
      <c r="K265" s="75"/>
      <c r="L265" s="133"/>
      <c r="M265" s="77"/>
      <c r="N265" s="75"/>
      <c r="O265" s="133"/>
      <c r="P265" s="77"/>
      <c r="Q265" s="75"/>
      <c r="R265" s="133"/>
      <c r="S265" s="77"/>
      <c r="T265" s="75"/>
      <c r="U265" s="133"/>
    </row>
    <row r="266" spans="1:21" ht="15.75" customHeight="1" x14ac:dyDescent="0.25">
      <c r="A266" s="4"/>
      <c r="D266" s="77"/>
      <c r="E266" s="75"/>
      <c r="F266" s="133"/>
      <c r="G266" s="77"/>
      <c r="H266" s="75"/>
      <c r="I266" s="133"/>
      <c r="J266" s="77"/>
      <c r="K266" s="75"/>
      <c r="L266" s="133"/>
      <c r="M266" s="77"/>
      <c r="N266" s="75"/>
      <c r="O266" s="133"/>
      <c r="P266" s="77"/>
      <c r="Q266" s="75"/>
      <c r="R266" s="133"/>
      <c r="S266" s="77"/>
      <c r="T266" s="75"/>
      <c r="U266" s="133"/>
    </row>
    <row r="267" spans="1:21" ht="15.75" customHeight="1" x14ac:dyDescent="0.25">
      <c r="A267" s="4"/>
      <c r="D267" s="77"/>
      <c r="E267" s="75"/>
      <c r="F267" s="133"/>
      <c r="G267" s="77"/>
      <c r="H267" s="75"/>
      <c r="I267" s="133"/>
      <c r="J267" s="77"/>
      <c r="K267" s="75"/>
      <c r="L267" s="133"/>
      <c r="M267" s="77"/>
      <c r="N267" s="75"/>
      <c r="O267" s="133"/>
      <c r="P267" s="77"/>
      <c r="Q267" s="75"/>
      <c r="R267" s="133"/>
      <c r="S267" s="77"/>
      <c r="T267" s="75"/>
      <c r="U267" s="133"/>
    </row>
    <row r="268" spans="1:21" ht="15.75" customHeight="1" x14ac:dyDescent="0.25">
      <c r="A268" s="4"/>
      <c r="D268" s="77"/>
      <c r="E268" s="75"/>
      <c r="F268" s="133"/>
      <c r="G268" s="77"/>
      <c r="H268" s="75"/>
      <c r="I268" s="133"/>
      <c r="J268" s="77"/>
      <c r="K268" s="75"/>
      <c r="L268" s="133"/>
      <c r="M268" s="77"/>
      <c r="N268" s="75"/>
      <c r="O268" s="133"/>
      <c r="P268" s="77"/>
      <c r="Q268" s="75"/>
      <c r="R268" s="133"/>
      <c r="S268" s="77"/>
      <c r="T268" s="75"/>
      <c r="U268" s="133"/>
    </row>
    <row r="269" spans="1:21" ht="15.75" customHeight="1" x14ac:dyDescent="0.25">
      <c r="A269" s="4"/>
      <c r="D269" s="77"/>
      <c r="E269" s="75"/>
      <c r="F269" s="133"/>
      <c r="G269" s="77"/>
      <c r="H269" s="75"/>
      <c r="I269" s="133"/>
      <c r="J269" s="77"/>
      <c r="K269" s="75"/>
      <c r="L269" s="133"/>
      <c r="M269" s="77"/>
      <c r="N269" s="75"/>
      <c r="O269" s="133"/>
      <c r="P269" s="77"/>
      <c r="Q269" s="75"/>
      <c r="R269" s="133"/>
      <c r="S269" s="77"/>
      <c r="T269" s="75"/>
      <c r="U269" s="133"/>
    </row>
    <row r="270" spans="1:21" ht="15.75" customHeight="1" x14ac:dyDescent="0.25">
      <c r="A270" s="4"/>
      <c r="D270" s="77"/>
      <c r="E270" s="75"/>
      <c r="F270" s="133"/>
      <c r="G270" s="77"/>
      <c r="H270" s="75"/>
      <c r="I270" s="133"/>
      <c r="J270" s="77"/>
      <c r="K270" s="75"/>
      <c r="L270" s="133"/>
      <c r="M270" s="77"/>
      <c r="N270" s="75"/>
      <c r="O270" s="133"/>
      <c r="P270" s="77"/>
      <c r="Q270" s="75"/>
      <c r="R270" s="133"/>
      <c r="S270" s="77"/>
      <c r="T270" s="75"/>
      <c r="U270" s="133"/>
    </row>
    <row r="271" spans="1:21" ht="15.75" customHeight="1" x14ac:dyDescent="0.25">
      <c r="A271" s="4"/>
      <c r="D271" s="77"/>
      <c r="E271" s="75"/>
      <c r="F271" s="133"/>
      <c r="G271" s="77"/>
      <c r="H271" s="75"/>
      <c r="I271" s="133"/>
      <c r="J271" s="77"/>
      <c r="K271" s="75"/>
      <c r="L271" s="133"/>
      <c r="M271" s="77"/>
      <c r="N271" s="75"/>
      <c r="O271" s="133"/>
      <c r="P271" s="77"/>
      <c r="Q271" s="75"/>
      <c r="R271" s="133"/>
      <c r="S271" s="77"/>
      <c r="T271" s="75"/>
      <c r="U271" s="133"/>
    </row>
    <row r="272" spans="1:21" ht="15.75" customHeight="1" x14ac:dyDescent="0.25">
      <c r="A272" s="4"/>
      <c r="D272" s="77"/>
      <c r="E272" s="75"/>
      <c r="F272" s="133"/>
      <c r="G272" s="77"/>
      <c r="H272" s="75"/>
      <c r="I272" s="133"/>
      <c r="J272" s="77"/>
      <c r="K272" s="75"/>
      <c r="L272" s="133"/>
      <c r="M272" s="77"/>
      <c r="N272" s="75"/>
      <c r="O272" s="133"/>
      <c r="P272" s="77"/>
      <c r="Q272" s="75"/>
      <c r="R272" s="133"/>
      <c r="S272" s="77"/>
      <c r="T272" s="75"/>
      <c r="U272" s="133"/>
    </row>
    <row r="273" spans="1:21" ht="15.75" customHeight="1" x14ac:dyDescent="0.25">
      <c r="A273" s="4"/>
      <c r="D273" s="77"/>
      <c r="E273" s="75"/>
      <c r="F273" s="133"/>
      <c r="G273" s="77"/>
      <c r="H273" s="75"/>
      <c r="I273" s="133"/>
      <c r="J273" s="77"/>
      <c r="K273" s="75"/>
      <c r="L273" s="133"/>
      <c r="M273" s="77"/>
      <c r="N273" s="75"/>
      <c r="O273" s="133"/>
      <c r="P273" s="77"/>
      <c r="Q273" s="75"/>
      <c r="R273" s="133"/>
      <c r="S273" s="77"/>
      <c r="T273" s="75"/>
      <c r="U273" s="133"/>
    </row>
    <row r="274" spans="1:21" ht="15.75" customHeight="1" x14ac:dyDescent="0.25">
      <c r="A274" s="4"/>
      <c r="D274" s="77"/>
      <c r="E274" s="75"/>
      <c r="F274" s="133"/>
      <c r="G274" s="77"/>
      <c r="H274" s="75"/>
      <c r="I274" s="133"/>
      <c r="J274" s="77"/>
      <c r="K274" s="75"/>
      <c r="L274" s="133"/>
      <c r="M274" s="77"/>
      <c r="N274" s="75"/>
      <c r="O274" s="133"/>
      <c r="P274" s="77"/>
      <c r="Q274" s="75"/>
      <c r="R274" s="133"/>
      <c r="S274" s="77"/>
      <c r="T274" s="75"/>
      <c r="U274" s="133"/>
    </row>
    <row r="275" spans="1:21" ht="15.75" customHeight="1" x14ac:dyDescent="0.25">
      <c r="A275" s="4"/>
      <c r="D275" s="77"/>
      <c r="E275" s="75"/>
      <c r="F275" s="133"/>
      <c r="G275" s="77"/>
      <c r="H275" s="75"/>
      <c r="I275" s="133"/>
      <c r="J275" s="77"/>
      <c r="K275" s="75"/>
      <c r="L275" s="133"/>
      <c r="M275" s="77"/>
      <c r="N275" s="75"/>
      <c r="O275" s="133"/>
      <c r="P275" s="77"/>
      <c r="Q275" s="75"/>
      <c r="R275" s="133"/>
      <c r="S275" s="77"/>
      <c r="T275" s="75"/>
      <c r="U275" s="133"/>
    </row>
    <row r="276" spans="1:21" ht="15.75" customHeight="1" x14ac:dyDescent="0.25">
      <c r="A276" s="4"/>
      <c r="D276" s="77"/>
      <c r="E276" s="75"/>
      <c r="F276" s="133"/>
      <c r="G276" s="77"/>
      <c r="H276" s="75"/>
      <c r="I276" s="133"/>
      <c r="J276" s="77"/>
      <c r="K276" s="75"/>
      <c r="L276" s="133"/>
      <c r="M276" s="77"/>
      <c r="N276" s="75"/>
      <c r="O276" s="133"/>
      <c r="P276" s="77"/>
      <c r="Q276" s="75"/>
      <c r="R276" s="133"/>
      <c r="S276" s="77"/>
      <c r="T276" s="75"/>
      <c r="U276" s="133"/>
    </row>
    <row r="277" spans="1:21" ht="15.75" customHeight="1" x14ac:dyDescent="0.25">
      <c r="A277" s="4"/>
      <c r="D277" s="77"/>
      <c r="E277" s="75"/>
      <c r="F277" s="133"/>
      <c r="G277" s="77"/>
      <c r="H277" s="75"/>
      <c r="I277" s="133"/>
      <c r="J277" s="77"/>
      <c r="K277" s="75"/>
      <c r="L277" s="133"/>
      <c r="M277" s="77"/>
      <c r="N277" s="75"/>
      <c r="O277" s="133"/>
      <c r="P277" s="77"/>
      <c r="Q277" s="75"/>
      <c r="R277" s="133"/>
      <c r="S277" s="77"/>
      <c r="T277" s="75"/>
      <c r="U277" s="133"/>
    </row>
    <row r="278" spans="1:21" ht="15.75" customHeight="1" x14ac:dyDescent="0.25">
      <c r="A278" s="4"/>
      <c r="D278" s="77"/>
      <c r="E278" s="75"/>
      <c r="F278" s="133"/>
      <c r="G278" s="77"/>
      <c r="H278" s="75"/>
      <c r="I278" s="133"/>
      <c r="J278" s="77"/>
      <c r="K278" s="75"/>
      <c r="L278" s="133"/>
      <c r="M278" s="77"/>
      <c r="N278" s="75"/>
      <c r="O278" s="133"/>
      <c r="P278" s="77"/>
      <c r="Q278" s="75"/>
      <c r="R278" s="133"/>
      <c r="S278" s="77"/>
      <c r="T278" s="75"/>
      <c r="U278" s="133"/>
    </row>
    <row r="279" spans="1:21" ht="15.75" customHeight="1" x14ac:dyDescent="0.25">
      <c r="A279" s="4"/>
      <c r="D279" s="77"/>
      <c r="E279" s="75"/>
      <c r="F279" s="133"/>
      <c r="G279" s="77"/>
      <c r="H279" s="75"/>
      <c r="I279" s="133"/>
      <c r="J279" s="77"/>
      <c r="K279" s="75"/>
      <c r="L279" s="133"/>
      <c r="M279" s="77"/>
      <c r="N279" s="75"/>
      <c r="O279" s="133"/>
      <c r="P279" s="77"/>
      <c r="Q279" s="75"/>
      <c r="R279" s="133"/>
      <c r="S279" s="77"/>
      <c r="T279" s="75"/>
      <c r="U279" s="133"/>
    </row>
    <row r="280" spans="1:21" ht="15.75" customHeight="1" x14ac:dyDescent="0.25">
      <c r="A280" s="4"/>
      <c r="D280" s="77"/>
      <c r="E280" s="75"/>
      <c r="F280" s="133"/>
      <c r="G280" s="77"/>
      <c r="H280" s="75"/>
      <c r="I280" s="133"/>
      <c r="J280" s="77"/>
      <c r="K280" s="75"/>
      <c r="L280" s="133"/>
      <c r="M280" s="77"/>
      <c r="N280" s="75"/>
      <c r="O280" s="133"/>
      <c r="P280" s="77"/>
      <c r="Q280" s="75"/>
      <c r="R280" s="133"/>
      <c r="S280" s="77"/>
      <c r="T280" s="75"/>
      <c r="U280" s="133"/>
    </row>
    <row r="281" spans="1:21" ht="15.75" customHeight="1" x14ac:dyDescent="0.25">
      <c r="A281" s="4"/>
      <c r="D281" s="77"/>
      <c r="E281" s="75"/>
      <c r="F281" s="133"/>
      <c r="G281" s="77"/>
      <c r="H281" s="75"/>
      <c r="I281" s="133"/>
      <c r="J281" s="77"/>
      <c r="K281" s="75"/>
      <c r="L281" s="133"/>
      <c r="M281" s="77"/>
      <c r="N281" s="75"/>
      <c r="O281" s="133"/>
      <c r="P281" s="77"/>
      <c r="Q281" s="75"/>
      <c r="R281" s="133"/>
      <c r="S281" s="77"/>
      <c r="T281" s="75"/>
      <c r="U281" s="133"/>
    </row>
    <row r="282" spans="1:21" ht="15.75" customHeight="1" x14ac:dyDescent="0.25">
      <c r="A282" s="4"/>
      <c r="D282" s="77"/>
      <c r="E282" s="75"/>
      <c r="F282" s="133"/>
      <c r="G282" s="77"/>
      <c r="H282" s="75"/>
      <c r="I282" s="133"/>
      <c r="J282" s="77"/>
      <c r="K282" s="75"/>
      <c r="L282" s="133"/>
      <c r="M282" s="77"/>
      <c r="N282" s="75"/>
      <c r="O282" s="133"/>
      <c r="P282" s="77"/>
      <c r="Q282" s="75"/>
      <c r="R282" s="133"/>
      <c r="S282" s="77"/>
      <c r="T282" s="75"/>
      <c r="U282" s="133"/>
    </row>
    <row r="283" spans="1:21" ht="15.75" customHeight="1" x14ac:dyDescent="0.25">
      <c r="A283" s="4"/>
      <c r="D283" s="77"/>
      <c r="E283" s="75"/>
      <c r="F283" s="133"/>
      <c r="G283" s="77"/>
      <c r="H283" s="75"/>
      <c r="I283" s="133"/>
      <c r="J283" s="77"/>
      <c r="K283" s="75"/>
      <c r="L283" s="133"/>
      <c r="M283" s="77"/>
      <c r="N283" s="75"/>
      <c r="O283" s="133"/>
      <c r="P283" s="77"/>
      <c r="Q283" s="75"/>
      <c r="R283" s="133"/>
      <c r="S283" s="77"/>
      <c r="T283" s="75"/>
      <c r="U283" s="133"/>
    </row>
    <row r="284" spans="1:21" ht="15.75" customHeight="1" x14ac:dyDescent="0.25">
      <c r="A284" s="4"/>
      <c r="D284" s="77"/>
      <c r="E284" s="75"/>
      <c r="F284" s="133"/>
      <c r="G284" s="77"/>
      <c r="H284" s="75"/>
      <c r="I284" s="133"/>
      <c r="J284" s="77"/>
      <c r="K284" s="75"/>
      <c r="L284" s="133"/>
      <c r="M284" s="77"/>
      <c r="N284" s="75"/>
      <c r="O284" s="133"/>
      <c r="P284" s="77"/>
      <c r="Q284" s="75"/>
      <c r="R284" s="133"/>
      <c r="S284" s="77"/>
      <c r="T284" s="75"/>
      <c r="U284" s="133"/>
    </row>
    <row r="285" spans="1:21" ht="15.75" customHeight="1" x14ac:dyDescent="0.25">
      <c r="A285" s="4"/>
      <c r="D285" s="77"/>
      <c r="E285" s="75"/>
      <c r="F285" s="133"/>
      <c r="G285" s="77"/>
      <c r="H285" s="75"/>
      <c r="I285" s="133"/>
      <c r="J285" s="77"/>
      <c r="K285" s="75"/>
      <c r="L285" s="133"/>
      <c r="M285" s="77"/>
      <c r="N285" s="75"/>
      <c r="O285" s="133"/>
      <c r="P285" s="77"/>
      <c r="Q285" s="75"/>
      <c r="R285" s="133"/>
      <c r="S285" s="77"/>
      <c r="T285" s="75"/>
      <c r="U285" s="133"/>
    </row>
    <row r="286" spans="1:21" ht="15.75" customHeight="1" x14ac:dyDescent="0.25">
      <c r="A286" s="4"/>
      <c r="D286" s="77"/>
      <c r="E286" s="75"/>
      <c r="F286" s="133"/>
      <c r="G286" s="77"/>
      <c r="H286" s="75"/>
      <c r="I286" s="133"/>
      <c r="J286" s="77"/>
      <c r="K286" s="75"/>
      <c r="L286" s="133"/>
      <c r="M286" s="77"/>
      <c r="N286" s="75"/>
      <c r="O286" s="133"/>
      <c r="P286" s="77"/>
      <c r="Q286" s="75"/>
      <c r="R286" s="133"/>
      <c r="S286" s="77"/>
      <c r="T286" s="75"/>
      <c r="U286" s="133"/>
    </row>
    <row r="287" spans="1:21" ht="15.75" customHeight="1" x14ac:dyDescent="0.25">
      <c r="A287" s="4"/>
      <c r="D287" s="77"/>
      <c r="E287" s="75"/>
      <c r="F287" s="133"/>
      <c r="G287" s="77"/>
      <c r="H287" s="75"/>
      <c r="I287" s="133"/>
      <c r="J287" s="77"/>
      <c r="K287" s="75"/>
      <c r="L287" s="133"/>
      <c r="M287" s="77"/>
      <c r="N287" s="75"/>
      <c r="O287" s="133"/>
      <c r="P287" s="77"/>
      <c r="Q287" s="75"/>
      <c r="R287" s="133"/>
      <c r="S287" s="77"/>
      <c r="T287" s="75"/>
      <c r="U287" s="133"/>
    </row>
    <row r="288" spans="1:21" ht="15.75" customHeight="1" x14ac:dyDescent="0.25">
      <c r="A288" s="4"/>
      <c r="D288" s="77"/>
      <c r="E288" s="75"/>
      <c r="F288" s="133"/>
      <c r="G288" s="77"/>
      <c r="H288" s="75"/>
      <c r="I288" s="133"/>
      <c r="J288" s="77"/>
      <c r="K288" s="75"/>
      <c r="L288" s="133"/>
      <c r="M288" s="77"/>
      <c r="N288" s="75"/>
      <c r="O288" s="133"/>
      <c r="P288" s="77"/>
      <c r="Q288" s="75"/>
      <c r="R288" s="133"/>
      <c r="S288" s="77"/>
      <c r="T288" s="75"/>
      <c r="U288" s="133"/>
    </row>
    <row r="289" spans="1:21" ht="15.75" customHeight="1" x14ac:dyDescent="0.25">
      <c r="A289" s="4"/>
      <c r="D289" s="77"/>
      <c r="E289" s="75"/>
      <c r="F289" s="133"/>
      <c r="G289" s="77"/>
      <c r="H289" s="75"/>
      <c r="I289" s="133"/>
      <c r="J289" s="77"/>
      <c r="K289" s="75"/>
      <c r="L289" s="133"/>
      <c r="M289" s="77"/>
      <c r="N289" s="75"/>
      <c r="O289" s="133"/>
      <c r="P289" s="77"/>
      <c r="Q289" s="75"/>
      <c r="R289" s="133"/>
      <c r="S289" s="77"/>
      <c r="T289" s="75"/>
      <c r="U289" s="133"/>
    </row>
    <row r="290" spans="1:21" ht="15.75" customHeight="1" x14ac:dyDescent="0.25">
      <c r="A290" s="4"/>
      <c r="D290" s="77"/>
      <c r="E290" s="75"/>
      <c r="F290" s="133"/>
      <c r="G290" s="77"/>
      <c r="H290" s="75"/>
      <c r="I290" s="133"/>
      <c r="J290" s="77"/>
      <c r="K290" s="75"/>
      <c r="L290" s="133"/>
      <c r="M290" s="77"/>
      <c r="N290" s="75"/>
      <c r="O290" s="133"/>
      <c r="P290" s="77"/>
      <c r="Q290" s="75"/>
      <c r="R290" s="133"/>
      <c r="S290" s="77"/>
      <c r="T290" s="75"/>
      <c r="U290" s="133"/>
    </row>
    <row r="291" spans="1:21" ht="15.75" customHeight="1" x14ac:dyDescent="0.25">
      <c r="A291" s="4"/>
      <c r="D291" s="77"/>
      <c r="E291" s="75"/>
      <c r="F291" s="133"/>
      <c r="G291" s="77"/>
      <c r="H291" s="75"/>
      <c r="I291" s="133"/>
      <c r="J291" s="77"/>
      <c r="K291" s="75"/>
      <c r="L291" s="133"/>
      <c r="M291" s="77"/>
      <c r="N291" s="75"/>
      <c r="O291" s="133"/>
      <c r="P291" s="77"/>
      <c r="Q291" s="75"/>
      <c r="R291" s="133"/>
      <c r="S291" s="77"/>
      <c r="T291" s="75"/>
      <c r="U291" s="133"/>
    </row>
    <row r="292" spans="1:21" ht="15.75" customHeight="1" x14ac:dyDescent="0.25">
      <c r="A292" s="4"/>
      <c r="D292" s="77"/>
      <c r="E292" s="75"/>
      <c r="F292" s="133"/>
      <c r="G292" s="77"/>
      <c r="H292" s="75"/>
      <c r="I292" s="133"/>
      <c r="J292" s="77"/>
      <c r="K292" s="75"/>
      <c r="L292" s="133"/>
      <c r="M292" s="77"/>
      <c r="N292" s="75"/>
      <c r="O292" s="133"/>
      <c r="P292" s="77"/>
      <c r="Q292" s="75"/>
      <c r="R292" s="133"/>
      <c r="S292" s="77"/>
      <c r="T292" s="75"/>
      <c r="U292" s="133"/>
    </row>
    <row r="293" spans="1:21" ht="15.75" customHeight="1" x14ac:dyDescent="0.25">
      <c r="A293" s="4"/>
      <c r="D293" s="77"/>
      <c r="E293" s="75"/>
      <c r="F293" s="133"/>
      <c r="G293" s="77"/>
      <c r="H293" s="75"/>
      <c r="I293" s="133"/>
      <c r="J293" s="77"/>
      <c r="K293" s="75"/>
      <c r="L293" s="133"/>
      <c r="M293" s="77"/>
      <c r="N293" s="75"/>
      <c r="O293" s="133"/>
      <c r="P293" s="77"/>
      <c r="Q293" s="75"/>
      <c r="R293" s="133"/>
      <c r="S293" s="77"/>
      <c r="T293" s="75"/>
      <c r="U293" s="133"/>
    </row>
    <row r="294" spans="1:21" ht="15.75" customHeight="1" x14ac:dyDescent="0.25">
      <c r="A294" s="4"/>
      <c r="D294" s="77"/>
      <c r="E294" s="75"/>
      <c r="F294" s="133"/>
      <c r="G294" s="77"/>
      <c r="H294" s="75"/>
      <c r="I294" s="133"/>
      <c r="J294" s="77"/>
      <c r="K294" s="75"/>
      <c r="L294" s="133"/>
      <c r="M294" s="77"/>
      <c r="N294" s="75"/>
      <c r="O294" s="133"/>
      <c r="P294" s="77"/>
      <c r="Q294" s="75"/>
      <c r="R294" s="133"/>
      <c r="S294" s="77"/>
      <c r="T294" s="75"/>
      <c r="U294" s="133"/>
    </row>
    <row r="295" spans="1:21" ht="15.75" customHeight="1" x14ac:dyDescent="0.25">
      <c r="A295" s="4"/>
      <c r="D295" s="77"/>
      <c r="E295" s="75"/>
      <c r="F295" s="133"/>
      <c r="G295" s="77"/>
      <c r="H295" s="75"/>
      <c r="I295" s="133"/>
      <c r="J295" s="77"/>
      <c r="K295" s="75"/>
      <c r="L295" s="133"/>
      <c r="M295" s="77"/>
      <c r="N295" s="75"/>
      <c r="O295" s="133"/>
      <c r="P295" s="77"/>
      <c r="Q295" s="75"/>
      <c r="R295" s="133"/>
      <c r="S295" s="77"/>
      <c r="T295" s="75"/>
      <c r="U295" s="133"/>
    </row>
    <row r="296" spans="1:21" ht="15.75" customHeight="1" x14ac:dyDescent="0.25">
      <c r="A296" s="4"/>
      <c r="D296" s="77"/>
      <c r="E296" s="75"/>
      <c r="F296" s="133"/>
      <c r="G296" s="77"/>
      <c r="H296" s="75"/>
      <c r="I296" s="133"/>
      <c r="J296" s="77"/>
      <c r="K296" s="75"/>
      <c r="L296" s="133"/>
      <c r="M296" s="77"/>
      <c r="N296" s="75"/>
      <c r="O296" s="133"/>
      <c r="P296" s="77"/>
      <c r="Q296" s="75"/>
      <c r="R296" s="133"/>
      <c r="S296" s="77"/>
      <c r="T296" s="75"/>
      <c r="U296" s="133"/>
    </row>
    <row r="297" spans="1:21" ht="15.75" customHeight="1" x14ac:dyDescent="0.25">
      <c r="A297" s="4"/>
      <c r="D297" s="77"/>
      <c r="E297" s="75"/>
      <c r="F297" s="133"/>
      <c r="G297" s="77"/>
      <c r="H297" s="75"/>
      <c r="I297" s="133"/>
      <c r="J297" s="77"/>
      <c r="K297" s="75"/>
      <c r="L297" s="133"/>
      <c r="M297" s="77"/>
      <c r="N297" s="75"/>
      <c r="O297" s="133"/>
      <c r="P297" s="77"/>
      <c r="Q297" s="75"/>
      <c r="R297" s="133"/>
      <c r="S297" s="77"/>
      <c r="T297" s="75"/>
      <c r="U297" s="133"/>
    </row>
    <row r="298" spans="1:21" ht="15.75" customHeight="1" x14ac:dyDescent="0.25">
      <c r="A298" s="4"/>
      <c r="D298" s="77"/>
      <c r="E298" s="75"/>
      <c r="F298" s="133"/>
      <c r="G298" s="77"/>
      <c r="H298" s="75"/>
      <c r="I298" s="133"/>
      <c r="J298" s="77"/>
      <c r="K298" s="75"/>
      <c r="L298" s="133"/>
      <c r="M298" s="77"/>
      <c r="N298" s="75"/>
      <c r="O298" s="133"/>
      <c r="P298" s="77"/>
      <c r="Q298" s="75"/>
      <c r="R298" s="133"/>
      <c r="S298" s="77"/>
      <c r="T298" s="75"/>
      <c r="U298" s="133"/>
    </row>
    <row r="299" spans="1:21" ht="15.75" customHeight="1" x14ac:dyDescent="0.25">
      <c r="A299" s="4"/>
      <c r="D299" s="77"/>
      <c r="E299" s="75"/>
      <c r="F299" s="133"/>
      <c r="G299" s="77"/>
      <c r="H299" s="75"/>
      <c r="I299" s="133"/>
      <c r="J299" s="77"/>
      <c r="K299" s="75"/>
      <c r="L299" s="133"/>
      <c r="M299" s="77"/>
      <c r="N299" s="75"/>
      <c r="O299" s="133"/>
      <c r="P299" s="77"/>
      <c r="Q299" s="75"/>
      <c r="R299" s="133"/>
      <c r="S299" s="77"/>
      <c r="T299" s="75"/>
      <c r="U299" s="133"/>
    </row>
    <row r="300" spans="1:21" ht="15.75" customHeight="1" x14ac:dyDescent="0.25">
      <c r="A300" s="4"/>
      <c r="D300" s="77"/>
      <c r="E300" s="75"/>
      <c r="F300" s="133"/>
      <c r="G300" s="77"/>
      <c r="H300" s="75"/>
      <c r="I300" s="133"/>
      <c r="J300" s="77"/>
      <c r="K300" s="75"/>
      <c r="L300" s="133"/>
      <c r="M300" s="77"/>
      <c r="N300" s="75"/>
      <c r="O300" s="133"/>
      <c r="P300" s="77"/>
      <c r="Q300" s="75"/>
      <c r="R300" s="133"/>
      <c r="S300" s="77"/>
      <c r="T300" s="75"/>
      <c r="U300" s="133"/>
    </row>
    <row r="301" spans="1:21" ht="15.75" customHeight="1" x14ac:dyDescent="0.25">
      <c r="A301" s="4"/>
      <c r="D301" s="77"/>
      <c r="E301" s="75"/>
      <c r="F301" s="133"/>
      <c r="G301" s="77"/>
      <c r="H301" s="75"/>
      <c r="I301" s="133"/>
      <c r="J301" s="77"/>
      <c r="K301" s="75"/>
      <c r="L301" s="133"/>
      <c r="M301" s="77"/>
      <c r="N301" s="75"/>
      <c r="O301" s="133"/>
      <c r="P301" s="77"/>
      <c r="Q301" s="75"/>
      <c r="R301" s="133"/>
      <c r="S301" s="77"/>
      <c r="T301" s="75"/>
      <c r="U301" s="133"/>
    </row>
    <row r="302" spans="1:21" ht="15.75" customHeight="1" x14ac:dyDescent="0.25">
      <c r="A302" s="4"/>
      <c r="D302" s="77"/>
      <c r="E302" s="75"/>
      <c r="F302" s="133"/>
      <c r="G302" s="77"/>
      <c r="H302" s="75"/>
      <c r="I302" s="133"/>
      <c r="J302" s="77"/>
      <c r="K302" s="75"/>
      <c r="L302" s="133"/>
      <c r="M302" s="77"/>
      <c r="N302" s="75"/>
      <c r="O302" s="133"/>
      <c r="P302" s="77"/>
      <c r="Q302" s="75"/>
      <c r="R302" s="133"/>
      <c r="S302" s="77"/>
      <c r="T302" s="75"/>
      <c r="U302" s="133"/>
    </row>
    <row r="303" spans="1:21" ht="15.75" customHeight="1" x14ac:dyDescent="0.25">
      <c r="A303" s="4"/>
      <c r="D303" s="77"/>
      <c r="E303" s="75"/>
      <c r="F303" s="133"/>
      <c r="G303" s="77"/>
      <c r="H303" s="75"/>
      <c r="I303" s="133"/>
      <c r="J303" s="77"/>
      <c r="K303" s="75"/>
      <c r="L303" s="133"/>
      <c r="M303" s="77"/>
      <c r="N303" s="75"/>
      <c r="O303" s="133"/>
      <c r="P303" s="77"/>
      <c r="Q303" s="75"/>
      <c r="R303" s="133"/>
      <c r="S303" s="77"/>
      <c r="T303" s="75"/>
      <c r="U303" s="133"/>
    </row>
    <row r="304" spans="1:21" ht="15.75" customHeight="1" x14ac:dyDescent="0.25">
      <c r="A304" s="4"/>
      <c r="D304" s="77"/>
      <c r="E304" s="75"/>
      <c r="F304" s="133"/>
      <c r="G304" s="77"/>
      <c r="H304" s="75"/>
      <c r="I304" s="133"/>
      <c r="J304" s="77"/>
      <c r="K304" s="75"/>
      <c r="L304" s="133"/>
      <c r="M304" s="77"/>
      <c r="N304" s="75"/>
      <c r="O304" s="133"/>
      <c r="P304" s="77"/>
      <c r="Q304" s="75"/>
      <c r="R304" s="133"/>
      <c r="S304" s="77"/>
      <c r="T304" s="75"/>
      <c r="U304" s="133"/>
    </row>
    <row r="305" spans="1:21" ht="15.75" customHeight="1" x14ac:dyDescent="0.25">
      <c r="A305" s="4"/>
      <c r="D305" s="77"/>
      <c r="E305" s="75"/>
      <c r="F305" s="133"/>
      <c r="G305" s="77"/>
      <c r="H305" s="75"/>
      <c r="I305" s="133"/>
      <c r="J305" s="77"/>
      <c r="K305" s="75"/>
      <c r="L305" s="133"/>
      <c r="M305" s="77"/>
      <c r="N305" s="75"/>
      <c r="O305" s="133"/>
      <c r="P305" s="77"/>
      <c r="Q305" s="75"/>
      <c r="R305" s="133"/>
      <c r="S305" s="77"/>
      <c r="T305" s="75"/>
      <c r="U305" s="133"/>
    </row>
    <row r="306" spans="1:21" ht="15.75" customHeight="1" x14ac:dyDescent="0.25">
      <c r="A306" s="4"/>
      <c r="D306" s="77"/>
      <c r="E306" s="75"/>
      <c r="F306" s="133"/>
      <c r="G306" s="77"/>
      <c r="H306" s="75"/>
      <c r="I306" s="133"/>
      <c r="J306" s="77"/>
      <c r="K306" s="75"/>
      <c r="L306" s="133"/>
      <c r="M306" s="77"/>
      <c r="N306" s="75"/>
      <c r="O306" s="133"/>
      <c r="P306" s="77"/>
      <c r="Q306" s="75"/>
      <c r="R306" s="133"/>
      <c r="S306" s="77"/>
      <c r="T306" s="75"/>
      <c r="U306" s="133"/>
    </row>
    <row r="307" spans="1:21" ht="15.75" customHeight="1" x14ac:dyDescent="0.25">
      <c r="A307" s="4"/>
      <c r="D307" s="77"/>
      <c r="E307" s="75"/>
      <c r="F307" s="133"/>
      <c r="G307" s="77"/>
      <c r="H307" s="75"/>
      <c r="I307" s="133"/>
      <c r="J307" s="77"/>
      <c r="K307" s="75"/>
      <c r="L307" s="133"/>
      <c r="M307" s="77"/>
      <c r="N307" s="75"/>
      <c r="O307" s="133"/>
      <c r="P307" s="77"/>
      <c r="Q307" s="75"/>
      <c r="R307" s="133"/>
      <c r="S307" s="77"/>
      <c r="T307" s="75"/>
      <c r="U307" s="133"/>
    </row>
    <row r="308" spans="1:21" ht="15.75" customHeight="1" x14ac:dyDescent="0.25">
      <c r="A308" s="4"/>
      <c r="D308" s="77"/>
      <c r="E308" s="75"/>
      <c r="F308" s="133"/>
      <c r="G308" s="77"/>
      <c r="H308" s="75"/>
      <c r="I308" s="133"/>
      <c r="J308" s="77"/>
      <c r="K308" s="75"/>
      <c r="L308" s="133"/>
      <c r="M308" s="77"/>
      <c r="N308" s="75"/>
      <c r="O308" s="133"/>
      <c r="P308" s="77"/>
      <c r="Q308" s="75"/>
      <c r="R308" s="133"/>
      <c r="S308" s="77"/>
      <c r="T308" s="75"/>
      <c r="U308" s="133"/>
    </row>
    <row r="309" spans="1:21" ht="15.75" customHeight="1" x14ac:dyDescent="0.25">
      <c r="A309" s="4"/>
      <c r="D309" s="77"/>
      <c r="E309" s="75"/>
      <c r="F309" s="133"/>
      <c r="G309" s="77"/>
      <c r="H309" s="75"/>
      <c r="I309" s="133"/>
      <c r="J309" s="77"/>
      <c r="K309" s="75"/>
      <c r="L309" s="133"/>
      <c r="M309" s="77"/>
      <c r="N309" s="75"/>
      <c r="O309" s="133"/>
      <c r="P309" s="77"/>
      <c r="Q309" s="75"/>
      <c r="R309" s="133"/>
      <c r="S309" s="77"/>
      <c r="T309" s="75"/>
      <c r="U309" s="133"/>
    </row>
    <row r="310" spans="1:21" ht="15.75" customHeight="1" x14ac:dyDescent="0.25">
      <c r="A310" s="4"/>
      <c r="D310" s="77"/>
      <c r="E310" s="75"/>
      <c r="F310" s="133"/>
      <c r="G310" s="77"/>
      <c r="H310" s="75"/>
      <c r="I310" s="133"/>
      <c r="J310" s="77"/>
      <c r="K310" s="75"/>
      <c r="L310" s="133"/>
      <c r="M310" s="77"/>
      <c r="N310" s="75"/>
      <c r="O310" s="133"/>
      <c r="P310" s="77"/>
      <c r="Q310" s="75"/>
      <c r="R310" s="133"/>
      <c r="S310" s="77"/>
      <c r="T310" s="75"/>
      <c r="U310" s="133"/>
    </row>
    <row r="311" spans="1:21" ht="15.75" customHeight="1" x14ac:dyDescent="0.25">
      <c r="A311" s="4"/>
      <c r="D311" s="77"/>
      <c r="E311" s="75"/>
      <c r="F311" s="133"/>
      <c r="G311" s="77"/>
      <c r="H311" s="75"/>
      <c r="I311" s="133"/>
      <c r="J311" s="77"/>
      <c r="K311" s="75"/>
      <c r="L311" s="133"/>
      <c r="M311" s="77"/>
      <c r="N311" s="75"/>
      <c r="O311" s="133"/>
      <c r="P311" s="77"/>
      <c r="Q311" s="75"/>
      <c r="R311" s="133"/>
      <c r="S311" s="77"/>
      <c r="T311" s="75"/>
      <c r="U311" s="133"/>
    </row>
    <row r="312" spans="1:21" ht="15.75" customHeight="1" x14ac:dyDescent="0.25">
      <c r="A312" s="4"/>
      <c r="D312" s="77"/>
      <c r="E312" s="75"/>
      <c r="F312" s="133"/>
      <c r="G312" s="77"/>
      <c r="H312" s="75"/>
      <c r="I312" s="133"/>
      <c r="J312" s="77"/>
      <c r="K312" s="75"/>
      <c r="L312" s="133"/>
      <c r="M312" s="77"/>
      <c r="N312" s="75"/>
      <c r="O312" s="133"/>
      <c r="P312" s="77"/>
      <c r="Q312" s="75"/>
      <c r="R312" s="133"/>
      <c r="S312" s="77"/>
      <c r="T312" s="75"/>
      <c r="U312" s="133"/>
    </row>
    <row r="313" spans="1:21" ht="15.75" customHeight="1" x14ac:dyDescent="0.25">
      <c r="A313" s="4"/>
      <c r="D313" s="77"/>
      <c r="E313" s="75"/>
      <c r="F313" s="133"/>
      <c r="G313" s="77"/>
      <c r="H313" s="75"/>
      <c r="I313" s="133"/>
      <c r="J313" s="77"/>
      <c r="K313" s="75"/>
      <c r="L313" s="133"/>
      <c r="M313" s="77"/>
      <c r="N313" s="75"/>
      <c r="O313" s="133"/>
      <c r="P313" s="77"/>
      <c r="Q313" s="75"/>
      <c r="R313" s="133"/>
      <c r="S313" s="77"/>
      <c r="T313" s="75"/>
      <c r="U313" s="133"/>
    </row>
    <row r="314" spans="1:21" ht="15.75" customHeight="1" x14ac:dyDescent="0.25">
      <c r="A314" s="4"/>
      <c r="D314" s="77"/>
      <c r="E314" s="75"/>
      <c r="F314" s="133"/>
      <c r="G314" s="77"/>
      <c r="H314" s="75"/>
      <c r="I314" s="133"/>
      <c r="J314" s="77"/>
      <c r="K314" s="75"/>
      <c r="L314" s="133"/>
      <c r="M314" s="77"/>
      <c r="N314" s="75"/>
      <c r="O314" s="133"/>
      <c r="P314" s="77"/>
      <c r="Q314" s="75"/>
      <c r="R314" s="133"/>
      <c r="S314" s="77"/>
      <c r="T314" s="75"/>
      <c r="U314" s="133"/>
    </row>
    <row r="315" spans="1:21" ht="15.75" customHeight="1" x14ac:dyDescent="0.25">
      <c r="A315" s="4"/>
      <c r="D315" s="77"/>
      <c r="E315" s="75"/>
      <c r="F315" s="133"/>
      <c r="G315" s="77"/>
      <c r="H315" s="75"/>
      <c r="I315" s="133"/>
      <c r="J315" s="77"/>
      <c r="K315" s="75"/>
      <c r="L315" s="133"/>
      <c r="M315" s="77"/>
      <c r="N315" s="75"/>
      <c r="O315" s="133"/>
      <c r="P315" s="77"/>
      <c r="Q315" s="75"/>
      <c r="R315" s="133"/>
      <c r="S315" s="77"/>
      <c r="T315" s="75"/>
      <c r="U315" s="133"/>
    </row>
    <row r="316" spans="1:21" ht="15.75" customHeight="1" x14ac:dyDescent="0.25">
      <c r="A316" s="4"/>
      <c r="D316" s="77"/>
      <c r="E316" s="75"/>
      <c r="F316" s="133"/>
      <c r="G316" s="77"/>
      <c r="H316" s="75"/>
      <c r="I316" s="133"/>
      <c r="J316" s="77"/>
      <c r="K316" s="75"/>
      <c r="L316" s="133"/>
      <c r="M316" s="77"/>
      <c r="N316" s="75"/>
      <c r="O316" s="133"/>
      <c r="P316" s="77"/>
      <c r="Q316" s="75"/>
      <c r="R316" s="133"/>
      <c r="S316" s="77"/>
      <c r="T316" s="75"/>
      <c r="U316" s="133"/>
    </row>
    <row r="317" spans="1:21" ht="15.75" customHeight="1" x14ac:dyDescent="0.25">
      <c r="A317" s="4"/>
      <c r="D317" s="77"/>
      <c r="E317" s="75"/>
      <c r="F317" s="133"/>
      <c r="G317" s="77"/>
      <c r="H317" s="75"/>
      <c r="I317" s="133"/>
      <c r="J317" s="77"/>
      <c r="K317" s="75"/>
      <c r="L317" s="133"/>
      <c r="M317" s="77"/>
      <c r="N317" s="75"/>
      <c r="O317" s="133"/>
      <c r="P317" s="77"/>
      <c r="Q317" s="75"/>
      <c r="R317" s="133"/>
      <c r="S317" s="77"/>
      <c r="T317" s="75"/>
      <c r="U317" s="133"/>
    </row>
    <row r="318" spans="1:21" ht="15.75" customHeight="1" x14ac:dyDescent="0.25">
      <c r="A318" s="4"/>
      <c r="D318" s="77"/>
      <c r="E318" s="75"/>
      <c r="F318" s="133"/>
      <c r="G318" s="77"/>
      <c r="H318" s="75"/>
      <c r="I318" s="133"/>
      <c r="J318" s="77"/>
      <c r="K318" s="75"/>
      <c r="L318" s="133"/>
      <c r="M318" s="77"/>
      <c r="N318" s="75"/>
      <c r="O318" s="133"/>
      <c r="P318" s="77"/>
      <c r="Q318" s="75"/>
      <c r="R318" s="133"/>
      <c r="S318" s="77"/>
      <c r="T318" s="75"/>
      <c r="U318" s="133"/>
    </row>
    <row r="319" spans="1:21" ht="15.75" customHeight="1" x14ac:dyDescent="0.25">
      <c r="A319" s="4"/>
      <c r="D319" s="77"/>
      <c r="E319" s="75"/>
      <c r="F319" s="133"/>
      <c r="G319" s="77"/>
      <c r="H319" s="75"/>
      <c r="I319" s="133"/>
      <c r="J319" s="77"/>
      <c r="K319" s="75"/>
      <c r="L319" s="133"/>
      <c r="M319" s="77"/>
      <c r="N319" s="75"/>
      <c r="O319" s="133"/>
      <c r="P319" s="77"/>
      <c r="Q319" s="75"/>
      <c r="R319" s="133"/>
      <c r="S319" s="77"/>
      <c r="T319" s="75"/>
      <c r="U319" s="133"/>
    </row>
    <row r="320" spans="1:21" ht="15.75" customHeight="1" x14ac:dyDescent="0.25">
      <c r="A320" s="4"/>
      <c r="D320" s="77"/>
      <c r="E320" s="75"/>
      <c r="F320" s="133"/>
      <c r="G320" s="77"/>
      <c r="H320" s="75"/>
      <c r="I320" s="133"/>
      <c r="J320" s="77"/>
      <c r="K320" s="75"/>
      <c r="L320" s="133"/>
      <c r="M320" s="77"/>
      <c r="N320" s="75"/>
      <c r="O320" s="133"/>
      <c r="P320" s="77"/>
      <c r="Q320" s="75"/>
      <c r="R320" s="133"/>
      <c r="S320" s="77"/>
      <c r="T320" s="75"/>
      <c r="U320" s="133"/>
    </row>
    <row r="321" spans="1:21" ht="15.75" customHeight="1" x14ac:dyDescent="0.25">
      <c r="A321" s="4"/>
      <c r="D321" s="77"/>
      <c r="E321" s="75"/>
      <c r="F321" s="133"/>
      <c r="G321" s="77"/>
      <c r="H321" s="75"/>
      <c r="I321" s="133"/>
      <c r="J321" s="77"/>
      <c r="K321" s="75"/>
      <c r="L321" s="133"/>
      <c r="M321" s="77"/>
      <c r="N321" s="75"/>
      <c r="O321" s="133"/>
      <c r="P321" s="77"/>
      <c r="Q321" s="75"/>
      <c r="R321" s="133"/>
      <c r="S321" s="77"/>
      <c r="T321" s="75"/>
      <c r="U321" s="133"/>
    </row>
    <row r="322" spans="1:21" ht="15.75" customHeight="1" x14ac:dyDescent="0.25">
      <c r="A322" s="4"/>
      <c r="D322" s="77"/>
      <c r="E322" s="75"/>
      <c r="F322" s="133"/>
      <c r="G322" s="77"/>
      <c r="H322" s="75"/>
      <c r="I322" s="133"/>
      <c r="J322" s="77"/>
      <c r="K322" s="75"/>
      <c r="L322" s="133"/>
      <c r="M322" s="77"/>
      <c r="N322" s="75"/>
      <c r="O322" s="133"/>
      <c r="P322" s="77"/>
      <c r="Q322" s="75"/>
      <c r="R322" s="133"/>
      <c r="S322" s="77"/>
      <c r="T322" s="75"/>
      <c r="U322" s="133"/>
    </row>
    <row r="323" spans="1:21" ht="15.75" customHeight="1" x14ac:dyDescent="0.25">
      <c r="A323" s="4"/>
      <c r="D323" s="77"/>
      <c r="E323" s="75"/>
      <c r="F323" s="133"/>
      <c r="G323" s="77"/>
      <c r="H323" s="75"/>
      <c r="I323" s="133"/>
      <c r="J323" s="77"/>
      <c r="K323" s="75"/>
      <c r="L323" s="133"/>
      <c r="M323" s="77"/>
      <c r="N323" s="75"/>
      <c r="O323" s="133"/>
      <c r="P323" s="77"/>
      <c r="Q323" s="75"/>
      <c r="R323" s="133"/>
      <c r="S323" s="77"/>
      <c r="T323" s="75"/>
      <c r="U323" s="133"/>
    </row>
    <row r="324" spans="1:21" ht="15.75" customHeight="1" x14ac:dyDescent="0.25">
      <c r="A324" s="4"/>
      <c r="D324" s="77"/>
      <c r="E324" s="75"/>
      <c r="F324" s="133"/>
      <c r="G324" s="77"/>
      <c r="H324" s="75"/>
      <c r="I324" s="133"/>
      <c r="J324" s="77"/>
      <c r="K324" s="75"/>
      <c r="L324" s="133"/>
      <c r="M324" s="77"/>
      <c r="N324" s="75"/>
      <c r="O324" s="133"/>
      <c r="P324" s="77"/>
      <c r="Q324" s="75"/>
      <c r="R324" s="133"/>
      <c r="S324" s="77"/>
      <c r="T324" s="75"/>
      <c r="U324" s="133"/>
    </row>
    <row r="325" spans="1:21" ht="15.75" customHeight="1" x14ac:dyDescent="0.25">
      <c r="A325" s="4"/>
      <c r="D325" s="77"/>
      <c r="E325" s="75"/>
      <c r="F325" s="133"/>
      <c r="G325" s="77"/>
      <c r="H325" s="75"/>
      <c r="I325" s="133"/>
      <c r="J325" s="77"/>
      <c r="K325" s="75"/>
      <c r="L325" s="133"/>
      <c r="M325" s="77"/>
      <c r="N325" s="75"/>
      <c r="O325" s="133"/>
      <c r="P325" s="77"/>
      <c r="Q325" s="75"/>
      <c r="R325" s="133"/>
      <c r="S325" s="77"/>
      <c r="T325" s="75"/>
      <c r="U325" s="133"/>
    </row>
    <row r="326" spans="1:21" ht="15.75" customHeight="1" x14ac:dyDescent="0.25">
      <c r="A326" s="4"/>
      <c r="D326" s="77"/>
      <c r="E326" s="75"/>
      <c r="F326" s="133"/>
      <c r="G326" s="77"/>
      <c r="H326" s="75"/>
      <c r="I326" s="133"/>
      <c r="J326" s="77"/>
      <c r="K326" s="75"/>
      <c r="L326" s="133"/>
      <c r="M326" s="77"/>
      <c r="N326" s="75"/>
      <c r="O326" s="133"/>
      <c r="P326" s="77"/>
      <c r="Q326" s="75"/>
      <c r="R326" s="133"/>
      <c r="S326" s="77"/>
      <c r="T326" s="75"/>
      <c r="U326" s="133"/>
    </row>
    <row r="327" spans="1:21" ht="15.75" customHeight="1" x14ac:dyDescent="0.25">
      <c r="A327" s="4"/>
      <c r="D327" s="77"/>
      <c r="E327" s="75"/>
      <c r="F327" s="133"/>
      <c r="G327" s="77"/>
      <c r="H327" s="75"/>
      <c r="I327" s="133"/>
      <c r="J327" s="77"/>
      <c r="K327" s="75"/>
      <c r="L327" s="133"/>
      <c r="M327" s="77"/>
      <c r="N327" s="75"/>
      <c r="O327" s="133"/>
      <c r="P327" s="77"/>
      <c r="Q327" s="75"/>
      <c r="R327" s="133"/>
      <c r="S327" s="77"/>
      <c r="T327" s="75"/>
      <c r="U327" s="133"/>
    </row>
    <row r="328" spans="1:21" ht="15.75" customHeight="1" x14ac:dyDescent="0.25">
      <c r="A328" s="4"/>
      <c r="D328" s="77"/>
      <c r="E328" s="75"/>
      <c r="F328" s="133"/>
      <c r="G328" s="77"/>
      <c r="H328" s="75"/>
      <c r="I328" s="133"/>
      <c r="J328" s="77"/>
      <c r="K328" s="75"/>
      <c r="L328" s="133"/>
      <c r="M328" s="77"/>
      <c r="N328" s="75"/>
      <c r="O328" s="133"/>
      <c r="P328" s="77"/>
      <c r="Q328" s="75"/>
      <c r="R328" s="133"/>
      <c r="S328" s="77"/>
      <c r="T328" s="75"/>
      <c r="U328" s="133"/>
    </row>
    <row r="329" spans="1:21" ht="15.75" customHeight="1" x14ac:dyDescent="0.25">
      <c r="A329" s="4"/>
      <c r="D329" s="77"/>
      <c r="E329" s="75"/>
      <c r="F329" s="133"/>
      <c r="G329" s="77"/>
      <c r="H329" s="75"/>
      <c r="I329" s="133"/>
      <c r="J329" s="77"/>
      <c r="K329" s="75"/>
      <c r="L329" s="133"/>
      <c r="M329" s="77"/>
      <c r="N329" s="75"/>
      <c r="O329" s="133"/>
      <c r="P329" s="77"/>
      <c r="Q329" s="75"/>
      <c r="R329" s="133"/>
      <c r="S329" s="77"/>
      <c r="T329" s="75"/>
      <c r="U329" s="133"/>
    </row>
    <row r="330" spans="1:21" ht="15.75" customHeight="1" x14ac:dyDescent="0.25">
      <c r="A330" s="4"/>
      <c r="D330" s="77"/>
      <c r="E330" s="75"/>
      <c r="F330" s="133"/>
      <c r="G330" s="77"/>
      <c r="H330" s="75"/>
      <c r="I330" s="133"/>
      <c r="J330" s="77"/>
      <c r="K330" s="75"/>
      <c r="L330" s="133"/>
      <c r="M330" s="77"/>
      <c r="N330" s="75"/>
      <c r="O330" s="133"/>
      <c r="P330" s="77"/>
      <c r="Q330" s="75"/>
      <c r="R330" s="133"/>
      <c r="S330" s="77"/>
      <c r="T330" s="75"/>
      <c r="U330" s="133"/>
    </row>
    <row r="331" spans="1:21" ht="15.75" customHeight="1" x14ac:dyDescent="0.25">
      <c r="A331" s="4"/>
      <c r="D331" s="77"/>
      <c r="E331" s="75"/>
      <c r="F331" s="133"/>
      <c r="G331" s="77"/>
      <c r="H331" s="75"/>
      <c r="I331" s="133"/>
      <c r="J331" s="77"/>
      <c r="K331" s="75"/>
      <c r="L331" s="133"/>
      <c r="M331" s="77"/>
      <c r="N331" s="75"/>
      <c r="O331" s="133"/>
      <c r="P331" s="77"/>
      <c r="Q331" s="75"/>
      <c r="R331" s="133"/>
      <c r="S331" s="77"/>
      <c r="T331" s="75"/>
      <c r="U331" s="133"/>
    </row>
    <row r="332" spans="1:21" ht="15.75" customHeight="1" x14ac:dyDescent="0.25">
      <c r="A332" s="4"/>
      <c r="D332" s="77"/>
      <c r="E332" s="75"/>
      <c r="F332" s="133"/>
      <c r="G332" s="77"/>
      <c r="H332" s="75"/>
      <c r="I332" s="133"/>
      <c r="J332" s="77"/>
      <c r="K332" s="75"/>
      <c r="L332" s="133"/>
      <c r="M332" s="77"/>
      <c r="N332" s="75"/>
      <c r="O332" s="133"/>
      <c r="P332" s="77"/>
      <c r="Q332" s="75"/>
      <c r="R332" s="133"/>
      <c r="S332" s="77"/>
      <c r="T332" s="75"/>
      <c r="U332" s="133"/>
    </row>
    <row r="333" spans="1:21" ht="15.75" customHeight="1" x14ac:dyDescent="0.25">
      <c r="A333" s="4"/>
      <c r="D333" s="77"/>
      <c r="E333" s="75"/>
      <c r="F333" s="133"/>
      <c r="G333" s="77"/>
      <c r="H333" s="75"/>
      <c r="I333" s="133"/>
      <c r="J333" s="77"/>
      <c r="K333" s="75"/>
      <c r="L333" s="133"/>
      <c r="M333" s="77"/>
      <c r="N333" s="75"/>
      <c r="O333" s="133"/>
      <c r="P333" s="77"/>
      <c r="Q333" s="75"/>
      <c r="R333" s="133"/>
      <c r="S333" s="77"/>
      <c r="T333" s="75"/>
      <c r="U333" s="133"/>
    </row>
    <row r="334" spans="1:21" ht="15.75" customHeight="1" x14ac:dyDescent="0.25">
      <c r="A334" s="4"/>
      <c r="D334" s="77"/>
      <c r="E334" s="75"/>
      <c r="F334" s="133"/>
      <c r="G334" s="77"/>
      <c r="H334" s="75"/>
      <c r="I334" s="133"/>
      <c r="J334" s="77"/>
      <c r="K334" s="75"/>
      <c r="L334" s="133"/>
      <c r="M334" s="77"/>
      <c r="N334" s="75"/>
      <c r="O334" s="133"/>
      <c r="P334" s="77"/>
      <c r="Q334" s="75"/>
      <c r="R334" s="133"/>
      <c r="S334" s="77"/>
      <c r="T334" s="75"/>
      <c r="U334" s="133"/>
    </row>
    <row r="335" spans="1:21" ht="15.75" customHeight="1" x14ac:dyDescent="0.25">
      <c r="A335" s="4"/>
      <c r="D335" s="77"/>
      <c r="E335" s="75"/>
      <c r="F335" s="133"/>
      <c r="G335" s="77"/>
      <c r="H335" s="75"/>
      <c r="I335" s="133"/>
      <c r="J335" s="77"/>
      <c r="K335" s="75"/>
      <c r="L335" s="133"/>
      <c r="M335" s="77"/>
      <c r="N335" s="75"/>
      <c r="O335" s="133"/>
      <c r="P335" s="77"/>
      <c r="Q335" s="75"/>
      <c r="R335" s="133"/>
      <c r="S335" s="77"/>
      <c r="T335" s="75"/>
      <c r="U335" s="133"/>
    </row>
    <row r="336" spans="1:21" ht="15.75" customHeight="1" x14ac:dyDescent="0.25">
      <c r="A336" s="4"/>
      <c r="D336" s="77"/>
      <c r="E336" s="75"/>
      <c r="F336" s="133"/>
      <c r="G336" s="77"/>
      <c r="H336" s="75"/>
      <c r="I336" s="133"/>
      <c r="J336" s="77"/>
      <c r="K336" s="75"/>
      <c r="L336" s="133"/>
      <c r="M336" s="77"/>
      <c r="N336" s="75"/>
      <c r="O336" s="133"/>
      <c r="P336" s="77"/>
      <c r="Q336" s="75"/>
      <c r="R336" s="133"/>
      <c r="S336" s="77"/>
      <c r="T336" s="75"/>
      <c r="U336" s="133"/>
    </row>
    <row r="337" spans="1:21" ht="15.75" customHeight="1" x14ac:dyDescent="0.25">
      <c r="A337" s="4"/>
      <c r="D337" s="77"/>
      <c r="E337" s="75"/>
      <c r="F337" s="133"/>
      <c r="G337" s="77"/>
      <c r="H337" s="75"/>
      <c r="I337" s="133"/>
      <c r="J337" s="77"/>
      <c r="K337" s="75"/>
      <c r="L337" s="133"/>
      <c r="M337" s="77"/>
      <c r="N337" s="75"/>
      <c r="O337" s="133"/>
      <c r="P337" s="77"/>
      <c r="Q337" s="75"/>
      <c r="R337" s="133"/>
      <c r="S337" s="77"/>
      <c r="T337" s="75"/>
      <c r="U337" s="133"/>
    </row>
    <row r="338" spans="1:21" ht="15.75" customHeight="1" x14ac:dyDescent="0.25">
      <c r="A338" s="4"/>
      <c r="D338" s="77"/>
      <c r="E338" s="75"/>
      <c r="F338" s="133"/>
      <c r="G338" s="77"/>
      <c r="H338" s="75"/>
      <c r="I338" s="133"/>
      <c r="J338" s="77"/>
      <c r="K338" s="75"/>
      <c r="L338" s="133"/>
      <c r="M338" s="77"/>
      <c r="N338" s="75"/>
      <c r="O338" s="133"/>
      <c r="P338" s="77"/>
      <c r="Q338" s="75"/>
      <c r="R338" s="133"/>
      <c r="S338" s="77"/>
      <c r="T338" s="75"/>
      <c r="U338" s="133"/>
    </row>
    <row r="339" spans="1:21" ht="15.75" customHeight="1" x14ac:dyDescent="0.25">
      <c r="A339" s="4"/>
      <c r="D339" s="77"/>
      <c r="E339" s="75"/>
      <c r="F339" s="133"/>
      <c r="G339" s="77"/>
      <c r="H339" s="75"/>
      <c r="I339" s="133"/>
      <c r="J339" s="77"/>
      <c r="K339" s="75"/>
      <c r="L339" s="133"/>
      <c r="M339" s="77"/>
      <c r="N339" s="75"/>
      <c r="O339" s="133"/>
      <c r="P339" s="77"/>
      <c r="Q339" s="75"/>
      <c r="R339" s="133"/>
      <c r="S339" s="77"/>
      <c r="T339" s="75"/>
      <c r="U339" s="133"/>
    </row>
    <row r="340" spans="1:21" ht="15.75" customHeight="1" x14ac:dyDescent="0.25">
      <c r="A340" s="4"/>
      <c r="D340" s="77"/>
      <c r="E340" s="75"/>
      <c r="F340" s="133"/>
      <c r="G340" s="77"/>
      <c r="H340" s="75"/>
      <c r="I340" s="133"/>
      <c r="J340" s="77"/>
      <c r="K340" s="75"/>
      <c r="L340" s="133"/>
      <c r="M340" s="77"/>
      <c r="N340" s="75"/>
      <c r="O340" s="133"/>
      <c r="P340" s="77"/>
      <c r="Q340" s="75"/>
      <c r="R340" s="133"/>
      <c r="S340" s="77"/>
      <c r="T340" s="75"/>
      <c r="U340" s="133"/>
    </row>
    <row r="341" spans="1:21" ht="15.75" customHeight="1" x14ac:dyDescent="0.25">
      <c r="A341" s="4"/>
      <c r="D341" s="77"/>
      <c r="E341" s="75"/>
      <c r="F341" s="133"/>
      <c r="G341" s="77"/>
      <c r="H341" s="75"/>
      <c r="I341" s="133"/>
      <c r="J341" s="77"/>
      <c r="K341" s="75"/>
      <c r="L341" s="133"/>
      <c r="M341" s="77"/>
      <c r="N341" s="75"/>
      <c r="O341" s="133"/>
      <c r="P341" s="77"/>
      <c r="Q341" s="75"/>
      <c r="R341" s="133"/>
      <c r="S341" s="77"/>
      <c r="T341" s="75"/>
      <c r="U341" s="133"/>
    </row>
    <row r="342" spans="1:21" ht="15.75" customHeight="1" x14ac:dyDescent="0.25">
      <c r="A342" s="4"/>
      <c r="D342" s="77"/>
      <c r="E342" s="75"/>
      <c r="F342" s="133"/>
      <c r="G342" s="77"/>
      <c r="H342" s="75"/>
      <c r="I342" s="133"/>
      <c r="J342" s="77"/>
      <c r="K342" s="75"/>
      <c r="L342" s="133"/>
      <c r="M342" s="77"/>
      <c r="N342" s="75"/>
      <c r="O342" s="133"/>
      <c r="P342" s="77"/>
      <c r="Q342" s="75"/>
      <c r="R342" s="133"/>
      <c r="S342" s="77"/>
      <c r="T342" s="75"/>
      <c r="U342" s="133"/>
    </row>
    <row r="343" spans="1:21" ht="15.75" customHeight="1" x14ac:dyDescent="0.25">
      <c r="A343" s="4"/>
      <c r="D343" s="77"/>
      <c r="E343" s="75"/>
      <c r="F343" s="133"/>
      <c r="G343" s="77"/>
      <c r="H343" s="75"/>
      <c r="I343" s="133"/>
      <c r="J343" s="77"/>
      <c r="K343" s="75"/>
      <c r="L343" s="133"/>
      <c r="M343" s="77"/>
      <c r="N343" s="75"/>
      <c r="O343" s="133"/>
      <c r="P343" s="77"/>
      <c r="Q343" s="75"/>
      <c r="R343" s="133"/>
      <c r="S343" s="77"/>
      <c r="T343" s="75"/>
      <c r="U343" s="133"/>
    </row>
    <row r="344" spans="1:21" ht="15.75" customHeight="1" x14ac:dyDescent="0.25">
      <c r="A344" s="4"/>
      <c r="D344" s="77"/>
      <c r="E344" s="75"/>
      <c r="F344" s="133"/>
      <c r="G344" s="77"/>
      <c r="H344" s="75"/>
      <c r="I344" s="133"/>
      <c r="J344" s="77"/>
      <c r="K344" s="75"/>
      <c r="L344" s="133"/>
      <c r="M344" s="77"/>
      <c r="N344" s="75"/>
      <c r="O344" s="133"/>
      <c r="P344" s="77"/>
      <c r="Q344" s="75"/>
      <c r="R344" s="133"/>
      <c r="S344" s="77"/>
      <c r="T344" s="75"/>
      <c r="U344" s="133"/>
    </row>
    <row r="345" spans="1:21" ht="15.75" customHeight="1" x14ac:dyDescent="0.25">
      <c r="A345" s="4"/>
      <c r="D345" s="77"/>
      <c r="E345" s="75"/>
      <c r="F345" s="133"/>
      <c r="G345" s="77"/>
      <c r="H345" s="75"/>
      <c r="I345" s="133"/>
      <c r="J345" s="77"/>
      <c r="K345" s="75"/>
      <c r="L345" s="133"/>
      <c r="M345" s="77"/>
      <c r="N345" s="75"/>
      <c r="O345" s="133"/>
      <c r="P345" s="77"/>
      <c r="Q345" s="75"/>
      <c r="R345" s="133"/>
      <c r="S345" s="77"/>
      <c r="T345" s="75"/>
      <c r="U345" s="133"/>
    </row>
    <row r="346" spans="1:21" ht="15.75" customHeight="1" x14ac:dyDescent="0.25">
      <c r="A346" s="4"/>
      <c r="D346" s="77"/>
      <c r="E346" s="75"/>
      <c r="F346" s="133"/>
      <c r="G346" s="77"/>
      <c r="H346" s="75"/>
      <c r="I346" s="133"/>
      <c r="J346" s="77"/>
      <c r="K346" s="75"/>
      <c r="L346" s="133"/>
      <c r="M346" s="77"/>
      <c r="N346" s="75"/>
      <c r="O346" s="133"/>
      <c r="P346" s="77"/>
      <c r="Q346" s="75"/>
      <c r="R346" s="133"/>
      <c r="S346" s="77"/>
      <c r="T346" s="75"/>
      <c r="U346" s="133"/>
    </row>
    <row r="347" spans="1:21" ht="15.75" customHeight="1" x14ac:dyDescent="0.25">
      <c r="A347" s="4"/>
      <c r="D347" s="77"/>
      <c r="E347" s="75"/>
      <c r="F347" s="133"/>
      <c r="G347" s="77"/>
      <c r="H347" s="75"/>
      <c r="I347" s="133"/>
      <c r="J347" s="77"/>
      <c r="K347" s="75"/>
      <c r="L347" s="133"/>
      <c r="M347" s="77"/>
      <c r="N347" s="75"/>
      <c r="O347" s="133"/>
      <c r="P347" s="77"/>
      <c r="Q347" s="75"/>
      <c r="R347" s="133"/>
      <c r="S347" s="77"/>
      <c r="T347" s="75"/>
      <c r="U347" s="133"/>
    </row>
    <row r="348" spans="1:21" ht="15.75" customHeight="1" x14ac:dyDescent="0.25">
      <c r="A348" s="4"/>
      <c r="D348" s="77"/>
      <c r="E348" s="75"/>
      <c r="F348" s="133"/>
      <c r="G348" s="77"/>
      <c r="H348" s="75"/>
      <c r="I348" s="133"/>
      <c r="J348" s="77"/>
      <c r="K348" s="75"/>
      <c r="L348" s="133"/>
      <c r="M348" s="77"/>
      <c r="N348" s="75"/>
      <c r="O348" s="133"/>
      <c r="P348" s="77"/>
      <c r="Q348" s="75"/>
      <c r="R348" s="133"/>
      <c r="S348" s="77"/>
      <c r="T348" s="75"/>
      <c r="U348" s="133"/>
    </row>
    <row r="349" spans="1:21" ht="15.75" customHeight="1" x14ac:dyDescent="0.25">
      <c r="A349" s="4"/>
      <c r="D349" s="77"/>
      <c r="E349" s="75"/>
      <c r="F349" s="133"/>
      <c r="G349" s="77"/>
      <c r="H349" s="75"/>
      <c r="I349" s="133"/>
      <c r="J349" s="77"/>
      <c r="K349" s="75"/>
      <c r="L349" s="133"/>
      <c r="M349" s="77"/>
      <c r="N349" s="75"/>
      <c r="O349" s="133"/>
      <c r="P349" s="77"/>
      <c r="Q349" s="75"/>
      <c r="R349" s="133"/>
      <c r="S349" s="77"/>
      <c r="T349" s="75"/>
      <c r="U349" s="133"/>
    </row>
    <row r="350" spans="1:21" ht="15.75" customHeight="1" x14ac:dyDescent="0.25">
      <c r="A350" s="4"/>
      <c r="D350" s="77"/>
      <c r="E350" s="75"/>
      <c r="F350" s="133"/>
      <c r="G350" s="77"/>
      <c r="H350" s="75"/>
      <c r="I350" s="133"/>
      <c r="J350" s="77"/>
      <c r="K350" s="75"/>
      <c r="L350" s="133"/>
      <c r="M350" s="77"/>
      <c r="N350" s="75"/>
      <c r="O350" s="133"/>
      <c r="P350" s="77"/>
      <c r="Q350" s="75"/>
      <c r="R350" s="133"/>
      <c r="S350" s="77"/>
      <c r="T350" s="75"/>
      <c r="U350" s="133"/>
    </row>
    <row r="351" spans="1:21" ht="15.75" customHeight="1" x14ac:dyDescent="0.25">
      <c r="A351" s="4"/>
      <c r="D351" s="77"/>
      <c r="E351" s="75"/>
      <c r="F351" s="133"/>
      <c r="G351" s="77"/>
      <c r="H351" s="75"/>
      <c r="I351" s="133"/>
      <c r="J351" s="77"/>
      <c r="K351" s="75"/>
      <c r="L351" s="133"/>
      <c r="M351" s="77"/>
      <c r="N351" s="75"/>
      <c r="O351" s="133"/>
      <c r="P351" s="77"/>
      <c r="Q351" s="75"/>
      <c r="R351" s="133"/>
      <c r="S351" s="77"/>
      <c r="T351" s="75"/>
      <c r="U351" s="133"/>
    </row>
    <row r="352" spans="1:21" ht="15.75" customHeight="1" x14ac:dyDescent="0.25">
      <c r="A352" s="4"/>
      <c r="D352" s="77"/>
      <c r="E352" s="75"/>
      <c r="F352" s="133"/>
      <c r="G352" s="77"/>
      <c r="H352" s="75"/>
      <c r="I352" s="133"/>
      <c r="J352" s="77"/>
      <c r="K352" s="75"/>
      <c r="L352" s="133"/>
      <c r="M352" s="77"/>
      <c r="N352" s="75"/>
      <c r="O352" s="133"/>
      <c r="P352" s="77"/>
      <c r="Q352" s="75"/>
      <c r="R352" s="133"/>
      <c r="S352" s="77"/>
      <c r="T352" s="75"/>
      <c r="U352" s="133"/>
    </row>
    <row r="353" spans="1:21" ht="15.75" customHeight="1" x14ac:dyDescent="0.25">
      <c r="A353" s="4"/>
      <c r="D353" s="77"/>
      <c r="E353" s="75"/>
      <c r="F353" s="133"/>
      <c r="G353" s="77"/>
      <c r="H353" s="75"/>
      <c r="I353" s="133"/>
      <c r="J353" s="77"/>
      <c r="K353" s="75"/>
      <c r="L353" s="133"/>
      <c r="M353" s="77"/>
      <c r="N353" s="75"/>
      <c r="O353" s="133"/>
      <c r="P353" s="77"/>
      <c r="Q353" s="75"/>
      <c r="R353" s="133"/>
      <c r="S353" s="77"/>
      <c r="T353" s="75"/>
      <c r="U353" s="133"/>
    </row>
    <row r="354" spans="1:21" ht="15.75" customHeight="1" x14ac:dyDescent="0.25">
      <c r="A354" s="4"/>
      <c r="D354" s="77"/>
      <c r="E354" s="75"/>
      <c r="F354" s="133"/>
      <c r="G354" s="77"/>
      <c r="H354" s="75"/>
      <c r="I354" s="133"/>
      <c r="J354" s="77"/>
      <c r="K354" s="75"/>
      <c r="L354" s="133"/>
      <c r="M354" s="77"/>
      <c r="N354" s="75"/>
      <c r="O354" s="133"/>
      <c r="P354" s="77"/>
      <c r="Q354" s="75"/>
      <c r="R354" s="133"/>
      <c r="S354" s="77"/>
      <c r="T354" s="75"/>
      <c r="U354" s="133"/>
    </row>
    <row r="355" spans="1:21" ht="15.75" customHeight="1" x14ac:dyDescent="0.25">
      <c r="A355" s="4"/>
      <c r="D355" s="77"/>
      <c r="E355" s="75"/>
      <c r="F355" s="133"/>
      <c r="G355" s="77"/>
      <c r="H355" s="75"/>
      <c r="I355" s="133"/>
      <c r="J355" s="77"/>
      <c r="K355" s="75"/>
      <c r="L355" s="133"/>
      <c r="M355" s="77"/>
      <c r="N355" s="75"/>
      <c r="O355" s="133"/>
      <c r="P355" s="77"/>
      <c r="Q355" s="75"/>
      <c r="R355" s="133"/>
      <c r="S355" s="77"/>
      <c r="T355" s="75"/>
      <c r="U355" s="133"/>
    </row>
    <row r="356" spans="1:21" ht="15.75" customHeight="1" x14ac:dyDescent="0.25">
      <c r="A356" s="4"/>
      <c r="D356" s="77"/>
      <c r="E356" s="75"/>
      <c r="F356" s="133"/>
      <c r="G356" s="77"/>
      <c r="H356" s="75"/>
      <c r="I356" s="133"/>
      <c r="J356" s="77"/>
      <c r="K356" s="75"/>
      <c r="L356" s="133"/>
      <c r="M356" s="77"/>
      <c r="N356" s="75"/>
      <c r="O356" s="133"/>
      <c r="P356" s="77"/>
      <c r="Q356" s="75"/>
      <c r="R356" s="133"/>
      <c r="S356" s="77"/>
      <c r="T356" s="75"/>
      <c r="U356" s="133"/>
    </row>
    <row r="357" spans="1:21" ht="15.75" customHeight="1" x14ac:dyDescent="0.25">
      <c r="A357" s="4"/>
      <c r="D357" s="77"/>
      <c r="E357" s="75"/>
      <c r="F357" s="133"/>
      <c r="G357" s="77"/>
      <c r="H357" s="75"/>
      <c r="I357" s="133"/>
      <c r="J357" s="77"/>
      <c r="K357" s="75"/>
      <c r="L357" s="133"/>
      <c r="M357" s="77"/>
      <c r="N357" s="75"/>
      <c r="O357" s="133"/>
      <c r="P357" s="77"/>
      <c r="Q357" s="75"/>
      <c r="R357" s="133"/>
      <c r="S357" s="77"/>
      <c r="T357" s="75"/>
      <c r="U357" s="133"/>
    </row>
    <row r="358" spans="1:21" ht="15.75" customHeight="1" x14ac:dyDescent="0.25">
      <c r="A358" s="4"/>
      <c r="D358" s="77"/>
      <c r="E358" s="75"/>
      <c r="F358" s="133"/>
      <c r="G358" s="77"/>
      <c r="H358" s="75"/>
      <c r="I358" s="133"/>
      <c r="J358" s="77"/>
      <c r="K358" s="75"/>
      <c r="L358" s="133"/>
      <c r="M358" s="77"/>
      <c r="N358" s="75"/>
      <c r="O358" s="133"/>
      <c r="P358" s="77"/>
      <c r="Q358" s="75"/>
      <c r="R358" s="133"/>
      <c r="S358" s="77"/>
      <c r="T358" s="75"/>
      <c r="U358" s="133"/>
    </row>
    <row r="359" spans="1:21" ht="15.75" customHeight="1" x14ac:dyDescent="0.25">
      <c r="A359" s="4"/>
      <c r="D359" s="77"/>
      <c r="E359" s="75"/>
      <c r="F359" s="133"/>
      <c r="G359" s="77"/>
      <c r="H359" s="75"/>
      <c r="I359" s="133"/>
      <c r="J359" s="77"/>
      <c r="K359" s="75"/>
      <c r="L359" s="133"/>
      <c r="M359" s="77"/>
      <c r="N359" s="75"/>
      <c r="O359" s="133"/>
      <c r="P359" s="77"/>
      <c r="Q359" s="75"/>
      <c r="R359" s="133"/>
      <c r="S359" s="77"/>
      <c r="T359" s="75"/>
      <c r="U359" s="133"/>
    </row>
    <row r="360" spans="1:21" ht="15.75" customHeight="1" x14ac:dyDescent="0.25">
      <c r="A360" s="4"/>
      <c r="D360" s="77"/>
      <c r="E360" s="75"/>
      <c r="F360" s="133"/>
      <c r="G360" s="77"/>
      <c r="H360" s="75"/>
      <c r="I360" s="133"/>
      <c r="J360" s="77"/>
      <c r="K360" s="75"/>
      <c r="L360" s="133"/>
      <c r="M360" s="77"/>
      <c r="N360" s="75"/>
      <c r="O360" s="133"/>
      <c r="P360" s="77"/>
      <c r="Q360" s="75"/>
      <c r="R360" s="133"/>
      <c r="S360" s="77"/>
      <c r="T360" s="75"/>
      <c r="U360" s="133"/>
    </row>
    <row r="361" spans="1:21" ht="15.75" customHeight="1" x14ac:dyDescent="0.25">
      <c r="A361" s="4"/>
      <c r="D361" s="77"/>
      <c r="E361" s="75"/>
      <c r="F361" s="133"/>
      <c r="G361" s="77"/>
      <c r="H361" s="75"/>
      <c r="I361" s="133"/>
      <c r="J361" s="77"/>
      <c r="K361" s="75"/>
      <c r="L361" s="133"/>
      <c r="M361" s="77"/>
      <c r="N361" s="75"/>
      <c r="O361" s="133"/>
      <c r="P361" s="77"/>
      <c r="Q361" s="75"/>
      <c r="R361" s="133"/>
      <c r="S361" s="77"/>
      <c r="T361" s="75"/>
      <c r="U361" s="133"/>
    </row>
    <row r="362" spans="1:21" ht="15.75" customHeight="1" x14ac:dyDescent="0.25">
      <c r="A362" s="4"/>
      <c r="D362" s="77"/>
      <c r="E362" s="75"/>
      <c r="F362" s="133"/>
      <c r="G362" s="77"/>
      <c r="H362" s="75"/>
      <c r="I362" s="133"/>
      <c r="J362" s="77"/>
      <c r="K362" s="75"/>
      <c r="L362" s="133"/>
      <c r="M362" s="77"/>
      <c r="N362" s="75"/>
      <c r="O362" s="133"/>
      <c r="P362" s="77"/>
      <c r="Q362" s="75"/>
      <c r="R362" s="133"/>
      <c r="S362" s="77"/>
      <c r="T362" s="75"/>
      <c r="U362" s="133"/>
    </row>
    <row r="363" spans="1:21" ht="15.75" customHeight="1" x14ac:dyDescent="0.25">
      <c r="A363" s="4"/>
      <c r="D363" s="77"/>
      <c r="E363" s="75"/>
      <c r="F363" s="133"/>
      <c r="G363" s="77"/>
      <c r="H363" s="75"/>
      <c r="I363" s="133"/>
      <c r="J363" s="77"/>
      <c r="K363" s="75"/>
      <c r="L363" s="133"/>
      <c r="M363" s="77"/>
      <c r="N363" s="75"/>
      <c r="O363" s="133"/>
      <c r="P363" s="77"/>
      <c r="Q363" s="75"/>
      <c r="R363" s="133"/>
      <c r="S363" s="77"/>
      <c r="T363" s="75"/>
      <c r="U363" s="133"/>
    </row>
    <row r="364" spans="1:21" ht="15.75" customHeight="1" x14ac:dyDescent="0.25">
      <c r="A364" s="4"/>
      <c r="D364" s="77"/>
      <c r="E364" s="75"/>
      <c r="F364" s="133"/>
      <c r="G364" s="77"/>
      <c r="H364" s="75"/>
      <c r="I364" s="133"/>
      <c r="J364" s="77"/>
      <c r="K364" s="75"/>
      <c r="L364" s="133"/>
      <c r="M364" s="77"/>
      <c r="N364" s="75"/>
      <c r="O364" s="133"/>
      <c r="P364" s="77"/>
      <c r="Q364" s="75"/>
      <c r="R364" s="133"/>
      <c r="S364" s="77"/>
      <c r="T364" s="75"/>
      <c r="U364" s="133"/>
    </row>
    <row r="365" spans="1:21" ht="15.75" customHeight="1" x14ac:dyDescent="0.25">
      <c r="A365" s="4"/>
      <c r="D365" s="77"/>
      <c r="E365" s="75"/>
      <c r="F365" s="133"/>
      <c r="G365" s="77"/>
      <c r="H365" s="75"/>
      <c r="I365" s="133"/>
      <c r="J365" s="77"/>
      <c r="K365" s="75"/>
      <c r="L365" s="133"/>
      <c r="M365" s="77"/>
      <c r="N365" s="75"/>
      <c r="O365" s="133"/>
      <c r="P365" s="77"/>
      <c r="Q365" s="75"/>
      <c r="R365" s="133"/>
      <c r="S365" s="77"/>
      <c r="T365" s="75"/>
      <c r="U365" s="133"/>
    </row>
    <row r="366" spans="1:21" ht="15.75" customHeight="1" x14ac:dyDescent="0.25">
      <c r="A366" s="4"/>
      <c r="D366" s="77"/>
      <c r="E366" s="75"/>
      <c r="F366" s="133"/>
      <c r="G366" s="77"/>
      <c r="H366" s="75"/>
      <c r="I366" s="133"/>
      <c r="J366" s="77"/>
      <c r="K366" s="75"/>
      <c r="L366" s="133"/>
      <c r="M366" s="77"/>
      <c r="N366" s="75"/>
      <c r="O366" s="133"/>
      <c r="P366" s="77"/>
      <c r="Q366" s="75"/>
      <c r="R366" s="133"/>
      <c r="S366" s="77"/>
      <c r="T366" s="75"/>
      <c r="U366" s="133"/>
    </row>
    <row r="367" spans="1:21" ht="15.75" customHeight="1" x14ac:dyDescent="0.25">
      <c r="A367" s="4"/>
      <c r="D367" s="77"/>
      <c r="E367" s="75"/>
      <c r="F367" s="133"/>
      <c r="G367" s="77"/>
      <c r="H367" s="75"/>
      <c r="I367" s="133"/>
      <c r="J367" s="77"/>
      <c r="K367" s="75"/>
      <c r="L367" s="133"/>
      <c r="M367" s="77"/>
      <c r="N367" s="75"/>
      <c r="O367" s="133"/>
      <c r="P367" s="77"/>
      <c r="Q367" s="75"/>
      <c r="R367" s="133"/>
      <c r="S367" s="77"/>
      <c r="T367" s="75"/>
      <c r="U367" s="133"/>
    </row>
    <row r="368" spans="1:21" ht="15.75" customHeight="1" x14ac:dyDescent="0.25">
      <c r="A368" s="4"/>
      <c r="D368" s="77"/>
      <c r="E368" s="75"/>
      <c r="F368" s="133"/>
      <c r="G368" s="77"/>
      <c r="H368" s="75"/>
      <c r="I368" s="133"/>
      <c r="J368" s="77"/>
      <c r="K368" s="75"/>
      <c r="L368" s="133"/>
      <c r="M368" s="77"/>
      <c r="N368" s="75"/>
      <c r="O368" s="133"/>
      <c r="P368" s="77"/>
      <c r="Q368" s="75"/>
      <c r="R368" s="133"/>
      <c r="S368" s="77"/>
      <c r="T368" s="75"/>
      <c r="U368" s="133"/>
    </row>
    <row r="369" spans="1:21" ht="15.75" customHeight="1" x14ac:dyDescent="0.25">
      <c r="A369" s="4"/>
      <c r="D369" s="77"/>
      <c r="E369" s="75"/>
      <c r="F369" s="133"/>
      <c r="G369" s="77"/>
      <c r="H369" s="75"/>
      <c r="I369" s="133"/>
      <c r="J369" s="77"/>
      <c r="K369" s="75"/>
      <c r="L369" s="133"/>
      <c r="M369" s="77"/>
      <c r="N369" s="75"/>
      <c r="O369" s="133"/>
      <c r="P369" s="77"/>
      <c r="Q369" s="75"/>
      <c r="R369" s="133"/>
      <c r="S369" s="77"/>
      <c r="T369" s="75"/>
      <c r="U369" s="133"/>
    </row>
    <row r="370" spans="1:21" ht="15.75" customHeight="1" x14ac:dyDescent="0.25">
      <c r="A370" s="4"/>
      <c r="D370" s="77"/>
      <c r="E370" s="75"/>
      <c r="F370" s="133"/>
      <c r="G370" s="77"/>
      <c r="H370" s="75"/>
      <c r="I370" s="133"/>
      <c r="J370" s="77"/>
      <c r="K370" s="75"/>
      <c r="L370" s="133"/>
      <c r="M370" s="77"/>
      <c r="N370" s="75"/>
      <c r="O370" s="133"/>
      <c r="P370" s="77"/>
      <c r="Q370" s="75"/>
      <c r="R370" s="133"/>
      <c r="S370" s="77"/>
      <c r="T370" s="75"/>
      <c r="U370" s="133"/>
    </row>
    <row r="371" spans="1:21" ht="15.75" customHeight="1" x14ac:dyDescent="0.25">
      <c r="A371" s="4"/>
      <c r="D371" s="77"/>
      <c r="E371" s="75"/>
      <c r="F371" s="133"/>
      <c r="G371" s="77"/>
      <c r="H371" s="75"/>
      <c r="I371" s="133"/>
      <c r="J371" s="77"/>
      <c r="K371" s="75"/>
      <c r="L371" s="133"/>
      <c r="M371" s="77"/>
      <c r="N371" s="75"/>
      <c r="O371" s="133"/>
      <c r="P371" s="77"/>
      <c r="Q371" s="75"/>
      <c r="R371" s="133"/>
      <c r="S371" s="77"/>
      <c r="T371" s="75"/>
      <c r="U371" s="133"/>
    </row>
    <row r="372" spans="1:21" ht="15.75" customHeight="1" x14ac:dyDescent="0.25">
      <c r="A372" s="4"/>
      <c r="D372" s="77"/>
      <c r="E372" s="75"/>
      <c r="F372" s="133"/>
      <c r="G372" s="77"/>
      <c r="H372" s="75"/>
      <c r="I372" s="133"/>
      <c r="J372" s="77"/>
      <c r="K372" s="75"/>
      <c r="L372" s="133"/>
      <c r="M372" s="77"/>
      <c r="N372" s="75"/>
      <c r="O372" s="133"/>
      <c r="P372" s="77"/>
      <c r="Q372" s="75"/>
      <c r="R372" s="133"/>
      <c r="S372" s="77"/>
      <c r="T372" s="75"/>
      <c r="U372" s="133"/>
    </row>
    <row r="373" spans="1:21" ht="15.75" customHeight="1" x14ac:dyDescent="0.25">
      <c r="A373" s="4"/>
      <c r="D373" s="77"/>
      <c r="E373" s="75"/>
      <c r="F373" s="133"/>
      <c r="G373" s="77"/>
      <c r="H373" s="75"/>
      <c r="I373" s="133"/>
      <c r="J373" s="77"/>
      <c r="K373" s="75"/>
      <c r="L373" s="133"/>
      <c r="M373" s="77"/>
      <c r="N373" s="75"/>
      <c r="O373" s="133"/>
      <c r="P373" s="77"/>
      <c r="Q373" s="75"/>
      <c r="R373" s="133"/>
      <c r="S373" s="77"/>
      <c r="T373" s="75"/>
      <c r="U373" s="133"/>
    </row>
    <row r="374" spans="1:21" ht="15.75" customHeight="1" x14ac:dyDescent="0.25">
      <c r="A374" s="4"/>
      <c r="D374" s="77"/>
      <c r="E374" s="75"/>
      <c r="F374" s="133"/>
      <c r="G374" s="77"/>
      <c r="H374" s="75"/>
      <c r="I374" s="133"/>
      <c r="J374" s="77"/>
      <c r="K374" s="75"/>
      <c r="L374" s="133"/>
      <c r="M374" s="77"/>
      <c r="N374" s="75"/>
      <c r="O374" s="133"/>
      <c r="P374" s="77"/>
      <c r="Q374" s="75"/>
      <c r="R374" s="133"/>
      <c r="S374" s="77"/>
      <c r="T374" s="75"/>
      <c r="U374" s="133"/>
    </row>
    <row r="375" spans="1:21" ht="15.75" customHeight="1" x14ac:dyDescent="0.25">
      <c r="A375" s="4"/>
      <c r="D375" s="77"/>
      <c r="E375" s="75"/>
      <c r="F375" s="133"/>
      <c r="G375" s="77"/>
      <c r="H375" s="75"/>
      <c r="I375" s="133"/>
      <c r="J375" s="77"/>
      <c r="K375" s="75"/>
      <c r="L375" s="133"/>
      <c r="M375" s="77"/>
      <c r="N375" s="75"/>
      <c r="O375" s="133"/>
      <c r="P375" s="77"/>
      <c r="Q375" s="75"/>
      <c r="R375" s="133"/>
      <c r="S375" s="77"/>
      <c r="T375" s="75"/>
      <c r="U375" s="133"/>
    </row>
    <row r="376" spans="1:21" ht="15.75" customHeight="1" x14ac:dyDescent="0.25">
      <c r="A376" s="4"/>
      <c r="D376" s="77"/>
      <c r="E376" s="75"/>
      <c r="F376" s="133"/>
      <c r="G376" s="77"/>
      <c r="H376" s="75"/>
      <c r="I376" s="133"/>
      <c r="J376" s="77"/>
      <c r="K376" s="75"/>
      <c r="L376" s="133"/>
      <c r="M376" s="77"/>
      <c r="N376" s="75"/>
      <c r="O376" s="133"/>
      <c r="P376" s="77"/>
      <c r="Q376" s="75"/>
      <c r="R376" s="133"/>
      <c r="S376" s="77"/>
      <c r="T376" s="75"/>
      <c r="U376" s="133"/>
    </row>
    <row r="377" spans="1:21" ht="15.75" customHeight="1" x14ac:dyDescent="0.25">
      <c r="A377" s="4"/>
      <c r="D377" s="77"/>
      <c r="E377" s="75"/>
      <c r="F377" s="133"/>
      <c r="G377" s="77"/>
      <c r="H377" s="75"/>
      <c r="I377" s="133"/>
      <c r="J377" s="77"/>
      <c r="K377" s="75"/>
      <c r="L377" s="133"/>
      <c r="M377" s="77"/>
      <c r="N377" s="75"/>
      <c r="O377" s="133"/>
      <c r="P377" s="77"/>
      <c r="Q377" s="75"/>
      <c r="R377" s="133"/>
      <c r="S377" s="77"/>
      <c r="T377" s="75"/>
      <c r="U377" s="133"/>
    </row>
    <row r="378" spans="1:21" ht="15.75" customHeight="1" x14ac:dyDescent="0.25">
      <c r="A378" s="4"/>
      <c r="D378" s="77"/>
      <c r="E378" s="75"/>
      <c r="F378" s="133"/>
      <c r="G378" s="77"/>
      <c r="H378" s="75"/>
      <c r="I378" s="133"/>
      <c r="J378" s="77"/>
      <c r="K378" s="75"/>
      <c r="L378" s="133"/>
      <c r="M378" s="77"/>
      <c r="N378" s="75"/>
      <c r="O378" s="133"/>
      <c r="P378" s="77"/>
      <c r="Q378" s="75"/>
      <c r="R378" s="133"/>
      <c r="S378" s="77"/>
      <c r="T378" s="75"/>
      <c r="U378" s="133"/>
    </row>
    <row r="379" spans="1:21" ht="15.75" customHeight="1" x14ac:dyDescent="0.25">
      <c r="A379" s="4"/>
      <c r="D379" s="77"/>
      <c r="E379" s="75"/>
      <c r="F379" s="133"/>
      <c r="G379" s="77"/>
      <c r="H379" s="75"/>
      <c r="I379" s="133"/>
      <c r="J379" s="77"/>
      <c r="K379" s="75"/>
      <c r="L379" s="133"/>
      <c r="M379" s="77"/>
      <c r="N379" s="75"/>
      <c r="O379" s="133"/>
      <c r="P379" s="77"/>
      <c r="Q379" s="75"/>
      <c r="R379" s="133"/>
      <c r="S379" s="77"/>
      <c r="T379" s="75"/>
      <c r="U379" s="133"/>
    </row>
    <row r="380" spans="1:21" ht="15.75" customHeight="1" x14ac:dyDescent="0.25">
      <c r="A380" s="4"/>
      <c r="D380" s="77"/>
      <c r="E380" s="75"/>
      <c r="F380" s="133"/>
      <c r="G380" s="77"/>
      <c r="H380" s="75"/>
      <c r="I380" s="133"/>
      <c r="J380" s="77"/>
      <c r="K380" s="75"/>
      <c r="L380" s="133"/>
      <c r="M380" s="77"/>
      <c r="N380" s="75"/>
      <c r="O380" s="133"/>
      <c r="P380" s="77"/>
      <c r="Q380" s="75"/>
      <c r="R380" s="133"/>
      <c r="S380" s="77"/>
      <c r="T380" s="75"/>
      <c r="U380" s="133"/>
    </row>
    <row r="381" spans="1:21" ht="15.75" customHeight="1" x14ac:dyDescent="0.25">
      <c r="A381" s="4"/>
      <c r="D381" s="77"/>
      <c r="E381" s="75"/>
      <c r="F381" s="133"/>
      <c r="G381" s="77"/>
      <c r="H381" s="75"/>
      <c r="I381" s="133"/>
      <c r="J381" s="77"/>
      <c r="K381" s="75"/>
      <c r="L381" s="133"/>
      <c r="M381" s="77"/>
      <c r="N381" s="75"/>
      <c r="O381" s="133"/>
      <c r="P381" s="77"/>
      <c r="Q381" s="75"/>
      <c r="R381" s="133"/>
      <c r="S381" s="77"/>
      <c r="T381" s="75"/>
      <c r="U381" s="133"/>
    </row>
    <row r="382" spans="1:21" ht="15.75" customHeight="1" x14ac:dyDescent="0.25">
      <c r="A382" s="4"/>
      <c r="D382" s="77"/>
      <c r="E382" s="75"/>
      <c r="F382" s="133"/>
      <c r="G382" s="77"/>
      <c r="H382" s="75"/>
      <c r="I382" s="133"/>
      <c r="J382" s="77"/>
      <c r="K382" s="75"/>
      <c r="L382" s="133"/>
      <c r="M382" s="77"/>
      <c r="N382" s="75"/>
      <c r="O382" s="133"/>
      <c r="P382" s="77"/>
      <c r="Q382" s="75"/>
      <c r="R382" s="133"/>
      <c r="S382" s="77"/>
      <c r="T382" s="75"/>
      <c r="U382" s="133"/>
    </row>
    <row r="383" spans="1:21" ht="15.75" customHeight="1" x14ac:dyDescent="0.25">
      <c r="A383" s="4"/>
      <c r="D383" s="77"/>
      <c r="E383" s="75"/>
      <c r="F383" s="133"/>
      <c r="G383" s="77"/>
      <c r="H383" s="75"/>
      <c r="I383" s="133"/>
      <c r="J383" s="77"/>
      <c r="K383" s="75"/>
      <c r="L383" s="133"/>
      <c r="M383" s="77"/>
      <c r="N383" s="75"/>
      <c r="O383" s="133"/>
      <c r="P383" s="77"/>
      <c r="Q383" s="75"/>
      <c r="R383" s="133"/>
      <c r="S383" s="77"/>
      <c r="T383" s="75"/>
      <c r="U383" s="133"/>
    </row>
    <row r="384" spans="1:21" ht="15.75" customHeight="1" x14ac:dyDescent="0.25">
      <c r="A384" s="4"/>
      <c r="D384" s="77"/>
      <c r="E384" s="75"/>
      <c r="F384" s="133"/>
      <c r="G384" s="77"/>
      <c r="H384" s="75"/>
      <c r="I384" s="133"/>
      <c r="J384" s="77"/>
      <c r="K384" s="75"/>
      <c r="L384" s="133"/>
      <c r="M384" s="77"/>
      <c r="N384" s="75"/>
      <c r="O384" s="133"/>
      <c r="P384" s="77"/>
      <c r="Q384" s="75"/>
      <c r="R384" s="133"/>
      <c r="S384" s="77"/>
      <c r="T384" s="75"/>
      <c r="U384" s="133"/>
    </row>
    <row r="385" spans="1:21" ht="15.75" customHeight="1" x14ac:dyDescent="0.25">
      <c r="A385" s="4"/>
      <c r="D385" s="77"/>
      <c r="E385" s="75"/>
      <c r="F385" s="133"/>
      <c r="G385" s="77"/>
      <c r="H385" s="75"/>
      <c r="I385" s="133"/>
      <c r="J385" s="77"/>
      <c r="K385" s="75"/>
      <c r="L385" s="133"/>
      <c r="M385" s="77"/>
      <c r="N385" s="75"/>
      <c r="O385" s="133"/>
      <c r="P385" s="77"/>
      <c r="Q385" s="75"/>
      <c r="R385" s="133"/>
      <c r="S385" s="77"/>
      <c r="T385" s="75"/>
      <c r="U385" s="133"/>
    </row>
    <row r="386" spans="1:21" ht="15.75" customHeight="1" x14ac:dyDescent="0.25">
      <c r="A386" s="4"/>
      <c r="D386" s="77"/>
      <c r="E386" s="75"/>
      <c r="F386" s="133"/>
      <c r="G386" s="77"/>
      <c r="H386" s="75"/>
      <c r="I386" s="133"/>
      <c r="J386" s="77"/>
      <c r="K386" s="75"/>
      <c r="L386" s="133"/>
      <c r="M386" s="77"/>
      <c r="N386" s="75"/>
      <c r="O386" s="133"/>
      <c r="P386" s="77"/>
      <c r="Q386" s="75"/>
      <c r="R386" s="133"/>
      <c r="S386" s="77"/>
      <c r="T386" s="75"/>
      <c r="U386" s="133"/>
    </row>
    <row r="387" spans="1:21" ht="15.75" customHeight="1" x14ac:dyDescent="0.25">
      <c r="A387" s="4"/>
      <c r="D387" s="77"/>
      <c r="E387" s="75"/>
      <c r="F387" s="133"/>
      <c r="G387" s="77"/>
      <c r="H387" s="75"/>
      <c r="I387" s="133"/>
      <c r="J387" s="77"/>
      <c r="K387" s="75"/>
      <c r="L387" s="133"/>
      <c r="M387" s="77"/>
      <c r="N387" s="75"/>
      <c r="O387" s="133"/>
      <c r="P387" s="77"/>
      <c r="Q387" s="75"/>
      <c r="R387" s="133"/>
      <c r="S387" s="77"/>
      <c r="T387" s="75"/>
      <c r="U387" s="133"/>
    </row>
    <row r="388" spans="1:21" ht="15.75" customHeight="1" x14ac:dyDescent="0.25">
      <c r="A388" s="4"/>
      <c r="D388" s="77"/>
      <c r="E388" s="75"/>
      <c r="F388" s="133"/>
      <c r="G388" s="77"/>
      <c r="H388" s="75"/>
      <c r="I388" s="133"/>
      <c r="J388" s="77"/>
      <c r="K388" s="75"/>
      <c r="L388" s="133"/>
      <c r="M388" s="77"/>
      <c r="N388" s="75"/>
      <c r="O388" s="133"/>
      <c r="P388" s="77"/>
      <c r="Q388" s="75"/>
      <c r="R388" s="133"/>
      <c r="S388" s="77"/>
      <c r="T388" s="75"/>
      <c r="U388" s="133"/>
    </row>
    <row r="389" spans="1:21" ht="15.75" customHeight="1" x14ac:dyDescent="0.25">
      <c r="A389" s="4"/>
      <c r="D389" s="77"/>
      <c r="E389" s="75"/>
      <c r="F389" s="133"/>
      <c r="G389" s="77"/>
      <c r="H389" s="75"/>
      <c r="I389" s="133"/>
      <c r="J389" s="77"/>
      <c r="K389" s="75"/>
      <c r="L389" s="133"/>
      <c r="M389" s="77"/>
      <c r="N389" s="75"/>
      <c r="O389" s="133"/>
      <c r="P389" s="77"/>
      <c r="Q389" s="75"/>
      <c r="R389" s="133"/>
      <c r="S389" s="77"/>
      <c r="T389" s="75"/>
      <c r="U389" s="133"/>
    </row>
    <row r="390" spans="1:21" ht="15.75" customHeight="1" x14ac:dyDescent="0.25">
      <c r="A390" s="4"/>
      <c r="D390" s="77"/>
      <c r="E390" s="75"/>
      <c r="F390" s="133"/>
      <c r="G390" s="77"/>
      <c r="H390" s="75"/>
      <c r="I390" s="133"/>
      <c r="J390" s="77"/>
      <c r="K390" s="75"/>
      <c r="L390" s="133"/>
      <c r="M390" s="77"/>
      <c r="N390" s="75"/>
      <c r="O390" s="133"/>
      <c r="P390" s="77"/>
      <c r="Q390" s="75"/>
      <c r="R390" s="133"/>
      <c r="S390" s="77"/>
      <c r="T390" s="75"/>
      <c r="U390" s="133"/>
    </row>
    <row r="391" spans="1:21" ht="15.75" customHeight="1" x14ac:dyDescent="0.25">
      <c r="A391" s="4"/>
      <c r="D391" s="77"/>
      <c r="E391" s="75"/>
      <c r="F391" s="133"/>
      <c r="G391" s="77"/>
      <c r="H391" s="75"/>
      <c r="I391" s="133"/>
      <c r="J391" s="77"/>
      <c r="K391" s="75"/>
      <c r="L391" s="133"/>
      <c r="M391" s="77"/>
      <c r="N391" s="75"/>
      <c r="O391" s="133"/>
      <c r="P391" s="77"/>
      <c r="Q391" s="75"/>
      <c r="R391" s="133"/>
      <c r="S391" s="77"/>
      <c r="T391" s="75"/>
      <c r="U391" s="133"/>
    </row>
    <row r="392" spans="1:21" ht="15.75" customHeight="1" x14ac:dyDescent="0.25">
      <c r="A392" s="4"/>
      <c r="D392" s="77"/>
      <c r="E392" s="75"/>
      <c r="F392" s="133"/>
      <c r="G392" s="77"/>
      <c r="H392" s="75"/>
      <c r="I392" s="133"/>
      <c r="J392" s="77"/>
      <c r="K392" s="75"/>
      <c r="L392" s="133"/>
      <c r="M392" s="77"/>
      <c r="N392" s="75"/>
      <c r="O392" s="133"/>
      <c r="P392" s="77"/>
      <c r="Q392" s="75"/>
      <c r="R392" s="133"/>
      <c r="S392" s="77"/>
      <c r="T392" s="75"/>
      <c r="U392" s="133"/>
    </row>
    <row r="393" spans="1:21" ht="15.75" customHeight="1" x14ac:dyDescent="0.25">
      <c r="A393" s="4"/>
      <c r="D393" s="77"/>
      <c r="E393" s="75"/>
      <c r="F393" s="133"/>
      <c r="G393" s="77"/>
      <c r="H393" s="75"/>
      <c r="I393" s="133"/>
      <c r="J393" s="77"/>
      <c r="K393" s="75"/>
      <c r="L393" s="133"/>
      <c r="M393" s="77"/>
      <c r="N393" s="75"/>
      <c r="O393" s="133"/>
      <c r="P393" s="77"/>
      <c r="Q393" s="75"/>
      <c r="R393" s="133"/>
      <c r="S393" s="77"/>
      <c r="T393" s="75"/>
      <c r="U393" s="133"/>
    </row>
    <row r="394" spans="1:21" ht="15.75" customHeight="1" x14ac:dyDescent="0.25">
      <c r="A394" s="4"/>
      <c r="D394" s="77"/>
      <c r="E394" s="75"/>
      <c r="F394" s="133"/>
      <c r="G394" s="77"/>
      <c r="H394" s="75"/>
      <c r="I394" s="133"/>
      <c r="J394" s="77"/>
      <c r="K394" s="75"/>
      <c r="L394" s="133"/>
      <c r="M394" s="77"/>
      <c r="N394" s="75"/>
      <c r="O394" s="133"/>
      <c r="P394" s="77"/>
      <c r="Q394" s="75"/>
      <c r="R394" s="133"/>
      <c r="S394" s="77"/>
      <c r="T394" s="75"/>
      <c r="U394" s="133"/>
    </row>
    <row r="395" spans="1:21" ht="15.75" customHeight="1" x14ac:dyDescent="0.25">
      <c r="A395" s="4"/>
      <c r="D395" s="77"/>
      <c r="E395" s="75"/>
      <c r="F395" s="133"/>
      <c r="G395" s="77"/>
      <c r="H395" s="75"/>
      <c r="I395" s="133"/>
      <c r="J395" s="77"/>
      <c r="K395" s="75"/>
      <c r="L395" s="133"/>
      <c r="M395" s="77"/>
      <c r="N395" s="75"/>
      <c r="O395" s="133"/>
      <c r="P395" s="77"/>
      <c r="Q395" s="75"/>
      <c r="R395" s="133"/>
      <c r="S395" s="77"/>
      <c r="T395" s="75"/>
      <c r="U395" s="133"/>
    </row>
    <row r="396" spans="1:21" ht="15.75" customHeight="1" x14ac:dyDescent="0.25">
      <c r="A396" s="4"/>
      <c r="D396" s="77"/>
      <c r="E396" s="75"/>
      <c r="F396" s="133"/>
      <c r="G396" s="77"/>
      <c r="H396" s="75"/>
      <c r="I396" s="133"/>
      <c r="J396" s="77"/>
      <c r="K396" s="75"/>
      <c r="L396" s="133"/>
      <c r="M396" s="77"/>
      <c r="N396" s="75"/>
      <c r="O396" s="133"/>
      <c r="P396" s="77"/>
      <c r="Q396" s="75"/>
      <c r="R396" s="133"/>
      <c r="S396" s="77"/>
      <c r="T396" s="75"/>
      <c r="U396" s="133"/>
    </row>
    <row r="397" spans="1:21" ht="15.75" customHeight="1" x14ac:dyDescent="0.25">
      <c r="A397" s="4"/>
      <c r="D397" s="77"/>
      <c r="E397" s="75"/>
      <c r="F397" s="133"/>
      <c r="G397" s="77"/>
      <c r="H397" s="75"/>
      <c r="I397" s="133"/>
      <c r="J397" s="77"/>
      <c r="K397" s="75"/>
      <c r="L397" s="133"/>
      <c r="M397" s="77"/>
      <c r="N397" s="75"/>
      <c r="O397" s="133"/>
      <c r="P397" s="77"/>
      <c r="Q397" s="75"/>
      <c r="R397" s="133"/>
      <c r="S397" s="77"/>
      <c r="T397" s="75"/>
      <c r="U397" s="133"/>
    </row>
    <row r="398" spans="1:21" ht="15.75" customHeight="1" x14ac:dyDescent="0.25">
      <c r="A398" s="4"/>
      <c r="D398" s="77"/>
      <c r="E398" s="75"/>
      <c r="F398" s="133"/>
      <c r="G398" s="77"/>
      <c r="H398" s="75"/>
      <c r="I398" s="133"/>
      <c r="J398" s="77"/>
      <c r="K398" s="75"/>
      <c r="L398" s="133"/>
      <c r="M398" s="77"/>
      <c r="N398" s="75"/>
      <c r="O398" s="133"/>
      <c r="P398" s="77"/>
      <c r="Q398" s="75"/>
      <c r="R398" s="133"/>
      <c r="S398" s="77"/>
      <c r="T398" s="75"/>
      <c r="U398" s="133"/>
    </row>
    <row r="399" spans="1:21" ht="15.75" customHeight="1" x14ac:dyDescent="0.25">
      <c r="A399" s="4"/>
      <c r="D399" s="77"/>
      <c r="E399" s="75"/>
      <c r="F399" s="133"/>
      <c r="G399" s="77"/>
      <c r="H399" s="75"/>
      <c r="I399" s="133"/>
      <c r="J399" s="77"/>
      <c r="K399" s="75"/>
      <c r="L399" s="133"/>
      <c r="M399" s="77"/>
      <c r="N399" s="75"/>
      <c r="O399" s="133"/>
      <c r="P399" s="77"/>
      <c r="Q399" s="75"/>
      <c r="R399" s="133"/>
      <c r="S399" s="77"/>
      <c r="T399" s="75"/>
      <c r="U399" s="133"/>
    </row>
    <row r="400" spans="1:21" ht="15.75" customHeight="1" x14ac:dyDescent="0.25">
      <c r="A400" s="4"/>
      <c r="D400" s="77"/>
      <c r="E400" s="75"/>
      <c r="F400" s="133"/>
      <c r="G400" s="77"/>
      <c r="H400" s="75"/>
      <c r="I400" s="133"/>
      <c r="J400" s="77"/>
      <c r="K400" s="75"/>
      <c r="L400" s="133"/>
      <c r="M400" s="77"/>
      <c r="N400" s="75"/>
      <c r="O400" s="133"/>
      <c r="P400" s="77"/>
      <c r="Q400" s="75"/>
      <c r="R400" s="133"/>
      <c r="S400" s="77"/>
      <c r="T400" s="75"/>
      <c r="U400" s="133"/>
    </row>
    <row r="401" spans="1:21" ht="15.75" customHeight="1" x14ac:dyDescent="0.25">
      <c r="A401" s="4"/>
      <c r="D401" s="77"/>
      <c r="E401" s="75"/>
      <c r="F401" s="133"/>
      <c r="G401" s="77"/>
      <c r="H401" s="75"/>
      <c r="I401" s="133"/>
      <c r="J401" s="77"/>
      <c r="K401" s="75"/>
      <c r="L401" s="133"/>
      <c r="M401" s="77"/>
      <c r="N401" s="75"/>
      <c r="O401" s="133"/>
      <c r="P401" s="77"/>
      <c r="Q401" s="75"/>
      <c r="R401" s="133"/>
      <c r="S401" s="77"/>
      <c r="T401" s="75"/>
      <c r="U401" s="133"/>
    </row>
    <row r="402" spans="1:21" ht="15.75" customHeight="1" x14ac:dyDescent="0.25">
      <c r="A402" s="4"/>
      <c r="D402" s="77"/>
      <c r="E402" s="75"/>
      <c r="F402" s="133"/>
      <c r="G402" s="77"/>
      <c r="H402" s="75"/>
      <c r="I402" s="133"/>
      <c r="J402" s="77"/>
      <c r="K402" s="75"/>
      <c r="L402" s="133"/>
      <c r="M402" s="77"/>
      <c r="N402" s="75"/>
      <c r="O402" s="133"/>
      <c r="P402" s="77"/>
      <c r="Q402" s="75"/>
      <c r="R402" s="133"/>
      <c r="S402" s="77"/>
      <c r="T402" s="75"/>
      <c r="U402" s="133"/>
    </row>
    <row r="403" spans="1:21" ht="15.75" customHeight="1" x14ac:dyDescent="0.25">
      <c r="A403" s="4"/>
      <c r="D403" s="77"/>
      <c r="E403" s="75"/>
      <c r="F403" s="133"/>
      <c r="G403" s="77"/>
      <c r="H403" s="75"/>
      <c r="I403" s="133"/>
      <c r="J403" s="77"/>
      <c r="K403" s="75"/>
      <c r="L403" s="133"/>
      <c r="M403" s="77"/>
      <c r="N403" s="75"/>
      <c r="O403" s="133"/>
      <c r="P403" s="77"/>
      <c r="Q403" s="75"/>
      <c r="R403" s="133"/>
      <c r="S403" s="77"/>
      <c r="T403" s="75"/>
      <c r="U403" s="133"/>
    </row>
    <row r="404" spans="1:21" ht="15.75" customHeight="1" x14ac:dyDescent="0.25">
      <c r="A404" s="4"/>
      <c r="D404" s="77"/>
      <c r="E404" s="75"/>
      <c r="F404" s="133"/>
      <c r="G404" s="77"/>
      <c r="H404" s="75"/>
      <c r="I404" s="133"/>
      <c r="J404" s="77"/>
      <c r="K404" s="75"/>
      <c r="L404" s="133"/>
      <c r="M404" s="77"/>
      <c r="N404" s="75"/>
      <c r="O404" s="133"/>
      <c r="P404" s="77"/>
      <c r="Q404" s="75"/>
      <c r="R404" s="133"/>
      <c r="S404" s="77"/>
      <c r="T404" s="75"/>
      <c r="U404" s="133"/>
    </row>
    <row r="405" spans="1:21" ht="15.75" customHeight="1" x14ac:dyDescent="0.25">
      <c r="A405" s="4"/>
      <c r="D405" s="77"/>
      <c r="E405" s="75"/>
      <c r="F405" s="133"/>
      <c r="G405" s="77"/>
      <c r="H405" s="75"/>
      <c r="I405" s="133"/>
      <c r="J405" s="77"/>
      <c r="K405" s="75"/>
      <c r="L405" s="133"/>
      <c r="M405" s="77"/>
      <c r="N405" s="75"/>
      <c r="O405" s="133"/>
      <c r="P405" s="77"/>
      <c r="Q405" s="75"/>
      <c r="R405" s="133"/>
      <c r="S405" s="77"/>
      <c r="T405" s="75"/>
      <c r="U405" s="133"/>
    </row>
    <row r="406" spans="1:21" ht="15.75" customHeight="1" x14ac:dyDescent="0.25">
      <c r="A406" s="4"/>
      <c r="D406" s="77"/>
      <c r="E406" s="75"/>
      <c r="F406" s="133"/>
      <c r="G406" s="77"/>
      <c r="H406" s="75"/>
      <c r="I406" s="133"/>
      <c r="J406" s="77"/>
      <c r="K406" s="75"/>
      <c r="L406" s="133"/>
      <c r="M406" s="77"/>
      <c r="N406" s="75"/>
      <c r="O406" s="133"/>
      <c r="P406" s="77"/>
      <c r="Q406" s="75"/>
      <c r="R406" s="133"/>
      <c r="S406" s="77"/>
      <c r="T406" s="75"/>
      <c r="U406" s="133"/>
    </row>
    <row r="407" spans="1:21" ht="15.75" customHeight="1" x14ac:dyDescent="0.25">
      <c r="A407" s="4"/>
      <c r="D407" s="77"/>
      <c r="E407" s="75"/>
      <c r="F407" s="133"/>
      <c r="G407" s="77"/>
      <c r="H407" s="75"/>
      <c r="I407" s="133"/>
      <c r="J407" s="77"/>
      <c r="K407" s="75"/>
      <c r="L407" s="133"/>
      <c r="M407" s="77"/>
      <c r="N407" s="75"/>
      <c r="O407" s="133"/>
      <c r="P407" s="77"/>
      <c r="Q407" s="75"/>
      <c r="R407" s="133"/>
      <c r="S407" s="77"/>
      <c r="T407" s="75"/>
      <c r="U407" s="133"/>
    </row>
    <row r="408" spans="1:21" ht="15.75" customHeight="1" x14ac:dyDescent="0.25">
      <c r="A408" s="4"/>
      <c r="D408" s="77"/>
      <c r="E408" s="75"/>
      <c r="F408" s="133"/>
      <c r="G408" s="77"/>
      <c r="H408" s="75"/>
      <c r="I408" s="133"/>
      <c r="J408" s="77"/>
      <c r="K408" s="75"/>
      <c r="L408" s="133"/>
      <c r="M408" s="77"/>
      <c r="N408" s="75"/>
      <c r="O408" s="133"/>
      <c r="P408" s="77"/>
      <c r="Q408" s="75"/>
      <c r="R408" s="133"/>
      <c r="S408" s="77"/>
      <c r="T408" s="75"/>
      <c r="U408" s="133"/>
    </row>
    <row r="409" spans="1:21" ht="15.75" customHeight="1" x14ac:dyDescent="0.25">
      <c r="A409" s="4"/>
      <c r="D409" s="77"/>
      <c r="E409" s="75"/>
      <c r="F409" s="133"/>
      <c r="G409" s="77"/>
      <c r="H409" s="75"/>
      <c r="I409" s="133"/>
      <c r="J409" s="77"/>
      <c r="K409" s="75"/>
      <c r="L409" s="133"/>
      <c r="M409" s="77"/>
      <c r="N409" s="75"/>
      <c r="O409" s="133"/>
      <c r="P409" s="77"/>
      <c r="Q409" s="75"/>
      <c r="R409" s="133"/>
      <c r="S409" s="77"/>
      <c r="T409" s="75"/>
      <c r="U409" s="133"/>
    </row>
    <row r="410" spans="1:21" ht="15.75" customHeight="1" x14ac:dyDescent="0.25">
      <c r="A410" s="4"/>
      <c r="D410" s="77"/>
      <c r="E410" s="75"/>
      <c r="F410" s="133"/>
      <c r="G410" s="77"/>
      <c r="H410" s="75"/>
      <c r="I410" s="133"/>
      <c r="J410" s="77"/>
      <c r="K410" s="75"/>
      <c r="L410" s="133"/>
      <c r="M410" s="77"/>
      <c r="N410" s="75"/>
      <c r="O410" s="133"/>
      <c r="P410" s="77"/>
      <c r="Q410" s="75"/>
      <c r="R410" s="133"/>
      <c r="S410" s="77"/>
      <c r="T410" s="75"/>
      <c r="U410" s="133"/>
    </row>
    <row r="411" spans="1:21" ht="15.75" customHeight="1" x14ac:dyDescent="0.25">
      <c r="A411" s="4"/>
      <c r="D411" s="77"/>
      <c r="E411" s="75"/>
      <c r="F411" s="133"/>
      <c r="G411" s="77"/>
      <c r="H411" s="75"/>
      <c r="I411" s="133"/>
      <c r="J411" s="77"/>
      <c r="K411" s="75"/>
      <c r="L411" s="133"/>
      <c r="M411" s="77"/>
      <c r="N411" s="75"/>
      <c r="O411" s="133"/>
      <c r="P411" s="77"/>
      <c r="Q411" s="75"/>
      <c r="R411" s="133"/>
      <c r="S411" s="77"/>
      <c r="T411" s="75"/>
      <c r="U411" s="133"/>
    </row>
    <row r="412" spans="1:21" ht="15.75" customHeight="1" x14ac:dyDescent="0.25">
      <c r="A412" s="4"/>
      <c r="D412" s="77"/>
      <c r="E412" s="75"/>
      <c r="F412" s="133"/>
      <c r="G412" s="77"/>
      <c r="H412" s="75"/>
      <c r="I412" s="133"/>
      <c r="J412" s="77"/>
      <c r="K412" s="75"/>
      <c r="L412" s="133"/>
      <c r="M412" s="77"/>
      <c r="N412" s="75"/>
      <c r="O412" s="133"/>
      <c r="P412" s="77"/>
      <c r="Q412" s="75"/>
      <c r="R412" s="133"/>
      <c r="S412" s="77"/>
      <c r="T412" s="75"/>
      <c r="U412" s="133"/>
    </row>
    <row r="413" spans="1:21" ht="15.75" customHeight="1" x14ac:dyDescent="0.25">
      <c r="A413" s="4"/>
      <c r="D413" s="77"/>
      <c r="E413" s="75"/>
      <c r="F413" s="133"/>
      <c r="G413" s="77"/>
      <c r="H413" s="75"/>
      <c r="I413" s="133"/>
      <c r="J413" s="77"/>
      <c r="K413" s="75"/>
      <c r="L413" s="133"/>
      <c r="M413" s="77"/>
      <c r="N413" s="75"/>
      <c r="O413" s="133"/>
      <c r="P413" s="77"/>
      <c r="Q413" s="75"/>
      <c r="R413" s="133"/>
      <c r="S413" s="77"/>
      <c r="T413" s="75"/>
      <c r="U413" s="133"/>
    </row>
    <row r="414" spans="1:21" ht="15.75" customHeight="1" x14ac:dyDescent="0.25">
      <c r="A414" s="4"/>
      <c r="D414" s="77"/>
      <c r="E414" s="75"/>
      <c r="F414" s="133"/>
      <c r="G414" s="77"/>
      <c r="H414" s="75"/>
      <c r="I414" s="133"/>
      <c r="J414" s="77"/>
      <c r="K414" s="75"/>
      <c r="L414" s="133"/>
      <c r="M414" s="77"/>
      <c r="N414" s="75"/>
      <c r="O414" s="133"/>
      <c r="P414" s="77"/>
      <c r="Q414" s="75"/>
      <c r="R414" s="133"/>
      <c r="S414" s="77"/>
      <c r="T414" s="75"/>
      <c r="U414" s="133"/>
    </row>
    <row r="415" spans="1:21" ht="15.75" customHeight="1" x14ac:dyDescent="0.25">
      <c r="A415" s="4"/>
      <c r="D415" s="77"/>
      <c r="E415" s="75"/>
      <c r="F415" s="133"/>
      <c r="G415" s="77"/>
      <c r="H415" s="75"/>
      <c r="I415" s="133"/>
      <c r="J415" s="77"/>
      <c r="K415" s="75"/>
      <c r="L415" s="133"/>
      <c r="M415" s="77"/>
      <c r="N415" s="75"/>
      <c r="O415" s="133"/>
      <c r="P415" s="77"/>
      <c r="Q415" s="75"/>
      <c r="R415" s="133"/>
      <c r="S415" s="77"/>
      <c r="T415" s="75"/>
      <c r="U415" s="133"/>
    </row>
    <row r="416" spans="1:21" ht="15.75" customHeight="1" x14ac:dyDescent="0.25">
      <c r="A416" s="4"/>
      <c r="D416" s="77"/>
      <c r="E416" s="75"/>
      <c r="F416" s="133"/>
      <c r="G416" s="77"/>
      <c r="H416" s="75"/>
      <c r="I416" s="133"/>
      <c r="J416" s="77"/>
      <c r="K416" s="75"/>
      <c r="L416" s="133"/>
      <c r="M416" s="77"/>
      <c r="N416" s="75"/>
      <c r="O416" s="133"/>
      <c r="P416" s="77"/>
      <c r="Q416" s="75"/>
      <c r="R416" s="133"/>
      <c r="S416" s="77"/>
      <c r="T416" s="75"/>
      <c r="U416" s="133"/>
    </row>
    <row r="417" spans="1:21" ht="15.75" customHeight="1" x14ac:dyDescent="0.25">
      <c r="A417" s="4"/>
      <c r="D417" s="77"/>
      <c r="E417" s="75"/>
      <c r="F417" s="133"/>
      <c r="G417" s="77"/>
      <c r="H417" s="75"/>
      <c r="I417" s="133"/>
      <c r="J417" s="77"/>
      <c r="K417" s="75"/>
      <c r="L417" s="133"/>
      <c r="M417" s="77"/>
      <c r="N417" s="75"/>
      <c r="O417" s="133"/>
      <c r="P417" s="77"/>
      <c r="Q417" s="75"/>
      <c r="R417" s="133"/>
      <c r="S417" s="77"/>
      <c r="T417" s="75"/>
      <c r="U417" s="133"/>
    </row>
    <row r="418" spans="1:21" ht="15.75" customHeight="1" x14ac:dyDescent="0.25">
      <c r="A418" s="4"/>
      <c r="D418" s="77"/>
      <c r="E418" s="75"/>
      <c r="F418" s="133"/>
      <c r="G418" s="77"/>
      <c r="H418" s="75"/>
      <c r="I418" s="133"/>
      <c r="J418" s="77"/>
      <c r="K418" s="75"/>
      <c r="L418" s="133"/>
      <c r="M418" s="77"/>
      <c r="N418" s="75"/>
      <c r="O418" s="133"/>
      <c r="P418" s="77"/>
      <c r="Q418" s="75"/>
      <c r="R418" s="133"/>
      <c r="S418" s="77"/>
      <c r="T418" s="75"/>
      <c r="U418" s="133"/>
    </row>
    <row r="419" spans="1:21" ht="15.75" customHeight="1" x14ac:dyDescent="0.25">
      <c r="A419" s="4"/>
      <c r="D419" s="77"/>
      <c r="E419" s="75"/>
      <c r="F419" s="133"/>
      <c r="G419" s="77"/>
      <c r="H419" s="75"/>
      <c r="I419" s="133"/>
      <c r="J419" s="77"/>
      <c r="K419" s="75"/>
      <c r="L419" s="133"/>
      <c r="M419" s="77"/>
      <c r="N419" s="75"/>
      <c r="O419" s="133"/>
      <c r="P419" s="77"/>
      <c r="Q419" s="75"/>
      <c r="R419" s="133"/>
      <c r="S419" s="77"/>
      <c r="T419" s="75"/>
      <c r="U419" s="133"/>
    </row>
    <row r="420" spans="1:21" ht="15.75" customHeight="1" x14ac:dyDescent="0.25">
      <c r="A420" s="4"/>
      <c r="D420" s="77"/>
      <c r="E420" s="75"/>
      <c r="F420" s="133"/>
      <c r="G420" s="77"/>
      <c r="H420" s="75"/>
      <c r="I420" s="133"/>
      <c r="J420" s="77"/>
      <c r="K420" s="75"/>
      <c r="L420" s="133"/>
      <c r="M420" s="77"/>
      <c r="N420" s="75"/>
      <c r="O420" s="133"/>
      <c r="P420" s="77"/>
      <c r="Q420" s="75"/>
      <c r="R420" s="133"/>
      <c r="S420" s="77"/>
      <c r="T420" s="75"/>
      <c r="U420" s="133"/>
    </row>
    <row r="421" spans="1:21" ht="15.75" customHeight="1" x14ac:dyDescent="0.25">
      <c r="A421" s="4"/>
      <c r="D421" s="77"/>
      <c r="E421" s="75"/>
      <c r="F421" s="133"/>
      <c r="G421" s="77"/>
      <c r="H421" s="75"/>
      <c r="I421" s="133"/>
      <c r="J421" s="77"/>
      <c r="K421" s="75"/>
      <c r="L421" s="133"/>
      <c r="M421" s="77"/>
      <c r="N421" s="75"/>
      <c r="O421" s="133"/>
      <c r="P421" s="77"/>
      <c r="Q421" s="75"/>
      <c r="R421" s="133"/>
      <c r="S421" s="77"/>
      <c r="T421" s="75"/>
      <c r="U421" s="133"/>
    </row>
    <row r="422" spans="1:21" ht="15.75" customHeight="1" x14ac:dyDescent="0.25">
      <c r="A422" s="4"/>
      <c r="D422" s="77"/>
      <c r="E422" s="75"/>
      <c r="F422" s="133"/>
      <c r="G422" s="77"/>
      <c r="H422" s="75"/>
      <c r="I422" s="133"/>
      <c r="J422" s="77"/>
      <c r="K422" s="75"/>
      <c r="L422" s="133"/>
      <c r="M422" s="77"/>
      <c r="N422" s="75"/>
      <c r="O422" s="133"/>
      <c r="P422" s="77"/>
      <c r="Q422" s="75"/>
      <c r="R422" s="133"/>
      <c r="S422" s="77"/>
      <c r="T422" s="75"/>
      <c r="U422" s="133"/>
    </row>
    <row r="423" spans="1:21" ht="15.75" customHeight="1" x14ac:dyDescent="0.25">
      <c r="A423" s="4"/>
      <c r="D423" s="77"/>
      <c r="E423" s="75"/>
      <c r="F423" s="133"/>
      <c r="G423" s="77"/>
      <c r="H423" s="75"/>
      <c r="I423" s="133"/>
      <c r="J423" s="77"/>
      <c r="K423" s="75"/>
      <c r="L423" s="133"/>
      <c r="M423" s="77"/>
      <c r="N423" s="75"/>
      <c r="O423" s="133"/>
      <c r="P423" s="77"/>
      <c r="Q423" s="75"/>
      <c r="R423" s="133"/>
      <c r="S423" s="77"/>
      <c r="T423" s="75"/>
      <c r="U423" s="133"/>
    </row>
    <row r="424" spans="1:21" ht="15.75" customHeight="1" x14ac:dyDescent="0.25">
      <c r="A424" s="4"/>
      <c r="D424" s="77"/>
      <c r="E424" s="75"/>
      <c r="F424" s="133"/>
      <c r="G424" s="77"/>
      <c r="H424" s="75"/>
      <c r="I424" s="133"/>
      <c r="J424" s="77"/>
      <c r="K424" s="75"/>
      <c r="L424" s="133"/>
      <c r="M424" s="77"/>
      <c r="N424" s="75"/>
      <c r="O424" s="133"/>
      <c r="P424" s="77"/>
      <c r="Q424" s="75"/>
      <c r="R424" s="133"/>
      <c r="S424" s="77"/>
      <c r="T424" s="75"/>
      <c r="U424" s="133"/>
    </row>
    <row r="425" spans="1:21" ht="15.75" customHeight="1" x14ac:dyDescent="0.25">
      <c r="A425" s="4"/>
      <c r="D425" s="77"/>
      <c r="E425" s="75"/>
      <c r="F425" s="133"/>
      <c r="G425" s="77"/>
      <c r="H425" s="75"/>
      <c r="I425" s="133"/>
      <c r="J425" s="77"/>
      <c r="K425" s="75"/>
      <c r="L425" s="133"/>
      <c r="M425" s="77"/>
      <c r="N425" s="75"/>
      <c r="O425" s="133"/>
      <c r="P425" s="77"/>
      <c r="Q425" s="75"/>
      <c r="R425" s="133"/>
      <c r="S425" s="77"/>
      <c r="T425" s="75"/>
      <c r="U425" s="133"/>
    </row>
    <row r="426" spans="1:21" ht="15.75" customHeight="1" x14ac:dyDescent="0.25">
      <c r="A426" s="4"/>
      <c r="D426" s="77"/>
      <c r="E426" s="75"/>
      <c r="F426" s="133"/>
      <c r="G426" s="77"/>
      <c r="H426" s="75"/>
      <c r="I426" s="133"/>
      <c r="J426" s="77"/>
      <c r="K426" s="75"/>
      <c r="L426" s="133"/>
      <c r="M426" s="77"/>
      <c r="N426" s="75"/>
      <c r="O426" s="133"/>
      <c r="P426" s="77"/>
      <c r="Q426" s="75"/>
      <c r="R426" s="133"/>
      <c r="S426" s="77"/>
      <c r="T426" s="75"/>
      <c r="U426" s="133"/>
    </row>
    <row r="427" spans="1:21" ht="15.75" customHeight="1" x14ac:dyDescent="0.25">
      <c r="A427" s="4"/>
      <c r="D427" s="77"/>
      <c r="E427" s="75"/>
      <c r="F427" s="133"/>
      <c r="G427" s="77"/>
      <c r="H427" s="75"/>
      <c r="I427" s="133"/>
      <c r="J427" s="77"/>
      <c r="K427" s="75"/>
      <c r="L427" s="133"/>
      <c r="M427" s="77"/>
      <c r="N427" s="75"/>
      <c r="O427" s="133"/>
      <c r="P427" s="77"/>
      <c r="Q427" s="75"/>
      <c r="R427" s="133"/>
      <c r="S427" s="77"/>
      <c r="T427" s="75"/>
      <c r="U427" s="133"/>
    </row>
    <row r="428" spans="1:21" ht="15.75" customHeight="1" x14ac:dyDescent="0.25">
      <c r="A428" s="4"/>
      <c r="D428" s="77"/>
      <c r="E428" s="75"/>
      <c r="F428" s="133"/>
      <c r="G428" s="77"/>
      <c r="H428" s="75"/>
      <c r="I428" s="133"/>
      <c r="J428" s="77"/>
      <c r="K428" s="75"/>
      <c r="L428" s="133"/>
      <c r="M428" s="77"/>
      <c r="N428" s="75"/>
      <c r="O428" s="133"/>
      <c r="P428" s="77"/>
      <c r="Q428" s="75"/>
      <c r="R428" s="133"/>
      <c r="S428" s="77"/>
      <c r="T428" s="75"/>
      <c r="U428" s="133"/>
    </row>
    <row r="429" spans="1:21" ht="15.75" customHeight="1" x14ac:dyDescent="0.25">
      <c r="A429" s="4"/>
      <c r="D429" s="77"/>
      <c r="E429" s="75"/>
      <c r="F429" s="133"/>
      <c r="G429" s="77"/>
      <c r="H429" s="75"/>
      <c r="I429" s="133"/>
      <c r="J429" s="77"/>
      <c r="K429" s="75"/>
      <c r="L429" s="133"/>
      <c r="M429" s="77"/>
      <c r="N429" s="75"/>
      <c r="O429" s="133"/>
      <c r="P429" s="77"/>
      <c r="Q429" s="75"/>
      <c r="R429" s="133"/>
      <c r="S429" s="77"/>
      <c r="T429" s="75"/>
      <c r="U429" s="133"/>
    </row>
    <row r="430" spans="1:21" ht="15.75" customHeight="1" x14ac:dyDescent="0.25">
      <c r="A430" s="4"/>
      <c r="D430" s="77"/>
      <c r="E430" s="75"/>
      <c r="F430" s="133"/>
      <c r="G430" s="77"/>
      <c r="H430" s="75"/>
      <c r="I430" s="133"/>
      <c r="J430" s="77"/>
      <c r="K430" s="75"/>
      <c r="L430" s="133"/>
      <c r="M430" s="77"/>
      <c r="N430" s="75"/>
      <c r="O430" s="133"/>
      <c r="P430" s="77"/>
      <c r="Q430" s="75"/>
      <c r="R430" s="133"/>
      <c r="S430" s="77"/>
      <c r="T430" s="75"/>
      <c r="U430" s="133"/>
    </row>
    <row r="431" spans="1:21" ht="15.75" customHeight="1" x14ac:dyDescent="0.25">
      <c r="A431" s="4"/>
      <c r="D431" s="77"/>
      <c r="E431" s="75"/>
      <c r="F431" s="133"/>
      <c r="G431" s="77"/>
      <c r="H431" s="75"/>
      <c r="I431" s="133"/>
      <c r="J431" s="77"/>
      <c r="K431" s="75"/>
      <c r="L431" s="133"/>
      <c r="M431" s="77"/>
      <c r="N431" s="75"/>
      <c r="O431" s="133"/>
      <c r="P431" s="77"/>
      <c r="Q431" s="75"/>
      <c r="R431" s="133"/>
      <c r="S431" s="77"/>
      <c r="T431" s="75"/>
      <c r="U431" s="133"/>
    </row>
    <row r="432" spans="1:21" ht="15.75" customHeight="1" x14ac:dyDescent="0.25">
      <c r="A432" s="4"/>
      <c r="D432" s="77"/>
      <c r="E432" s="75"/>
      <c r="F432" s="133"/>
      <c r="G432" s="77"/>
      <c r="H432" s="75"/>
      <c r="I432" s="133"/>
      <c r="J432" s="77"/>
      <c r="K432" s="75"/>
      <c r="L432" s="133"/>
      <c r="M432" s="77"/>
      <c r="N432" s="75"/>
      <c r="O432" s="133"/>
      <c r="P432" s="77"/>
      <c r="Q432" s="75"/>
      <c r="R432" s="133"/>
      <c r="S432" s="77"/>
      <c r="T432" s="75"/>
      <c r="U432" s="133"/>
    </row>
    <row r="433" spans="1:21" ht="15.75" customHeight="1" x14ac:dyDescent="0.25">
      <c r="A433" s="4"/>
      <c r="D433" s="77"/>
      <c r="E433" s="75"/>
      <c r="F433" s="133"/>
      <c r="G433" s="77"/>
      <c r="H433" s="75"/>
      <c r="I433" s="133"/>
      <c r="J433" s="77"/>
      <c r="K433" s="75"/>
      <c r="L433" s="133"/>
      <c r="M433" s="77"/>
      <c r="N433" s="75"/>
      <c r="O433" s="133"/>
      <c r="P433" s="77"/>
      <c r="Q433" s="75"/>
      <c r="R433" s="133"/>
      <c r="S433" s="77"/>
      <c r="T433" s="75"/>
      <c r="U433" s="133"/>
    </row>
    <row r="434" spans="1:21" ht="15.75" customHeight="1" x14ac:dyDescent="0.25">
      <c r="A434" s="4"/>
      <c r="D434" s="77"/>
      <c r="E434" s="75"/>
      <c r="F434" s="133"/>
      <c r="G434" s="77"/>
      <c r="H434" s="75"/>
      <c r="I434" s="133"/>
      <c r="J434" s="77"/>
      <c r="K434" s="75"/>
      <c r="L434" s="133"/>
      <c r="M434" s="77"/>
      <c r="N434" s="75"/>
      <c r="O434" s="133"/>
      <c r="P434" s="77"/>
      <c r="Q434" s="75"/>
      <c r="R434" s="133"/>
      <c r="S434" s="77"/>
      <c r="T434" s="75"/>
      <c r="U434" s="133"/>
    </row>
    <row r="435" spans="1:21" ht="15.75" customHeight="1" x14ac:dyDescent="0.25">
      <c r="A435" s="4"/>
      <c r="D435" s="77"/>
      <c r="E435" s="75"/>
      <c r="F435" s="133"/>
      <c r="G435" s="77"/>
      <c r="H435" s="75"/>
      <c r="I435" s="133"/>
      <c r="J435" s="77"/>
      <c r="K435" s="75"/>
      <c r="L435" s="133"/>
      <c r="M435" s="77"/>
      <c r="N435" s="75"/>
      <c r="O435" s="133"/>
      <c r="P435" s="77"/>
      <c r="Q435" s="75"/>
      <c r="R435" s="133"/>
      <c r="S435" s="77"/>
      <c r="T435" s="75"/>
      <c r="U435" s="133"/>
    </row>
    <row r="436" spans="1:21" ht="15.75" customHeight="1" x14ac:dyDescent="0.25">
      <c r="A436" s="4"/>
      <c r="D436" s="77"/>
      <c r="E436" s="75"/>
      <c r="F436" s="133"/>
      <c r="G436" s="77"/>
      <c r="H436" s="75"/>
      <c r="I436" s="133"/>
      <c r="J436" s="77"/>
      <c r="K436" s="75"/>
      <c r="L436" s="133"/>
      <c r="M436" s="77"/>
      <c r="N436" s="75"/>
      <c r="O436" s="133"/>
      <c r="P436" s="77"/>
      <c r="Q436" s="75"/>
      <c r="R436" s="133"/>
      <c r="S436" s="77"/>
      <c r="T436" s="75"/>
      <c r="U436" s="133"/>
    </row>
    <row r="437" spans="1:21" ht="15.75" customHeight="1" x14ac:dyDescent="0.25">
      <c r="A437" s="4"/>
      <c r="D437" s="77"/>
      <c r="E437" s="75"/>
      <c r="F437" s="133"/>
      <c r="G437" s="77"/>
      <c r="H437" s="75"/>
      <c r="I437" s="133"/>
      <c r="J437" s="77"/>
      <c r="K437" s="75"/>
      <c r="L437" s="133"/>
      <c r="M437" s="77"/>
      <c r="N437" s="75"/>
      <c r="O437" s="133"/>
      <c r="P437" s="77"/>
      <c r="Q437" s="75"/>
      <c r="R437" s="133"/>
      <c r="S437" s="77"/>
      <c r="T437" s="75"/>
      <c r="U437" s="133"/>
    </row>
    <row r="438" spans="1:21" ht="15.75" customHeight="1" x14ac:dyDescent="0.25">
      <c r="A438" s="4"/>
      <c r="D438" s="77"/>
      <c r="E438" s="75"/>
      <c r="F438" s="133"/>
      <c r="G438" s="77"/>
      <c r="H438" s="75"/>
      <c r="I438" s="133"/>
      <c r="J438" s="77"/>
      <c r="K438" s="75"/>
      <c r="L438" s="133"/>
      <c r="M438" s="77"/>
      <c r="N438" s="75"/>
      <c r="O438" s="133"/>
      <c r="P438" s="77"/>
      <c r="Q438" s="75"/>
      <c r="R438" s="133"/>
      <c r="S438" s="77"/>
      <c r="T438" s="75"/>
      <c r="U438" s="133"/>
    </row>
    <row r="439" spans="1:21" ht="15.75" customHeight="1" x14ac:dyDescent="0.25">
      <c r="A439" s="4"/>
      <c r="D439" s="77"/>
      <c r="E439" s="75"/>
      <c r="F439" s="133"/>
      <c r="G439" s="77"/>
      <c r="H439" s="75"/>
      <c r="I439" s="133"/>
      <c r="J439" s="77"/>
      <c r="K439" s="75"/>
      <c r="L439" s="133"/>
      <c r="M439" s="77"/>
      <c r="N439" s="75"/>
      <c r="O439" s="133"/>
      <c r="P439" s="77"/>
      <c r="Q439" s="75"/>
      <c r="R439" s="133"/>
      <c r="S439" s="77"/>
      <c r="T439" s="75"/>
      <c r="U439" s="133"/>
    </row>
    <row r="440" spans="1:21" ht="15.75" customHeight="1" x14ac:dyDescent="0.25">
      <c r="A440" s="4"/>
      <c r="D440" s="77"/>
      <c r="E440" s="75"/>
      <c r="F440" s="133"/>
      <c r="G440" s="77"/>
      <c r="H440" s="75"/>
      <c r="I440" s="133"/>
      <c r="J440" s="77"/>
      <c r="K440" s="75"/>
      <c r="L440" s="133"/>
      <c r="M440" s="77"/>
      <c r="N440" s="75"/>
      <c r="O440" s="133"/>
      <c r="P440" s="77"/>
      <c r="Q440" s="75"/>
      <c r="R440" s="133"/>
      <c r="S440" s="77"/>
      <c r="T440" s="75"/>
      <c r="U440" s="133"/>
    </row>
    <row r="441" spans="1:21" ht="15.75" customHeight="1" x14ac:dyDescent="0.25">
      <c r="A441" s="4"/>
      <c r="D441" s="77"/>
      <c r="E441" s="75"/>
      <c r="F441" s="133"/>
      <c r="G441" s="77"/>
      <c r="H441" s="75"/>
      <c r="I441" s="133"/>
      <c r="J441" s="77"/>
      <c r="K441" s="75"/>
      <c r="L441" s="133"/>
      <c r="M441" s="77"/>
      <c r="N441" s="75"/>
      <c r="O441" s="133"/>
      <c r="P441" s="77"/>
      <c r="Q441" s="75"/>
      <c r="R441" s="133"/>
      <c r="S441" s="77"/>
      <c r="T441" s="75"/>
      <c r="U441" s="133"/>
    </row>
    <row r="442" spans="1:21" ht="15.75" customHeight="1" x14ac:dyDescent="0.25">
      <c r="A442" s="4"/>
      <c r="D442" s="77"/>
      <c r="E442" s="75"/>
      <c r="F442" s="133"/>
      <c r="G442" s="77"/>
      <c r="H442" s="75"/>
      <c r="I442" s="133"/>
      <c r="J442" s="77"/>
      <c r="K442" s="75"/>
      <c r="L442" s="133"/>
      <c r="M442" s="77"/>
      <c r="N442" s="75"/>
      <c r="O442" s="133"/>
      <c r="P442" s="77"/>
      <c r="Q442" s="75"/>
      <c r="R442" s="133"/>
      <c r="S442" s="77"/>
      <c r="T442" s="75"/>
      <c r="U442" s="133"/>
    </row>
    <row r="443" spans="1:21" ht="15.75" customHeight="1" x14ac:dyDescent="0.25">
      <c r="A443" s="4"/>
      <c r="D443" s="77"/>
      <c r="E443" s="75"/>
      <c r="F443" s="133"/>
      <c r="G443" s="77"/>
      <c r="H443" s="75"/>
      <c r="I443" s="133"/>
      <c r="J443" s="77"/>
      <c r="K443" s="75"/>
      <c r="L443" s="133"/>
      <c r="M443" s="77"/>
      <c r="N443" s="75"/>
      <c r="O443" s="133"/>
      <c r="P443" s="77"/>
      <c r="Q443" s="75"/>
      <c r="R443" s="133"/>
      <c r="S443" s="77"/>
      <c r="T443" s="75"/>
      <c r="U443" s="133"/>
    </row>
    <row r="444" spans="1:21" ht="15.75" customHeight="1" x14ac:dyDescent="0.25">
      <c r="A444" s="4"/>
      <c r="D444" s="77"/>
      <c r="E444" s="75"/>
      <c r="F444" s="133"/>
      <c r="G444" s="77"/>
      <c r="H444" s="75"/>
      <c r="I444" s="133"/>
      <c r="J444" s="77"/>
      <c r="K444" s="75"/>
      <c r="L444" s="133"/>
      <c r="M444" s="77"/>
      <c r="N444" s="75"/>
      <c r="O444" s="133"/>
      <c r="P444" s="77"/>
      <c r="Q444" s="75"/>
      <c r="R444" s="133"/>
      <c r="S444" s="77"/>
      <c r="T444" s="75"/>
      <c r="U444" s="133"/>
    </row>
    <row r="445" spans="1:21" ht="15.75" customHeight="1" x14ac:dyDescent="0.25">
      <c r="A445" s="4"/>
      <c r="D445" s="77"/>
      <c r="E445" s="75"/>
      <c r="F445" s="133"/>
      <c r="G445" s="77"/>
      <c r="H445" s="75"/>
      <c r="I445" s="133"/>
      <c r="J445" s="77"/>
      <c r="K445" s="75"/>
      <c r="L445" s="133"/>
      <c r="M445" s="77"/>
      <c r="N445" s="75"/>
      <c r="O445" s="133"/>
      <c r="P445" s="77"/>
      <c r="Q445" s="75"/>
      <c r="R445" s="133"/>
      <c r="S445" s="77"/>
      <c r="T445" s="75"/>
      <c r="U445" s="133"/>
    </row>
    <row r="446" spans="1:21" ht="15.75" customHeight="1" x14ac:dyDescent="0.25">
      <c r="A446" s="4"/>
      <c r="D446" s="77"/>
      <c r="E446" s="75"/>
      <c r="F446" s="133"/>
      <c r="G446" s="77"/>
      <c r="H446" s="75"/>
      <c r="I446" s="133"/>
      <c r="J446" s="77"/>
      <c r="K446" s="75"/>
      <c r="L446" s="133"/>
      <c r="M446" s="77"/>
      <c r="N446" s="75"/>
      <c r="O446" s="133"/>
      <c r="P446" s="77"/>
      <c r="Q446" s="75"/>
      <c r="R446" s="133"/>
      <c r="S446" s="77"/>
      <c r="T446" s="75"/>
      <c r="U446" s="133"/>
    </row>
    <row r="447" spans="1:21" ht="15.75" customHeight="1" x14ac:dyDescent="0.25">
      <c r="A447" s="4"/>
      <c r="D447" s="77"/>
      <c r="E447" s="75"/>
      <c r="F447" s="133"/>
      <c r="G447" s="77"/>
      <c r="H447" s="75"/>
      <c r="I447" s="133"/>
      <c r="J447" s="77"/>
      <c r="K447" s="75"/>
      <c r="L447" s="133"/>
      <c r="M447" s="77"/>
      <c r="N447" s="75"/>
      <c r="O447" s="133"/>
      <c r="P447" s="77"/>
      <c r="Q447" s="75"/>
      <c r="R447" s="133"/>
      <c r="S447" s="77"/>
      <c r="T447" s="75"/>
      <c r="U447" s="133"/>
    </row>
    <row r="448" spans="1:21" ht="15.75" customHeight="1" x14ac:dyDescent="0.25">
      <c r="A448" s="4"/>
      <c r="D448" s="77"/>
      <c r="E448" s="75"/>
      <c r="F448" s="133"/>
      <c r="G448" s="77"/>
      <c r="H448" s="75"/>
      <c r="I448" s="133"/>
      <c r="J448" s="77"/>
      <c r="K448" s="75"/>
      <c r="L448" s="133"/>
      <c r="M448" s="77"/>
      <c r="N448" s="75"/>
      <c r="O448" s="133"/>
      <c r="P448" s="77"/>
      <c r="Q448" s="75"/>
      <c r="R448" s="133"/>
      <c r="S448" s="77"/>
      <c r="T448" s="75"/>
      <c r="U448" s="133"/>
    </row>
    <row r="449" spans="1:21" ht="15.75" customHeight="1" x14ac:dyDescent="0.25">
      <c r="A449" s="4"/>
      <c r="D449" s="77"/>
      <c r="E449" s="75"/>
      <c r="F449" s="133"/>
      <c r="G449" s="77"/>
      <c r="H449" s="75"/>
      <c r="I449" s="133"/>
      <c r="J449" s="77"/>
      <c r="K449" s="75"/>
      <c r="L449" s="133"/>
      <c r="M449" s="77"/>
      <c r="N449" s="75"/>
      <c r="O449" s="133"/>
      <c r="P449" s="77"/>
      <c r="Q449" s="75"/>
      <c r="R449" s="133"/>
      <c r="S449" s="77"/>
      <c r="T449" s="75"/>
      <c r="U449" s="133"/>
    </row>
    <row r="450" spans="1:21" ht="15.75" customHeight="1" x14ac:dyDescent="0.25">
      <c r="A450" s="4"/>
      <c r="D450" s="77"/>
      <c r="E450" s="75"/>
      <c r="F450" s="133"/>
      <c r="G450" s="77"/>
      <c r="H450" s="75"/>
      <c r="I450" s="133"/>
      <c r="J450" s="77"/>
      <c r="K450" s="75"/>
      <c r="L450" s="133"/>
      <c r="M450" s="77"/>
      <c r="N450" s="75"/>
      <c r="O450" s="133"/>
      <c r="P450" s="77"/>
      <c r="Q450" s="75"/>
      <c r="R450" s="133"/>
      <c r="S450" s="77"/>
      <c r="T450" s="75"/>
      <c r="U450" s="133"/>
    </row>
    <row r="451" spans="1:21" ht="15.75" customHeight="1" x14ac:dyDescent="0.25">
      <c r="A451" s="4"/>
      <c r="D451" s="77"/>
      <c r="E451" s="75"/>
      <c r="F451" s="133"/>
      <c r="G451" s="77"/>
      <c r="H451" s="75"/>
      <c r="I451" s="133"/>
      <c r="J451" s="77"/>
      <c r="K451" s="75"/>
      <c r="L451" s="133"/>
      <c r="M451" s="77"/>
      <c r="N451" s="75"/>
      <c r="O451" s="133"/>
      <c r="P451" s="77"/>
      <c r="Q451" s="75"/>
      <c r="R451" s="133"/>
      <c r="S451" s="77"/>
      <c r="T451" s="75"/>
      <c r="U451" s="133"/>
    </row>
    <row r="452" spans="1:21" ht="15.75" customHeight="1" x14ac:dyDescent="0.25">
      <c r="A452" s="4"/>
      <c r="D452" s="77"/>
      <c r="E452" s="75"/>
      <c r="F452" s="133"/>
      <c r="G452" s="77"/>
      <c r="H452" s="75"/>
      <c r="I452" s="133"/>
      <c r="J452" s="77"/>
      <c r="K452" s="75"/>
      <c r="L452" s="133"/>
      <c r="M452" s="77"/>
      <c r="N452" s="75"/>
      <c r="O452" s="133"/>
      <c r="P452" s="77"/>
      <c r="Q452" s="75"/>
      <c r="R452" s="133"/>
      <c r="S452" s="77"/>
      <c r="T452" s="75"/>
      <c r="U452" s="133"/>
    </row>
    <row r="453" spans="1:21" ht="15.75" customHeight="1" x14ac:dyDescent="0.25">
      <c r="A453" s="4"/>
      <c r="D453" s="77"/>
      <c r="E453" s="75"/>
      <c r="F453" s="133"/>
      <c r="G453" s="77"/>
      <c r="H453" s="75"/>
      <c r="I453" s="133"/>
      <c r="J453" s="77"/>
      <c r="K453" s="75"/>
      <c r="L453" s="133"/>
      <c r="M453" s="77"/>
      <c r="N453" s="75"/>
      <c r="O453" s="133"/>
      <c r="P453" s="77"/>
      <c r="Q453" s="75"/>
      <c r="R453" s="133"/>
      <c r="S453" s="77"/>
      <c r="T453" s="75"/>
      <c r="U453" s="133"/>
    </row>
    <row r="454" spans="1:21" ht="15.75" customHeight="1" x14ac:dyDescent="0.25">
      <c r="A454" s="4"/>
      <c r="D454" s="77"/>
      <c r="E454" s="75"/>
      <c r="F454" s="133"/>
      <c r="G454" s="77"/>
      <c r="H454" s="75"/>
      <c r="I454" s="133"/>
      <c r="J454" s="77"/>
      <c r="K454" s="75"/>
      <c r="L454" s="133"/>
      <c r="M454" s="77"/>
      <c r="N454" s="75"/>
      <c r="O454" s="133"/>
      <c r="P454" s="77"/>
      <c r="Q454" s="75"/>
      <c r="R454" s="133"/>
      <c r="S454" s="77"/>
      <c r="T454" s="75"/>
      <c r="U454" s="133"/>
    </row>
    <row r="455" spans="1:21" ht="15.75" customHeight="1" x14ac:dyDescent="0.25">
      <c r="A455" s="4"/>
      <c r="D455" s="77"/>
      <c r="E455" s="75"/>
      <c r="F455" s="133"/>
      <c r="G455" s="77"/>
      <c r="H455" s="75"/>
      <c r="I455" s="133"/>
      <c r="J455" s="77"/>
      <c r="K455" s="75"/>
      <c r="L455" s="133"/>
      <c r="M455" s="77"/>
      <c r="N455" s="75"/>
      <c r="O455" s="133"/>
      <c r="P455" s="77"/>
      <c r="Q455" s="75"/>
      <c r="R455" s="133"/>
      <c r="S455" s="77"/>
      <c r="T455" s="75"/>
      <c r="U455" s="133"/>
    </row>
    <row r="456" spans="1:21" ht="15.75" customHeight="1" x14ac:dyDescent="0.25">
      <c r="A456" s="4"/>
      <c r="D456" s="77"/>
      <c r="E456" s="75"/>
      <c r="F456" s="133"/>
      <c r="G456" s="77"/>
      <c r="H456" s="75"/>
      <c r="I456" s="133"/>
      <c r="J456" s="77"/>
      <c r="K456" s="75"/>
      <c r="L456" s="133"/>
      <c r="M456" s="77"/>
      <c r="N456" s="75"/>
      <c r="O456" s="133"/>
      <c r="P456" s="77"/>
      <c r="Q456" s="75"/>
      <c r="R456" s="133"/>
      <c r="S456" s="77"/>
      <c r="T456" s="75"/>
      <c r="U456" s="133"/>
    </row>
    <row r="457" spans="1:21" ht="15.75" customHeight="1" x14ac:dyDescent="0.25">
      <c r="A457" s="4"/>
      <c r="D457" s="77"/>
      <c r="E457" s="75"/>
      <c r="F457" s="133"/>
      <c r="G457" s="77"/>
      <c r="H457" s="75"/>
      <c r="I457" s="133"/>
      <c r="J457" s="77"/>
      <c r="K457" s="75"/>
      <c r="L457" s="133"/>
      <c r="M457" s="77"/>
      <c r="N457" s="75"/>
      <c r="O457" s="133"/>
      <c r="P457" s="77"/>
      <c r="Q457" s="75"/>
      <c r="R457" s="133"/>
      <c r="S457" s="77"/>
      <c r="T457" s="75"/>
      <c r="U457" s="133"/>
    </row>
    <row r="458" spans="1:21" ht="15.75" customHeight="1" x14ac:dyDescent="0.25">
      <c r="A458" s="4"/>
      <c r="D458" s="77"/>
      <c r="E458" s="75"/>
      <c r="F458" s="133"/>
      <c r="G458" s="77"/>
      <c r="H458" s="75"/>
      <c r="I458" s="133"/>
      <c r="J458" s="77"/>
      <c r="K458" s="75"/>
      <c r="L458" s="133"/>
      <c r="M458" s="77"/>
      <c r="N458" s="75"/>
      <c r="O458" s="133"/>
      <c r="P458" s="77"/>
      <c r="Q458" s="75"/>
      <c r="R458" s="133"/>
      <c r="S458" s="77"/>
      <c r="T458" s="75"/>
      <c r="U458" s="133"/>
    </row>
    <row r="459" spans="1:21" ht="15.75" customHeight="1" x14ac:dyDescent="0.25">
      <c r="A459" s="4"/>
      <c r="D459" s="77"/>
      <c r="E459" s="75"/>
      <c r="F459" s="133"/>
      <c r="G459" s="77"/>
      <c r="H459" s="75"/>
      <c r="I459" s="133"/>
      <c r="J459" s="77"/>
      <c r="K459" s="75"/>
      <c r="L459" s="133"/>
      <c r="M459" s="77"/>
      <c r="N459" s="75"/>
      <c r="O459" s="133"/>
      <c r="P459" s="77"/>
      <c r="Q459" s="75"/>
      <c r="R459" s="133"/>
      <c r="S459" s="77"/>
      <c r="T459" s="75"/>
      <c r="U459" s="133"/>
    </row>
    <row r="460" spans="1:21" ht="15.75" customHeight="1" x14ac:dyDescent="0.25">
      <c r="A460" s="4"/>
      <c r="D460" s="77"/>
      <c r="E460" s="75"/>
      <c r="F460" s="133"/>
      <c r="G460" s="77"/>
      <c r="H460" s="75"/>
      <c r="I460" s="133"/>
      <c r="J460" s="77"/>
      <c r="K460" s="75"/>
      <c r="L460" s="133"/>
      <c r="M460" s="77"/>
      <c r="N460" s="75"/>
      <c r="O460" s="133"/>
      <c r="P460" s="77"/>
      <c r="Q460" s="75"/>
      <c r="R460" s="133"/>
      <c r="S460" s="77"/>
      <c r="T460" s="75"/>
      <c r="U460" s="133"/>
    </row>
    <row r="461" spans="1:21" ht="15.75" customHeight="1" x14ac:dyDescent="0.25">
      <c r="A461" s="4"/>
      <c r="D461" s="77"/>
      <c r="E461" s="75"/>
      <c r="F461" s="133"/>
      <c r="G461" s="77"/>
      <c r="H461" s="75"/>
      <c r="I461" s="133"/>
      <c r="J461" s="77"/>
      <c r="K461" s="75"/>
      <c r="L461" s="133"/>
      <c r="M461" s="77"/>
      <c r="N461" s="75"/>
      <c r="O461" s="133"/>
      <c r="P461" s="77"/>
      <c r="Q461" s="75"/>
      <c r="R461" s="133"/>
      <c r="S461" s="77"/>
      <c r="T461" s="75"/>
      <c r="U461" s="133"/>
    </row>
    <row r="462" spans="1:21" ht="15.75" customHeight="1" x14ac:dyDescent="0.25">
      <c r="A462" s="4"/>
      <c r="D462" s="77"/>
      <c r="E462" s="75"/>
      <c r="F462" s="133"/>
      <c r="G462" s="77"/>
      <c r="H462" s="75"/>
      <c r="I462" s="133"/>
      <c r="J462" s="77"/>
      <c r="K462" s="75"/>
      <c r="L462" s="133"/>
      <c r="M462" s="77"/>
      <c r="N462" s="75"/>
      <c r="O462" s="133"/>
      <c r="P462" s="77"/>
      <c r="Q462" s="75"/>
      <c r="R462" s="133"/>
      <c r="S462" s="77"/>
      <c r="T462" s="75"/>
      <c r="U462" s="133"/>
    </row>
    <row r="463" spans="1:21" ht="15.75" customHeight="1" x14ac:dyDescent="0.25">
      <c r="A463" s="4"/>
      <c r="D463" s="77"/>
      <c r="E463" s="75"/>
      <c r="F463" s="133"/>
      <c r="G463" s="77"/>
      <c r="H463" s="75"/>
      <c r="I463" s="133"/>
      <c r="J463" s="77"/>
      <c r="K463" s="75"/>
      <c r="L463" s="133"/>
      <c r="M463" s="77"/>
      <c r="N463" s="75"/>
      <c r="O463" s="133"/>
      <c r="P463" s="77"/>
      <c r="Q463" s="75"/>
      <c r="R463" s="133"/>
      <c r="S463" s="77"/>
      <c r="T463" s="75"/>
      <c r="U463" s="133"/>
    </row>
    <row r="464" spans="1:21" ht="15.75" customHeight="1" x14ac:dyDescent="0.25">
      <c r="A464" s="4"/>
      <c r="D464" s="77"/>
      <c r="E464" s="75"/>
      <c r="F464" s="133"/>
      <c r="G464" s="77"/>
      <c r="H464" s="75"/>
      <c r="I464" s="133"/>
      <c r="J464" s="77"/>
      <c r="K464" s="75"/>
      <c r="L464" s="133"/>
      <c r="M464" s="77"/>
      <c r="N464" s="75"/>
      <c r="O464" s="133"/>
      <c r="P464" s="77"/>
      <c r="Q464" s="75"/>
      <c r="R464" s="133"/>
      <c r="S464" s="77"/>
      <c r="T464" s="75"/>
      <c r="U464" s="133"/>
    </row>
    <row r="465" spans="1:21" ht="15.75" customHeight="1" x14ac:dyDescent="0.25">
      <c r="A465" s="4"/>
      <c r="D465" s="77"/>
      <c r="E465" s="75"/>
      <c r="F465" s="133"/>
      <c r="G465" s="77"/>
      <c r="H465" s="75"/>
      <c r="I465" s="133"/>
      <c r="J465" s="77"/>
      <c r="K465" s="75"/>
      <c r="L465" s="133"/>
      <c r="M465" s="77"/>
      <c r="N465" s="75"/>
      <c r="O465" s="133"/>
      <c r="P465" s="77"/>
      <c r="Q465" s="75"/>
      <c r="R465" s="133"/>
      <c r="S465" s="77"/>
      <c r="T465" s="75"/>
      <c r="U465" s="133"/>
    </row>
    <row r="466" spans="1:21" ht="15.75" customHeight="1" x14ac:dyDescent="0.25">
      <c r="A466" s="4"/>
      <c r="D466" s="77"/>
      <c r="E466" s="75"/>
      <c r="F466" s="133"/>
      <c r="G466" s="77"/>
      <c r="H466" s="75"/>
      <c r="I466" s="133"/>
      <c r="J466" s="77"/>
      <c r="K466" s="75"/>
      <c r="L466" s="133"/>
      <c r="M466" s="77"/>
      <c r="N466" s="75"/>
      <c r="O466" s="133"/>
      <c r="P466" s="77"/>
      <c r="Q466" s="75"/>
      <c r="R466" s="133"/>
      <c r="S466" s="77"/>
      <c r="T466" s="75"/>
      <c r="U466" s="133"/>
    </row>
    <row r="467" spans="1:21" ht="15.75" customHeight="1" x14ac:dyDescent="0.25">
      <c r="A467" s="4"/>
      <c r="D467" s="77"/>
      <c r="E467" s="75"/>
      <c r="F467" s="133"/>
      <c r="G467" s="77"/>
      <c r="H467" s="75"/>
      <c r="I467" s="133"/>
      <c r="J467" s="77"/>
      <c r="K467" s="75"/>
      <c r="L467" s="133"/>
      <c r="M467" s="77"/>
      <c r="N467" s="75"/>
      <c r="O467" s="133"/>
      <c r="P467" s="77"/>
      <c r="Q467" s="75"/>
      <c r="R467" s="133"/>
      <c r="S467" s="77"/>
      <c r="T467" s="75"/>
      <c r="U467" s="133"/>
    </row>
    <row r="468" spans="1:21" ht="15.75" customHeight="1" x14ac:dyDescent="0.25">
      <c r="A468" s="4"/>
      <c r="D468" s="77"/>
      <c r="E468" s="75"/>
      <c r="F468" s="133"/>
      <c r="G468" s="77"/>
      <c r="H468" s="75"/>
      <c r="I468" s="133"/>
      <c r="J468" s="77"/>
      <c r="K468" s="75"/>
      <c r="L468" s="133"/>
      <c r="M468" s="77"/>
      <c r="N468" s="75"/>
      <c r="O468" s="133"/>
      <c r="P468" s="77"/>
      <c r="Q468" s="75"/>
      <c r="R468" s="133"/>
      <c r="S468" s="77"/>
      <c r="T468" s="75"/>
      <c r="U468" s="133"/>
    </row>
    <row r="469" spans="1:21" ht="15.75" customHeight="1" x14ac:dyDescent="0.25">
      <c r="A469" s="4"/>
      <c r="D469" s="77"/>
      <c r="E469" s="75"/>
      <c r="F469" s="133"/>
      <c r="G469" s="77"/>
      <c r="H469" s="75"/>
      <c r="I469" s="133"/>
      <c r="J469" s="77"/>
      <c r="K469" s="75"/>
      <c r="L469" s="133"/>
      <c r="M469" s="77"/>
      <c r="N469" s="75"/>
      <c r="O469" s="133"/>
      <c r="P469" s="77"/>
      <c r="Q469" s="75"/>
      <c r="R469" s="133"/>
      <c r="S469" s="77"/>
      <c r="T469" s="75"/>
      <c r="U469" s="133"/>
    </row>
    <row r="470" spans="1:21" ht="15.75" customHeight="1" x14ac:dyDescent="0.25">
      <c r="A470" s="4"/>
      <c r="D470" s="77"/>
      <c r="E470" s="75"/>
      <c r="F470" s="133"/>
      <c r="G470" s="77"/>
      <c r="H470" s="75"/>
      <c r="I470" s="133"/>
      <c r="J470" s="77"/>
      <c r="K470" s="75"/>
      <c r="L470" s="133"/>
      <c r="M470" s="77"/>
      <c r="N470" s="75"/>
      <c r="O470" s="133"/>
      <c r="P470" s="77"/>
      <c r="Q470" s="75"/>
      <c r="R470" s="133"/>
      <c r="S470" s="77"/>
      <c r="T470" s="75"/>
      <c r="U470" s="133"/>
    </row>
    <row r="471" spans="1:21" ht="15.75" customHeight="1" x14ac:dyDescent="0.25">
      <c r="A471" s="4"/>
      <c r="D471" s="77"/>
      <c r="E471" s="75"/>
      <c r="F471" s="133"/>
      <c r="G471" s="77"/>
      <c r="H471" s="75"/>
      <c r="I471" s="133"/>
      <c r="J471" s="77"/>
      <c r="K471" s="75"/>
      <c r="L471" s="133"/>
      <c r="M471" s="77"/>
      <c r="N471" s="75"/>
      <c r="O471" s="133"/>
      <c r="P471" s="77"/>
      <c r="Q471" s="75"/>
      <c r="R471" s="133"/>
      <c r="S471" s="77"/>
      <c r="T471" s="75"/>
      <c r="U471" s="133"/>
    </row>
    <row r="472" spans="1:21" ht="15.75" customHeight="1" x14ac:dyDescent="0.25">
      <c r="A472" s="4"/>
      <c r="D472" s="77"/>
      <c r="E472" s="75"/>
      <c r="F472" s="133"/>
      <c r="G472" s="77"/>
      <c r="H472" s="75"/>
      <c r="I472" s="133"/>
      <c r="J472" s="77"/>
      <c r="K472" s="75"/>
      <c r="L472" s="133"/>
      <c r="M472" s="77"/>
      <c r="N472" s="75"/>
      <c r="O472" s="133"/>
      <c r="P472" s="77"/>
      <c r="Q472" s="75"/>
      <c r="R472" s="133"/>
      <c r="S472" s="77"/>
      <c r="T472" s="75"/>
      <c r="U472" s="133"/>
    </row>
    <row r="473" spans="1:21" ht="15.75" customHeight="1" x14ac:dyDescent="0.25">
      <c r="A473" s="4"/>
      <c r="D473" s="77"/>
      <c r="E473" s="75"/>
      <c r="F473" s="133"/>
      <c r="G473" s="77"/>
      <c r="H473" s="75"/>
      <c r="I473" s="133"/>
      <c r="J473" s="77"/>
      <c r="K473" s="75"/>
      <c r="L473" s="133"/>
      <c r="M473" s="77"/>
      <c r="N473" s="75"/>
      <c r="O473" s="133"/>
      <c r="P473" s="77"/>
      <c r="Q473" s="75"/>
      <c r="R473" s="133"/>
      <c r="S473" s="77"/>
      <c r="T473" s="75"/>
      <c r="U473" s="133"/>
    </row>
    <row r="474" spans="1:21" ht="15.75" customHeight="1" x14ac:dyDescent="0.25">
      <c r="A474" s="4"/>
      <c r="D474" s="77"/>
      <c r="E474" s="75"/>
      <c r="F474" s="133"/>
      <c r="G474" s="77"/>
      <c r="H474" s="75"/>
      <c r="I474" s="133"/>
      <c r="J474" s="77"/>
      <c r="K474" s="75"/>
      <c r="L474" s="133"/>
      <c r="M474" s="77"/>
      <c r="N474" s="75"/>
      <c r="O474" s="133"/>
      <c r="P474" s="77"/>
      <c r="Q474" s="75"/>
      <c r="R474" s="133"/>
      <c r="S474" s="77"/>
      <c r="T474" s="75"/>
      <c r="U474" s="133"/>
    </row>
    <row r="475" spans="1:21" ht="15.75" customHeight="1" x14ac:dyDescent="0.25">
      <c r="A475" s="4"/>
      <c r="D475" s="77"/>
      <c r="E475" s="75"/>
      <c r="F475" s="133"/>
      <c r="G475" s="77"/>
      <c r="H475" s="75"/>
      <c r="I475" s="133"/>
      <c r="J475" s="77"/>
      <c r="K475" s="75"/>
      <c r="L475" s="133"/>
      <c r="M475" s="77"/>
      <c r="N475" s="75"/>
      <c r="O475" s="133"/>
      <c r="P475" s="77"/>
      <c r="Q475" s="75"/>
      <c r="R475" s="133"/>
      <c r="S475" s="77"/>
      <c r="T475" s="75"/>
      <c r="U475" s="133"/>
    </row>
    <row r="476" spans="1:21" ht="15.75" customHeight="1" x14ac:dyDescent="0.25">
      <c r="A476" s="4"/>
      <c r="D476" s="77"/>
      <c r="E476" s="75"/>
      <c r="F476" s="133"/>
      <c r="G476" s="77"/>
      <c r="H476" s="75"/>
      <c r="I476" s="133"/>
      <c r="J476" s="77"/>
      <c r="K476" s="75"/>
      <c r="L476" s="133"/>
      <c r="M476" s="77"/>
      <c r="N476" s="75"/>
      <c r="O476" s="133"/>
      <c r="P476" s="77"/>
      <c r="Q476" s="75"/>
      <c r="R476" s="133"/>
      <c r="S476" s="77"/>
      <c r="T476" s="75"/>
      <c r="U476" s="133"/>
    </row>
    <row r="477" spans="1:21" ht="15.75" customHeight="1" x14ac:dyDescent="0.25">
      <c r="A477" s="4"/>
      <c r="D477" s="77"/>
      <c r="E477" s="75"/>
      <c r="F477" s="133"/>
      <c r="G477" s="77"/>
      <c r="H477" s="75"/>
      <c r="I477" s="133"/>
      <c r="J477" s="77"/>
      <c r="K477" s="75"/>
      <c r="L477" s="133"/>
      <c r="M477" s="77"/>
      <c r="N477" s="75"/>
      <c r="O477" s="133"/>
      <c r="P477" s="77"/>
      <c r="Q477" s="75"/>
      <c r="R477" s="133"/>
      <c r="S477" s="77"/>
      <c r="T477" s="75"/>
      <c r="U477" s="133"/>
    </row>
    <row r="478" spans="1:21" ht="15.75" customHeight="1" x14ac:dyDescent="0.25">
      <c r="A478" s="4"/>
      <c r="D478" s="77"/>
      <c r="E478" s="75"/>
      <c r="F478" s="133"/>
      <c r="G478" s="77"/>
      <c r="H478" s="75"/>
      <c r="I478" s="133"/>
      <c r="J478" s="77"/>
      <c r="K478" s="75"/>
      <c r="L478" s="133"/>
      <c r="M478" s="77"/>
      <c r="N478" s="75"/>
      <c r="O478" s="133"/>
      <c r="P478" s="77"/>
      <c r="Q478" s="75"/>
      <c r="R478" s="133"/>
      <c r="S478" s="77"/>
      <c r="T478" s="75"/>
      <c r="U478" s="133"/>
    </row>
    <row r="479" spans="1:21" ht="15.75" customHeight="1" x14ac:dyDescent="0.25">
      <c r="A479" s="4"/>
      <c r="D479" s="77"/>
      <c r="E479" s="75"/>
      <c r="F479" s="133"/>
      <c r="G479" s="77"/>
      <c r="H479" s="75"/>
      <c r="I479" s="133"/>
      <c r="J479" s="77"/>
      <c r="K479" s="75"/>
      <c r="L479" s="133"/>
      <c r="M479" s="77"/>
      <c r="N479" s="75"/>
      <c r="O479" s="133"/>
      <c r="P479" s="77"/>
      <c r="Q479" s="75"/>
      <c r="R479" s="133"/>
      <c r="S479" s="77"/>
      <c r="T479" s="75"/>
      <c r="U479" s="133"/>
    </row>
    <row r="480" spans="1:21" ht="15.75" customHeight="1" x14ac:dyDescent="0.25">
      <c r="A480" s="4"/>
      <c r="D480" s="77"/>
      <c r="E480" s="75"/>
      <c r="F480" s="133"/>
      <c r="G480" s="77"/>
      <c r="H480" s="75"/>
      <c r="I480" s="133"/>
      <c r="J480" s="77"/>
      <c r="K480" s="75"/>
      <c r="L480" s="133"/>
      <c r="M480" s="77"/>
      <c r="N480" s="75"/>
      <c r="O480" s="133"/>
      <c r="P480" s="77"/>
      <c r="Q480" s="75"/>
      <c r="R480" s="133"/>
      <c r="S480" s="77"/>
      <c r="T480" s="75"/>
      <c r="U480" s="133"/>
    </row>
    <row r="481" spans="1:21" ht="15.75" customHeight="1" x14ac:dyDescent="0.25">
      <c r="A481" s="4"/>
      <c r="D481" s="77"/>
      <c r="E481" s="75"/>
      <c r="F481" s="133"/>
      <c r="G481" s="77"/>
      <c r="H481" s="75"/>
      <c r="I481" s="133"/>
      <c r="J481" s="77"/>
      <c r="K481" s="75"/>
      <c r="L481" s="133"/>
      <c r="M481" s="77"/>
      <c r="N481" s="75"/>
      <c r="O481" s="133"/>
      <c r="P481" s="77"/>
      <c r="Q481" s="75"/>
      <c r="R481" s="133"/>
      <c r="S481" s="77"/>
      <c r="T481" s="75"/>
      <c r="U481" s="133"/>
    </row>
    <row r="482" spans="1:21" ht="15.75" customHeight="1" x14ac:dyDescent="0.25">
      <c r="A482" s="4"/>
      <c r="D482" s="77"/>
      <c r="E482" s="75"/>
      <c r="F482" s="133"/>
      <c r="G482" s="77"/>
      <c r="H482" s="75"/>
      <c r="I482" s="133"/>
      <c r="J482" s="77"/>
      <c r="K482" s="75"/>
      <c r="L482" s="133"/>
      <c r="M482" s="77"/>
      <c r="N482" s="75"/>
      <c r="O482" s="133"/>
      <c r="P482" s="77"/>
      <c r="Q482" s="75"/>
      <c r="R482" s="133"/>
      <c r="S482" s="77"/>
      <c r="T482" s="75"/>
      <c r="U482" s="133"/>
    </row>
    <row r="483" spans="1:21" ht="15.75" customHeight="1" x14ac:dyDescent="0.25">
      <c r="A483" s="4"/>
      <c r="D483" s="77"/>
      <c r="E483" s="75"/>
      <c r="F483" s="133"/>
      <c r="G483" s="77"/>
      <c r="H483" s="75"/>
      <c r="I483" s="133"/>
      <c r="J483" s="77"/>
      <c r="K483" s="75"/>
      <c r="L483" s="133"/>
      <c r="M483" s="77"/>
      <c r="N483" s="75"/>
      <c r="O483" s="133"/>
      <c r="P483" s="77"/>
      <c r="Q483" s="75"/>
      <c r="R483" s="133"/>
      <c r="S483" s="77"/>
      <c r="T483" s="75"/>
      <c r="U483" s="133"/>
    </row>
    <row r="484" spans="1:21" ht="15.75" customHeight="1" x14ac:dyDescent="0.25">
      <c r="A484" s="4"/>
      <c r="D484" s="77"/>
      <c r="E484" s="75"/>
      <c r="F484" s="133"/>
      <c r="G484" s="77"/>
      <c r="H484" s="75"/>
      <c r="I484" s="133"/>
      <c r="J484" s="77"/>
      <c r="K484" s="75"/>
      <c r="L484" s="133"/>
      <c r="M484" s="77"/>
      <c r="N484" s="75"/>
      <c r="O484" s="133"/>
      <c r="P484" s="77"/>
      <c r="Q484" s="75"/>
      <c r="R484" s="133"/>
      <c r="S484" s="77"/>
      <c r="T484" s="75"/>
      <c r="U484" s="133"/>
    </row>
    <row r="485" spans="1:21" ht="15.75" customHeight="1" x14ac:dyDescent="0.25">
      <c r="A485" s="4"/>
      <c r="D485" s="77"/>
      <c r="E485" s="75"/>
      <c r="F485" s="133"/>
      <c r="G485" s="77"/>
      <c r="H485" s="75"/>
      <c r="I485" s="133"/>
      <c r="J485" s="77"/>
      <c r="K485" s="75"/>
      <c r="L485" s="133"/>
      <c r="M485" s="77"/>
      <c r="N485" s="75"/>
      <c r="O485" s="133"/>
      <c r="P485" s="77"/>
      <c r="Q485" s="75"/>
      <c r="R485" s="133"/>
      <c r="S485" s="77"/>
      <c r="T485" s="75"/>
      <c r="U485" s="133"/>
    </row>
    <row r="486" spans="1:21" ht="15.75" customHeight="1" x14ac:dyDescent="0.25">
      <c r="A486" s="4"/>
      <c r="D486" s="77"/>
      <c r="E486" s="75"/>
      <c r="F486" s="133"/>
      <c r="G486" s="77"/>
      <c r="H486" s="75"/>
      <c r="I486" s="133"/>
      <c r="J486" s="77"/>
      <c r="K486" s="75"/>
      <c r="L486" s="133"/>
      <c r="M486" s="77"/>
      <c r="N486" s="75"/>
      <c r="O486" s="133"/>
      <c r="P486" s="77"/>
      <c r="Q486" s="75"/>
      <c r="R486" s="133"/>
      <c r="S486" s="77"/>
      <c r="T486" s="75"/>
      <c r="U486" s="133"/>
    </row>
    <row r="487" spans="1:21" ht="15.75" customHeight="1" x14ac:dyDescent="0.25">
      <c r="A487" s="4"/>
      <c r="D487" s="77"/>
      <c r="E487" s="75"/>
      <c r="F487" s="133"/>
      <c r="G487" s="77"/>
      <c r="H487" s="75"/>
      <c r="I487" s="133"/>
      <c r="J487" s="77"/>
      <c r="K487" s="75"/>
      <c r="L487" s="133"/>
      <c r="M487" s="77"/>
      <c r="N487" s="75"/>
      <c r="O487" s="133"/>
      <c r="P487" s="77"/>
      <c r="Q487" s="75"/>
      <c r="R487" s="133"/>
      <c r="S487" s="77"/>
      <c r="T487" s="75"/>
      <c r="U487" s="133"/>
    </row>
    <row r="488" spans="1:21" ht="15.75" customHeight="1" x14ac:dyDescent="0.25">
      <c r="A488" s="4"/>
      <c r="D488" s="77"/>
      <c r="E488" s="75"/>
      <c r="F488" s="133"/>
      <c r="G488" s="77"/>
      <c r="H488" s="75"/>
      <c r="I488" s="133"/>
      <c r="J488" s="77"/>
      <c r="K488" s="75"/>
      <c r="L488" s="133"/>
      <c r="M488" s="77"/>
      <c r="N488" s="75"/>
      <c r="O488" s="133"/>
      <c r="P488" s="77"/>
      <c r="Q488" s="75"/>
      <c r="R488" s="133"/>
      <c r="S488" s="77"/>
      <c r="T488" s="75"/>
      <c r="U488" s="133"/>
    </row>
    <row r="489" spans="1:21" ht="15.75" customHeight="1" x14ac:dyDescent="0.25">
      <c r="A489" s="4"/>
      <c r="D489" s="77"/>
      <c r="E489" s="75"/>
      <c r="F489" s="133"/>
      <c r="G489" s="77"/>
      <c r="H489" s="75"/>
      <c r="I489" s="133"/>
      <c r="J489" s="77"/>
      <c r="K489" s="75"/>
      <c r="L489" s="133"/>
      <c r="M489" s="77"/>
      <c r="N489" s="75"/>
      <c r="O489" s="133"/>
      <c r="P489" s="77"/>
      <c r="Q489" s="75"/>
      <c r="R489" s="133"/>
      <c r="S489" s="77"/>
      <c r="T489" s="75"/>
      <c r="U489" s="133"/>
    </row>
    <row r="490" spans="1:21" ht="15.75" customHeight="1" x14ac:dyDescent="0.25">
      <c r="A490" s="4"/>
      <c r="D490" s="77"/>
      <c r="E490" s="75"/>
      <c r="F490" s="133"/>
      <c r="G490" s="77"/>
      <c r="H490" s="75"/>
      <c r="I490" s="133"/>
      <c r="J490" s="77"/>
      <c r="K490" s="75"/>
      <c r="L490" s="133"/>
      <c r="M490" s="77"/>
      <c r="N490" s="75"/>
      <c r="O490" s="133"/>
      <c r="P490" s="77"/>
      <c r="Q490" s="75"/>
      <c r="R490" s="133"/>
      <c r="S490" s="77"/>
      <c r="T490" s="75"/>
      <c r="U490" s="133"/>
    </row>
    <row r="491" spans="1:21" ht="15.75" customHeight="1" x14ac:dyDescent="0.25">
      <c r="A491" s="4"/>
      <c r="D491" s="77"/>
      <c r="E491" s="75"/>
      <c r="F491" s="133"/>
      <c r="G491" s="77"/>
      <c r="H491" s="75"/>
      <c r="I491" s="133"/>
      <c r="J491" s="77"/>
      <c r="K491" s="75"/>
      <c r="L491" s="133"/>
      <c r="M491" s="77"/>
      <c r="N491" s="75"/>
      <c r="O491" s="133"/>
      <c r="P491" s="77"/>
      <c r="Q491" s="75"/>
      <c r="R491" s="133"/>
      <c r="S491" s="77"/>
      <c r="T491" s="75"/>
      <c r="U491" s="133"/>
    </row>
    <row r="492" spans="1:21" ht="15.75" customHeight="1" x14ac:dyDescent="0.25">
      <c r="A492" s="4"/>
      <c r="D492" s="77"/>
      <c r="E492" s="75"/>
      <c r="F492" s="133"/>
      <c r="G492" s="77"/>
      <c r="H492" s="75"/>
      <c r="I492" s="133"/>
      <c r="J492" s="77"/>
      <c r="K492" s="75"/>
      <c r="L492" s="133"/>
      <c r="M492" s="77"/>
      <c r="N492" s="75"/>
      <c r="O492" s="133"/>
      <c r="P492" s="77"/>
      <c r="Q492" s="75"/>
      <c r="R492" s="133"/>
      <c r="S492" s="77"/>
      <c r="T492" s="75"/>
      <c r="U492" s="133"/>
    </row>
    <row r="493" spans="1:21" ht="15.75" customHeight="1" x14ac:dyDescent="0.25">
      <c r="A493" s="4"/>
      <c r="D493" s="77"/>
      <c r="E493" s="75"/>
      <c r="F493" s="133"/>
      <c r="G493" s="77"/>
      <c r="H493" s="75"/>
      <c r="I493" s="133"/>
      <c r="J493" s="77"/>
      <c r="K493" s="75"/>
      <c r="L493" s="133"/>
      <c r="M493" s="77"/>
      <c r="N493" s="75"/>
      <c r="O493" s="133"/>
      <c r="P493" s="77"/>
      <c r="Q493" s="75"/>
      <c r="R493" s="133"/>
      <c r="S493" s="77"/>
      <c r="T493" s="75"/>
      <c r="U493" s="133"/>
    </row>
    <row r="494" spans="1:21" ht="15.75" customHeight="1" x14ac:dyDescent="0.25">
      <c r="A494" s="4"/>
      <c r="D494" s="77"/>
      <c r="E494" s="75"/>
      <c r="F494" s="133"/>
      <c r="G494" s="77"/>
      <c r="H494" s="75"/>
      <c r="I494" s="133"/>
      <c r="J494" s="77"/>
      <c r="K494" s="75"/>
      <c r="L494" s="133"/>
      <c r="M494" s="77"/>
      <c r="N494" s="75"/>
      <c r="O494" s="133"/>
      <c r="P494" s="77"/>
      <c r="Q494" s="75"/>
      <c r="R494" s="133"/>
      <c r="S494" s="77"/>
      <c r="T494" s="75"/>
      <c r="U494" s="133"/>
    </row>
    <row r="495" spans="1:21" ht="15.75" customHeight="1" x14ac:dyDescent="0.25">
      <c r="A495" s="4"/>
      <c r="D495" s="77"/>
      <c r="E495" s="75"/>
      <c r="F495" s="133"/>
      <c r="G495" s="77"/>
      <c r="H495" s="75"/>
      <c r="I495" s="133"/>
      <c r="J495" s="77"/>
      <c r="K495" s="75"/>
      <c r="L495" s="133"/>
      <c r="M495" s="77"/>
      <c r="N495" s="75"/>
      <c r="O495" s="133"/>
      <c r="P495" s="77"/>
      <c r="Q495" s="75"/>
      <c r="R495" s="133"/>
      <c r="S495" s="77"/>
      <c r="T495" s="75"/>
      <c r="U495" s="133"/>
    </row>
    <row r="496" spans="1:21" ht="15.75" customHeight="1" x14ac:dyDescent="0.25">
      <c r="A496" s="4"/>
      <c r="D496" s="77"/>
      <c r="E496" s="75"/>
      <c r="F496" s="133"/>
      <c r="G496" s="77"/>
      <c r="H496" s="75"/>
      <c r="I496" s="133"/>
      <c r="J496" s="77"/>
      <c r="K496" s="75"/>
      <c r="L496" s="133"/>
      <c r="M496" s="77"/>
      <c r="N496" s="75"/>
      <c r="O496" s="133"/>
      <c r="P496" s="77"/>
      <c r="Q496" s="75"/>
      <c r="R496" s="133"/>
      <c r="S496" s="77"/>
      <c r="T496" s="75"/>
      <c r="U496" s="133"/>
    </row>
    <row r="497" spans="1:21" ht="15.75" customHeight="1" x14ac:dyDescent="0.25">
      <c r="A497" s="4"/>
      <c r="D497" s="77"/>
      <c r="E497" s="75"/>
      <c r="F497" s="133"/>
      <c r="G497" s="77"/>
      <c r="H497" s="75"/>
      <c r="I497" s="133"/>
      <c r="J497" s="77"/>
      <c r="K497" s="75"/>
      <c r="L497" s="133"/>
      <c r="M497" s="77"/>
      <c r="N497" s="75"/>
      <c r="O497" s="133"/>
      <c r="P497" s="77"/>
      <c r="Q497" s="75"/>
      <c r="R497" s="133"/>
      <c r="S497" s="77"/>
      <c r="T497" s="75"/>
      <c r="U497" s="133"/>
    </row>
    <row r="498" spans="1:21" ht="15.75" customHeight="1" x14ac:dyDescent="0.25">
      <c r="A498" s="4"/>
      <c r="D498" s="77"/>
      <c r="E498" s="75"/>
      <c r="F498" s="133"/>
      <c r="G498" s="77"/>
      <c r="H498" s="75"/>
      <c r="I498" s="133"/>
      <c r="J498" s="77"/>
      <c r="K498" s="75"/>
      <c r="L498" s="133"/>
      <c r="M498" s="77"/>
      <c r="N498" s="75"/>
      <c r="O498" s="133"/>
      <c r="P498" s="77"/>
      <c r="Q498" s="75"/>
      <c r="R498" s="133"/>
      <c r="S498" s="77"/>
      <c r="T498" s="75"/>
      <c r="U498" s="133"/>
    </row>
    <row r="499" spans="1:21" ht="15.75" customHeight="1" x14ac:dyDescent="0.25">
      <c r="A499" s="4"/>
      <c r="D499" s="77"/>
      <c r="E499" s="75"/>
      <c r="F499" s="133"/>
      <c r="G499" s="77"/>
      <c r="H499" s="75"/>
      <c r="I499" s="133"/>
      <c r="J499" s="77"/>
      <c r="K499" s="75"/>
      <c r="L499" s="133"/>
      <c r="M499" s="77"/>
      <c r="N499" s="75"/>
      <c r="O499" s="133"/>
      <c r="P499" s="77"/>
      <c r="Q499" s="75"/>
      <c r="R499" s="133"/>
      <c r="S499" s="77"/>
      <c r="T499" s="75"/>
      <c r="U499" s="133"/>
    </row>
    <row r="500" spans="1:21" ht="15.75" customHeight="1" x14ac:dyDescent="0.25">
      <c r="A500" s="4"/>
      <c r="D500" s="77"/>
      <c r="E500" s="75"/>
      <c r="F500" s="133"/>
      <c r="G500" s="77"/>
      <c r="H500" s="75"/>
      <c r="I500" s="133"/>
      <c r="J500" s="77"/>
      <c r="K500" s="75"/>
      <c r="L500" s="133"/>
      <c r="M500" s="77"/>
      <c r="N500" s="75"/>
      <c r="O500" s="133"/>
      <c r="P500" s="77"/>
      <c r="Q500" s="75"/>
      <c r="R500" s="133"/>
      <c r="S500" s="77"/>
      <c r="T500" s="75"/>
      <c r="U500" s="133"/>
    </row>
    <row r="501" spans="1:21" ht="15.75" customHeight="1" x14ac:dyDescent="0.25">
      <c r="A501" s="4"/>
      <c r="D501" s="77"/>
      <c r="E501" s="75"/>
      <c r="F501" s="133"/>
      <c r="G501" s="77"/>
      <c r="H501" s="75"/>
      <c r="I501" s="133"/>
      <c r="J501" s="77"/>
      <c r="K501" s="75"/>
      <c r="L501" s="133"/>
      <c r="M501" s="77"/>
      <c r="N501" s="75"/>
      <c r="O501" s="133"/>
      <c r="P501" s="77"/>
      <c r="Q501" s="75"/>
      <c r="R501" s="133"/>
      <c r="S501" s="77"/>
      <c r="T501" s="75"/>
      <c r="U501" s="133"/>
    </row>
    <row r="502" spans="1:21" ht="15.75" customHeight="1" x14ac:dyDescent="0.25">
      <c r="A502" s="4"/>
      <c r="D502" s="77"/>
      <c r="E502" s="75"/>
      <c r="F502" s="133"/>
      <c r="G502" s="77"/>
      <c r="H502" s="75"/>
      <c r="I502" s="133"/>
      <c r="J502" s="77"/>
      <c r="K502" s="75"/>
      <c r="L502" s="133"/>
      <c r="M502" s="77"/>
      <c r="N502" s="75"/>
      <c r="O502" s="133"/>
      <c r="P502" s="77"/>
      <c r="Q502" s="75"/>
      <c r="R502" s="133"/>
      <c r="S502" s="77"/>
      <c r="T502" s="75"/>
      <c r="U502" s="133"/>
    </row>
    <row r="503" spans="1:21" ht="15.75" customHeight="1" x14ac:dyDescent="0.25">
      <c r="A503" s="4"/>
      <c r="D503" s="77"/>
      <c r="E503" s="75"/>
      <c r="F503" s="133"/>
      <c r="G503" s="77"/>
      <c r="H503" s="75"/>
      <c r="I503" s="133"/>
      <c r="J503" s="77"/>
      <c r="K503" s="75"/>
      <c r="L503" s="133"/>
      <c r="M503" s="77"/>
      <c r="N503" s="75"/>
      <c r="O503" s="133"/>
      <c r="P503" s="77"/>
      <c r="Q503" s="75"/>
      <c r="R503" s="133"/>
      <c r="S503" s="77"/>
      <c r="T503" s="75"/>
      <c r="U503" s="133"/>
    </row>
    <row r="504" spans="1:21" ht="15.75" customHeight="1" x14ac:dyDescent="0.25">
      <c r="A504" s="4"/>
      <c r="D504" s="77"/>
      <c r="E504" s="75"/>
      <c r="F504" s="133"/>
      <c r="G504" s="77"/>
      <c r="H504" s="75"/>
      <c r="I504" s="133"/>
      <c r="J504" s="77"/>
      <c r="K504" s="75"/>
      <c r="L504" s="133"/>
      <c r="M504" s="77"/>
      <c r="N504" s="75"/>
      <c r="O504" s="133"/>
      <c r="P504" s="77"/>
      <c r="Q504" s="75"/>
      <c r="R504" s="133"/>
      <c r="S504" s="77"/>
      <c r="T504" s="75"/>
      <c r="U504" s="133"/>
    </row>
    <row r="505" spans="1:21" ht="15.75" customHeight="1" x14ac:dyDescent="0.25">
      <c r="A505" s="4"/>
      <c r="D505" s="77"/>
      <c r="E505" s="75"/>
      <c r="F505" s="133"/>
      <c r="G505" s="77"/>
      <c r="H505" s="75"/>
      <c r="I505" s="133"/>
      <c r="J505" s="77"/>
      <c r="K505" s="75"/>
      <c r="L505" s="133"/>
      <c r="M505" s="77"/>
      <c r="N505" s="75"/>
      <c r="O505" s="133"/>
      <c r="P505" s="77"/>
      <c r="Q505" s="75"/>
      <c r="R505" s="133"/>
      <c r="S505" s="77"/>
      <c r="T505" s="75"/>
      <c r="U505" s="133"/>
    </row>
    <row r="506" spans="1:21" ht="15.75" customHeight="1" x14ac:dyDescent="0.25">
      <c r="A506" s="4"/>
      <c r="D506" s="77"/>
      <c r="E506" s="75"/>
      <c r="F506" s="133"/>
      <c r="G506" s="77"/>
      <c r="H506" s="75"/>
      <c r="I506" s="133"/>
      <c r="J506" s="77"/>
      <c r="K506" s="75"/>
      <c r="L506" s="133"/>
      <c r="M506" s="77"/>
      <c r="N506" s="75"/>
      <c r="O506" s="133"/>
      <c r="P506" s="77"/>
      <c r="Q506" s="75"/>
      <c r="R506" s="133"/>
      <c r="S506" s="77"/>
      <c r="T506" s="75"/>
      <c r="U506" s="133"/>
    </row>
    <row r="507" spans="1:21" ht="15.75" customHeight="1" x14ac:dyDescent="0.25">
      <c r="A507" s="4"/>
      <c r="D507" s="77"/>
      <c r="E507" s="75"/>
      <c r="F507" s="133"/>
      <c r="G507" s="77"/>
      <c r="H507" s="75"/>
      <c r="I507" s="133"/>
      <c r="J507" s="77"/>
      <c r="K507" s="75"/>
      <c r="L507" s="133"/>
      <c r="M507" s="77"/>
      <c r="N507" s="75"/>
      <c r="O507" s="133"/>
      <c r="P507" s="77"/>
      <c r="Q507" s="75"/>
      <c r="R507" s="133"/>
      <c r="S507" s="77"/>
      <c r="T507" s="75"/>
      <c r="U507" s="133"/>
    </row>
    <row r="508" spans="1:21" ht="15.75" customHeight="1" x14ac:dyDescent="0.25">
      <c r="A508" s="4"/>
      <c r="D508" s="77"/>
      <c r="E508" s="75"/>
      <c r="F508" s="133"/>
      <c r="G508" s="77"/>
      <c r="H508" s="75"/>
      <c r="I508" s="133"/>
      <c r="J508" s="77"/>
      <c r="K508" s="75"/>
      <c r="L508" s="133"/>
      <c r="M508" s="77"/>
      <c r="N508" s="75"/>
      <c r="O508" s="133"/>
      <c r="P508" s="77"/>
      <c r="Q508" s="75"/>
      <c r="R508" s="133"/>
      <c r="S508" s="77"/>
      <c r="T508" s="75"/>
      <c r="U508" s="133"/>
    </row>
    <row r="509" spans="1:21" ht="15.75" customHeight="1" x14ac:dyDescent="0.25">
      <c r="A509" s="4"/>
      <c r="D509" s="77"/>
      <c r="E509" s="75"/>
      <c r="F509" s="133"/>
      <c r="G509" s="77"/>
      <c r="H509" s="75"/>
      <c r="I509" s="133"/>
      <c r="J509" s="77"/>
      <c r="K509" s="75"/>
      <c r="L509" s="133"/>
      <c r="M509" s="77"/>
      <c r="N509" s="75"/>
      <c r="O509" s="133"/>
      <c r="P509" s="77"/>
      <c r="Q509" s="75"/>
      <c r="R509" s="133"/>
      <c r="S509" s="77"/>
      <c r="T509" s="75"/>
      <c r="U509" s="133"/>
    </row>
    <row r="510" spans="1:21" ht="15.75" customHeight="1" x14ac:dyDescent="0.25">
      <c r="A510" s="4"/>
      <c r="D510" s="77"/>
      <c r="E510" s="75"/>
      <c r="F510" s="133"/>
      <c r="G510" s="77"/>
      <c r="H510" s="75"/>
      <c r="I510" s="133"/>
      <c r="J510" s="77"/>
      <c r="K510" s="75"/>
      <c r="L510" s="133"/>
      <c r="M510" s="77"/>
      <c r="N510" s="75"/>
      <c r="O510" s="133"/>
      <c r="P510" s="77"/>
      <c r="Q510" s="75"/>
      <c r="R510" s="133"/>
      <c r="S510" s="77"/>
      <c r="T510" s="75"/>
      <c r="U510" s="133"/>
    </row>
    <row r="511" spans="1:21" ht="15.75" customHeight="1" x14ac:dyDescent="0.25">
      <c r="A511" s="4"/>
      <c r="D511" s="77"/>
      <c r="E511" s="75"/>
      <c r="F511" s="133"/>
      <c r="G511" s="77"/>
      <c r="H511" s="75"/>
      <c r="I511" s="133"/>
      <c r="J511" s="77"/>
      <c r="K511" s="75"/>
      <c r="L511" s="133"/>
      <c r="M511" s="77"/>
      <c r="N511" s="75"/>
      <c r="O511" s="133"/>
      <c r="P511" s="77"/>
      <c r="Q511" s="75"/>
      <c r="R511" s="133"/>
      <c r="S511" s="77"/>
      <c r="T511" s="75"/>
      <c r="U511" s="133"/>
    </row>
    <row r="512" spans="1:21" ht="15.75" customHeight="1" x14ac:dyDescent="0.25">
      <c r="A512" s="4"/>
      <c r="D512" s="77"/>
      <c r="E512" s="75"/>
      <c r="F512" s="133"/>
      <c r="G512" s="77"/>
      <c r="H512" s="75"/>
      <c r="I512" s="133"/>
      <c r="J512" s="77"/>
      <c r="K512" s="75"/>
      <c r="L512" s="133"/>
      <c r="M512" s="77"/>
      <c r="N512" s="75"/>
      <c r="O512" s="133"/>
      <c r="P512" s="77"/>
      <c r="Q512" s="75"/>
      <c r="R512" s="133"/>
      <c r="S512" s="77"/>
      <c r="T512" s="75"/>
      <c r="U512" s="133"/>
    </row>
    <row r="513" spans="1:21" ht="15.75" customHeight="1" x14ac:dyDescent="0.25">
      <c r="A513" s="4"/>
      <c r="D513" s="77"/>
      <c r="E513" s="75"/>
      <c r="F513" s="133"/>
      <c r="G513" s="77"/>
      <c r="H513" s="75"/>
      <c r="I513" s="133"/>
      <c r="J513" s="77"/>
      <c r="K513" s="75"/>
      <c r="L513" s="133"/>
      <c r="M513" s="77"/>
      <c r="N513" s="75"/>
      <c r="O513" s="133"/>
      <c r="P513" s="77"/>
      <c r="Q513" s="75"/>
      <c r="R513" s="133"/>
      <c r="S513" s="77"/>
      <c r="T513" s="75"/>
      <c r="U513" s="133"/>
    </row>
    <row r="514" spans="1:21" ht="15.75" customHeight="1" x14ac:dyDescent="0.25">
      <c r="A514" s="4"/>
      <c r="D514" s="77"/>
      <c r="E514" s="75"/>
      <c r="F514" s="133"/>
      <c r="G514" s="77"/>
      <c r="H514" s="75"/>
      <c r="I514" s="133"/>
      <c r="J514" s="77"/>
      <c r="K514" s="75"/>
      <c r="L514" s="133"/>
      <c r="M514" s="77"/>
      <c r="N514" s="75"/>
      <c r="O514" s="133"/>
      <c r="P514" s="77"/>
      <c r="Q514" s="75"/>
      <c r="R514" s="133"/>
      <c r="S514" s="77"/>
      <c r="T514" s="75"/>
      <c r="U514" s="133"/>
    </row>
    <row r="515" spans="1:21" ht="15.75" customHeight="1" x14ac:dyDescent="0.25">
      <c r="A515" s="4"/>
      <c r="D515" s="77"/>
      <c r="E515" s="75"/>
      <c r="F515" s="133"/>
      <c r="G515" s="77"/>
      <c r="H515" s="75"/>
      <c r="I515" s="133"/>
      <c r="J515" s="77"/>
      <c r="K515" s="75"/>
      <c r="L515" s="133"/>
      <c r="M515" s="77"/>
      <c r="N515" s="75"/>
      <c r="O515" s="133"/>
      <c r="P515" s="77"/>
      <c r="Q515" s="75"/>
      <c r="R515" s="133"/>
      <c r="S515" s="77"/>
      <c r="T515" s="75"/>
      <c r="U515" s="133"/>
    </row>
    <row r="516" spans="1:21" ht="15.75" customHeight="1" x14ac:dyDescent="0.25">
      <c r="A516" s="4"/>
      <c r="D516" s="77"/>
      <c r="E516" s="75"/>
      <c r="F516" s="133"/>
      <c r="G516" s="77"/>
      <c r="H516" s="75"/>
      <c r="I516" s="133"/>
      <c r="J516" s="77"/>
      <c r="K516" s="75"/>
      <c r="L516" s="133"/>
      <c r="M516" s="77"/>
      <c r="N516" s="75"/>
      <c r="O516" s="133"/>
      <c r="P516" s="77"/>
      <c r="Q516" s="75"/>
      <c r="R516" s="133"/>
      <c r="S516" s="77"/>
      <c r="T516" s="75"/>
      <c r="U516" s="133"/>
    </row>
    <row r="517" spans="1:21" ht="15.75" customHeight="1" x14ac:dyDescent="0.25">
      <c r="A517" s="4"/>
      <c r="D517" s="77"/>
      <c r="E517" s="75"/>
      <c r="F517" s="133"/>
      <c r="G517" s="77"/>
      <c r="H517" s="75"/>
      <c r="I517" s="133"/>
      <c r="J517" s="77"/>
      <c r="K517" s="75"/>
      <c r="L517" s="133"/>
      <c r="M517" s="77"/>
      <c r="N517" s="75"/>
      <c r="O517" s="133"/>
      <c r="P517" s="77"/>
      <c r="Q517" s="75"/>
      <c r="R517" s="133"/>
      <c r="S517" s="77"/>
      <c r="T517" s="75"/>
      <c r="U517" s="133"/>
    </row>
    <row r="518" spans="1:21" ht="15.75" customHeight="1" x14ac:dyDescent="0.25">
      <c r="A518" s="4"/>
      <c r="D518" s="77"/>
      <c r="E518" s="75"/>
      <c r="F518" s="133"/>
      <c r="G518" s="77"/>
      <c r="H518" s="75"/>
      <c r="I518" s="133"/>
      <c r="J518" s="77"/>
      <c r="K518" s="75"/>
      <c r="L518" s="133"/>
      <c r="M518" s="77"/>
      <c r="N518" s="75"/>
      <c r="O518" s="133"/>
      <c r="P518" s="77"/>
      <c r="Q518" s="75"/>
      <c r="R518" s="133"/>
      <c r="S518" s="77"/>
      <c r="T518" s="75"/>
      <c r="U518" s="133"/>
    </row>
    <row r="519" spans="1:21" ht="15.75" customHeight="1" x14ac:dyDescent="0.25">
      <c r="A519" s="4"/>
      <c r="D519" s="77"/>
      <c r="E519" s="75"/>
      <c r="F519" s="133"/>
      <c r="G519" s="77"/>
      <c r="H519" s="75"/>
      <c r="I519" s="133"/>
      <c r="J519" s="77"/>
      <c r="K519" s="75"/>
      <c r="L519" s="133"/>
      <c r="M519" s="77"/>
      <c r="N519" s="75"/>
      <c r="O519" s="133"/>
      <c r="P519" s="77"/>
      <c r="Q519" s="75"/>
      <c r="R519" s="133"/>
      <c r="S519" s="77"/>
      <c r="T519" s="75"/>
      <c r="U519" s="133"/>
    </row>
    <row r="520" spans="1:21" ht="15.75" customHeight="1" x14ac:dyDescent="0.25">
      <c r="A520" s="4"/>
      <c r="D520" s="77"/>
      <c r="E520" s="75"/>
      <c r="F520" s="133"/>
      <c r="G520" s="77"/>
      <c r="H520" s="75"/>
      <c r="I520" s="133"/>
      <c r="J520" s="77"/>
      <c r="K520" s="75"/>
      <c r="L520" s="133"/>
      <c r="M520" s="77"/>
      <c r="N520" s="75"/>
      <c r="O520" s="133"/>
      <c r="P520" s="77"/>
      <c r="Q520" s="75"/>
      <c r="R520" s="133"/>
      <c r="S520" s="77"/>
      <c r="T520" s="75"/>
      <c r="U520" s="133"/>
    </row>
    <row r="521" spans="1:21" ht="15.75" customHeight="1" x14ac:dyDescent="0.25">
      <c r="A521" s="4"/>
      <c r="D521" s="77"/>
      <c r="E521" s="75"/>
      <c r="F521" s="133"/>
      <c r="G521" s="77"/>
      <c r="H521" s="75"/>
      <c r="I521" s="133"/>
      <c r="J521" s="77"/>
      <c r="K521" s="75"/>
      <c r="L521" s="133"/>
      <c r="M521" s="77"/>
      <c r="N521" s="75"/>
      <c r="O521" s="133"/>
      <c r="P521" s="77"/>
      <c r="Q521" s="75"/>
      <c r="R521" s="133"/>
      <c r="S521" s="77"/>
      <c r="T521" s="75"/>
      <c r="U521" s="133"/>
    </row>
    <row r="522" spans="1:21" ht="15.75" customHeight="1" x14ac:dyDescent="0.25">
      <c r="A522" s="4"/>
      <c r="D522" s="77"/>
      <c r="E522" s="75"/>
      <c r="F522" s="133"/>
      <c r="G522" s="77"/>
      <c r="H522" s="75"/>
      <c r="I522" s="133"/>
      <c r="J522" s="77"/>
      <c r="K522" s="75"/>
      <c r="L522" s="133"/>
      <c r="M522" s="77"/>
      <c r="N522" s="75"/>
      <c r="O522" s="133"/>
      <c r="P522" s="77"/>
      <c r="Q522" s="75"/>
      <c r="R522" s="133"/>
      <c r="S522" s="77"/>
      <c r="T522" s="75"/>
      <c r="U522" s="133"/>
    </row>
    <row r="523" spans="1:21" ht="15.75" customHeight="1" x14ac:dyDescent="0.25">
      <c r="A523" s="4"/>
      <c r="D523" s="77"/>
      <c r="E523" s="75"/>
      <c r="F523" s="133"/>
      <c r="G523" s="77"/>
      <c r="H523" s="75"/>
      <c r="I523" s="133"/>
      <c r="J523" s="77"/>
      <c r="K523" s="75"/>
      <c r="L523" s="133"/>
      <c r="M523" s="77"/>
      <c r="N523" s="75"/>
      <c r="O523" s="133"/>
      <c r="P523" s="77"/>
      <c r="Q523" s="75"/>
      <c r="R523" s="133"/>
      <c r="S523" s="77"/>
      <c r="T523" s="75"/>
      <c r="U523" s="133"/>
    </row>
    <row r="524" spans="1:21" ht="15.75" customHeight="1" x14ac:dyDescent="0.25">
      <c r="A524" s="4"/>
      <c r="D524" s="77"/>
      <c r="E524" s="75"/>
      <c r="F524" s="133"/>
      <c r="G524" s="77"/>
      <c r="H524" s="75"/>
      <c r="I524" s="133"/>
      <c r="J524" s="77"/>
      <c r="K524" s="75"/>
      <c r="L524" s="133"/>
      <c r="M524" s="77"/>
      <c r="N524" s="75"/>
      <c r="O524" s="133"/>
      <c r="P524" s="77"/>
      <c r="Q524" s="75"/>
      <c r="R524" s="133"/>
      <c r="S524" s="77"/>
      <c r="T524" s="75"/>
      <c r="U524" s="133"/>
    </row>
    <row r="525" spans="1:21" ht="15.75" customHeight="1" x14ac:dyDescent="0.25">
      <c r="A525" s="4"/>
      <c r="D525" s="77"/>
      <c r="E525" s="75"/>
      <c r="F525" s="133"/>
      <c r="G525" s="77"/>
      <c r="H525" s="75"/>
      <c r="I525" s="133"/>
      <c r="J525" s="77"/>
      <c r="K525" s="75"/>
      <c r="L525" s="133"/>
      <c r="M525" s="77"/>
      <c r="N525" s="75"/>
      <c r="O525" s="133"/>
      <c r="P525" s="77"/>
      <c r="Q525" s="75"/>
      <c r="R525" s="133"/>
      <c r="S525" s="77"/>
      <c r="T525" s="75"/>
      <c r="U525" s="133"/>
    </row>
    <row r="526" spans="1:21" ht="15.75" customHeight="1" x14ac:dyDescent="0.25">
      <c r="A526" s="4"/>
      <c r="D526" s="77"/>
      <c r="E526" s="75"/>
      <c r="F526" s="133"/>
      <c r="G526" s="77"/>
      <c r="H526" s="75"/>
      <c r="I526" s="133"/>
      <c r="J526" s="77"/>
      <c r="K526" s="75"/>
      <c r="L526" s="133"/>
      <c r="M526" s="77"/>
      <c r="N526" s="75"/>
      <c r="O526" s="133"/>
      <c r="P526" s="77"/>
      <c r="Q526" s="75"/>
      <c r="R526" s="133"/>
      <c r="S526" s="77"/>
      <c r="T526" s="75"/>
      <c r="U526" s="133"/>
    </row>
    <row r="527" spans="1:21" ht="15.75" customHeight="1" x14ac:dyDescent="0.25">
      <c r="A527" s="4"/>
      <c r="D527" s="77"/>
      <c r="E527" s="75"/>
      <c r="F527" s="133"/>
      <c r="G527" s="77"/>
      <c r="H527" s="75"/>
      <c r="I527" s="133"/>
      <c r="J527" s="77"/>
      <c r="K527" s="75"/>
      <c r="L527" s="133"/>
      <c r="M527" s="77"/>
      <c r="N527" s="75"/>
      <c r="O527" s="133"/>
      <c r="P527" s="77"/>
      <c r="Q527" s="75"/>
      <c r="R527" s="133"/>
      <c r="S527" s="77"/>
      <c r="T527" s="75"/>
      <c r="U527" s="133"/>
    </row>
    <row r="528" spans="1:21" ht="15.75" customHeight="1" x14ac:dyDescent="0.25">
      <c r="A528" s="4"/>
      <c r="D528" s="77"/>
      <c r="E528" s="75"/>
      <c r="F528" s="133"/>
      <c r="G528" s="77"/>
      <c r="H528" s="75"/>
      <c r="I528" s="133"/>
      <c r="J528" s="77"/>
      <c r="K528" s="75"/>
      <c r="L528" s="133"/>
      <c r="M528" s="77"/>
      <c r="N528" s="75"/>
      <c r="O528" s="133"/>
      <c r="P528" s="77"/>
      <c r="Q528" s="75"/>
      <c r="R528" s="133"/>
      <c r="S528" s="77"/>
      <c r="T528" s="75"/>
      <c r="U528" s="133"/>
    </row>
    <row r="529" spans="1:21" ht="15.75" customHeight="1" x14ac:dyDescent="0.25">
      <c r="A529" s="4"/>
      <c r="D529" s="77"/>
      <c r="E529" s="75"/>
      <c r="F529" s="133"/>
      <c r="G529" s="77"/>
      <c r="H529" s="75"/>
      <c r="I529" s="133"/>
      <c r="J529" s="77"/>
      <c r="K529" s="75"/>
      <c r="L529" s="133"/>
      <c r="M529" s="77"/>
      <c r="N529" s="75"/>
      <c r="O529" s="133"/>
      <c r="P529" s="77"/>
      <c r="Q529" s="75"/>
      <c r="R529" s="133"/>
      <c r="S529" s="77"/>
      <c r="T529" s="75"/>
      <c r="U529" s="133"/>
    </row>
    <row r="530" spans="1:21" ht="15.75" customHeight="1" x14ac:dyDescent="0.25">
      <c r="A530" s="4"/>
      <c r="D530" s="77"/>
      <c r="E530" s="75"/>
      <c r="F530" s="133"/>
      <c r="G530" s="77"/>
      <c r="H530" s="75"/>
      <c r="I530" s="133"/>
      <c r="J530" s="77"/>
      <c r="K530" s="75"/>
      <c r="L530" s="133"/>
      <c r="M530" s="77"/>
      <c r="N530" s="75"/>
      <c r="O530" s="133"/>
      <c r="P530" s="77"/>
      <c r="Q530" s="75"/>
      <c r="R530" s="133"/>
      <c r="S530" s="77"/>
      <c r="T530" s="75"/>
      <c r="U530" s="133"/>
    </row>
    <row r="531" spans="1:21" ht="15.75" customHeight="1" x14ac:dyDescent="0.25">
      <c r="A531" s="4"/>
      <c r="D531" s="77"/>
      <c r="E531" s="75"/>
      <c r="F531" s="133"/>
      <c r="G531" s="77"/>
      <c r="H531" s="75"/>
      <c r="I531" s="133"/>
      <c r="J531" s="77"/>
      <c r="K531" s="75"/>
      <c r="L531" s="133"/>
      <c r="M531" s="77"/>
      <c r="N531" s="75"/>
      <c r="O531" s="133"/>
      <c r="P531" s="77"/>
      <c r="Q531" s="75"/>
      <c r="R531" s="133"/>
      <c r="S531" s="77"/>
      <c r="T531" s="75"/>
      <c r="U531" s="133"/>
    </row>
    <row r="532" spans="1:21" ht="15.75" customHeight="1" x14ac:dyDescent="0.25">
      <c r="A532" s="4"/>
      <c r="D532" s="77"/>
      <c r="E532" s="75"/>
      <c r="F532" s="133"/>
      <c r="G532" s="77"/>
      <c r="H532" s="75"/>
      <c r="I532" s="133"/>
      <c r="J532" s="77"/>
      <c r="K532" s="75"/>
      <c r="L532" s="133"/>
      <c r="M532" s="77"/>
      <c r="N532" s="75"/>
      <c r="O532" s="133"/>
      <c r="P532" s="77"/>
      <c r="Q532" s="75"/>
      <c r="R532" s="133"/>
      <c r="S532" s="77"/>
      <c r="T532" s="75"/>
      <c r="U532" s="133"/>
    </row>
    <row r="533" spans="1:21" ht="15.75" customHeight="1" x14ac:dyDescent="0.25">
      <c r="A533" s="4"/>
      <c r="D533" s="77"/>
      <c r="E533" s="75"/>
      <c r="F533" s="133"/>
      <c r="G533" s="77"/>
      <c r="H533" s="75"/>
      <c r="I533" s="133"/>
      <c r="J533" s="77"/>
      <c r="K533" s="75"/>
      <c r="L533" s="133"/>
      <c r="M533" s="77"/>
      <c r="N533" s="75"/>
      <c r="O533" s="133"/>
      <c r="P533" s="77"/>
      <c r="Q533" s="75"/>
      <c r="R533" s="133"/>
      <c r="S533" s="77"/>
      <c r="T533" s="75"/>
      <c r="U533" s="133"/>
    </row>
    <row r="534" spans="1:21" ht="15.75" customHeight="1" x14ac:dyDescent="0.25">
      <c r="A534" s="4"/>
      <c r="D534" s="77"/>
      <c r="E534" s="75"/>
      <c r="F534" s="133"/>
      <c r="G534" s="77"/>
      <c r="H534" s="75"/>
      <c r="I534" s="133"/>
      <c r="J534" s="77"/>
      <c r="K534" s="75"/>
      <c r="L534" s="133"/>
      <c r="M534" s="77"/>
      <c r="N534" s="75"/>
      <c r="O534" s="133"/>
      <c r="P534" s="77"/>
      <c r="Q534" s="75"/>
      <c r="R534" s="133"/>
      <c r="S534" s="77"/>
      <c r="T534" s="75"/>
      <c r="U534" s="133"/>
    </row>
    <row r="535" spans="1:21" ht="15.75" customHeight="1" x14ac:dyDescent="0.25">
      <c r="A535" s="4"/>
      <c r="D535" s="77"/>
      <c r="E535" s="75"/>
      <c r="F535" s="133"/>
      <c r="G535" s="77"/>
      <c r="H535" s="75"/>
      <c r="I535" s="133"/>
      <c r="J535" s="77"/>
      <c r="K535" s="75"/>
      <c r="L535" s="133"/>
      <c r="M535" s="77"/>
      <c r="N535" s="75"/>
      <c r="O535" s="133"/>
      <c r="P535" s="77"/>
      <c r="Q535" s="75"/>
      <c r="R535" s="133"/>
      <c r="S535" s="77"/>
      <c r="T535" s="75"/>
      <c r="U535" s="133"/>
    </row>
    <row r="536" spans="1:21" ht="15.75" customHeight="1" x14ac:dyDescent="0.25">
      <c r="A536" s="4"/>
      <c r="D536" s="77"/>
      <c r="E536" s="75"/>
      <c r="F536" s="133"/>
      <c r="G536" s="77"/>
      <c r="H536" s="75"/>
      <c r="I536" s="133"/>
      <c r="J536" s="77"/>
      <c r="K536" s="75"/>
      <c r="L536" s="133"/>
      <c r="M536" s="77"/>
      <c r="N536" s="75"/>
      <c r="O536" s="133"/>
      <c r="P536" s="77"/>
      <c r="Q536" s="75"/>
      <c r="R536" s="133"/>
      <c r="S536" s="77"/>
      <c r="T536" s="75"/>
      <c r="U536" s="133"/>
    </row>
    <row r="537" spans="1:21" ht="15.75" customHeight="1" x14ac:dyDescent="0.25">
      <c r="A537" s="4"/>
      <c r="D537" s="77"/>
      <c r="E537" s="75"/>
      <c r="F537" s="133"/>
      <c r="G537" s="77"/>
      <c r="H537" s="75"/>
      <c r="I537" s="133"/>
      <c r="J537" s="77"/>
      <c r="K537" s="75"/>
      <c r="L537" s="133"/>
      <c r="M537" s="77"/>
      <c r="N537" s="75"/>
      <c r="O537" s="133"/>
      <c r="P537" s="77"/>
      <c r="Q537" s="75"/>
      <c r="R537" s="133"/>
      <c r="S537" s="77"/>
      <c r="T537" s="75"/>
      <c r="U537" s="133"/>
    </row>
    <row r="538" spans="1:21" ht="15.75" customHeight="1" x14ac:dyDescent="0.25">
      <c r="A538" s="4"/>
      <c r="D538" s="77"/>
      <c r="E538" s="75"/>
      <c r="F538" s="133"/>
      <c r="G538" s="77"/>
      <c r="H538" s="75"/>
      <c r="I538" s="133"/>
      <c r="J538" s="77"/>
      <c r="K538" s="75"/>
      <c r="L538" s="133"/>
      <c r="M538" s="77"/>
      <c r="N538" s="75"/>
      <c r="O538" s="133"/>
      <c r="P538" s="77"/>
      <c r="Q538" s="75"/>
      <c r="R538" s="133"/>
      <c r="S538" s="77"/>
      <c r="T538" s="75"/>
      <c r="U538" s="133"/>
    </row>
    <row r="539" spans="1:21" ht="15.75" customHeight="1" x14ac:dyDescent="0.25">
      <c r="A539" s="4"/>
      <c r="D539" s="77"/>
      <c r="E539" s="75"/>
      <c r="F539" s="133"/>
      <c r="G539" s="77"/>
      <c r="H539" s="75"/>
      <c r="I539" s="133"/>
      <c r="J539" s="77"/>
      <c r="K539" s="75"/>
      <c r="L539" s="133"/>
      <c r="M539" s="77"/>
      <c r="N539" s="75"/>
      <c r="O539" s="133"/>
      <c r="P539" s="77"/>
      <c r="Q539" s="75"/>
      <c r="R539" s="133"/>
      <c r="S539" s="77"/>
      <c r="T539" s="75"/>
      <c r="U539" s="133"/>
    </row>
    <row r="540" spans="1:21" ht="15.75" customHeight="1" x14ac:dyDescent="0.25">
      <c r="A540" s="4"/>
      <c r="D540" s="77"/>
      <c r="E540" s="75"/>
      <c r="F540" s="133"/>
      <c r="G540" s="77"/>
      <c r="H540" s="75"/>
      <c r="I540" s="133"/>
      <c r="J540" s="77"/>
      <c r="K540" s="75"/>
      <c r="L540" s="133"/>
      <c r="M540" s="77"/>
      <c r="N540" s="75"/>
      <c r="O540" s="133"/>
      <c r="P540" s="77"/>
      <c r="Q540" s="75"/>
      <c r="R540" s="133"/>
      <c r="S540" s="77"/>
      <c r="T540" s="75"/>
      <c r="U540" s="133"/>
    </row>
    <row r="541" spans="1:21" ht="15.75" customHeight="1" x14ac:dyDescent="0.25">
      <c r="A541" s="4"/>
      <c r="D541" s="77"/>
      <c r="E541" s="75"/>
      <c r="F541" s="133"/>
      <c r="G541" s="77"/>
      <c r="H541" s="75"/>
      <c r="I541" s="133"/>
      <c r="J541" s="77"/>
      <c r="K541" s="75"/>
      <c r="L541" s="133"/>
      <c r="M541" s="77"/>
      <c r="N541" s="75"/>
      <c r="O541" s="133"/>
      <c r="P541" s="77"/>
      <c r="Q541" s="75"/>
      <c r="R541" s="133"/>
      <c r="S541" s="77"/>
      <c r="T541" s="75"/>
      <c r="U541" s="133"/>
    </row>
    <row r="542" spans="1:21" ht="15.75" customHeight="1" x14ac:dyDescent="0.25">
      <c r="A542" s="4"/>
      <c r="D542" s="77"/>
      <c r="E542" s="75"/>
      <c r="F542" s="133"/>
      <c r="G542" s="77"/>
      <c r="H542" s="75"/>
      <c r="I542" s="133"/>
      <c r="J542" s="77"/>
      <c r="K542" s="75"/>
      <c r="L542" s="133"/>
      <c r="M542" s="77"/>
      <c r="N542" s="75"/>
      <c r="O542" s="133"/>
      <c r="P542" s="77"/>
      <c r="Q542" s="75"/>
      <c r="R542" s="133"/>
      <c r="S542" s="77"/>
      <c r="T542" s="75"/>
      <c r="U542" s="133"/>
    </row>
    <row r="543" spans="1:21" ht="15.75" customHeight="1" x14ac:dyDescent="0.25">
      <c r="A543" s="4"/>
      <c r="D543" s="77"/>
      <c r="E543" s="75"/>
      <c r="F543" s="133"/>
      <c r="G543" s="77"/>
      <c r="H543" s="75"/>
      <c r="I543" s="133"/>
      <c r="J543" s="77"/>
      <c r="K543" s="75"/>
      <c r="L543" s="133"/>
      <c r="M543" s="77"/>
      <c r="N543" s="75"/>
      <c r="O543" s="133"/>
      <c r="P543" s="77"/>
      <c r="Q543" s="75"/>
      <c r="R543" s="133"/>
      <c r="S543" s="77"/>
      <c r="T543" s="75"/>
      <c r="U543" s="133"/>
    </row>
    <row r="544" spans="1:21" ht="15.75" customHeight="1" x14ac:dyDescent="0.25">
      <c r="A544" s="4"/>
      <c r="D544" s="77"/>
      <c r="E544" s="75"/>
      <c r="F544" s="133"/>
      <c r="G544" s="77"/>
      <c r="H544" s="75"/>
      <c r="I544" s="133"/>
      <c r="J544" s="77"/>
      <c r="K544" s="75"/>
      <c r="L544" s="133"/>
      <c r="M544" s="77"/>
      <c r="N544" s="75"/>
      <c r="O544" s="133"/>
      <c r="P544" s="77"/>
      <c r="Q544" s="75"/>
      <c r="R544" s="133"/>
      <c r="S544" s="77"/>
      <c r="T544" s="75"/>
      <c r="U544" s="133"/>
    </row>
    <row r="545" spans="1:21" ht="15.75" customHeight="1" x14ac:dyDescent="0.25">
      <c r="A545" s="4"/>
      <c r="D545" s="77"/>
      <c r="E545" s="75"/>
      <c r="F545" s="133"/>
      <c r="G545" s="77"/>
      <c r="H545" s="75"/>
      <c r="I545" s="133"/>
      <c r="J545" s="77"/>
      <c r="K545" s="75"/>
      <c r="L545" s="133"/>
      <c r="M545" s="77"/>
      <c r="N545" s="75"/>
      <c r="O545" s="133"/>
      <c r="P545" s="77"/>
      <c r="Q545" s="75"/>
      <c r="R545" s="133"/>
      <c r="S545" s="77"/>
      <c r="T545" s="75"/>
      <c r="U545" s="133"/>
    </row>
    <row r="546" spans="1:21" ht="15.75" customHeight="1" x14ac:dyDescent="0.25">
      <c r="A546" s="4"/>
      <c r="D546" s="77"/>
      <c r="E546" s="75"/>
      <c r="F546" s="133"/>
      <c r="G546" s="77"/>
      <c r="H546" s="75"/>
      <c r="I546" s="133"/>
      <c r="J546" s="77"/>
      <c r="K546" s="75"/>
      <c r="L546" s="133"/>
      <c r="M546" s="77"/>
      <c r="N546" s="75"/>
      <c r="O546" s="133"/>
      <c r="P546" s="77"/>
      <c r="Q546" s="75"/>
      <c r="R546" s="133"/>
      <c r="S546" s="77"/>
      <c r="T546" s="75"/>
      <c r="U546" s="133"/>
    </row>
    <row r="547" spans="1:21" ht="15.75" customHeight="1" x14ac:dyDescent="0.25">
      <c r="A547" s="4"/>
      <c r="D547" s="77"/>
      <c r="E547" s="75"/>
      <c r="F547" s="133"/>
      <c r="G547" s="77"/>
      <c r="H547" s="75"/>
      <c r="I547" s="133"/>
      <c r="J547" s="77"/>
      <c r="K547" s="75"/>
      <c r="L547" s="133"/>
      <c r="M547" s="77"/>
      <c r="N547" s="75"/>
      <c r="O547" s="133"/>
      <c r="P547" s="77"/>
      <c r="Q547" s="75"/>
      <c r="R547" s="133"/>
      <c r="S547" s="77"/>
      <c r="T547" s="75"/>
      <c r="U547" s="133"/>
    </row>
    <row r="548" spans="1:21" ht="15.75" customHeight="1" x14ac:dyDescent="0.25">
      <c r="A548" s="4"/>
      <c r="D548" s="77"/>
      <c r="E548" s="75"/>
      <c r="F548" s="133"/>
      <c r="G548" s="77"/>
      <c r="H548" s="75"/>
      <c r="I548" s="133"/>
      <c r="J548" s="77"/>
      <c r="K548" s="75"/>
      <c r="L548" s="133"/>
      <c r="M548" s="77"/>
      <c r="N548" s="75"/>
      <c r="O548" s="133"/>
      <c r="P548" s="77"/>
      <c r="Q548" s="75"/>
      <c r="R548" s="133"/>
      <c r="S548" s="77"/>
      <c r="T548" s="75"/>
      <c r="U548" s="133"/>
    </row>
    <row r="549" spans="1:21" ht="15.75" customHeight="1" x14ac:dyDescent="0.25">
      <c r="A549" s="4"/>
      <c r="D549" s="77"/>
      <c r="E549" s="75"/>
      <c r="F549" s="133"/>
      <c r="G549" s="77"/>
      <c r="H549" s="75"/>
      <c r="I549" s="133"/>
      <c r="J549" s="77"/>
      <c r="K549" s="75"/>
      <c r="L549" s="133"/>
      <c r="M549" s="77"/>
      <c r="N549" s="75"/>
      <c r="O549" s="133"/>
      <c r="P549" s="77"/>
      <c r="Q549" s="75"/>
      <c r="R549" s="133"/>
      <c r="S549" s="77"/>
      <c r="T549" s="75"/>
      <c r="U549" s="133"/>
    </row>
    <row r="550" spans="1:21" ht="15.75" customHeight="1" x14ac:dyDescent="0.25">
      <c r="A550" s="4"/>
      <c r="D550" s="77"/>
      <c r="E550" s="75"/>
      <c r="F550" s="133"/>
      <c r="G550" s="77"/>
      <c r="H550" s="75"/>
      <c r="I550" s="133"/>
      <c r="J550" s="77"/>
      <c r="K550" s="75"/>
      <c r="L550" s="133"/>
      <c r="M550" s="77"/>
      <c r="N550" s="75"/>
      <c r="O550" s="133"/>
      <c r="P550" s="77"/>
      <c r="Q550" s="75"/>
      <c r="R550" s="133"/>
      <c r="S550" s="77"/>
      <c r="T550" s="75"/>
      <c r="U550" s="133"/>
    </row>
    <row r="551" spans="1:21" ht="15.75" customHeight="1" x14ac:dyDescent="0.25">
      <c r="A551" s="4"/>
      <c r="D551" s="77"/>
      <c r="E551" s="75"/>
      <c r="F551" s="133"/>
      <c r="G551" s="77"/>
      <c r="H551" s="75"/>
      <c r="I551" s="133"/>
      <c r="J551" s="77"/>
      <c r="K551" s="75"/>
      <c r="L551" s="133"/>
      <c r="M551" s="77"/>
      <c r="N551" s="75"/>
      <c r="O551" s="133"/>
      <c r="P551" s="77"/>
      <c r="Q551" s="75"/>
      <c r="R551" s="133"/>
      <c r="S551" s="77"/>
      <c r="T551" s="75"/>
      <c r="U551" s="133"/>
    </row>
    <row r="552" spans="1:21" ht="15.75" customHeight="1" x14ac:dyDescent="0.25">
      <c r="A552" s="4"/>
      <c r="D552" s="77"/>
      <c r="E552" s="75"/>
      <c r="F552" s="133"/>
      <c r="G552" s="77"/>
      <c r="H552" s="75"/>
      <c r="I552" s="133"/>
      <c r="J552" s="77"/>
      <c r="K552" s="75"/>
      <c r="L552" s="133"/>
      <c r="M552" s="77"/>
      <c r="N552" s="75"/>
      <c r="O552" s="133"/>
      <c r="P552" s="77"/>
      <c r="Q552" s="75"/>
      <c r="R552" s="133"/>
      <c r="S552" s="77"/>
      <c r="T552" s="75"/>
      <c r="U552" s="133"/>
    </row>
    <row r="553" spans="1:21" ht="15.75" customHeight="1" x14ac:dyDescent="0.25">
      <c r="A553" s="4"/>
      <c r="D553" s="77"/>
      <c r="E553" s="75"/>
      <c r="F553" s="133"/>
      <c r="G553" s="77"/>
      <c r="H553" s="75"/>
      <c r="I553" s="133"/>
      <c r="J553" s="77"/>
      <c r="K553" s="75"/>
      <c r="L553" s="133"/>
      <c r="M553" s="77"/>
      <c r="N553" s="75"/>
      <c r="O553" s="133"/>
      <c r="P553" s="77"/>
      <c r="Q553" s="75"/>
      <c r="R553" s="133"/>
      <c r="S553" s="77"/>
      <c r="T553" s="75"/>
      <c r="U553" s="133"/>
    </row>
    <row r="554" spans="1:21" ht="15.75" customHeight="1" x14ac:dyDescent="0.25">
      <c r="A554" s="4"/>
      <c r="D554" s="77"/>
      <c r="E554" s="75"/>
      <c r="F554" s="133"/>
      <c r="G554" s="77"/>
      <c r="H554" s="75"/>
      <c r="I554" s="133"/>
      <c r="J554" s="77"/>
      <c r="K554" s="75"/>
      <c r="L554" s="133"/>
      <c r="M554" s="77"/>
      <c r="N554" s="75"/>
      <c r="O554" s="133"/>
      <c r="P554" s="77"/>
      <c r="Q554" s="75"/>
      <c r="R554" s="133"/>
      <c r="S554" s="77"/>
      <c r="T554" s="75"/>
      <c r="U554" s="133"/>
    </row>
    <row r="555" spans="1:21" ht="15.75" customHeight="1" x14ac:dyDescent="0.25">
      <c r="A555" s="4"/>
      <c r="D555" s="77"/>
      <c r="E555" s="75"/>
      <c r="F555" s="133"/>
      <c r="G555" s="77"/>
      <c r="H555" s="75"/>
      <c r="I555" s="133"/>
      <c r="J555" s="77"/>
      <c r="K555" s="75"/>
      <c r="L555" s="133"/>
      <c r="M555" s="77"/>
      <c r="N555" s="75"/>
      <c r="O555" s="133"/>
      <c r="P555" s="77"/>
      <c r="Q555" s="75"/>
      <c r="R555" s="133"/>
      <c r="S555" s="77"/>
      <c r="T555" s="75"/>
      <c r="U555" s="133"/>
    </row>
    <row r="556" spans="1:21" ht="15.75" customHeight="1" x14ac:dyDescent="0.25">
      <c r="A556" s="4"/>
      <c r="D556" s="77"/>
      <c r="E556" s="75"/>
      <c r="F556" s="133"/>
      <c r="G556" s="77"/>
      <c r="H556" s="75"/>
      <c r="I556" s="133"/>
      <c r="J556" s="77"/>
      <c r="K556" s="75"/>
      <c r="L556" s="133"/>
      <c r="M556" s="77"/>
      <c r="N556" s="75"/>
      <c r="O556" s="133"/>
      <c r="P556" s="77"/>
      <c r="Q556" s="75"/>
      <c r="R556" s="133"/>
      <c r="S556" s="77"/>
      <c r="T556" s="75"/>
      <c r="U556" s="133"/>
    </row>
    <row r="557" spans="1:21" ht="15.75" customHeight="1" x14ac:dyDescent="0.25">
      <c r="A557" s="4"/>
      <c r="D557" s="77"/>
      <c r="E557" s="75"/>
      <c r="F557" s="133"/>
      <c r="G557" s="77"/>
      <c r="H557" s="75"/>
      <c r="I557" s="133"/>
      <c r="J557" s="77"/>
      <c r="K557" s="75"/>
      <c r="L557" s="133"/>
      <c r="M557" s="77"/>
      <c r="N557" s="75"/>
      <c r="O557" s="133"/>
      <c r="P557" s="77"/>
      <c r="Q557" s="75"/>
      <c r="R557" s="133"/>
      <c r="S557" s="77"/>
      <c r="T557" s="75"/>
      <c r="U557" s="133"/>
    </row>
    <row r="558" spans="1:21" ht="15.75" customHeight="1" x14ac:dyDescent="0.25">
      <c r="A558" s="4"/>
      <c r="D558" s="77"/>
      <c r="E558" s="75"/>
      <c r="F558" s="133"/>
      <c r="G558" s="77"/>
      <c r="H558" s="75"/>
      <c r="I558" s="133"/>
      <c r="J558" s="77"/>
      <c r="K558" s="75"/>
      <c r="L558" s="133"/>
      <c r="M558" s="77"/>
      <c r="N558" s="75"/>
      <c r="O558" s="133"/>
      <c r="P558" s="77"/>
      <c r="Q558" s="75"/>
      <c r="R558" s="133"/>
      <c r="S558" s="77"/>
      <c r="T558" s="75"/>
      <c r="U558" s="133"/>
    </row>
    <row r="559" spans="1:21" ht="15.75" customHeight="1" x14ac:dyDescent="0.25">
      <c r="A559" s="4"/>
      <c r="D559" s="77"/>
      <c r="E559" s="75"/>
      <c r="F559" s="133"/>
      <c r="G559" s="77"/>
      <c r="H559" s="75"/>
      <c r="I559" s="133"/>
      <c r="J559" s="77"/>
      <c r="K559" s="75"/>
      <c r="L559" s="133"/>
      <c r="M559" s="77"/>
      <c r="N559" s="75"/>
      <c r="O559" s="133"/>
      <c r="P559" s="77"/>
      <c r="Q559" s="75"/>
      <c r="R559" s="133"/>
      <c r="S559" s="77"/>
      <c r="T559" s="75"/>
      <c r="U559" s="133"/>
    </row>
    <row r="560" spans="1:21" ht="15.75" customHeight="1" x14ac:dyDescent="0.25">
      <c r="A560" s="4"/>
      <c r="D560" s="77"/>
      <c r="E560" s="75"/>
      <c r="F560" s="133"/>
      <c r="G560" s="77"/>
      <c r="H560" s="75"/>
      <c r="I560" s="133"/>
      <c r="J560" s="77"/>
      <c r="K560" s="75"/>
      <c r="L560" s="133"/>
      <c r="M560" s="77"/>
      <c r="N560" s="75"/>
      <c r="O560" s="133"/>
      <c r="P560" s="77"/>
      <c r="Q560" s="75"/>
      <c r="R560" s="133"/>
      <c r="S560" s="77"/>
      <c r="T560" s="75"/>
      <c r="U560" s="133"/>
    </row>
    <row r="561" spans="1:21" ht="15.75" customHeight="1" x14ac:dyDescent="0.25">
      <c r="A561" s="4"/>
      <c r="D561" s="77"/>
      <c r="E561" s="75"/>
      <c r="F561" s="133"/>
      <c r="G561" s="77"/>
      <c r="H561" s="75"/>
      <c r="I561" s="133"/>
      <c r="J561" s="77"/>
      <c r="K561" s="75"/>
      <c r="L561" s="133"/>
      <c r="M561" s="77"/>
      <c r="N561" s="75"/>
      <c r="O561" s="133"/>
      <c r="P561" s="77"/>
      <c r="Q561" s="75"/>
      <c r="R561" s="133"/>
      <c r="S561" s="77"/>
      <c r="T561" s="75"/>
      <c r="U561" s="133"/>
    </row>
    <row r="562" spans="1:21" ht="15.75" customHeight="1" x14ac:dyDescent="0.25">
      <c r="A562" s="4"/>
      <c r="D562" s="77"/>
      <c r="E562" s="75"/>
      <c r="F562" s="133"/>
      <c r="G562" s="77"/>
      <c r="H562" s="75"/>
      <c r="I562" s="133"/>
      <c r="J562" s="77"/>
      <c r="K562" s="75"/>
      <c r="L562" s="133"/>
      <c r="M562" s="77"/>
      <c r="N562" s="75"/>
      <c r="O562" s="133"/>
      <c r="P562" s="77"/>
      <c r="Q562" s="75"/>
      <c r="R562" s="133"/>
      <c r="S562" s="77"/>
      <c r="T562" s="75"/>
      <c r="U562" s="133"/>
    </row>
    <row r="563" spans="1:21" ht="15.75" customHeight="1" x14ac:dyDescent="0.25">
      <c r="A563" s="4"/>
      <c r="D563" s="77"/>
      <c r="E563" s="75"/>
      <c r="F563" s="133"/>
      <c r="G563" s="77"/>
      <c r="H563" s="75"/>
      <c r="I563" s="133"/>
      <c r="J563" s="77"/>
      <c r="K563" s="75"/>
      <c r="L563" s="133"/>
      <c r="M563" s="77"/>
      <c r="N563" s="75"/>
      <c r="O563" s="133"/>
      <c r="P563" s="77"/>
      <c r="Q563" s="75"/>
      <c r="R563" s="133"/>
      <c r="S563" s="77"/>
      <c r="T563" s="75"/>
      <c r="U563" s="133"/>
    </row>
    <row r="564" spans="1:21" ht="15.75" customHeight="1" x14ac:dyDescent="0.25">
      <c r="A564" s="4"/>
      <c r="D564" s="77"/>
      <c r="E564" s="75"/>
      <c r="F564" s="133"/>
      <c r="G564" s="77"/>
      <c r="H564" s="75"/>
      <c r="I564" s="133"/>
      <c r="J564" s="77"/>
      <c r="K564" s="75"/>
      <c r="L564" s="133"/>
      <c r="M564" s="77"/>
      <c r="N564" s="75"/>
      <c r="O564" s="133"/>
      <c r="P564" s="77"/>
      <c r="Q564" s="75"/>
      <c r="R564" s="133"/>
      <c r="S564" s="77"/>
      <c r="T564" s="75"/>
      <c r="U564" s="133"/>
    </row>
    <row r="565" spans="1:21" ht="15.75" customHeight="1" x14ac:dyDescent="0.25">
      <c r="A565" s="4"/>
      <c r="D565" s="77"/>
      <c r="E565" s="75"/>
      <c r="F565" s="133"/>
      <c r="G565" s="77"/>
      <c r="H565" s="75"/>
      <c r="I565" s="133"/>
      <c r="J565" s="77"/>
      <c r="K565" s="75"/>
      <c r="L565" s="133"/>
      <c r="M565" s="77"/>
      <c r="N565" s="75"/>
      <c r="O565" s="133"/>
      <c r="P565" s="77"/>
      <c r="Q565" s="75"/>
      <c r="R565" s="133"/>
      <c r="S565" s="77"/>
      <c r="T565" s="75"/>
      <c r="U565" s="133"/>
    </row>
    <row r="566" spans="1:21" ht="15.75" customHeight="1" x14ac:dyDescent="0.25">
      <c r="A566" s="4"/>
      <c r="D566" s="77"/>
      <c r="E566" s="75"/>
      <c r="F566" s="133"/>
      <c r="G566" s="77"/>
      <c r="H566" s="75"/>
      <c r="I566" s="133"/>
      <c r="J566" s="77"/>
      <c r="K566" s="75"/>
      <c r="L566" s="133"/>
      <c r="M566" s="77"/>
      <c r="N566" s="75"/>
      <c r="O566" s="133"/>
      <c r="P566" s="77"/>
      <c r="Q566" s="75"/>
      <c r="R566" s="133"/>
      <c r="S566" s="77"/>
      <c r="T566" s="75"/>
      <c r="U566" s="133"/>
    </row>
    <row r="567" spans="1:21" ht="15.75" customHeight="1" x14ac:dyDescent="0.25">
      <c r="A567" s="4"/>
      <c r="D567" s="77"/>
      <c r="E567" s="75"/>
      <c r="F567" s="133"/>
      <c r="G567" s="77"/>
      <c r="H567" s="75"/>
      <c r="I567" s="133"/>
      <c r="J567" s="77"/>
      <c r="K567" s="75"/>
      <c r="L567" s="133"/>
      <c r="M567" s="77"/>
      <c r="N567" s="75"/>
      <c r="O567" s="133"/>
      <c r="P567" s="77"/>
      <c r="Q567" s="75"/>
      <c r="R567" s="133"/>
      <c r="S567" s="77"/>
      <c r="T567" s="75"/>
      <c r="U567" s="133"/>
    </row>
    <row r="568" spans="1:21" ht="15.75" customHeight="1" x14ac:dyDescent="0.25">
      <c r="A568" s="4"/>
      <c r="D568" s="77"/>
      <c r="E568" s="75"/>
      <c r="F568" s="133"/>
      <c r="G568" s="77"/>
      <c r="H568" s="75"/>
      <c r="I568" s="133"/>
      <c r="J568" s="77"/>
      <c r="K568" s="75"/>
      <c r="L568" s="133"/>
      <c r="M568" s="77"/>
      <c r="N568" s="75"/>
      <c r="O568" s="133"/>
      <c r="P568" s="77"/>
      <c r="Q568" s="75"/>
      <c r="R568" s="133"/>
      <c r="S568" s="77"/>
      <c r="T568" s="75"/>
      <c r="U568" s="133"/>
    </row>
    <row r="569" spans="1:21" ht="15.75" customHeight="1" x14ac:dyDescent="0.25">
      <c r="A569" s="4"/>
      <c r="D569" s="77"/>
      <c r="E569" s="75"/>
      <c r="F569" s="133"/>
      <c r="G569" s="77"/>
      <c r="H569" s="75"/>
      <c r="I569" s="133"/>
      <c r="J569" s="77"/>
      <c r="K569" s="75"/>
      <c r="L569" s="133"/>
      <c r="M569" s="77"/>
      <c r="N569" s="75"/>
      <c r="O569" s="133"/>
      <c r="P569" s="77"/>
      <c r="Q569" s="75"/>
      <c r="R569" s="133"/>
      <c r="S569" s="77"/>
      <c r="T569" s="75"/>
      <c r="U569" s="133"/>
    </row>
    <row r="570" spans="1:21" ht="15.75" customHeight="1" x14ac:dyDescent="0.25">
      <c r="A570" s="4"/>
      <c r="D570" s="77"/>
      <c r="E570" s="75"/>
      <c r="F570" s="133"/>
      <c r="G570" s="77"/>
      <c r="H570" s="75"/>
      <c r="I570" s="133"/>
      <c r="J570" s="77"/>
      <c r="K570" s="75"/>
      <c r="L570" s="133"/>
      <c r="M570" s="77"/>
      <c r="N570" s="75"/>
      <c r="O570" s="133"/>
      <c r="P570" s="77"/>
      <c r="Q570" s="75"/>
      <c r="R570" s="133"/>
      <c r="S570" s="77"/>
      <c r="T570" s="75"/>
      <c r="U570" s="133"/>
    </row>
    <row r="571" spans="1:21" ht="15.75" customHeight="1" x14ac:dyDescent="0.25">
      <c r="A571" s="4"/>
      <c r="D571" s="77"/>
      <c r="E571" s="75"/>
      <c r="F571" s="133"/>
      <c r="G571" s="77"/>
      <c r="H571" s="75"/>
      <c r="I571" s="133"/>
      <c r="J571" s="77"/>
      <c r="K571" s="75"/>
      <c r="L571" s="133"/>
      <c r="M571" s="77"/>
      <c r="N571" s="75"/>
      <c r="O571" s="133"/>
      <c r="P571" s="77"/>
      <c r="Q571" s="75"/>
      <c r="R571" s="133"/>
      <c r="S571" s="77"/>
      <c r="T571" s="75"/>
      <c r="U571" s="133"/>
    </row>
    <row r="572" spans="1:21" ht="15.75" customHeight="1" x14ac:dyDescent="0.25">
      <c r="A572" s="4"/>
      <c r="D572" s="77"/>
      <c r="E572" s="75"/>
      <c r="F572" s="133"/>
      <c r="G572" s="77"/>
      <c r="H572" s="75"/>
      <c r="I572" s="133"/>
      <c r="J572" s="77"/>
      <c r="K572" s="75"/>
      <c r="L572" s="133"/>
      <c r="M572" s="77"/>
      <c r="N572" s="75"/>
      <c r="O572" s="133"/>
      <c r="P572" s="77"/>
      <c r="Q572" s="75"/>
      <c r="R572" s="133"/>
      <c r="S572" s="77"/>
      <c r="T572" s="75"/>
      <c r="U572" s="133"/>
    </row>
    <row r="573" spans="1:21" ht="15.75" customHeight="1" x14ac:dyDescent="0.25">
      <c r="A573" s="4"/>
      <c r="D573" s="77"/>
      <c r="E573" s="75"/>
      <c r="F573" s="133"/>
      <c r="G573" s="77"/>
      <c r="H573" s="75"/>
      <c r="I573" s="133"/>
      <c r="J573" s="77"/>
      <c r="K573" s="75"/>
      <c r="L573" s="133"/>
      <c r="M573" s="77"/>
      <c r="N573" s="75"/>
      <c r="O573" s="133"/>
      <c r="P573" s="77"/>
      <c r="Q573" s="75"/>
      <c r="R573" s="133"/>
      <c r="S573" s="77"/>
      <c r="T573" s="75"/>
      <c r="U573" s="133"/>
    </row>
    <row r="574" spans="1:21" ht="15.75" customHeight="1" x14ac:dyDescent="0.25">
      <c r="A574" s="4"/>
      <c r="D574" s="77"/>
      <c r="E574" s="75"/>
      <c r="F574" s="133"/>
      <c r="G574" s="77"/>
      <c r="H574" s="75"/>
      <c r="I574" s="133"/>
      <c r="J574" s="77"/>
      <c r="K574" s="75"/>
      <c r="L574" s="133"/>
      <c r="M574" s="77"/>
      <c r="N574" s="75"/>
      <c r="O574" s="133"/>
      <c r="P574" s="77"/>
      <c r="Q574" s="75"/>
      <c r="R574" s="133"/>
      <c r="S574" s="77"/>
      <c r="T574" s="75"/>
      <c r="U574" s="133"/>
    </row>
    <row r="575" spans="1:21" ht="15.75" customHeight="1" x14ac:dyDescent="0.25">
      <c r="A575" s="4"/>
      <c r="D575" s="77"/>
      <c r="E575" s="75"/>
      <c r="F575" s="133"/>
      <c r="G575" s="77"/>
      <c r="H575" s="75"/>
      <c r="I575" s="133"/>
      <c r="J575" s="77"/>
      <c r="K575" s="75"/>
      <c r="L575" s="133"/>
      <c r="M575" s="77"/>
      <c r="N575" s="75"/>
      <c r="O575" s="133"/>
      <c r="P575" s="77"/>
      <c r="Q575" s="75"/>
      <c r="R575" s="133"/>
      <c r="S575" s="77"/>
      <c r="T575" s="75"/>
      <c r="U575" s="133"/>
    </row>
    <row r="576" spans="1:21" ht="15.75" customHeight="1" x14ac:dyDescent="0.25">
      <c r="A576" s="4"/>
      <c r="D576" s="77"/>
      <c r="E576" s="75"/>
      <c r="F576" s="133"/>
      <c r="G576" s="77"/>
      <c r="H576" s="75"/>
      <c r="I576" s="133"/>
      <c r="J576" s="77"/>
      <c r="K576" s="75"/>
      <c r="L576" s="133"/>
      <c r="M576" s="77"/>
      <c r="N576" s="75"/>
      <c r="O576" s="133"/>
      <c r="P576" s="77"/>
      <c r="Q576" s="75"/>
      <c r="R576" s="133"/>
      <c r="S576" s="77"/>
      <c r="T576" s="75"/>
      <c r="U576" s="133"/>
    </row>
    <row r="577" spans="1:21" ht="15.75" customHeight="1" x14ac:dyDescent="0.25">
      <c r="A577" s="4"/>
      <c r="D577" s="77"/>
      <c r="E577" s="75"/>
      <c r="F577" s="133"/>
      <c r="G577" s="77"/>
      <c r="H577" s="75"/>
      <c r="I577" s="133"/>
      <c r="J577" s="77"/>
      <c r="K577" s="75"/>
      <c r="L577" s="133"/>
      <c r="M577" s="77"/>
      <c r="N577" s="75"/>
      <c r="O577" s="133"/>
      <c r="P577" s="77"/>
      <c r="Q577" s="75"/>
      <c r="R577" s="133"/>
      <c r="S577" s="77"/>
      <c r="T577" s="75"/>
      <c r="U577" s="133"/>
    </row>
    <row r="578" spans="1:21" ht="15.75" customHeight="1" x14ac:dyDescent="0.25">
      <c r="A578" s="4"/>
      <c r="D578" s="77"/>
      <c r="E578" s="75"/>
      <c r="F578" s="133"/>
      <c r="G578" s="77"/>
      <c r="H578" s="75"/>
      <c r="I578" s="133"/>
      <c r="J578" s="77"/>
      <c r="K578" s="75"/>
      <c r="L578" s="133"/>
      <c r="M578" s="77"/>
      <c r="N578" s="75"/>
      <c r="O578" s="133"/>
      <c r="P578" s="77"/>
      <c r="Q578" s="75"/>
      <c r="R578" s="133"/>
      <c r="S578" s="77"/>
      <c r="T578" s="75"/>
      <c r="U578" s="133"/>
    </row>
    <row r="579" spans="1:21" ht="15.75" customHeight="1" x14ac:dyDescent="0.25">
      <c r="A579" s="4"/>
      <c r="D579" s="77"/>
      <c r="E579" s="75"/>
      <c r="F579" s="133"/>
      <c r="G579" s="77"/>
      <c r="H579" s="75"/>
      <c r="I579" s="133"/>
      <c r="J579" s="77"/>
      <c r="K579" s="75"/>
      <c r="L579" s="133"/>
      <c r="M579" s="77"/>
      <c r="N579" s="75"/>
      <c r="O579" s="133"/>
      <c r="P579" s="77"/>
      <c r="Q579" s="75"/>
      <c r="R579" s="133"/>
      <c r="S579" s="77"/>
      <c r="T579" s="75"/>
      <c r="U579" s="133"/>
    </row>
    <row r="580" spans="1:21" ht="15.75" customHeight="1" x14ac:dyDescent="0.25">
      <c r="A580" s="4"/>
      <c r="D580" s="77"/>
      <c r="E580" s="75"/>
      <c r="F580" s="133"/>
      <c r="G580" s="77"/>
      <c r="H580" s="75"/>
      <c r="I580" s="133"/>
      <c r="J580" s="77"/>
      <c r="K580" s="75"/>
      <c r="L580" s="133"/>
      <c r="M580" s="77"/>
      <c r="N580" s="75"/>
      <c r="O580" s="133"/>
      <c r="P580" s="77"/>
      <c r="Q580" s="75"/>
      <c r="R580" s="133"/>
      <c r="S580" s="77"/>
      <c r="T580" s="75"/>
      <c r="U580" s="133"/>
    </row>
    <row r="581" spans="1:21" ht="15.75" customHeight="1" x14ac:dyDescent="0.25">
      <c r="A581" s="4"/>
      <c r="D581" s="77"/>
      <c r="E581" s="75"/>
      <c r="F581" s="133"/>
      <c r="G581" s="77"/>
      <c r="H581" s="75"/>
      <c r="I581" s="133"/>
      <c r="J581" s="77"/>
      <c r="K581" s="75"/>
      <c r="L581" s="133"/>
      <c r="M581" s="77"/>
      <c r="N581" s="75"/>
      <c r="O581" s="133"/>
      <c r="P581" s="77"/>
      <c r="Q581" s="75"/>
      <c r="R581" s="133"/>
      <c r="S581" s="77"/>
      <c r="T581" s="75"/>
      <c r="U581" s="133"/>
    </row>
    <row r="582" spans="1:21" ht="15.75" customHeight="1" x14ac:dyDescent="0.25">
      <c r="A582" s="4"/>
      <c r="D582" s="77"/>
      <c r="E582" s="75"/>
      <c r="F582" s="133"/>
      <c r="G582" s="77"/>
      <c r="H582" s="75"/>
      <c r="I582" s="133"/>
      <c r="J582" s="77"/>
      <c r="K582" s="75"/>
      <c r="L582" s="133"/>
      <c r="M582" s="77"/>
      <c r="N582" s="75"/>
      <c r="O582" s="133"/>
      <c r="P582" s="77"/>
      <c r="Q582" s="75"/>
      <c r="R582" s="133"/>
      <c r="S582" s="77"/>
      <c r="T582" s="75"/>
      <c r="U582" s="133"/>
    </row>
    <row r="583" spans="1:21" ht="15.75" customHeight="1" x14ac:dyDescent="0.25">
      <c r="A583" s="4"/>
      <c r="D583" s="77"/>
      <c r="E583" s="75"/>
      <c r="F583" s="133"/>
      <c r="G583" s="77"/>
      <c r="H583" s="75"/>
      <c r="I583" s="133"/>
      <c r="J583" s="77"/>
      <c r="K583" s="75"/>
      <c r="L583" s="133"/>
      <c r="M583" s="77"/>
      <c r="N583" s="75"/>
      <c r="O583" s="133"/>
      <c r="P583" s="77"/>
      <c r="Q583" s="75"/>
      <c r="R583" s="133"/>
      <c r="S583" s="77"/>
      <c r="T583" s="75"/>
      <c r="U583" s="133"/>
    </row>
    <row r="584" spans="1:21" ht="15.75" customHeight="1" x14ac:dyDescent="0.25">
      <c r="A584" s="4"/>
      <c r="D584" s="77"/>
      <c r="E584" s="75"/>
      <c r="F584" s="133"/>
      <c r="G584" s="77"/>
      <c r="H584" s="75"/>
      <c r="I584" s="133"/>
      <c r="J584" s="77"/>
      <c r="K584" s="75"/>
      <c r="L584" s="133"/>
      <c r="M584" s="77"/>
      <c r="N584" s="75"/>
      <c r="O584" s="133"/>
      <c r="P584" s="77"/>
      <c r="Q584" s="75"/>
      <c r="R584" s="133"/>
      <c r="S584" s="77"/>
      <c r="T584" s="75"/>
      <c r="U584" s="133"/>
    </row>
    <row r="585" spans="1:21" ht="15.75" customHeight="1" x14ac:dyDescent="0.25">
      <c r="A585" s="4"/>
      <c r="D585" s="77"/>
      <c r="E585" s="75"/>
      <c r="F585" s="133"/>
      <c r="G585" s="77"/>
      <c r="H585" s="75"/>
      <c r="I585" s="133"/>
      <c r="J585" s="77"/>
      <c r="K585" s="75"/>
      <c r="L585" s="133"/>
      <c r="M585" s="77"/>
      <c r="N585" s="75"/>
      <c r="O585" s="133"/>
      <c r="P585" s="77"/>
      <c r="Q585" s="75"/>
      <c r="R585" s="133"/>
      <c r="S585" s="77"/>
      <c r="T585" s="75"/>
      <c r="U585" s="133"/>
    </row>
    <row r="586" spans="1:21" ht="15.75" customHeight="1" x14ac:dyDescent="0.25">
      <c r="A586" s="4"/>
      <c r="D586" s="77"/>
      <c r="E586" s="75"/>
      <c r="F586" s="133"/>
      <c r="G586" s="77"/>
      <c r="H586" s="75"/>
      <c r="I586" s="133"/>
      <c r="J586" s="77"/>
      <c r="K586" s="75"/>
      <c r="L586" s="133"/>
      <c r="M586" s="77"/>
      <c r="N586" s="75"/>
      <c r="O586" s="133"/>
      <c r="P586" s="77"/>
      <c r="Q586" s="75"/>
      <c r="R586" s="133"/>
      <c r="S586" s="77"/>
      <c r="T586" s="75"/>
      <c r="U586" s="133"/>
    </row>
    <row r="587" spans="1:21" ht="15.75" customHeight="1" x14ac:dyDescent="0.25">
      <c r="A587" s="4"/>
      <c r="D587" s="77"/>
      <c r="E587" s="75"/>
      <c r="F587" s="133"/>
      <c r="G587" s="77"/>
      <c r="H587" s="75"/>
      <c r="I587" s="133"/>
      <c r="J587" s="77"/>
      <c r="K587" s="75"/>
      <c r="L587" s="133"/>
      <c r="M587" s="77"/>
      <c r="N587" s="75"/>
      <c r="O587" s="133"/>
      <c r="P587" s="77"/>
      <c r="Q587" s="75"/>
      <c r="R587" s="133"/>
      <c r="S587" s="77"/>
      <c r="T587" s="75"/>
      <c r="U587" s="133"/>
    </row>
    <row r="588" spans="1:21" ht="15.75" customHeight="1" x14ac:dyDescent="0.25">
      <c r="A588" s="4"/>
      <c r="D588" s="77"/>
      <c r="E588" s="75"/>
      <c r="F588" s="133"/>
      <c r="G588" s="77"/>
      <c r="H588" s="75"/>
      <c r="I588" s="133"/>
      <c r="J588" s="77"/>
      <c r="K588" s="75"/>
      <c r="L588" s="133"/>
      <c r="M588" s="77"/>
      <c r="N588" s="75"/>
      <c r="O588" s="133"/>
      <c r="P588" s="77"/>
      <c r="Q588" s="75"/>
      <c r="R588" s="133"/>
      <c r="S588" s="77"/>
      <c r="T588" s="75"/>
      <c r="U588" s="133"/>
    </row>
    <row r="589" spans="1:21" ht="15.75" customHeight="1" x14ac:dyDescent="0.25">
      <c r="A589" s="4"/>
      <c r="D589" s="77"/>
      <c r="E589" s="75"/>
      <c r="F589" s="133"/>
      <c r="G589" s="77"/>
      <c r="H589" s="75"/>
      <c r="I589" s="133"/>
      <c r="J589" s="77"/>
      <c r="K589" s="75"/>
      <c r="L589" s="133"/>
      <c r="M589" s="77"/>
      <c r="N589" s="75"/>
      <c r="O589" s="133"/>
      <c r="P589" s="77"/>
      <c r="Q589" s="75"/>
      <c r="R589" s="133"/>
      <c r="S589" s="77"/>
      <c r="T589" s="75"/>
      <c r="U589" s="133"/>
    </row>
    <row r="590" spans="1:21" ht="15.75" customHeight="1" x14ac:dyDescent="0.25">
      <c r="A590" s="4"/>
      <c r="D590" s="77"/>
      <c r="E590" s="75"/>
      <c r="F590" s="133"/>
      <c r="G590" s="77"/>
      <c r="H590" s="75"/>
      <c r="I590" s="133"/>
      <c r="J590" s="77"/>
      <c r="K590" s="75"/>
      <c r="L590" s="133"/>
      <c r="M590" s="77"/>
      <c r="N590" s="75"/>
      <c r="O590" s="133"/>
      <c r="P590" s="77"/>
      <c r="Q590" s="75"/>
      <c r="R590" s="133"/>
      <c r="S590" s="77"/>
      <c r="T590" s="75"/>
      <c r="U590" s="133"/>
    </row>
    <row r="591" spans="1:21" ht="15.75" customHeight="1" x14ac:dyDescent="0.25">
      <c r="A591" s="4"/>
      <c r="D591" s="77"/>
      <c r="E591" s="75"/>
      <c r="F591" s="133"/>
      <c r="G591" s="77"/>
      <c r="H591" s="75"/>
      <c r="I591" s="133"/>
      <c r="J591" s="77"/>
      <c r="K591" s="75"/>
      <c r="L591" s="133"/>
      <c r="M591" s="77"/>
      <c r="N591" s="75"/>
      <c r="O591" s="133"/>
      <c r="P591" s="77"/>
      <c r="Q591" s="75"/>
      <c r="R591" s="133"/>
      <c r="S591" s="77"/>
      <c r="T591" s="75"/>
      <c r="U591" s="133"/>
    </row>
    <row r="592" spans="1:21" ht="15.75" customHeight="1" x14ac:dyDescent="0.25">
      <c r="A592" s="4"/>
      <c r="D592" s="77"/>
      <c r="E592" s="75"/>
      <c r="F592" s="133"/>
      <c r="G592" s="77"/>
      <c r="H592" s="75"/>
      <c r="I592" s="133"/>
      <c r="J592" s="77"/>
      <c r="K592" s="75"/>
      <c r="L592" s="133"/>
      <c r="M592" s="77"/>
      <c r="N592" s="75"/>
      <c r="O592" s="133"/>
      <c r="P592" s="77"/>
      <c r="Q592" s="75"/>
      <c r="R592" s="133"/>
      <c r="S592" s="77"/>
      <c r="T592" s="75"/>
      <c r="U592" s="133"/>
    </row>
    <row r="593" spans="1:21" ht="15.75" customHeight="1" x14ac:dyDescent="0.25">
      <c r="A593" s="4"/>
      <c r="D593" s="77"/>
      <c r="E593" s="75"/>
      <c r="F593" s="133"/>
      <c r="G593" s="77"/>
      <c r="H593" s="75"/>
      <c r="I593" s="133"/>
      <c r="J593" s="77"/>
      <c r="K593" s="75"/>
      <c r="L593" s="133"/>
      <c r="M593" s="77"/>
      <c r="N593" s="75"/>
      <c r="O593" s="133"/>
      <c r="P593" s="77"/>
      <c r="Q593" s="75"/>
      <c r="R593" s="133"/>
      <c r="S593" s="77"/>
      <c r="T593" s="75"/>
      <c r="U593" s="133"/>
    </row>
    <row r="594" spans="1:21" ht="15.75" customHeight="1" x14ac:dyDescent="0.25">
      <c r="A594" s="4"/>
      <c r="D594" s="77"/>
      <c r="E594" s="75"/>
      <c r="F594" s="133"/>
      <c r="G594" s="77"/>
      <c r="H594" s="75"/>
      <c r="I594" s="133"/>
      <c r="J594" s="77"/>
      <c r="K594" s="75"/>
      <c r="L594" s="133"/>
      <c r="M594" s="77"/>
      <c r="N594" s="75"/>
      <c r="O594" s="133"/>
      <c r="P594" s="77"/>
      <c r="Q594" s="75"/>
      <c r="R594" s="133"/>
      <c r="S594" s="77"/>
      <c r="T594" s="75"/>
      <c r="U594" s="133"/>
    </row>
    <row r="595" spans="1:21" ht="15.75" customHeight="1" x14ac:dyDescent="0.25">
      <c r="A595" s="4"/>
      <c r="D595" s="77"/>
      <c r="E595" s="75"/>
      <c r="F595" s="133"/>
      <c r="G595" s="77"/>
      <c r="H595" s="75"/>
      <c r="I595" s="133"/>
      <c r="J595" s="77"/>
      <c r="K595" s="75"/>
      <c r="L595" s="133"/>
      <c r="M595" s="77"/>
      <c r="N595" s="75"/>
      <c r="O595" s="133"/>
      <c r="P595" s="77"/>
      <c r="Q595" s="75"/>
      <c r="R595" s="133"/>
      <c r="S595" s="77"/>
      <c r="T595" s="75"/>
      <c r="U595" s="133"/>
    </row>
    <row r="596" spans="1:21" ht="15.75" customHeight="1" x14ac:dyDescent="0.25">
      <c r="A596" s="4"/>
      <c r="D596" s="77"/>
      <c r="E596" s="75"/>
      <c r="F596" s="133"/>
      <c r="G596" s="77"/>
      <c r="H596" s="75"/>
      <c r="I596" s="133"/>
      <c r="J596" s="77"/>
      <c r="K596" s="75"/>
      <c r="L596" s="133"/>
      <c r="M596" s="77"/>
      <c r="N596" s="75"/>
      <c r="O596" s="133"/>
      <c r="P596" s="77"/>
      <c r="Q596" s="75"/>
      <c r="R596" s="133"/>
      <c r="S596" s="77"/>
      <c r="T596" s="75"/>
      <c r="U596" s="133"/>
    </row>
    <row r="597" spans="1:21" ht="15.75" customHeight="1" x14ac:dyDescent="0.25">
      <c r="A597" s="4"/>
      <c r="D597" s="77"/>
      <c r="E597" s="75"/>
      <c r="F597" s="133"/>
      <c r="G597" s="77"/>
      <c r="H597" s="75"/>
      <c r="I597" s="133"/>
      <c r="J597" s="77"/>
      <c r="K597" s="75"/>
      <c r="L597" s="133"/>
      <c r="M597" s="77"/>
      <c r="N597" s="75"/>
      <c r="O597" s="133"/>
      <c r="P597" s="77"/>
      <c r="Q597" s="75"/>
      <c r="R597" s="133"/>
      <c r="S597" s="77"/>
      <c r="T597" s="75"/>
      <c r="U597" s="133"/>
    </row>
    <row r="598" spans="1:21" ht="15.75" customHeight="1" x14ac:dyDescent="0.25">
      <c r="A598" s="4"/>
      <c r="D598" s="77"/>
      <c r="E598" s="75"/>
      <c r="F598" s="133"/>
      <c r="G598" s="77"/>
      <c r="H598" s="75"/>
      <c r="I598" s="133"/>
      <c r="J598" s="77"/>
      <c r="K598" s="75"/>
      <c r="L598" s="133"/>
      <c r="M598" s="77"/>
      <c r="N598" s="75"/>
      <c r="O598" s="133"/>
      <c r="P598" s="77"/>
      <c r="Q598" s="75"/>
      <c r="R598" s="133"/>
      <c r="S598" s="77"/>
      <c r="T598" s="75"/>
      <c r="U598" s="133"/>
    </row>
    <row r="599" spans="1:21" ht="15.75" customHeight="1" x14ac:dyDescent="0.25">
      <c r="A599" s="4"/>
      <c r="D599" s="77"/>
      <c r="E599" s="75"/>
      <c r="F599" s="133"/>
      <c r="G599" s="77"/>
      <c r="H599" s="75"/>
      <c r="I599" s="133"/>
      <c r="J599" s="77"/>
      <c r="K599" s="75"/>
      <c r="L599" s="133"/>
      <c r="M599" s="77"/>
      <c r="N599" s="75"/>
      <c r="O599" s="133"/>
      <c r="P599" s="77"/>
      <c r="Q599" s="75"/>
      <c r="R599" s="133"/>
      <c r="S599" s="77"/>
      <c r="T599" s="75"/>
      <c r="U599" s="133"/>
    </row>
    <row r="600" spans="1:21" ht="15.75" customHeight="1" x14ac:dyDescent="0.25">
      <c r="A600" s="4"/>
      <c r="D600" s="77"/>
      <c r="E600" s="75"/>
      <c r="F600" s="133"/>
      <c r="G600" s="77"/>
      <c r="H600" s="75"/>
      <c r="I600" s="133"/>
      <c r="J600" s="77"/>
      <c r="K600" s="75"/>
      <c r="L600" s="133"/>
      <c r="M600" s="77"/>
      <c r="N600" s="75"/>
      <c r="O600" s="133"/>
      <c r="P600" s="77"/>
      <c r="Q600" s="75"/>
      <c r="R600" s="133"/>
      <c r="S600" s="77"/>
      <c r="T600" s="75"/>
      <c r="U600" s="133"/>
    </row>
    <row r="601" spans="1:21" ht="15.75" customHeight="1" x14ac:dyDescent="0.25">
      <c r="A601" s="4"/>
      <c r="D601" s="77"/>
      <c r="E601" s="75"/>
      <c r="F601" s="133"/>
      <c r="G601" s="77"/>
      <c r="H601" s="75"/>
      <c r="I601" s="133"/>
      <c r="J601" s="77"/>
      <c r="K601" s="75"/>
      <c r="L601" s="133"/>
      <c r="M601" s="77"/>
      <c r="N601" s="75"/>
      <c r="O601" s="133"/>
      <c r="P601" s="77"/>
      <c r="Q601" s="75"/>
      <c r="R601" s="133"/>
      <c r="S601" s="77"/>
      <c r="T601" s="75"/>
      <c r="U601" s="133"/>
    </row>
    <row r="602" spans="1:21" ht="15.75" customHeight="1" x14ac:dyDescent="0.25">
      <c r="A602" s="4"/>
      <c r="D602" s="77"/>
      <c r="E602" s="75"/>
      <c r="F602" s="133"/>
      <c r="G602" s="77"/>
      <c r="H602" s="75"/>
      <c r="I602" s="133"/>
      <c r="J602" s="77"/>
      <c r="K602" s="75"/>
      <c r="L602" s="133"/>
      <c r="M602" s="77"/>
      <c r="N602" s="75"/>
      <c r="O602" s="133"/>
      <c r="P602" s="77"/>
      <c r="Q602" s="75"/>
      <c r="R602" s="133"/>
      <c r="S602" s="77"/>
      <c r="T602" s="75"/>
      <c r="U602" s="133"/>
    </row>
    <row r="603" spans="1:21" ht="15.75" customHeight="1" x14ac:dyDescent="0.25">
      <c r="A603" s="4"/>
      <c r="D603" s="77"/>
      <c r="E603" s="75"/>
      <c r="F603" s="133"/>
      <c r="G603" s="77"/>
      <c r="H603" s="75"/>
      <c r="I603" s="133"/>
      <c r="J603" s="77"/>
      <c r="K603" s="75"/>
      <c r="L603" s="133"/>
      <c r="M603" s="77"/>
      <c r="N603" s="75"/>
      <c r="O603" s="133"/>
      <c r="P603" s="77"/>
      <c r="Q603" s="75"/>
      <c r="R603" s="133"/>
      <c r="S603" s="77"/>
      <c r="T603" s="75"/>
      <c r="U603" s="133"/>
    </row>
    <row r="604" spans="1:21" ht="15.75" customHeight="1" x14ac:dyDescent="0.25">
      <c r="A604" s="4"/>
      <c r="D604" s="77"/>
      <c r="E604" s="75"/>
      <c r="F604" s="133"/>
      <c r="G604" s="77"/>
      <c r="H604" s="75"/>
      <c r="I604" s="133"/>
      <c r="J604" s="77"/>
      <c r="K604" s="75"/>
      <c r="L604" s="133"/>
      <c r="M604" s="77"/>
      <c r="N604" s="75"/>
      <c r="O604" s="133"/>
      <c r="P604" s="77"/>
      <c r="Q604" s="75"/>
      <c r="R604" s="133"/>
      <c r="S604" s="77"/>
      <c r="T604" s="75"/>
      <c r="U604" s="133"/>
    </row>
    <row r="605" spans="1:21" ht="15.75" customHeight="1" x14ac:dyDescent="0.25">
      <c r="A605" s="4"/>
      <c r="D605" s="77"/>
      <c r="E605" s="75"/>
      <c r="F605" s="133"/>
      <c r="G605" s="77"/>
      <c r="H605" s="75"/>
      <c r="I605" s="133"/>
      <c r="J605" s="77"/>
      <c r="K605" s="75"/>
      <c r="L605" s="133"/>
      <c r="M605" s="77"/>
      <c r="N605" s="75"/>
      <c r="O605" s="133"/>
      <c r="P605" s="77"/>
      <c r="Q605" s="75"/>
      <c r="R605" s="133"/>
      <c r="S605" s="77"/>
      <c r="T605" s="75"/>
      <c r="U605" s="133"/>
    </row>
    <row r="606" spans="1:21" ht="15.75" customHeight="1" x14ac:dyDescent="0.25">
      <c r="A606" s="4"/>
      <c r="D606" s="77"/>
      <c r="E606" s="75"/>
      <c r="F606" s="133"/>
      <c r="G606" s="77"/>
      <c r="H606" s="75"/>
      <c r="I606" s="133"/>
      <c r="J606" s="77"/>
      <c r="K606" s="75"/>
      <c r="L606" s="133"/>
      <c r="M606" s="77"/>
      <c r="N606" s="75"/>
      <c r="O606" s="133"/>
      <c r="P606" s="77"/>
      <c r="Q606" s="75"/>
      <c r="R606" s="133"/>
      <c r="S606" s="77"/>
      <c r="T606" s="75"/>
      <c r="U606" s="133"/>
    </row>
    <row r="607" spans="1:21" ht="15.75" customHeight="1" x14ac:dyDescent="0.25">
      <c r="A607" s="4"/>
      <c r="D607" s="77"/>
      <c r="E607" s="75"/>
      <c r="F607" s="133"/>
      <c r="G607" s="77"/>
      <c r="H607" s="75"/>
      <c r="I607" s="133"/>
      <c r="J607" s="77"/>
      <c r="K607" s="75"/>
      <c r="L607" s="133"/>
      <c r="M607" s="77"/>
      <c r="N607" s="75"/>
      <c r="O607" s="133"/>
      <c r="P607" s="77"/>
      <c r="Q607" s="75"/>
      <c r="R607" s="133"/>
      <c r="S607" s="77"/>
      <c r="T607" s="75"/>
      <c r="U607" s="133"/>
    </row>
    <row r="608" spans="1:21" ht="15.75" customHeight="1" x14ac:dyDescent="0.25">
      <c r="A608" s="4"/>
      <c r="D608" s="77"/>
      <c r="E608" s="75"/>
      <c r="F608" s="133"/>
      <c r="G608" s="77"/>
      <c r="H608" s="75"/>
      <c r="I608" s="133"/>
      <c r="J608" s="77"/>
      <c r="K608" s="75"/>
      <c r="L608" s="133"/>
      <c r="M608" s="77"/>
      <c r="N608" s="75"/>
      <c r="O608" s="133"/>
      <c r="P608" s="77"/>
      <c r="Q608" s="75"/>
      <c r="R608" s="133"/>
      <c r="S608" s="77"/>
      <c r="T608" s="75"/>
      <c r="U608" s="133"/>
    </row>
    <row r="609" spans="1:21" ht="15.75" customHeight="1" x14ac:dyDescent="0.25">
      <c r="A609" s="4"/>
      <c r="D609" s="77"/>
      <c r="E609" s="75"/>
      <c r="F609" s="133"/>
      <c r="G609" s="77"/>
      <c r="H609" s="75"/>
      <c r="I609" s="133"/>
      <c r="J609" s="77"/>
      <c r="K609" s="75"/>
      <c r="L609" s="133"/>
      <c r="M609" s="77"/>
      <c r="N609" s="75"/>
      <c r="O609" s="133"/>
      <c r="P609" s="77"/>
      <c r="Q609" s="75"/>
      <c r="R609" s="133"/>
      <c r="S609" s="77"/>
      <c r="T609" s="75"/>
      <c r="U609" s="133"/>
    </row>
    <row r="610" spans="1:21" ht="15.75" customHeight="1" x14ac:dyDescent="0.25">
      <c r="A610" s="4"/>
      <c r="D610" s="77"/>
      <c r="E610" s="75"/>
      <c r="F610" s="133"/>
      <c r="G610" s="77"/>
      <c r="H610" s="75"/>
      <c r="I610" s="133"/>
      <c r="J610" s="77"/>
      <c r="K610" s="75"/>
      <c r="L610" s="133"/>
      <c r="M610" s="77"/>
      <c r="N610" s="75"/>
      <c r="O610" s="133"/>
      <c r="P610" s="77"/>
      <c r="Q610" s="75"/>
      <c r="R610" s="133"/>
      <c r="S610" s="77"/>
      <c r="T610" s="75"/>
      <c r="U610" s="133"/>
    </row>
    <row r="611" spans="1:21" ht="15.75" customHeight="1" x14ac:dyDescent="0.25">
      <c r="A611" s="4"/>
      <c r="D611" s="77"/>
      <c r="E611" s="75"/>
      <c r="F611" s="133"/>
      <c r="G611" s="77"/>
      <c r="H611" s="75"/>
      <c r="I611" s="133"/>
      <c r="J611" s="77"/>
      <c r="K611" s="75"/>
      <c r="L611" s="133"/>
      <c r="M611" s="77"/>
      <c r="N611" s="75"/>
      <c r="O611" s="133"/>
      <c r="P611" s="77"/>
      <c r="Q611" s="75"/>
      <c r="R611" s="133"/>
      <c r="S611" s="77"/>
      <c r="T611" s="75"/>
      <c r="U611" s="133"/>
    </row>
    <row r="612" spans="1:21" ht="15.75" customHeight="1" x14ac:dyDescent="0.25">
      <c r="A612" s="4"/>
      <c r="D612" s="77"/>
      <c r="E612" s="75"/>
      <c r="F612" s="133"/>
      <c r="G612" s="77"/>
      <c r="H612" s="75"/>
      <c r="I612" s="133"/>
      <c r="J612" s="77"/>
      <c r="K612" s="75"/>
      <c r="L612" s="133"/>
      <c r="M612" s="77"/>
      <c r="N612" s="75"/>
      <c r="O612" s="133"/>
      <c r="P612" s="77"/>
      <c r="Q612" s="75"/>
      <c r="R612" s="133"/>
      <c r="S612" s="77"/>
      <c r="T612" s="75"/>
      <c r="U612" s="133"/>
    </row>
    <row r="613" spans="1:21" ht="15.75" customHeight="1" x14ac:dyDescent="0.25">
      <c r="A613" s="4"/>
      <c r="D613" s="77"/>
      <c r="E613" s="75"/>
      <c r="F613" s="133"/>
      <c r="G613" s="77"/>
      <c r="H613" s="75"/>
      <c r="I613" s="133"/>
      <c r="J613" s="77"/>
      <c r="K613" s="75"/>
      <c r="L613" s="133"/>
      <c r="M613" s="77"/>
      <c r="N613" s="75"/>
      <c r="O613" s="133"/>
      <c r="P613" s="77"/>
      <c r="Q613" s="75"/>
      <c r="R613" s="133"/>
      <c r="S613" s="77"/>
      <c r="T613" s="75"/>
      <c r="U613" s="133"/>
    </row>
    <row r="614" spans="1:21" ht="15.75" customHeight="1" x14ac:dyDescent="0.25">
      <c r="A614" s="4"/>
      <c r="D614" s="77"/>
      <c r="E614" s="75"/>
      <c r="F614" s="133"/>
      <c r="G614" s="77"/>
      <c r="H614" s="75"/>
      <c r="I614" s="133"/>
      <c r="J614" s="77"/>
      <c r="K614" s="75"/>
      <c r="L614" s="133"/>
      <c r="M614" s="77"/>
      <c r="N614" s="75"/>
      <c r="O614" s="133"/>
      <c r="P614" s="77"/>
      <c r="Q614" s="75"/>
      <c r="R614" s="133"/>
      <c r="S614" s="77"/>
      <c r="T614" s="75"/>
      <c r="U614" s="133"/>
    </row>
    <row r="615" spans="1:21" ht="15.75" customHeight="1" x14ac:dyDescent="0.25">
      <c r="A615" s="4"/>
      <c r="D615" s="77"/>
      <c r="E615" s="75"/>
      <c r="F615" s="133"/>
      <c r="G615" s="77"/>
      <c r="H615" s="75"/>
      <c r="I615" s="133"/>
      <c r="J615" s="77"/>
      <c r="K615" s="75"/>
      <c r="L615" s="133"/>
      <c r="M615" s="77"/>
      <c r="N615" s="75"/>
      <c r="O615" s="133"/>
      <c r="P615" s="77"/>
      <c r="Q615" s="75"/>
      <c r="R615" s="133"/>
      <c r="S615" s="77"/>
      <c r="T615" s="75"/>
      <c r="U615" s="133"/>
    </row>
    <row r="616" spans="1:21" ht="15.75" customHeight="1" x14ac:dyDescent="0.25">
      <c r="A616" s="4"/>
      <c r="D616" s="77"/>
      <c r="E616" s="75"/>
      <c r="F616" s="133"/>
      <c r="G616" s="77"/>
      <c r="H616" s="75"/>
      <c r="I616" s="133"/>
      <c r="J616" s="77"/>
      <c r="K616" s="75"/>
      <c r="L616" s="133"/>
      <c r="M616" s="77"/>
      <c r="N616" s="75"/>
      <c r="O616" s="133"/>
      <c r="P616" s="77"/>
      <c r="Q616" s="75"/>
      <c r="R616" s="133"/>
      <c r="S616" s="77"/>
      <c r="T616" s="75"/>
      <c r="U616" s="133"/>
    </row>
    <row r="617" spans="1:21" ht="15.75" customHeight="1" x14ac:dyDescent="0.25">
      <c r="A617" s="4"/>
      <c r="D617" s="77"/>
      <c r="E617" s="75"/>
      <c r="F617" s="133"/>
      <c r="G617" s="77"/>
      <c r="H617" s="75"/>
      <c r="I617" s="133"/>
      <c r="J617" s="77"/>
      <c r="K617" s="75"/>
      <c r="L617" s="133"/>
      <c r="M617" s="77"/>
      <c r="N617" s="75"/>
      <c r="O617" s="133"/>
      <c r="P617" s="77"/>
      <c r="Q617" s="75"/>
      <c r="R617" s="133"/>
      <c r="S617" s="77"/>
      <c r="T617" s="75"/>
      <c r="U617" s="133"/>
    </row>
    <row r="618" spans="1:21" ht="15.75" customHeight="1" x14ac:dyDescent="0.25">
      <c r="A618" s="4"/>
      <c r="D618" s="77"/>
      <c r="E618" s="75"/>
      <c r="F618" s="133"/>
      <c r="G618" s="77"/>
      <c r="H618" s="75"/>
      <c r="I618" s="133"/>
      <c r="J618" s="77"/>
      <c r="K618" s="75"/>
      <c r="L618" s="133"/>
      <c r="M618" s="77"/>
      <c r="N618" s="75"/>
      <c r="O618" s="133"/>
      <c r="P618" s="77"/>
      <c r="Q618" s="75"/>
      <c r="R618" s="133"/>
      <c r="S618" s="77"/>
      <c r="T618" s="75"/>
      <c r="U618" s="133"/>
    </row>
    <row r="619" spans="1:21" ht="15.75" customHeight="1" x14ac:dyDescent="0.25">
      <c r="A619" s="4"/>
      <c r="D619" s="77"/>
      <c r="E619" s="75"/>
      <c r="F619" s="133"/>
      <c r="G619" s="77"/>
      <c r="H619" s="75"/>
      <c r="I619" s="133"/>
      <c r="J619" s="77"/>
      <c r="K619" s="75"/>
      <c r="L619" s="133"/>
      <c r="M619" s="77"/>
      <c r="N619" s="75"/>
      <c r="O619" s="133"/>
      <c r="P619" s="77"/>
      <c r="Q619" s="75"/>
      <c r="R619" s="133"/>
      <c r="S619" s="77"/>
      <c r="T619" s="75"/>
      <c r="U619" s="133"/>
    </row>
    <row r="620" spans="1:21" ht="15.75" customHeight="1" x14ac:dyDescent="0.25">
      <c r="A620" s="4"/>
      <c r="D620" s="77"/>
      <c r="E620" s="75"/>
      <c r="F620" s="133"/>
      <c r="G620" s="77"/>
      <c r="H620" s="75"/>
      <c r="I620" s="133"/>
      <c r="J620" s="77"/>
      <c r="K620" s="75"/>
      <c r="L620" s="133"/>
      <c r="M620" s="77"/>
      <c r="N620" s="75"/>
      <c r="O620" s="133"/>
      <c r="P620" s="77"/>
      <c r="Q620" s="75"/>
      <c r="R620" s="133"/>
      <c r="S620" s="77"/>
      <c r="T620" s="75"/>
      <c r="U620" s="133"/>
    </row>
    <row r="621" spans="1:21" ht="15.75" customHeight="1" x14ac:dyDescent="0.25">
      <c r="A621" s="4"/>
      <c r="D621" s="77"/>
      <c r="E621" s="75"/>
      <c r="F621" s="133"/>
      <c r="G621" s="77"/>
      <c r="H621" s="75"/>
      <c r="I621" s="133"/>
      <c r="J621" s="77"/>
      <c r="K621" s="75"/>
      <c r="L621" s="133"/>
      <c r="M621" s="77"/>
      <c r="N621" s="75"/>
      <c r="O621" s="133"/>
      <c r="P621" s="77"/>
      <c r="Q621" s="75"/>
      <c r="R621" s="133"/>
      <c r="S621" s="77"/>
      <c r="T621" s="75"/>
      <c r="U621" s="133"/>
    </row>
    <row r="622" spans="1:21" ht="15.75" customHeight="1" x14ac:dyDescent="0.25">
      <c r="A622" s="4"/>
      <c r="D622" s="77"/>
      <c r="E622" s="75"/>
      <c r="F622" s="133"/>
      <c r="G622" s="77"/>
      <c r="H622" s="75"/>
      <c r="I622" s="133"/>
      <c r="J622" s="77"/>
      <c r="K622" s="75"/>
      <c r="L622" s="133"/>
      <c r="M622" s="77"/>
      <c r="N622" s="75"/>
      <c r="O622" s="133"/>
      <c r="P622" s="77"/>
      <c r="Q622" s="75"/>
      <c r="R622" s="133"/>
      <c r="S622" s="77"/>
      <c r="T622" s="75"/>
      <c r="U622" s="133"/>
    </row>
    <row r="623" spans="1:21" ht="15.75" customHeight="1" x14ac:dyDescent="0.25">
      <c r="A623" s="4"/>
      <c r="D623" s="77"/>
      <c r="E623" s="75"/>
      <c r="F623" s="133"/>
      <c r="G623" s="77"/>
      <c r="H623" s="75"/>
      <c r="I623" s="133"/>
      <c r="J623" s="77"/>
      <c r="K623" s="75"/>
      <c r="L623" s="133"/>
      <c r="M623" s="77"/>
      <c r="N623" s="75"/>
      <c r="O623" s="133"/>
      <c r="P623" s="77"/>
      <c r="Q623" s="75"/>
      <c r="R623" s="133"/>
      <c r="S623" s="77"/>
      <c r="T623" s="75"/>
      <c r="U623" s="133"/>
    </row>
    <row r="624" spans="1:21" ht="15.75" customHeight="1" x14ac:dyDescent="0.25">
      <c r="A624" s="4"/>
      <c r="D624" s="77"/>
      <c r="E624" s="75"/>
      <c r="F624" s="133"/>
      <c r="G624" s="77"/>
      <c r="H624" s="75"/>
      <c r="I624" s="133"/>
      <c r="J624" s="77"/>
      <c r="K624" s="75"/>
      <c r="L624" s="133"/>
      <c r="M624" s="77"/>
      <c r="N624" s="75"/>
      <c r="O624" s="133"/>
      <c r="P624" s="77"/>
      <c r="Q624" s="75"/>
      <c r="R624" s="133"/>
      <c r="S624" s="77"/>
      <c r="T624" s="75"/>
      <c r="U624" s="133"/>
    </row>
    <row r="625" spans="1:21" ht="15.75" customHeight="1" x14ac:dyDescent="0.25">
      <c r="A625" s="4"/>
      <c r="D625" s="77"/>
      <c r="E625" s="75"/>
      <c r="F625" s="133"/>
      <c r="G625" s="77"/>
      <c r="H625" s="75"/>
      <c r="I625" s="133"/>
      <c r="J625" s="77"/>
      <c r="K625" s="75"/>
      <c r="L625" s="133"/>
      <c r="M625" s="77"/>
      <c r="N625" s="75"/>
      <c r="O625" s="133"/>
      <c r="P625" s="77"/>
      <c r="Q625" s="75"/>
      <c r="R625" s="133"/>
      <c r="S625" s="77"/>
      <c r="T625" s="75"/>
      <c r="U625" s="133"/>
    </row>
    <row r="626" spans="1:21" ht="15.75" customHeight="1" x14ac:dyDescent="0.25">
      <c r="A626" s="4"/>
      <c r="D626" s="77"/>
      <c r="E626" s="75"/>
      <c r="F626" s="133"/>
      <c r="G626" s="77"/>
      <c r="H626" s="75"/>
      <c r="I626" s="133"/>
      <c r="J626" s="77"/>
      <c r="K626" s="75"/>
      <c r="L626" s="133"/>
      <c r="M626" s="77"/>
      <c r="N626" s="75"/>
      <c r="O626" s="133"/>
      <c r="P626" s="77"/>
      <c r="Q626" s="75"/>
      <c r="R626" s="133"/>
      <c r="S626" s="77"/>
      <c r="T626" s="75"/>
      <c r="U626" s="133"/>
    </row>
    <row r="627" spans="1:21" ht="15.75" customHeight="1" x14ac:dyDescent="0.25">
      <c r="A627" s="4"/>
      <c r="D627" s="77"/>
      <c r="E627" s="75"/>
      <c r="F627" s="133"/>
      <c r="G627" s="77"/>
      <c r="H627" s="75"/>
      <c r="I627" s="133"/>
      <c r="J627" s="77"/>
      <c r="K627" s="75"/>
      <c r="L627" s="133"/>
      <c r="M627" s="77"/>
      <c r="N627" s="75"/>
      <c r="O627" s="133"/>
      <c r="P627" s="77"/>
      <c r="Q627" s="75"/>
      <c r="R627" s="133"/>
      <c r="S627" s="77"/>
      <c r="T627" s="75"/>
      <c r="U627" s="133"/>
    </row>
    <row r="628" spans="1:21" ht="15.75" customHeight="1" x14ac:dyDescent="0.25">
      <c r="A628" s="4"/>
      <c r="D628" s="77"/>
      <c r="E628" s="75"/>
      <c r="F628" s="133"/>
      <c r="G628" s="77"/>
      <c r="H628" s="75"/>
      <c r="I628" s="133"/>
      <c r="J628" s="77"/>
      <c r="K628" s="75"/>
      <c r="L628" s="133"/>
      <c r="M628" s="77"/>
      <c r="N628" s="75"/>
      <c r="O628" s="133"/>
      <c r="P628" s="77"/>
      <c r="Q628" s="75"/>
      <c r="R628" s="133"/>
      <c r="S628" s="77"/>
      <c r="T628" s="75"/>
      <c r="U628" s="133"/>
    </row>
    <row r="629" spans="1:21" ht="15.75" customHeight="1" x14ac:dyDescent="0.25">
      <c r="A629" s="4"/>
      <c r="D629" s="77"/>
      <c r="E629" s="75"/>
      <c r="F629" s="133"/>
      <c r="G629" s="77"/>
      <c r="H629" s="75"/>
      <c r="I629" s="133"/>
      <c r="J629" s="77"/>
      <c r="K629" s="75"/>
      <c r="L629" s="133"/>
      <c r="M629" s="77"/>
      <c r="N629" s="75"/>
      <c r="O629" s="133"/>
      <c r="P629" s="77"/>
      <c r="Q629" s="75"/>
      <c r="R629" s="133"/>
      <c r="S629" s="77"/>
      <c r="T629" s="75"/>
      <c r="U629" s="133"/>
    </row>
    <row r="630" spans="1:21" ht="15.75" customHeight="1" x14ac:dyDescent="0.25">
      <c r="A630" s="4"/>
      <c r="D630" s="77"/>
      <c r="E630" s="75"/>
      <c r="F630" s="133"/>
      <c r="G630" s="77"/>
      <c r="H630" s="75"/>
      <c r="I630" s="133"/>
      <c r="J630" s="77"/>
      <c r="K630" s="75"/>
      <c r="L630" s="133"/>
      <c r="M630" s="77"/>
      <c r="N630" s="75"/>
      <c r="O630" s="133"/>
      <c r="P630" s="77"/>
      <c r="Q630" s="75"/>
      <c r="R630" s="133"/>
      <c r="S630" s="77"/>
      <c r="T630" s="75"/>
      <c r="U630" s="133"/>
    </row>
    <row r="631" spans="1:21" ht="15.75" customHeight="1" x14ac:dyDescent="0.25">
      <c r="A631" s="4"/>
      <c r="D631" s="77"/>
      <c r="E631" s="75"/>
      <c r="F631" s="133"/>
      <c r="G631" s="77"/>
      <c r="H631" s="75"/>
      <c r="I631" s="133"/>
      <c r="J631" s="77"/>
      <c r="K631" s="75"/>
      <c r="L631" s="133"/>
      <c r="M631" s="77"/>
      <c r="N631" s="75"/>
      <c r="O631" s="133"/>
      <c r="P631" s="77"/>
      <c r="Q631" s="75"/>
      <c r="R631" s="133"/>
      <c r="S631" s="77"/>
      <c r="T631" s="75"/>
      <c r="U631" s="133"/>
    </row>
    <row r="632" spans="1:21" ht="15.75" customHeight="1" x14ac:dyDescent="0.25">
      <c r="A632" s="4"/>
      <c r="D632" s="77"/>
      <c r="E632" s="75"/>
      <c r="F632" s="133"/>
      <c r="G632" s="77"/>
      <c r="H632" s="75"/>
      <c r="I632" s="133"/>
      <c r="J632" s="77"/>
      <c r="K632" s="75"/>
      <c r="L632" s="133"/>
      <c r="M632" s="77"/>
      <c r="N632" s="75"/>
      <c r="O632" s="133"/>
      <c r="P632" s="77"/>
      <c r="Q632" s="75"/>
      <c r="R632" s="133"/>
      <c r="S632" s="77"/>
      <c r="T632" s="75"/>
      <c r="U632" s="133"/>
    </row>
    <row r="633" spans="1:21" ht="15.75" customHeight="1" x14ac:dyDescent="0.25">
      <c r="A633" s="4"/>
      <c r="D633" s="77"/>
      <c r="E633" s="75"/>
      <c r="F633" s="133"/>
      <c r="G633" s="77"/>
      <c r="H633" s="75"/>
      <c r="I633" s="133"/>
      <c r="J633" s="77"/>
      <c r="K633" s="75"/>
      <c r="L633" s="133"/>
      <c r="M633" s="77"/>
      <c r="N633" s="75"/>
      <c r="O633" s="133"/>
      <c r="P633" s="77"/>
      <c r="Q633" s="75"/>
      <c r="R633" s="133"/>
      <c r="S633" s="77"/>
      <c r="T633" s="75"/>
      <c r="U633" s="133"/>
    </row>
    <row r="634" spans="1:21" ht="15.75" customHeight="1" x14ac:dyDescent="0.25">
      <c r="A634" s="4"/>
      <c r="D634" s="77"/>
      <c r="E634" s="75"/>
      <c r="F634" s="133"/>
      <c r="G634" s="77"/>
      <c r="H634" s="75"/>
      <c r="I634" s="133"/>
      <c r="J634" s="77"/>
      <c r="K634" s="75"/>
      <c r="L634" s="133"/>
      <c r="M634" s="77"/>
      <c r="N634" s="75"/>
      <c r="O634" s="133"/>
      <c r="P634" s="77"/>
      <c r="Q634" s="75"/>
      <c r="R634" s="133"/>
      <c r="S634" s="77"/>
      <c r="T634" s="75"/>
      <c r="U634" s="133"/>
    </row>
    <row r="635" spans="1:21" ht="15.75" customHeight="1" x14ac:dyDescent="0.25">
      <c r="A635" s="4"/>
      <c r="D635" s="77"/>
      <c r="E635" s="75"/>
      <c r="F635" s="133"/>
      <c r="G635" s="77"/>
      <c r="H635" s="75"/>
      <c r="I635" s="133"/>
      <c r="J635" s="77"/>
      <c r="K635" s="75"/>
      <c r="L635" s="133"/>
      <c r="M635" s="77"/>
      <c r="N635" s="75"/>
      <c r="O635" s="133"/>
      <c r="P635" s="77"/>
      <c r="Q635" s="75"/>
      <c r="R635" s="133"/>
      <c r="S635" s="77"/>
      <c r="T635" s="75"/>
      <c r="U635" s="133"/>
    </row>
    <row r="636" spans="1:21" ht="15.75" customHeight="1" x14ac:dyDescent="0.25">
      <c r="A636" s="4"/>
      <c r="D636" s="77"/>
      <c r="E636" s="75"/>
      <c r="F636" s="133"/>
      <c r="G636" s="77"/>
      <c r="H636" s="75"/>
      <c r="I636" s="133"/>
      <c r="J636" s="77"/>
      <c r="K636" s="75"/>
      <c r="L636" s="133"/>
      <c r="M636" s="77"/>
      <c r="N636" s="75"/>
      <c r="O636" s="133"/>
      <c r="P636" s="77"/>
      <c r="Q636" s="75"/>
      <c r="R636" s="133"/>
      <c r="S636" s="77"/>
      <c r="T636" s="75"/>
      <c r="U636" s="133"/>
    </row>
    <row r="637" spans="1:21" ht="15.75" customHeight="1" x14ac:dyDescent="0.25">
      <c r="A637" s="4"/>
      <c r="D637" s="77"/>
      <c r="E637" s="75"/>
      <c r="F637" s="133"/>
      <c r="G637" s="77"/>
      <c r="H637" s="75"/>
      <c r="I637" s="133"/>
      <c r="J637" s="77"/>
      <c r="K637" s="75"/>
      <c r="L637" s="133"/>
      <c r="M637" s="77"/>
      <c r="N637" s="75"/>
      <c r="O637" s="133"/>
      <c r="P637" s="77"/>
      <c r="Q637" s="75"/>
      <c r="R637" s="133"/>
      <c r="S637" s="77"/>
      <c r="T637" s="75"/>
      <c r="U637" s="133"/>
    </row>
    <row r="638" spans="1:21" ht="15.75" customHeight="1" x14ac:dyDescent="0.25">
      <c r="A638" s="4"/>
      <c r="D638" s="77"/>
      <c r="E638" s="75"/>
      <c r="F638" s="133"/>
      <c r="G638" s="77"/>
      <c r="H638" s="75"/>
      <c r="I638" s="133"/>
      <c r="J638" s="77"/>
      <c r="K638" s="75"/>
      <c r="L638" s="133"/>
      <c r="M638" s="77"/>
      <c r="N638" s="75"/>
      <c r="O638" s="133"/>
      <c r="P638" s="77"/>
      <c r="Q638" s="75"/>
      <c r="R638" s="133"/>
      <c r="S638" s="77"/>
      <c r="T638" s="75"/>
      <c r="U638" s="133"/>
    </row>
    <row r="639" spans="1:21" ht="15.75" customHeight="1" x14ac:dyDescent="0.25">
      <c r="A639" s="4"/>
      <c r="D639" s="77"/>
      <c r="E639" s="75"/>
      <c r="F639" s="133"/>
      <c r="G639" s="77"/>
      <c r="H639" s="75"/>
      <c r="I639" s="133"/>
      <c r="J639" s="77"/>
      <c r="K639" s="75"/>
      <c r="L639" s="133"/>
      <c r="M639" s="77"/>
      <c r="N639" s="75"/>
      <c r="O639" s="133"/>
      <c r="P639" s="77"/>
      <c r="Q639" s="75"/>
      <c r="R639" s="133"/>
      <c r="S639" s="77"/>
      <c r="T639" s="75"/>
      <c r="U639" s="133"/>
    </row>
    <row r="640" spans="1:21" ht="15.75" customHeight="1" x14ac:dyDescent="0.25">
      <c r="A640" s="4"/>
      <c r="D640" s="77"/>
      <c r="E640" s="75"/>
      <c r="F640" s="133"/>
      <c r="G640" s="77"/>
      <c r="H640" s="75"/>
      <c r="I640" s="133"/>
      <c r="J640" s="77"/>
      <c r="K640" s="75"/>
      <c r="L640" s="133"/>
      <c r="M640" s="77"/>
      <c r="N640" s="75"/>
      <c r="O640" s="133"/>
      <c r="P640" s="77"/>
      <c r="Q640" s="75"/>
      <c r="R640" s="133"/>
      <c r="S640" s="77"/>
      <c r="T640" s="75"/>
      <c r="U640" s="133"/>
    </row>
    <row r="641" spans="1:21" ht="15.75" customHeight="1" x14ac:dyDescent="0.25">
      <c r="A641" s="4"/>
      <c r="D641" s="77"/>
      <c r="E641" s="75"/>
      <c r="F641" s="133"/>
      <c r="G641" s="77"/>
      <c r="H641" s="75"/>
      <c r="I641" s="133"/>
      <c r="J641" s="77"/>
      <c r="K641" s="75"/>
      <c r="L641" s="133"/>
      <c r="M641" s="77"/>
      <c r="N641" s="75"/>
      <c r="O641" s="133"/>
      <c r="P641" s="77"/>
      <c r="Q641" s="75"/>
      <c r="R641" s="133"/>
      <c r="S641" s="77"/>
      <c r="T641" s="75"/>
      <c r="U641" s="133"/>
    </row>
    <row r="642" spans="1:21" ht="15.75" customHeight="1" x14ac:dyDescent="0.25">
      <c r="A642" s="4"/>
      <c r="D642" s="77"/>
      <c r="E642" s="75"/>
      <c r="F642" s="133"/>
      <c r="G642" s="77"/>
      <c r="H642" s="75"/>
      <c r="I642" s="133"/>
      <c r="J642" s="77"/>
      <c r="K642" s="75"/>
      <c r="L642" s="133"/>
      <c r="M642" s="77"/>
      <c r="N642" s="75"/>
      <c r="O642" s="133"/>
      <c r="P642" s="77"/>
      <c r="Q642" s="75"/>
      <c r="R642" s="133"/>
      <c r="S642" s="77"/>
      <c r="T642" s="75"/>
      <c r="U642" s="133"/>
    </row>
    <row r="643" spans="1:21" ht="15.75" customHeight="1" x14ac:dyDescent="0.25">
      <c r="A643" s="4"/>
      <c r="D643" s="77"/>
      <c r="E643" s="75"/>
      <c r="F643" s="133"/>
      <c r="G643" s="77"/>
      <c r="H643" s="75"/>
      <c r="I643" s="133"/>
      <c r="J643" s="77"/>
      <c r="K643" s="75"/>
      <c r="L643" s="133"/>
      <c r="M643" s="77"/>
      <c r="N643" s="75"/>
      <c r="O643" s="133"/>
      <c r="P643" s="77"/>
      <c r="Q643" s="75"/>
      <c r="R643" s="133"/>
      <c r="S643" s="77"/>
      <c r="T643" s="75"/>
      <c r="U643" s="133"/>
    </row>
    <row r="644" spans="1:21" ht="15.75" customHeight="1" x14ac:dyDescent="0.25">
      <c r="A644" s="4"/>
      <c r="D644" s="77"/>
      <c r="E644" s="75"/>
      <c r="F644" s="133"/>
      <c r="G644" s="77"/>
      <c r="H644" s="75"/>
      <c r="I644" s="133"/>
      <c r="J644" s="77"/>
      <c r="K644" s="75"/>
      <c r="L644" s="133"/>
      <c r="M644" s="77"/>
      <c r="N644" s="75"/>
      <c r="O644" s="133"/>
      <c r="P644" s="77"/>
      <c r="Q644" s="75"/>
      <c r="R644" s="133"/>
      <c r="S644" s="77"/>
      <c r="T644" s="75"/>
      <c r="U644" s="133"/>
    </row>
    <row r="645" spans="1:21" ht="15.75" customHeight="1" x14ac:dyDescent="0.25">
      <c r="A645" s="4"/>
      <c r="D645" s="77"/>
      <c r="E645" s="75"/>
      <c r="F645" s="133"/>
      <c r="G645" s="77"/>
      <c r="H645" s="75"/>
      <c r="I645" s="133"/>
      <c r="J645" s="77"/>
      <c r="K645" s="75"/>
      <c r="L645" s="133"/>
      <c r="M645" s="77"/>
      <c r="N645" s="75"/>
      <c r="O645" s="133"/>
      <c r="P645" s="77"/>
      <c r="Q645" s="75"/>
      <c r="R645" s="133"/>
      <c r="S645" s="77"/>
      <c r="T645" s="75"/>
      <c r="U645" s="133"/>
    </row>
    <row r="646" spans="1:21" ht="15.75" customHeight="1" x14ac:dyDescent="0.25">
      <c r="A646" s="4"/>
      <c r="D646" s="77"/>
      <c r="E646" s="75"/>
      <c r="F646" s="133"/>
      <c r="G646" s="77"/>
      <c r="H646" s="75"/>
      <c r="I646" s="133"/>
      <c r="J646" s="77"/>
      <c r="K646" s="75"/>
      <c r="L646" s="133"/>
      <c r="M646" s="77"/>
      <c r="N646" s="75"/>
      <c r="O646" s="133"/>
      <c r="P646" s="77"/>
      <c r="Q646" s="75"/>
      <c r="R646" s="133"/>
      <c r="S646" s="77"/>
      <c r="T646" s="75"/>
      <c r="U646" s="133"/>
    </row>
    <row r="647" spans="1:21" ht="15.75" customHeight="1" x14ac:dyDescent="0.25">
      <c r="A647" s="4"/>
      <c r="D647" s="77"/>
      <c r="E647" s="75"/>
      <c r="F647" s="133"/>
      <c r="G647" s="77"/>
      <c r="H647" s="75"/>
      <c r="I647" s="133"/>
      <c r="J647" s="77"/>
      <c r="K647" s="75"/>
      <c r="L647" s="133"/>
      <c r="M647" s="77"/>
      <c r="N647" s="75"/>
      <c r="O647" s="133"/>
      <c r="P647" s="77"/>
      <c r="Q647" s="75"/>
      <c r="R647" s="133"/>
      <c r="S647" s="77"/>
      <c r="T647" s="75"/>
      <c r="U647" s="133"/>
    </row>
    <row r="648" spans="1:21" ht="15.75" customHeight="1" x14ac:dyDescent="0.25">
      <c r="A648" s="4"/>
      <c r="D648" s="77"/>
      <c r="E648" s="75"/>
      <c r="F648" s="133"/>
      <c r="G648" s="77"/>
      <c r="H648" s="75"/>
      <c r="I648" s="133"/>
      <c r="J648" s="77"/>
      <c r="K648" s="75"/>
      <c r="L648" s="133"/>
      <c r="M648" s="77"/>
      <c r="N648" s="75"/>
      <c r="O648" s="133"/>
      <c r="P648" s="77"/>
      <c r="Q648" s="75"/>
      <c r="R648" s="133"/>
      <c r="S648" s="77"/>
      <c r="T648" s="75"/>
      <c r="U648" s="133"/>
    </row>
    <row r="649" spans="1:21" ht="15.75" customHeight="1" x14ac:dyDescent="0.25">
      <c r="A649" s="4"/>
      <c r="D649" s="77"/>
      <c r="E649" s="75"/>
      <c r="F649" s="133"/>
      <c r="G649" s="77"/>
      <c r="H649" s="75"/>
      <c r="I649" s="133"/>
      <c r="J649" s="77"/>
      <c r="K649" s="75"/>
      <c r="L649" s="133"/>
      <c r="M649" s="77"/>
      <c r="N649" s="75"/>
      <c r="O649" s="133"/>
      <c r="P649" s="77"/>
      <c r="Q649" s="75"/>
      <c r="R649" s="133"/>
      <c r="S649" s="77"/>
      <c r="T649" s="75"/>
      <c r="U649" s="133"/>
    </row>
    <row r="650" spans="1:21" ht="15.75" customHeight="1" x14ac:dyDescent="0.25">
      <c r="A650" s="4"/>
      <c r="D650" s="77"/>
      <c r="E650" s="75"/>
      <c r="F650" s="133"/>
      <c r="G650" s="77"/>
      <c r="H650" s="75"/>
      <c r="I650" s="133"/>
      <c r="J650" s="77"/>
      <c r="K650" s="75"/>
      <c r="L650" s="133"/>
      <c r="M650" s="77"/>
      <c r="N650" s="75"/>
      <c r="O650" s="133"/>
      <c r="P650" s="77"/>
      <c r="Q650" s="75"/>
      <c r="R650" s="133"/>
      <c r="S650" s="77"/>
      <c r="T650" s="75"/>
      <c r="U650" s="133"/>
    </row>
    <row r="651" spans="1:21" ht="15.75" customHeight="1" x14ac:dyDescent="0.25">
      <c r="A651" s="4"/>
      <c r="D651" s="77"/>
      <c r="E651" s="75"/>
      <c r="F651" s="133"/>
      <c r="G651" s="77"/>
      <c r="H651" s="75"/>
      <c r="I651" s="133"/>
      <c r="J651" s="77"/>
      <c r="K651" s="75"/>
      <c r="L651" s="133"/>
      <c r="M651" s="77"/>
      <c r="N651" s="75"/>
      <c r="O651" s="133"/>
      <c r="P651" s="77"/>
      <c r="Q651" s="75"/>
      <c r="R651" s="133"/>
      <c r="S651" s="77"/>
      <c r="T651" s="75"/>
      <c r="U651" s="133"/>
    </row>
    <row r="652" spans="1:21" ht="15.75" customHeight="1" x14ac:dyDescent="0.25">
      <c r="A652" s="4"/>
      <c r="D652" s="77"/>
      <c r="E652" s="75"/>
      <c r="F652" s="133"/>
      <c r="G652" s="77"/>
      <c r="H652" s="75"/>
      <c r="I652" s="133"/>
      <c r="J652" s="77"/>
      <c r="K652" s="75"/>
      <c r="L652" s="133"/>
      <c r="M652" s="77"/>
      <c r="N652" s="75"/>
      <c r="O652" s="133"/>
      <c r="P652" s="77"/>
      <c r="Q652" s="75"/>
      <c r="R652" s="133"/>
      <c r="S652" s="77"/>
      <c r="T652" s="75"/>
      <c r="U652" s="133"/>
    </row>
    <row r="653" spans="1:21" ht="15.75" customHeight="1" x14ac:dyDescent="0.25">
      <c r="A653" s="4"/>
      <c r="D653" s="77"/>
      <c r="E653" s="75"/>
      <c r="F653" s="133"/>
      <c r="G653" s="77"/>
      <c r="H653" s="75"/>
      <c r="I653" s="133"/>
      <c r="J653" s="77"/>
      <c r="K653" s="75"/>
      <c r="L653" s="133"/>
      <c r="M653" s="77"/>
      <c r="N653" s="75"/>
      <c r="O653" s="133"/>
      <c r="P653" s="77"/>
      <c r="Q653" s="75"/>
      <c r="R653" s="133"/>
      <c r="S653" s="77"/>
      <c r="T653" s="75"/>
      <c r="U653" s="133"/>
    </row>
    <row r="654" spans="1:21" ht="15.75" customHeight="1" x14ac:dyDescent="0.25">
      <c r="A654" s="4"/>
      <c r="D654" s="77"/>
      <c r="E654" s="75"/>
      <c r="F654" s="133"/>
      <c r="G654" s="77"/>
      <c r="H654" s="75"/>
      <c r="I654" s="133"/>
      <c r="J654" s="77"/>
      <c r="K654" s="75"/>
      <c r="L654" s="133"/>
      <c r="M654" s="77"/>
      <c r="N654" s="75"/>
      <c r="O654" s="133"/>
      <c r="P654" s="77"/>
      <c r="Q654" s="75"/>
      <c r="R654" s="133"/>
      <c r="S654" s="77"/>
      <c r="T654" s="75"/>
      <c r="U654" s="133"/>
    </row>
    <row r="655" spans="1:21" ht="15.75" customHeight="1" x14ac:dyDescent="0.25">
      <c r="A655" s="4"/>
      <c r="D655" s="77"/>
      <c r="E655" s="75"/>
      <c r="F655" s="133"/>
      <c r="G655" s="77"/>
      <c r="H655" s="75"/>
      <c r="I655" s="133"/>
      <c r="J655" s="77"/>
      <c r="K655" s="75"/>
      <c r="L655" s="133"/>
      <c r="M655" s="77"/>
      <c r="N655" s="75"/>
      <c r="O655" s="133"/>
      <c r="P655" s="77"/>
      <c r="Q655" s="75"/>
      <c r="R655" s="133"/>
      <c r="S655" s="77"/>
      <c r="T655" s="75"/>
      <c r="U655" s="133"/>
    </row>
    <row r="656" spans="1:21" ht="15.75" customHeight="1" x14ac:dyDescent="0.25">
      <c r="A656" s="4"/>
      <c r="D656" s="77"/>
      <c r="E656" s="75"/>
      <c r="F656" s="133"/>
      <c r="G656" s="77"/>
      <c r="H656" s="75"/>
      <c r="I656" s="133"/>
      <c r="J656" s="77"/>
      <c r="K656" s="75"/>
      <c r="L656" s="133"/>
      <c r="M656" s="77"/>
      <c r="N656" s="75"/>
      <c r="O656" s="133"/>
      <c r="P656" s="77"/>
      <c r="Q656" s="75"/>
      <c r="R656" s="133"/>
      <c r="S656" s="77"/>
      <c r="T656" s="75"/>
      <c r="U656" s="133"/>
    </row>
    <row r="657" spans="1:21" ht="15.75" customHeight="1" x14ac:dyDescent="0.25">
      <c r="A657" s="4"/>
      <c r="D657" s="77"/>
      <c r="E657" s="75"/>
      <c r="F657" s="133"/>
      <c r="G657" s="77"/>
      <c r="H657" s="75"/>
      <c r="I657" s="133"/>
      <c r="J657" s="77"/>
      <c r="K657" s="75"/>
      <c r="L657" s="133"/>
      <c r="M657" s="77"/>
      <c r="N657" s="75"/>
      <c r="O657" s="133"/>
      <c r="P657" s="77"/>
      <c r="Q657" s="75"/>
      <c r="R657" s="133"/>
      <c r="S657" s="77"/>
      <c r="T657" s="75"/>
      <c r="U657" s="133"/>
    </row>
    <row r="658" spans="1:21" ht="15.75" customHeight="1" x14ac:dyDescent="0.25">
      <c r="A658" s="4"/>
      <c r="D658" s="77"/>
      <c r="E658" s="75"/>
      <c r="F658" s="133"/>
      <c r="G658" s="77"/>
      <c r="H658" s="75"/>
      <c r="I658" s="133"/>
      <c r="J658" s="77"/>
      <c r="K658" s="75"/>
      <c r="L658" s="133"/>
      <c r="M658" s="77"/>
      <c r="N658" s="75"/>
      <c r="O658" s="133"/>
      <c r="P658" s="77"/>
      <c r="Q658" s="75"/>
      <c r="R658" s="133"/>
      <c r="S658" s="77"/>
      <c r="T658" s="75"/>
      <c r="U658" s="133"/>
    </row>
    <row r="659" spans="1:21" ht="15.75" customHeight="1" x14ac:dyDescent="0.25">
      <c r="A659" s="4"/>
      <c r="D659" s="77"/>
      <c r="E659" s="75"/>
      <c r="F659" s="133"/>
      <c r="G659" s="77"/>
      <c r="H659" s="75"/>
      <c r="I659" s="133"/>
      <c r="J659" s="77"/>
      <c r="K659" s="75"/>
      <c r="L659" s="133"/>
      <c r="M659" s="77"/>
      <c r="N659" s="75"/>
      <c r="O659" s="133"/>
      <c r="P659" s="77"/>
      <c r="Q659" s="75"/>
      <c r="R659" s="133"/>
      <c r="S659" s="77"/>
      <c r="T659" s="75"/>
      <c r="U659" s="133"/>
    </row>
    <row r="660" spans="1:21" ht="15.75" customHeight="1" x14ac:dyDescent="0.25">
      <c r="A660" s="4"/>
      <c r="D660" s="77"/>
      <c r="E660" s="75"/>
      <c r="F660" s="133"/>
      <c r="G660" s="77"/>
      <c r="H660" s="75"/>
      <c r="I660" s="133"/>
      <c r="J660" s="77"/>
      <c r="K660" s="75"/>
      <c r="L660" s="133"/>
      <c r="M660" s="77"/>
      <c r="N660" s="75"/>
      <c r="O660" s="133"/>
      <c r="P660" s="77"/>
      <c r="Q660" s="75"/>
      <c r="R660" s="133"/>
      <c r="S660" s="77"/>
      <c r="T660" s="75"/>
      <c r="U660" s="133"/>
    </row>
    <row r="661" spans="1:21" ht="15.75" customHeight="1" x14ac:dyDescent="0.25">
      <c r="A661" s="4"/>
      <c r="D661" s="77"/>
      <c r="E661" s="75"/>
      <c r="F661" s="133"/>
      <c r="G661" s="77"/>
      <c r="H661" s="75"/>
      <c r="I661" s="133"/>
      <c r="J661" s="77"/>
      <c r="K661" s="75"/>
      <c r="L661" s="133"/>
      <c r="M661" s="77"/>
      <c r="N661" s="75"/>
      <c r="O661" s="133"/>
      <c r="P661" s="77"/>
      <c r="Q661" s="75"/>
      <c r="R661" s="133"/>
      <c r="S661" s="77"/>
      <c r="T661" s="75"/>
      <c r="U661" s="133"/>
    </row>
    <row r="662" spans="1:21" ht="15.75" customHeight="1" x14ac:dyDescent="0.25">
      <c r="A662" s="4"/>
      <c r="D662" s="77"/>
      <c r="E662" s="75"/>
      <c r="F662" s="133"/>
      <c r="G662" s="77"/>
      <c r="H662" s="75"/>
      <c r="I662" s="133"/>
      <c r="J662" s="77"/>
      <c r="K662" s="75"/>
      <c r="L662" s="133"/>
      <c r="M662" s="77"/>
      <c r="N662" s="75"/>
      <c r="O662" s="133"/>
      <c r="P662" s="77"/>
      <c r="Q662" s="75"/>
      <c r="R662" s="133"/>
      <c r="S662" s="77"/>
      <c r="T662" s="75"/>
      <c r="U662" s="133"/>
    </row>
    <row r="663" spans="1:21" ht="15.75" customHeight="1" x14ac:dyDescent="0.25">
      <c r="A663" s="4"/>
      <c r="D663" s="77"/>
      <c r="E663" s="75"/>
      <c r="F663" s="133"/>
      <c r="G663" s="77"/>
      <c r="H663" s="75"/>
      <c r="I663" s="133"/>
      <c r="J663" s="77"/>
      <c r="K663" s="75"/>
      <c r="L663" s="133"/>
      <c r="M663" s="77"/>
      <c r="N663" s="75"/>
      <c r="O663" s="133"/>
      <c r="P663" s="77"/>
      <c r="Q663" s="75"/>
      <c r="R663" s="133"/>
      <c r="S663" s="77"/>
      <c r="T663" s="75"/>
      <c r="U663" s="133"/>
    </row>
    <row r="664" spans="1:21" ht="15.75" customHeight="1" x14ac:dyDescent="0.25">
      <c r="A664" s="4"/>
      <c r="D664" s="77"/>
      <c r="E664" s="75"/>
      <c r="F664" s="133"/>
      <c r="G664" s="77"/>
      <c r="H664" s="75"/>
      <c r="I664" s="133"/>
      <c r="J664" s="77"/>
      <c r="K664" s="75"/>
      <c r="L664" s="133"/>
      <c r="M664" s="77"/>
      <c r="N664" s="75"/>
      <c r="O664" s="133"/>
      <c r="P664" s="77"/>
      <c r="Q664" s="75"/>
      <c r="R664" s="133"/>
      <c r="S664" s="77"/>
      <c r="T664" s="75"/>
      <c r="U664" s="133"/>
    </row>
    <row r="665" spans="1:21" ht="15.75" customHeight="1" x14ac:dyDescent="0.25">
      <c r="A665" s="4"/>
      <c r="D665" s="77"/>
      <c r="E665" s="75"/>
      <c r="F665" s="133"/>
      <c r="G665" s="77"/>
      <c r="H665" s="75"/>
      <c r="I665" s="133"/>
      <c r="J665" s="77"/>
      <c r="K665" s="75"/>
      <c r="L665" s="133"/>
      <c r="M665" s="77"/>
      <c r="N665" s="75"/>
      <c r="O665" s="133"/>
      <c r="P665" s="77"/>
      <c r="Q665" s="75"/>
      <c r="R665" s="133"/>
      <c r="S665" s="77"/>
      <c r="T665" s="75"/>
      <c r="U665" s="133"/>
    </row>
    <row r="666" spans="1:21" ht="15.75" customHeight="1" x14ac:dyDescent="0.25">
      <c r="A666" s="4"/>
      <c r="D666" s="77"/>
      <c r="E666" s="75"/>
      <c r="F666" s="133"/>
      <c r="G666" s="77"/>
      <c r="H666" s="75"/>
      <c r="I666" s="133"/>
      <c r="J666" s="77"/>
      <c r="K666" s="75"/>
      <c r="L666" s="133"/>
      <c r="M666" s="77"/>
      <c r="N666" s="75"/>
      <c r="O666" s="133"/>
      <c r="P666" s="77"/>
      <c r="Q666" s="75"/>
      <c r="R666" s="133"/>
      <c r="S666" s="77"/>
      <c r="T666" s="75"/>
      <c r="U666" s="133"/>
    </row>
    <row r="667" spans="1:21" ht="15.75" customHeight="1" x14ac:dyDescent="0.25">
      <c r="A667" s="4"/>
      <c r="D667" s="77"/>
      <c r="E667" s="75"/>
      <c r="F667" s="133"/>
      <c r="G667" s="77"/>
      <c r="H667" s="75"/>
      <c r="I667" s="133"/>
      <c r="J667" s="77"/>
      <c r="K667" s="75"/>
      <c r="L667" s="133"/>
      <c r="M667" s="77"/>
      <c r="N667" s="75"/>
      <c r="O667" s="133"/>
      <c r="P667" s="77"/>
      <c r="Q667" s="75"/>
      <c r="R667" s="133"/>
      <c r="S667" s="77"/>
      <c r="T667" s="75"/>
      <c r="U667" s="133"/>
    </row>
    <row r="668" spans="1:21" ht="15.75" customHeight="1" x14ac:dyDescent="0.25">
      <c r="A668" s="4"/>
      <c r="D668" s="77"/>
      <c r="E668" s="75"/>
      <c r="F668" s="133"/>
      <c r="G668" s="77"/>
      <c r="H668" s="75"/>
      <c r="I668" s="133"/>
      <c r="J668" s="77"/>
      <c r="K668" s="75"/>
      <c r="L668" s="133"/>
      <c r="M668" s="77"/>
      <c r="N668" s="75"/>
      <c r="O668" s="133"/>
      <c r="P668" s="77"/>
      <c r="Q668" s="75"/>
      <c r="R668" s="133"/>
      <c r="S668" s="77"/>
      <c r="T668" s="75"/>
      <c r="U668" s="133"/>
    </row>
    <row r="669" spans="1:21" ht="15.75" customHeight="1" x14ac:dyDescent="0.25">
      <c r="A669" s="4"/>
      <c r="D669" s="77"/>
      <c r="E669" s="75"/>
      <c r="F669" s="133"/>
      <c r="G669" s="77"/>
      <c r="H669" s="75"/>
      <c r="I669" s="133"/>
      <c r="J669" s="77"/>
      <c r="K669" s="75"/>
      <c r="L669" s="133"/>
      <c r="M669" s="77"/>
      <c r="N669" s="75"/>
      <c r="O669" s="133"/>
      <c r="P669" s="77"/>
      <c r="Q669" s="75"/>
      <c r="R669" s="133"/>
      <c r="S669" s="77"/>
      <c r="T669" s="75"/>
      <c r="U669" s="133"/>
    </row>
    <row r="670" spans="1:21" ht="15.75" customHeight="1" x14ac:dyDescent="0.25">
      <c r="A670" s="4"/>
      <c r="D670" s="77"/>
      <c r="E670" s="75"/>
      <c r="F670" s="133"/>
      <c r="G670" s="77"/>
      <c r="H670" s="75"/>
      <c r="I670" s="133"/>
      <c r="J670" s="77"/>
      <c r="K670" s="75"/>
      <c r="L670" s="133"/>
      <c r="M670" s="77"/>
      <c r="N670" s="75"/>
      <c r="O670" s="133"/>
      <c r="P670" s="77"/>
      <c r="Q670" s="75"/>
      <c r="R670" s="133"/>
      <c r="S670" s="77"/>
      <c r="T670" s="75"/>
      <c r="U670" s="133"/>
    </row>
    <row r="671" spans="1:21" ht="15.75" customHeight="1" x14ac:dyDescent="0.25">
      <c r="A671" s="4"/>
      <c r="D671" s="77"/>
      <c r="E671" s="75"/>
      <c r="F671" s="133"/>
      <c r="G671" s="77"/>
      <c r="H671" s="75"/>
      <c r="I671" s="133"/>
      <c r="J671" s="77"/>
      <c r="K671" s="75"/>
      <c r="L671" s="133"/>
      <c r="M671" s="77"/>
      <c r="N671" s="75"/>
      <c r="O671" s="133"/>
      <c r="P671" s="77"/>
      <c r="Q671" s="75"/>
      <c r="R671" s="133"/>
      <c r="S671" s="77"/>
      <c r="T671" s="75"/>
      <c r="U671" s="133"/>
    </row>
    <row r="672" spans="1:21" ht="15.75" customHeight="1" x14ac:dyDescent="0.25">
      <c r="A672" s="4"/>
      <c r="D672" s="77"/>
      <c r="E672" s="75"/>
      <c r="F672" s="133"/>
      <c r="G672" s="77"/>
      <c r="H672" s="75"/>
      <c r="I672" s="133"/>
      <c r="J672" s="77"/>
      <c r="K672" s="75"/>
      <c r="L672" s="133"/>
      <c r="M672" s="77"/>
      <c r="N672" s="75"/>
      <c r="O672" s="133"/>
      <c r="P672" s="77"/>
      <c r="Q672" s="75"/>
      <c r="R672" s="133"/>
      <c r="S672" s="77"/>
      <c r="T672" s="75"/>
      <c r="U672" s="133"/>
    </row>
    <row r="673" spans="1:21" ht="15.75" customHeight="1" x14ac:dyDescent="0.25">
      <c r="A673" s="4"/>
      <c r="D673" s="77"/>
      <c r="E673" s="75"/>
      <c r="F673" s="133"/>
      <c r="G673" s="77"/>
      <c r="H673" s="75"/>
      <c r="I673" s="133"/>
      <c r="J673" s="77"/>
      <c r="K673" s="75"/>
      <c r="L673" s="133"/>
      <c r="M673" s="77"/>
      <c r="N673" s="75"/>
      <c r="O673" s="133"/>
      <c r="P673" s="77"/>
      <c r="Q673" s="75"/>
      <c r="R673" s="133"/>
      <c r="S673" s="77"/>
      <c r="T673" s="75"/>
      <c r="U673" s="133"/>
    </row>
    <row r="674" spans="1:21" ht="15.75" customHeight="1" x14ac:dyDescent="0.25">
      <c r="A674" s="4"/>
      <c r="D674" s="77"/>
      <c r="E674" s="75"/>
      <c r="F674" s="133"/>
      <c r="G674" s="77"/>
      <c r="H674" s="75"/>
      <c r="I674" s="133"/>
      <c r="J674" s="77"/>
      <c r="K674" s="75"/>
      <c r="L674" s="133"/>
      <c r="M674" s="77"/>
      <c r="N674" s="75"/>
      <c r="O674" s="133"/>
      <c r="P674" s="77"/>
      <c r="Q674" s="75"/>
      <c r="R674" s="133"/>
      <c r="S674" s="77"/>
      <c r="T674" s="75"/>
      <c r="U674" s="133"/>
    </row>
    <row r="675" spans="1:21" ht="15.75" customHeight="1" x14ac:dyDescent="0.25">
      <c r="A675" s="4"/>
      <c r="D675" s="77"/>
      <c r="E675" s="75"/>
      <c r="F675" s="133"/>
      <c r="G675" s="77"/>
      <c r="H675" s="75"/>
      <c r="I675" s="133"/>
      <c r="J675" s="77"/>
      <c r="K675" s="75"/>
      <c r="L675" s="133"/>
      <c r="M675" s="77"/>
      <c r="N675" s="75"/>
      <c r="O675" s="133"/>
      <c r="P675" s="77"/>
      <c r="Q675" s="75"/>
      <c r="R675" s="133"/>
      <c r="S675" s="77"/>
      <c r="T675" s="75"/>
      <c r="U675" s="133"/>
    </row>
    <row r="676" spans="1:21" ht="15.75" customHeight="1" x14ac:dyDescent="0.25">
      <c r="A676" s="4"/>
      <c r="D676" s="77"/>
      <c r="E676" s="75"/>
      <c r="F676" s="133"/>
      <c r="G676" s="77"/>
      <c r="H676" s="75"/>
      <c r="I676" s="133"/>
      <c r="J676" s="77"/>
      <c r="K676" s="75"/>
      <c r="L676" s="133"/>
      <c r="M676" s="77"/>
      <c r="N676" s="75"/>
      <c r="O676" s="133"/>
      <c r="P676" s="77"/>
      <c r="Q676" s="75"/>
      <c r="R676" s="133"/>
      <c r="S676" s="77"/>
      <c r="T676" s="75"/>
      <c r="U676" s="133"/>
    </row>
    <row r="677" spans="1:21" ht="15.75" customHeight="1" x14ac:dyDescent="0.25">
      <c r="A677" s="4"/>
      <c r="D677" s="77"/>
      <c r="E677" s="75"/>
      <c r="F677" s="133"/>
      <c r="G677" s="77"/>
      <c r="H677" s="75"/>
      <c r="I677" s="133"/>
      <c r="J677" s="77"/>
      <c r="K677" s="75"/>
      <c r="L677" s="133"/>
      <c r="M677" s="77"/>
      <c r="N677" s="75"/>
      <c r="O677" s="133"/>
      <c r="P677" s="77"/>
      <c r="Q677" s="75"/>
      <c r="R677" s="133"/>
      <c r="S677" s="77"/>
      <c r="T677" s="75"/>
      <c r="U677" s="133"/>
    </row>
    <row r="678" spans="1:21" ht="15.75" customHeight="1" x14ac:dyDescent="0.25">
      <c r="A678" s="4"/>
      <c r="D678" s="77"/>
      <c r="E678" s="75"/>
      <c r="F678" s="133"/>
      <c r="G678" s="77"/>
      <c r="H678" s="75"/>
      <c r="I678" s="133"/>
      <c r="J678" s="77"/>
      <c r="K678" s="75"/>
      <c r="L678" s="133"/>
      <c r="M678" s="77"/>
      <c r="N678" s="75"/>
      <c r="O678" s="133"/>
      <c r="P678" s="77"/>
      <c r="Q678" s="75"/>
      <c r="R678" s="133"/>
      <c r="S678" s="77"/>
      <c r="T678" s="75"/>
      <c r="U678" s="133"/>
    </row>
    <row r="679" spans="1:21" ht="15.75" customHeight="1" x14ac:dyDescent="0.25">
      <c r="A679" s="4"/>
      <c r="D679" s="77"/>
      <c r="E679" s="75"/>
      <c r="F679" s="133"/>
      <c r="G679" s="77"/>
      <c r="H679" s="75"/>
      <c r="I679" s="133"/>
      <c r="J679" s="77"/>
      <c r="K679" s="75"/>
      <c r="L679" s="133"/>
      <c r="M679" s="77"/>
      <c r="N679" s="75"/>
      <c r="O679" s="133"/>
      <c r="P679" s="77"/>
      <c r="Q679" s="75"/>
      <c r="R679" s="133"/>
      <c r="S679" s="77"/>
      <c r="T679" s="75"/>
      <c r="U679" s="133"/>
    </row>
    <row r="680" spans="1:21" ht="15.75" customHeight="1" x14ac:dyDescent="0.25">
      <c r="A680" s="4"/>
      <c r="D680" s="77"/>
      <c r="E680" s="75"/>
      <c r="F680" s="133"/>
      <c r="G680" s="77"/>
      <c r="H680" s="75"/>
      <c r="I680" s="133"/>
      <c r="J680" s="77"/>
      <c r="K680" s="75"/>
      <c r="L680" s="133"/>
      <c r="M680" s="77"/>
      <c r="N680" s="75"/>
      <c r="O680" s="133"/>
      <c r="P680" s="77"/>
      <c r="Q680" s="75"/>
      <c r="R680" s="133"/>
      <c r="S680" s="77"/>
      <c r="T680" s="75"/>
      <c r="U680" s="133"/>
    </row>
    <row r="681" spans="1:21" ht="15.75" customHeight="1" x14ac:dyDescent="0.25">
      <c r="A681" s="4"/>
      <c r="D681" s="77"/>
      <c r="E681" s="75"/>
      <c r="F681" s="133"/>
      <c r="G681" s="77"/>
      <c r="H681" s="75"/>
      <c r="I681" s="133"/>
      <c r="J681" s="77"/>
      <c r="K681" s="75"/>
      <c r="L681" s="133"/>
      <c r="M681" s="77"/>
      <c r="N681" s="75"/>
      <c r="O681" s="133"/>
      <c r="P681" s="77"/>
      <c r="Q681" s="75"/>
      <c r="R681" s="133"/>
      <c r="S681" s="77"/>
      <c r="T681" s="75"/>
      <c r="U681" s="133"/>
    </row>
    <row r="682" spans="1:21" ht="15.75" customHeight="1" x14ac:dyDescent="0.25">
      <c r="A682" s="4"/>
      <c r="D682" s="77"/>
      <c r="E682" s="75"/>
      <c r="F682" s="133"/>
      <c r="G682" s="77"/>
      <c r="H682" s="75"/>
      <c r="I682" s="133"/>
      <c r="J682" s="77"/>
      <c r="K682" s="75"/>
      <c r="L682" s="133"/>
      <c r="M682" s="77"/>
      <c r="N682" s="75"/>
      <c r="O682" s="133"/>
      <c r="P682" s="77"/>
      <c r="Q682" s="75"/>
      <c r="R682" s="133"/>
      <c r="S682" s="77"/>
      <c r="T682" s="75"/>
      <c r="U682" s="133"/>
    </row>
    <row r="683" spans="1:21" ht="15.75" customHeight="1" x14ac:dyDescent="0.25">
      <c r="A683" s="4"/>
      <c r="D683" s="77"/>
      <c r="E683" s="75"/>
      <c r="F683" s="133"/>
      <c r="G683" s="77"/>
      <c r="H683" s="75"/>
      <c r="I683" s="133"/>
      <c r="J683" s="77"/>
      <c r="K683" s="75"/>
      <c r="L683" s="133"/>
      <c r="M683" s="77"/>
      <c r="N683" s="75"/>
      <c r="O683" s="133"/>
      <c r="P683" s="77"/>
      <c r="Q683" s="75"/>
      <c r="R683" s="133"/>
      <c r="S683" s="77"/>
      <c r="T683" s="75"/>
      <c r="U683" s="133"/>
    </row>
    <row r="684" spans="1:21" ht="15.75" customHeight="1" x14ac:dyDescent="0.25">
      <c r="A684" s="4"/>
      <c r="D684" s="77"/>
      <c r="E684" s="75"/>
      <c r="F684" s="133"/>
      <c r="G684" s="77"/>
      <c r="H684" s="75"/>
      <c r="I684" s="133"/>
      <c r="J684" s="77"/>
      <c r="K684" s="75"/>
      <c r="L684" s="133"/>
      <c r="M684" s="77"/>
      <c r="N684" s="75"/>
      <c r="O684" s="133"/>
      <c r="P684" s="77"/>
      <c r="Q684" s="75"/>
      <c r="R684" s="133"/>
      <c r="S684" s="77"/>
      <c r="T684" s="75"/>
      <c r="U684" s="133"/>
    </row>
    <row r="685" spans="1:21" ht="15.75" customHeight="1" x14ac:dyDescent="0.25">
      <c r="A685" s="4"/>
      <c r="D685" s="77"/>
      <c r="E685" s="75"/>
      <c r="F685" s="133"/>
      <c r="G685" s="77"/>
      <c r="H685" s="75"/>
      <c r="I685" s="133"/>
      <c r="J685" s="77"/>
      <c r="K685" s="75"/>
      <c r="L685" s="133"/>
      <c r="M685" s="77"/>
      <c r="N685" s="75"/>
      <c r="O685" s="133"/>
      <c r="P685" s="77"/>
      <c r="Q685" s="75"/>
      <c r="R685" s="133"/>
      <c r="S685" s="77"/>
      <c r="T685" s="75"/>
      <c r="U685" s="133"/>
    </row>
    <row r="686" spans="1:21" ht="15.75" customHeight="1" x14ac:dyDescent="0.25">
      <c r="A686" s="4"/>
      <c r="D686" s="77"/>
      <c r="E686" s="75"/>
      <c r="F686" s="133"/>
      <c r="G686" s="77"/>
      <c r="H686" s="75"/>
      <c r="I686" s="133"/>
      <c r="J686" s="77"/>
      <c r="K686" s="75"/>
      <c r="L686" s="133"/>
      <c r="M686" s="77"/>
      <c r="N686" s="75"/>
      <c r="O686" s="133"/>
      <c r="P686" s="77"/>
      <c r="Q686" s="75"/>
      <c r="R686" s="133"/>
      <c r="S686" s="77"/>
      <c r="T686" s="75"/>
      <c r="U686" s="133"/>
    </row>
    <row r="687" spans="1:21" ht="15.75" customHeight="1" x14ac:dyDescent="0.25">
      <c r="A687" s="4"/>
      <c r="D687" s="77"/>
      <c r="E687" s="75"/>
      <c r="F687" s="133"/>
      <c r="G687" s="77"/>
      <c r="H687" s="75"/>
      <c r="I687" s="133"/>
      <c r="J687" s="77"/>
      <c r="K687" s="75"/>
      <c r="L687" s="133"/>
      <c r="M687" s="77"/>
      <c r="N687" s="75"/>
      <c r="O687" s="133"/>
      <c r="P687" s="77"/>
      <c r="Q687" s="75"/>
      <c r="R687" s="133"/>
      <c r="S687" s="77"/>
      <c r="T687" s="75"/>
      <c r="U687" s="133"/>
    </row>
    <row r="688" spans="1:21" ht="15.75" customHeight="1" x14ac:dyDescent="0.25">
      <c r="A688" s="4"/>
      <c r="D688" s="77"/>
      <c r="E688" s="75"/>
      <c r="F688" s="133"/>
      <c r="G688" s="77"/>
      <c r="H688" s="75"/>
      <c r="I688" s="133"/>
      <c r="J688" s="77"/>
      <c r="K688" s="75"/>
      <c r="L688" s="133"/>
      <c r="M688" s="77"/>
      <c r="N688" s="75"/>
      <c r="O688" s="133"/>
      <c r="P688" s="77"/>
      <c r="Q688" s="75"/>
      <c r="R688" s="133"/>
      <c r="S688" s="77"/>
      <c r="T688" s="75"/>
      <c r="U688" s="133"/>
    </row>
    <row r="689" spans="1:21" ht="15.75" customHeight="1" x14ac:dyDescent="0.25">
      <c r="A689" s="4"/>
      <c r="D689" s="77"/>
      <c r="E689" s="75"/>
      <c r="F689" s="133"/>
      <c r="G689" s="77"/>
      <c r="H689" s="75"/>
      <c r="I689" s="133"/>
      <c r="J689" s="77"/>
      <c r="K689" s="75"/>
      <c r="L689" s="133"/>
      <c r="M689" s="77"/>
      <c r="N689" s="75"/>
      <c r="O689" s="133"/>
      <c r="P689" s="77"/>
      <c r="Q689" s="75"/>
      <c r="R689" s="133"/>
      <c r="S689" s="77"/>
      <c r="T689" s="75"/>
      <c r="U689" s="133"/>
    </row>
    <row r="690" spans="1:21" ht="15.75" customHeight="1" x14ac:dyDescent="0.25">
      <c r="A690" s="4"/>
      <c r="D690" s="77"/>
      <c r="E690" s="75"/>
      <c r="F690" s="133"/>
      <c r="G690" s="77"/>
      <c r="H690" s="75"/>
      <c r="I690" s="133"/>
      <c r="J690" s="77"/>
      <c r="K690" s="75"/>
      <c r="L690" s="133"/>
      <c r="M690" s="77"/>
      <c r="N690" s="75"/>
      <c r="O690" s="133"/>
      <c r="P690" s="77"/>
      <c r="Q690" s="75"/>
      <c r="R690" s="133"/>
      <c r="S690" s="77"/>
      <c r="T690" s="75"/>
      <c r="U690" s="133"/>
    </row>
    <row r="691" spans="1:21" ht="15.75" customHeight="1" x14ac:dyDescent="0.25">
      <c r="A691" s="4"/>
      <c r="D691" s="77"/>
      <c r="E691" s="75"/>
      <c r="F691" s="133"/>
      <c r="G691" s="77"/>
      <c r="H691" s="75"/>
      <c r="I691" s="133"/>
      <c r="J691" s="77"/>
      <c r="K691" s="75"/>
      <c r="L691" s="133"/>
      <c r="M691" s="77"/>
      <c r="N691" s="75"/>
      <c r="O691" s="133"/>
      <c r="P691" s="77"/>
      <c r="Q691" s="75"/>
      <c r="R691" s="133"/>
      <c r="S691" s="77"/>
      <c r="T691" s="75"/>
      <c r="U691" s="133"/>
    </row>
    <row r="692" spans="1:21" ht="15.75" customHeight="1" x14ac:dyDescent="0.25">
      <c r="A692" s="4"/>
      <c r="D692" s="77"/>
      <c r="E692" s="75"/>
      <c r="F692" s="133"/>
      <c r="G692" s="77"/>
      <c r="H692" s="75"/>
      <c r="I692" s="133"/>
      <c r="J692" s="77"/>
      <c r="K692" s="75"/>
      <c r="L692" s="133"/>
      <c r="M692" s="77"/>
      <c r="N692" s="75"/>
      <c r="O692" s="133"/>
      <c r="P692" s="77"/>
      <c r="Q692" s="75"/>
      <c r="R692" s="133"/>
      <c r="S692" s="77"/>
      <c r="T692" s="75"/>
      <c r="U692" s="133"/>
    </row>
    <row r="693" spans="1:21" ht="15.75" customHeight="1" x14ac:dyDescent="0.25">
      <c r="A693" s="4"/>
      <c r="D693" s="77"/>
      <c r="E693" s="75"/>
      <c r="F693" s="133"/>
      <c r="G693" s="77"/>
      <c r="H693" s="75"/>
      <c r="I693" s="133"/>
      <c r="J693" s="77"/>
      <c r="K693" s="75"/>
      <c r="L693" s="133"/>
      <c r="M693" s="77"/>
      <c r="N693" s="75"/>
      <c r="O693" s="133"/>
      <c r="P693" s="77"/>
      <c r="Q693" s="75"/>
      <c r="R693" s="133"/>
      <c r="S693" s="77"/>
      <c r="T693" s="75"/>
      <c r="U693" s="133"/>
    </row>
    <row r="694" spans="1:21" ht="15.75" customHeight="1" x14ac:dyDescent="0.25">
      <c r="A694" s="4"/>
      <c r="D694" s="77"/>
      <c r="E694" s="75"/>
      <c r="F694" s="133"/>
      <c r="G694" s="77"/>
      <c r="H694" s="75"/>
      <c r="I694" s="133"/>
      <c r="J694" s="77"/>
      <c r="K694" s="75"/>
      <c r="L694" s="133"/>
      <c r="M694" s="77"/>
      <c r="N694" s="75"/>
      <c r="O694" s="133"/>
      <c r="P694" s="77"/>
      <c r="Q694" s="75"/>
      <c r="R694" s="133"/>
      <c r="S694" s="77"/>
      <c r="T694" s="75"/>
      <c r="U694" s="133"/>
    </row>
    <row r="695" spans="1:21" ht="15.75" customHeight="1" x14ac:dyDescent="0.25">
      <c r="A695" s="4"/>
      <c r="D695" s="77"/>
      <c r="E695" s="75"/>
      <c r="F695" s="133"/>
      <c r="G695" s="77"/>
      <c r="H695" s="75"/>
      <c r="I695" s="133"/>
      <c r="J695" s="77"/>
      <c r="K695" s="75"/>
      <c r="L695" s="133"/>
      <c r="M695" s="77"/>
      <c r="N695" s="75"/>
      <c r="O695" s="133"/>
      <c r="P695" s="77"/>
      <c r="Q695" s="75"/>
      <c r="R695" s="133"/>
      <c r="S695" s="77"/>
      <c r="T695" s="75"/>
      <c r="U695" s="133"/>
    </row>
    <row r="696" spans="1:21" ht="15.75" customHeight="1" x14ac:dyDescent="0.25">
      <c r="A696" s="4"/>
      <c r="D696" s="77"/>
      <c r="E696" s="75"/>
      <c r="F696" s="133"/>
      <c r="G696" s="77"/>
      <c r="H696" s="75"/>
      <c r="I696" s="133"/>
      <c r="J696" s="77"/>
      <c r="K696" s="75"/>
      <c r="L696" s="133"/>
      <c r="M696" s="77"/>
      <c r="N696" s="75"/>
      <c r="O696" s="133"/>
      <c r="P696" s="77"/>
      <c r="Q696" s="75"/>
      <c r="R696" s="133"/>
      <c r="S696" s="77"/>
      <c r="T696" s="75"/>
      <c r="U696" s="133"/>
    </row>
    <row r="697" spans="1:21" ht="15.75" customHeight="1" x14ac:dyDescent="0.25">
      <c r="A697" s="4"/>
      <c r="D697" s="77"/>
      <c r="E697" s="75"/>
      <c r="F697" s="133"/>
      <c r="G697" s="77"/>
      <c r="H697" s="75"/>
      <c r="I697" s="133"/>
      <c r="J697" s="77"/>
      <c r="K697" s="75"/>
      <c r="L697" s="133"/>
      <c r="M697" s="77"/>
      <c r="N697" s="75"/>
      <c r="O697" s="133"/>
      <c r="P697" s="77"/>
      <c r="Q697" s="75"/>
      <c r="R697" s="133"/>
      <c r="S697" s="77"/>
      <c r="T697" s="75"/>
      <c r="U697" s="133"/>
    </row>
    <row r="698" spans="1:21" ht="15.75" customHeight="1" x14ac:dyDescent="0.25">
      <c r="A698" s="4"/>
      <c r="D698" s="77"/>
      <c r="E698" s="75"/>
      <c r="F698" s="133"/>
      <c r="G698" s="77"/>
      <c r="H698" s="75"/>
      <c r="I698" s="133"/>
      <c r="J698" s="77"/>
      <c r="K698" s="75"/>
      <c r="L698" s="133"/>
      <c r="M698" s="77"/>
      <c r="N698" s="75"/>
      <c r="O698" s="133"/>
      <c r="P698" s="77"/>
      <c r="Q698" s="75"/>
      <c r="R698" s="133"/>
      <c r="S698" s="77"/>
      <c r="T698" s="75"/>
      <c r="U698" s="133"/>
    </row>
    <row r="699" spans="1:21" ht="15.75" customHeight="1" x14ac:dyDescent="0.25">
      <c r="A699" s="4"/>
      <c r="D699" s="77"/>
      <c r="E699" s="75"/>
      <c r="F699" s="133"/>
      <c r="G699" s="77"/>
      <c r="H699" s="75"/>
      <c r="I699" s="133"/>
      <c r="J699" s="77"/>
      <c r="K699" s="75"/>
      <c r="L699" s="133"/>
      <c r="M699" s="77"/>
      <c r="N699" s="75"/>
      <c r="O699" s="133"/>
      <c r="P699" s="77"/>
      <c r="Q699" s="75"/>
      <c r="R699" s="133"/>
      <c r="S699" s="77"/>
      <c r="T699" s="75"/>
      <c r="U699" s="133"/>
    </row>
    <row r="700" spans="1:21" ht="15.75" customHeight="1" x14ac:dyDescent="0.25">
      <c r="A700" s="4"/>
      <c r="D700" s="77"/>
      <c r="E700" s="75"/>
      <c r="F700" s="133"/>
      <c r="G700" s="77"/>
      <c r="H700" s="75"/>
      <c r="I700" s="133"/>
      <c r="J700" s="77"/>
      <c r="K700" s="75"/>
      <c r="L700" s="133"/>
      <c r="M700" s="77"/>
      <c r="N700" s="75"/>
      <c r="O700" s="133"/>
      <c r="P700" s="77"/>
      <c r="Q700" s="75"/>
      <c r="R700" s="133"/>
      <c r="S700" s="77"/>
      <c r="T700" s="75"/>
      <c r="U700" s="133"/>
    </row>
    <row r="701" spans="1:21" ht="15.75" customHeight="1" x14ac:dyDescent="0.25">
      <c r="A701" s="4"/>
      <c r="D701" s="77"/>
      <c r="E701" s="75"/>
      <c r="F701" s="133"/>
      <c r="G701" s="77"/>
      <c r="H701" s="75"/>
      <c r="I701" s="133"/>
      <c r="J701" s="77"/>
      <c r="K701" s="75"/>
      <c r="L701" s="133"/>
      <c r="M701" s="77"/>
      <c r="N701" s="75"/>
      <c r="O701" s="133"/>
      <c r="P701" s="77"/>
      <c r="Q701" s="75"/>
      <c r="R701" s="133"/>
      <c r="S701" s="77"/>
      <c r="T701" s="75"/>
      <c r="U701" s="133"/>
    </row>
    <row r="702" spans="1:21" ht="15.75" customHeight="1" x14ac:dyDescent="0.25">
      <c r="A702" s="4"/>
      <c r="D702" s="77"/>
      <c r="E702" s="75"/>
      <c r="F702" s="133"/>
      <c r="G702" s="77"/>
      <c r="H702" s="75"/>
      <c r="I702" s="133"/>
      <c r="J702" s="77"/>
      <c r="K702" s="75"/>
      <c r="L702" s="133"/>
      <c r="M702" s="77"/>
      <c r="N702" s="75"/>
      <c r="O702" s="133"/>
      <c r="P702" s="77"/>
      <c r="Q702" s="75"/>
      <c r="R702" s="133"/>
      <c r="S702" s="77"/>
      <c r="T702" s="75"/>
      <c r="U702" s="133"/>
    </row>
    <row r="703" spans="1:21" ht="15.75" customHeight="1" x14ac:dyDescent="0.25">
      <c r="A703" s="4"/>
      <c r="D703" s="77"/>
      <c r="E703" s="75"/>
      <c r="F703" s="133"/>
      <c r="G703" s="77"/>
      <c r="H703" s="75"/>
      <c r="I703" s="133"/>
      <c r="J703" s="77"/>
      <c r="K703" s="75"/>
      <c r="L703" s="133"/>
      <c r="M703" s="77"/>
      <c r="N703" s="75"/>
      <c r="O703" s="133"/>
      <c r="P703" s="77"/>
      <c r="Q703" s="75"/>
      <c r="R703" s="133"/>
      <c r="S703" s="77"/>
      <c r="T703" s="75"/>
      <c r="U703" s="133"/>
    </row>
    <row r="704" spans="1:21" ht="15.75" customHeight="1" x14ac:dyDescent="0.25">
      <c r="A704" s="4"/>
      <c r="D704" s="77"/>
      <c r="E704" s="75"/>
      <c r="F704" s="133"/>
      <c r="G704" s="77"/>
      <c r="H704" s="75"/>
      <c r="I704" s="133"/>
      <c r="J704" s="77"/>
      <c r="K704" s="75"/>
      <c r="L704" s="133"/>
      <c r="M704" s="77"/>
      <c r="N704" s="75"/>
      <c r="O704" s="133"/>
      <c r="P704" s="77"/>
      <c r="Q704" s="75"/>
      <c r="R704" s="133"/>
      <c r="S704" s="77"/>
      <c r="T704" s="75"/>
      <c r="U704" s="133"/>
    </row>
    <row r="705" spans="1:21" ht="15.75" customHeight="1" x14ac:dyDescent="0.25">
      <c r="A705" s="4"/>
      <c r="D705" s="77"/>
      <c r="E705" s="75"/>
      <c r="F705" s="133"/>
      <c r="G705" s="77"/>
      <c r="H705" s="75"/>
      <c r="I705" s="133"/>
      <c r="J705" s="77"/>
      <c r="K705" s="75"/>
      <c r="L705" s="133"/>
      <c r="M705" s="77"/>
      <c r="N705" s="75"/>
      <c r="O705" s="133"/>
      <c r="P705" s="77"/>
      <c r="Q705" s="75"/>
      <c r="R705" s="133"/>
      <c r="S705" s="77"/>
      <c r="T705" s="75"/>
      <c r="U705" s="133"/>
    </row>
    <row r="706" spans="1:21" ht="15.75" customHeight="1" x14ac:dyDescent="0.25">
      <c r="A706" s="4"/>
      <c r="D706" s="77"/>
      <c r="E706" s="75"/>
      <c r="F706" s="133"/>
      <c r="G706" s="77"/>
      <c r="H706" s="75"/>
      <c r="I706" s="133"/>
      <c r="J706" s="77"/>
      <c r="K706" s="75"/>
      <c r="L706" s="133"/>
      <c r="M706" s="77"/>
      <c r="N706" s="75"/>
      <c r="O706" s="133"/>
      <c r="P706" s="77"/>
      <c r="Q706" s="75"/>
      <c r="R706" s="133"/>
      <c r="S706" s="77"/>
      <c r="T706" s="75"/>
      <c r="U706" s="133"/>
    </row>
    <row r="707" spans="1:21" ht="15.75" customHeight="1" x14ac:dyDescent="0.25">
      <c r="A707" s="4"/>
      <c r="D707" s="77"/>
      <c r="E707" s="75"/>
      <c r="F707" s="133"/>
      <c r="G707" s="77"/>
      <c r="H707" s="75"/>
      <c r="I707" s="133"/>
      <c r="J707" s="77"/>
      <c r="K707" s="75"/>
      <c r="L707" s="133"/>
      <c r="M707" s="77"/>
      <c r="N707" s="75"/>
      <c r="O707" s="133"/>
      <c r="P707" s="77"/>
      <c r="Q707" s="75"/>
      <c r="R707" s="133"/>
      <c r="S707" s="77"/>
      <c r="T707" s="75"/>
      <c r="U707" s="133"/>
    </row>
    <row r="708" spans="1:21" ht="15.75" customHeight="1" x14ac:dyDescent="0.25">
      <c r="A708" s="4"/>
      <c r="D708" s="77"/>
      <c r="E708" s="75"/>
      <c r="F708" s="133"/>
      <c r="G708" s="77"/>
      <c r="H708" s="75"/>
      <c r="I708" s="133"/>
      <c r="J708" s="77"/>
      <c r="K708" s="75"/>
      <c r="L708" s="133"/>
      <c r="M708" s="77"/>
      <c r="N708" s="75"/>
      <c r="O708" s="133"/>
      <c r="P708" s="77"/>
      <c r="Q708" s="75"/>
      <c r="R708" s="133"/>
      <c r="S708" s="77"/>
      <c r="T708" s="75"/>
      <c r="U708" s="133"/>
    </row>
    <row r="709" spans="1:21" ht="15.75" customHeight="1" x14ac:dyDescent="0.25">
      <c r="A709" s="4"/>
      <c r="D709" s="77"/>
      <c r="E709" s="75"/>
      <c r="F709" s="133"/>
      <c r="G709" s="77"/>
      <c r="H709" s="75"/>
      <c r="I709" s="133"/>
      <c r="J709" s="77"/>
      <c r="K709" s="75"/>
      <c r="L709" s="133"/>
      <c r="M709" s="77"/>
      <c r="N709" s="75"/>
      <c r="O709" s="133"/>
      <c r="P709" s="77"/>
      <c r="Q709" s="75"/>
      <c r="R709" s="133"/>
      <c r="S709" s="77"/>
      <c r="T709" s="75"/>
      <c r="U709" s="133"/>
    </row>
    <row r="710" spans="1:21" ht="15.75" customHeight="1" x14ac:dyDescent="0.25">
      <c r="A710" s="4"/>
      <c r="D710" s="77"/>
      <c r="E710" s="75"/>
      <c r="F710" s="133"/>
      <c r="G710" s="77"/>
      <c r="H710" s="75"/>
      <c r="I710" s="133"/>
      <c r="J710" s="77"/>
      <c r="K710" s="75"/>
      <c r="L710" s="133"/>
      <c r="M710" s="77"/>
      <c r="N710" s="75"/>
      <c r="O710" s="133"/>
      <c r="P710" s="77"/>
      <c r="Q710" s="75"/>
      <c r="R710" s="133"/>
      <c r="S710" s="77"/>
      <c r="T710" s="75"/>
      <c r="U710" s="133"/>
    </row>
    <row r="711" spans="1:21" ht="15.75" customHeight="1" x14ac:dyDescent="0.25">
      <c r="A711" s="4"/>
      <c r="D711" s="77"/>
      <c r="E711" s="75"/>
      <c r="F711" s="133"/>
      <c r="G711" s="77"/>
      <c r="H711" s="75"/>
      <c r="I711" s="133"/>
      <c r="J711" s="77"/>
      <c r="K711" s="75"/>
      <c r="L711" s="133"/>
      <c r="M711" s="77"/>
      <c r="N711" s="75"/>
      <c r="O711" s="133"/>
      <c r="P711" s="77"/>
      <c r="Q711" s="75"/>
      <c r="R711" s="133"/>
      <c r="S711" s="77"/>
      <c r="T711" s="75"/>
      <c r="U711" s="133"/>
    </row>
    <row r="712" spans="1:21" ht="15.75" customHeight="1" x14ac:dyDescent="0.25">
      <c r="A712" s="4"/>
      <c r="D712" s="77"/>
      <c r="E712" s="75"/>
      <c r="F712" s="133"/>
      <c r="G712" s="77"/>
      <c r="H712" s="75"/>
      <c r="I712" s="133"/>
      <c r="J712" s="77"/>
      <c r="K712" s="75"/>
      <c r="L712" s="133"/>
      <c r="M712" s="77"/>
      <c r="N712" s="75"/>
      <c r="O712" s="133"/>
      <c r="P712" s="77"/>
      <c r="Q712" s="75"/>
      <c r="R712" s="133"/>
      <c r="S712" s="77"/>
      <c r="T712" s="75"/>
      <c r="U712" s="133"/>
    </row>
    <row r="713" spans="1:21" ht="15.75" customHeight="1" x14ac:dyDescent="0.25">
      <c r="A713" s="4"/>
      <c r="D713" s="77"/>
      <c r="E713" s="75"/>
      <c r="F713" s="133"/>
      <c r="G713" s="77"/>
      <c r="H713" s="75"/>
      <c r="I713" s="133"/>
      <c r="J713" s="77"/>
      <c r="K713" s="75"/>
      <c r="L713" s="133"/>
      <c r="M713" s="77"/>
      <c r="N713" s="75"/>
      <c r="O713" s="133"/>
      <c r="P713" s="77"/>
      <c r="Q713" s="75"/>
      <c r="R713" s="133"/>
      <c r="S713" s="77"/>
      <c r="T713" s="75"/>
      <c r="U713" s="133"/>
    </row>
    <row r="714" spans="1:21" ht="15.75" customHeight="1" x14ac:dyDescent="0.25">
      <c r="A714" s="4"/>
      <c r="D714" s="77"/>
      <c r="E714" s="75"/>
      <c r="F714" s="133"/>
      <c r="G714" s="77"/>
      <c r="H714" s="75"/>
      <c r="I714" s="133"/>
      <c r="J714" s="77"/>
      <c r="K714" s="75"/>
      <c r="L714" s="133"/>
      <c r="M714" s="77"/>
      <c r="N714" s="75"/>
      <c r="O714" s="133"/>
      <c r="P714" s="77"/>
      <c r="Q714" s="75"/>
      <c r="R714" s="133"/>
      <c r="S714" s="77"/>
      <c r="T714" s="75"/>
      <c r="U714" s="133"/>
    </row>
    <row r="715" spans="1:21" ht="15.75" customHeight="1" x14ac:dyDescent="0.25">
      <c r="A715" s="4"/>
      <c r="D715" s="77"/>
      <c r="E715" s="75"/>
      <c r="F715" s="133"/>
      <c r="G715" s="77"/>
      <c r="H715" s="75"/>
      <c r="I715" s="133"/>
      <c r="J715" s="77"/>
      <c r="K715" s="75"/>
      <c r="L715" s="133"/>
      <c r="M715" s="77"/>
      <c r="N715" s="75"/>
      <c r="O715" s="133"/>
      <c r="P715" s="77"/>
      <c r="Q715" s="75"/>
      <c r="R715" s="133"/>
      <c r="S715" s="77"/>
      <c r="T715" s="75"/>
      <c r="U715" s="133"/>
    </row>
    <row r="716" spans="1:21" ht="15.75" customHeight="1" x14ac:dyDescent="0.25">
      <c r="A716" s="4"/>
      <c r="D716" s="77"/>
      <c r="E716" s="75"/>
      <c r="F716" s="133"/>
      <c r="G716" s="77"/>
      <c r="H716" s="75"/>
      <c r="I716" s="133"/>
      <c r="J716" s="77"/>
      <c r="K716" s="75"/>
      <c r="L716" s="133"/>
      <c r="M716" s="77"/>
      <c r="N716" s="75"/>
      <c r="O716" s="133"/>
      <c r="P716" s="77"/>
      <c r="Q716" s="75"/>
      <c r="R716" s="133"/>
      <c r="S716" s="77"/>
      <c r="T716" s="75"/>
      <c r="U716" s="133"/>
    </row>
    <row r="717" spans="1:21" ht="15.75" customHeight="1" x14ac:dyDescent="0.25">
      <c r="A717" s="4"/>
      <c r="D717" s="77"/>
      <c r="E717" s="75"/>
      <c r="F717" s="133"/>
      <c r="G717" s="77"/>
      <c r="H717" s="75"/>
      <c r="I717" s="133"/>
      <c r="J717" s="77"/>
      <c r="K717" s="75"/>
      <c r="L717" s="133"/>
      <c r="M717" s="77"/>
      <c r="N717" s="75"/>
      <c r="O717" s="133"/>
      <c r="P717" s="77"/>
      <c r="Q717" s="75"/>
      <c r="R717" s="133"/>
      <c r="S717" s="77"/>
      <c r="T717" s="75"/>
      <c r="U717" s="133"/>
    </row>
    <row r="718" spans="1:21" ht="15.75" customHeight="1" x14ac:dyDescent="0.25">
      <c r="A718" s="4"/>
      <c r="D718" s="77"/>
      <c r="E718" s="75"/>
      <c r="F718" s="133"/>
      <c r="G718" s="77"/>
      <c r="H718" s="75"/>
      <c r="I718" s="133"/>
      <c r="J718" s="77"/>
      <c r="K718" s="75"/>
      <c r="L718" s="133"/>
      <c r="M718" s="77"/>
      <c r="N718" s="75"/>
      <c r="O718" s="133"/>
      <c r="P718" s="77"/>
      <c r="Q718" s="75"/>
      <c r="R718" s="133"/>
      <c r="S718" s="77"/>
      <c r="T718" s="75"/>
      <c r="U718" s="133"/>
    </row>
    <row r="719" spans="1:21" ht="15.75" customHeight="1" x14ac:dyDescent="0.25">
      <c r="A719" s="4"/>
      <c r="D719" s="77"/>
      <c r="E719" s="75"/>
      <c r="F719" s="133"/>
      <c r="G719" s="77"/>
      <c r="H719" s="75"/>
      <c r="I719" s="133"/>
      <c r="J719" s="77"/>
      <c r="K719" s="75"/>
      <c r="L719" s="133"/>
      <c r="M719" s="77"/>
      <c r="N719" s="75"/>
      <c r="O719" s="133"/>
      <c r="P719" s="77"/>
      <c r="Q719" s="75"/>
      <c r="R719" s="133"/>
      <c r="S719" s="77"/>
      <c r="T719" s="75"/>
      <c r="U719" s="133"/>
    </row>
    <row r="720" spans="1:21" ht="15.75" customHeight="1" x14ac:dyDescent="0.25">
      <c r="A720" s="4"/>
      <c r="D720" s="77"/>
      <c r="E720" s="75"/>
      <c r="F720" s="133"/>
      <c r="G720" s="77"/>
      <c r="H720" s="75"/>
      <c r="I720" s="133"/>
      <c r="J720" s="77"/>
      <c r="K720" s="75"/>
      <c r="L720" s="133"/>
      <c r="M720" s="77"/>
      <c r="N720" s="75"/>
      <c r="O720" s="133"/>
      <c r="P720" s="77"/>
      <c r="Q720" s="75"/>
      <c r="R720" s="133"/>
      <c r="S720" s="77"/>
      <c r="T720" s="75"/>
      <c r="U720" s="133"/>
    </row>
    <row r="721" spans="1:21" ht="15.75" customHeight="1" x14ac:dyDescent="0.25">
      <c r="A721" s="4"/>
      <c r="D721" s="77"/>
      <c r="E721" s="75"/>
      <c r="F721" s="133"/>
      <c r="G721" s="77"/>
      <c r="H721" s="75"/>
      <c r="I721" s="133"/>
      <c r="J721" s="77"/>
      <c r="K721" s="75"/>
      <c r="L721" s="133"/>
      <c r="M721" s="77"/>
      <c r="N721" s="75"/>
      <c r="O721" s="133"/>
      <c r="P721" s="77"/>
      <c r="Q721" s="75"/>
      <c r="R721" s="133"/>
      <c r="S721" s="77"/>
      <c r="T721" s="75"/>
      <c r="U721" s="133"/>
    </row>
    <row r="722" spans="1:21" ht="15.75" customHeight="1" x14ac:dyDescent="0.25">
      <c r="A722" s="4"/>
      <c r="D722" s="77"/>
      <c r="E722" s="75"/>
      <c r="F722" s="133"/>
      <c r="G722" s="77"/>
      <c r="H722" s="75"/>
      <c r="I722" s="133"/>
      <c r="J722" s="77"/>
      <c r="K722" s="75"/>
      <c r="L722" s="133"/>
      <c r="M722" s="77"/>
      <c r="N722" s="75"/>
      <c r="O722" s="133"/>
      <c r="P722" s="77"/>
      <c r="Q722" s="75"/>
      <c r="R722" s="133"/>
      <c r="S722" s="77"/>
      <c r="T722" s="75"/>
      <c r="U722" s="133"/>
    </row>
    <row r="723" spans="1:21" ht="15.75" customHeight="1" x14ac:dyDescent="0.25">
      <c r="A723" s="4"/>
      <c r="D723" s="77"/>
      <c r="E723" s="75"/>
      <c r="F723" s="133"/>
      <c r="G723" s="77"/>
      <c r="H723" s="75"/>
      <c r="I723" s="133"/>
      <c r="J723" s="77"/>
      <c r="K723" s="75"/>
      <c r="L723" s="133"/>
      <c r="M723" s="77"/>
      <c r="N723" s="75"/>
      <c r="O723" s="133"/>
      <c r="P723" s="77"/>
      <c r="Q723" s="75"/>
      <c r="R723" s="133"/>
      <c r="S723" s="77"/>
      <c r="T723" s="75"/>
      <c r="U723" s="133"/>
    </row>
    <row r="724" spans="1:21" ht="15.75" customHeight="1" x14ac:dyDescent="0.25">
      <c r="A724" s="4"/>
      <c r="D724" s="77"/>
      <c r="E724" s="75"/>
      <c r="F724" s="133"/>
      <c r="G724" s="77"/>
      <c r="H724" s="75"/>
      <c r="I724" s="133"/>
      <c r="J724" s="77"/>
      <c r="K724" s="75"/>
      <c r="L724" s="133"/>
      <c r="M724" s="77"/>
      <c r="N724" s="75"/>
      <c r="O724" s="133"/>
      <c r="P724" s="77"/>
      <c r="Q724" s="75"/>
      <c r="R724" s="133"/>
      <c r="S724" s="77"/>
      <c r="T724" s="75"/>
      <c r="U724" s="133"/>
    </row>
    <row r="725" spans="1:21" ht="15.75" customHeight="1" x14ac:dyDescent="0.25">
      <c r="A725" s="4"/>
      <c r="D725" s="77"/>
      <c r="E725" s="75"/>
      <c r="F725" s="133"/>
      <c r="G725" s="77"/>
      <c r="H725" s="75"/>
      <c r="I725" s="133"/>
      <c r="J725" s="77"/>
      <c r="K725" s="75"/>
      <c r="L725" s="133"/>
      <c r="M725" s="77"/>
      <c r="N725" s="75"/>
      <c r="O725" s="133"/>
      <c r="P725" s="77"/>
      <c r="Q725" s="75"/>
      <c r="R725" s="133"/>
      <c r="S725" s="77"/>
      <c r="T725" s="75"/>
      <c r="U725" s="133"/>
    </row>
    <row r="726" spans="1:21" ht="15.75" customHeight="1" x14ac:dyDescent="0.25">
      <c r="A726" s="4"/>
      <c r="D726" s="77"/>
      <c r="E726" s="75"/>
      <c r="F726" s="133"/>
      <c r="G726" s="77"/>
      <c r="H726" s="75"/>
      <c r="I726" s="133"/>
      <c r="J726" s="77"/>
      <c r="K726" s="75"/>
      <c r="L726" s="133"/>
      <c r="M726" s="77"/>
      <c r="N726" s="75"/>
      <c r="O726" s="133"/>
      <c r="P726" s="77"/>
      <c r="Q726" s="75"/>
      <c r="R726" s="133"/>
      <c r="S726" s="77"/>
      <c r="T726" s="75"/>
      <c r="U726" s="133"/>
    </row>
    <row r="727" spans="1:21" ht="15.75" customHeight="1" x14ac:dyDescent="0.25">
      <c r="A727" s="4"/>
      <c r="D727" s="77"/>
      <c r="E727" s="75"/>
      <c r="F727" s="133"/>
      <c r="G727" s="77"/>
      <c r="H727" s="75"/>
      <c r="I727" s="133"/>
      <c r="J727" s="77"/>
      <c r="K727" s="75"/>
      <c r="L727" s="133"/>
      <c r="M727" s="77"/>
      <c r="N727" s="75"/>
      <c r="O727" s="133"/>
      <c r="P727" s="77"/>
      <c r="Q727" s="75"/>
      <c r="R727" s="133"/>
      <c r="S727" s="77"/>
      <c r="T727" s="75"/>
      <c r="U727" s="133"/>
    </row>
    <row r="728" spans="1:21" ht="15.75" customHeight="1" x14ac:dyDescent="0.25">
      <c r="A728" s="4"/>
      <c r="D728" s="77"/>
      <c r="E728" s="75"/>
      <c r="F728" s="133"/>
      <c r="G728" s="77"/>
      <c r="H728" s="75"/>
      <c r="I728" s="133"/>
      <c r="J728" s="77"/>
      <c r="K728" s="75"/>
      <c r="L728" s="133"/>
      <c r="M728" s="77"/>
      <c r="N728" s="75"/>
      <c r="O728" s="133"/>
      <c r="P728" s="77"/>
      <c r="Q728" s="75"/>
      <c r="R728" s="133"/>
      <c r="S728" s="77"/>
      <c r="T728" s="75"/>
      <c r="U728" s="133"/>
    </row>
    <row r="729" spans="1:21" ht="15.75" customHeight="1" x14ac:dyDescent="0.25">
      <c r="A729" s="4"/>
      <c r="D729" s="77"/>
      <c r="E729" s="75"/>
      <c r="F729" s="133"/>
      <c r="G729" s="77"/>
      <c r="H729" s="75"/>
      <c r="I729" s="133"/>
      <c r="J729" s="77"/>
      <c r="K729" s="75"/>
      <c r="L729" s="133"/>
      <c r="M729" s="77"/>
      <c r="N729" s="75"/>
      <c r="O729" s="133"/>
      <c r="P729" s="77"/>
      <c r="Q729" s="75"/>
      <c r="R729" s="133"/>
      <c r="S729" s="77"/>
      <c r="T729" s="75"/>
      <c r="U729" s="133"/>
    </row>
    <row r="730" spans="1:21" ht="15.75" customHeight="1" x14ac:dyDescent="0.25">
      <c r="A730" s="4"/>
      <c r="D730" s="77"/>
      <c r="E730" s="75"/>
      <c r="F730" s="133"/>
      <c r="G730" s="77"/>
      <c r="H730" s="75"/>
      <c r="I730" s="133"/>
      <c r="J730" s="77"/>
      <c r="K730" s="75"/>
      <c r="L730" s="133"/>
      <c r="M730" s="77"/>
      <c r="N730" s="75"/>
      <c r="O730" s="133"/>
      <c r="P730" s="77"/>
      <c r="Q730" s="75"/>
      <c r="R730" s="133"/>
      <c r="S730" s="77"/>
      <c r="T730" s="75"/>
      <c r="U730" s="133"/>
    </row>
    <row r="731" spans="1:21" ht="15.75" customHeight="1" x14ac:dyDescent="0.25">
      <c r="A731" s="4"/>
      <c r="D731" s="77"/>
      <c r="E731" s="75"/>
      <c r="F731" s="133"/>
      <c r="G731" s="77"/>
      <c r="H731" s="75"/>
      <c r="I731" s="133"/>
      <c r="J731" s="77"/>
      <c r="K731" s="75"/>
      <c r="L731" s="133"/>
      <c r="M731" s="77"/>
      <c r="N731" s="75"/>
      <c r="O731" s="133"/>
      <c r="P731" s="77"/>
      <c r="Q731" s="75"/>
      <c r="R731" s="133"/>
      <c r="S731" s="77"/>
      <c r="T731" s="75"/>
      <c r="U731" s="133"/>
    </row>
    <row r="732" spans="1:21" ht="15.75" customHeight="1" x14ac:dyDescent="0.25">
      <c r="A732" s="4"/>
      <c r="D732" s="77"/>
      <c r="E732" s="75"/>
      <c r="F732" s="133"/>
      <c r="G732" s="77"/>
      <c r="H732" s="75"/>
      <c r="I732" s="133"/>
      <c r="J732" s="77"/>
      <c r="K732" s="75"/>
      <c r="L732" s="133"/>
      <c r="M732" s="77"/>
      <c r="N732" s="75"/>
      <c r="O732" s="133"/>
      <c r="P732" s="77"/>
      <c r="Q732" s="75"/>
      <c r="R732" s="133"/>
      <c r="S732" s="77"/>
      <c r="T732" s="75"/>
      <c r="U732" s="133"/>
    </row>
    <row r="733" spans="1:21" ht="15.75" customHeight="1" x14ac:dyDescent="0.25">
      <c r="A733" s="4"/>
      <c r="D733" s="77"/>
      <c r="E733" s="75"/>
      <c r="F733" s="133"/>
      <c r="G733" s="77"/>
      <c r="H733" s="75"/>
      <c r="I733" s="133"/>
      <c r="J733" s="77"/>
      <c r="K733" s="75"/>
      <c r="L733" s="133"/>
      <c r="M733" s="77"/>
      <c r="N733" s="75"/>
      <c r="O733" s="133"/>
      <c r="P733" s="77"/>
      <c r="Q733" s="75"/>
      <c r="R733" s="133"/>
      <c r="S733" s="77"/>
      <c r="T733" s="75"/>
      <c r="U733" s="133"/>
    </row>
    <row r="734" spans="1:21" ht="15.75" customHeight="1" x14ac:dyDescent="0.25">
      <c r="A734" s="4"/>
      <c r="D734" s="77"/>
      <c r="E734" s="75"/>
      <c r="F734" s="133"/>
      <c r="G734" s="77"/>
      <c r="H734" s="75"/>
      <c r="I734" s="133"/>
      <c r="J734" s="77"/>
      <c r="K734" s="75"/>
      <c r="L734" s="133"/>
      <c r="M734" s="77"/>
      <c r="N734" s="75"/>
      <c r="O734" s="133"/>
      <c r="P734" s="77"/>
      <c r="Q734" s="75"/>
      <c r="R734" s="133"/>
      <c r="S734" s="77"/>
      <c r="T734" s="75"/>
      <c r="U734" s="133"/>
    </row>
    <row r="735" spans="1:21" ht="15.75" customHeight="1" x14ac:dyDescent="0.25">
      <c r="A735" s="4"/>
      <c r="D735" s="77"/>
      <c r="E735" s="75"/>
      <c r="F735" s="133"/>
      <c r="G735" s="77"/>
      <c r="H735" s="75"/>
      <c r="I735" s="133"/>
      <c r="J735" s="77"/>
      <c r="K735" s="75"/>
      <c r="L735" s="133"/>
      <c r="M735" s="77"/>
      <c r="N735" s="75"/>
      <c r="O735" s="133"/>
      <c r="P735" s="77"/>
      <c r="Q735" s="75"/>
      <c r="R735" s="133"/>
      <c r="S735" s="77"/>
      <c r="T735" s="75"/>
      <c r="U735" s="133"/>
    </row>
    <row r="736" spans="1:21" ht="15.75" customHeight="1" x14ac:dyDescent="0.25">
      <c r="A736" s="4"/>
      <c r="D736" s="77"/>
      <c r="E736" s="75"/>
      <c r="F736" s="133"/>
      <c r="G736" s="77"/>
      <c r="H736" s="75"/>
      <c r="I736" s="133"/>
      <c r="J736" s="77"/>
      <c r="K736" s="75"/>
      <c r="L736" s="133"/>
      <c r="M736" s="77"/>
      <c r="N736" s="75"/>
      <c r="O736" s="133"/>
      <c r="P736" s="77"/>
      <c r="Q736" s="75"/>
      <c r="R736" s="133"/>
      <c r="S736" s="77"/>
      <c r="T736" s="75"/>
      <c r="U736" s="133"/>
    </row>
    <row r="737" spans="1:21" ht="15.75" customHeight="1" x14ac:dyDescent="0.25">
      <c r="A737" s="4"/>
      <c r="D737" s="77"/>
      <c r="E737" s="75"/>
      <c r="F737" s="133"/>
      <c r="G737" s="77"/>
      <c r="H737" s="75"/>
      <c r="I737" s="133"/>
      <c r="J737" s="77"/>
      <c r="K737" s="75"/>
      <c r="L737" s="133"/>
      <c r="M737" s="77"/>
      <c r="N737" s="75"/>
      <c r="O737" s="133"/>
      <c r="P737" s="77"/>
      <c r="Q737" s="75"/>
      <c r="R737" s="133"/>
      <c r="S737" s="77"/>
      <c r="T737" s="75"/>
      <c r="U737" s="133"/>
    </row>
    <row r="738" spans="1:21" ht="15.75" customHeight="1" x14ac:dyDescent="0.25">
      <c r="A738" s="4"/>
      <c r="D738" s="77"/>
      <c r="E738" s="75"/>
      <c r="F738" s="133"/>
      <c r="G738" s="77"/>
      <c r="H738" s="75"/>
      <c r="I738" s="133"/>
      <c r="J738" s="77"/>
      <c r="K738" s="75"/>
      <c r="L738" s="133"/>
      <c r="M738" s="77"/>
      <c r="N738" s="75"/>
      <c r="O738" s="133"/>
      <c r="P738" s="77"/>
      <c r="Q738" s="75"/>
      <c r="R738" s="133"/>
      <c r="S738" s="77"/>
      <c r="T738" s="75"/>
      <c r="U738" s="133"/>
    </row>
    <row r="739" spans="1:21" ht="15.75" customHeight="1" x14ac:dyDescent="0.25">
      <c r="A739" s="4"/>
      <c r="D739" s="77"/>
      <c r="E739" s="75"/>
      <c r="F739" s="133"/>
      <c r="G739" s="77"/>
      <c r="H739" s="75"/>
      <c r="I739" s="133"/>
      <c r="J739" s="77"/>
      <c r="K739" s="75"/>
      <c r="L739" s="133"/>
      <c r="M739" s="77"/>
      <c r="N739" s="75"/>
      <c r="O739" s="133"/>
      <c r="P739" s="77"/>
      <c r="Q739" s="75"/>
      <c r="R739" s="133"/>
      <c r="S739" s="77"/>
      <c r="T739" s="75"/>
      <c r="U739" s="133"/>
    </row>
    <row r="740" spans="1:21" ht="15.75" customHeight="1" x14ac:dyDescent="0.25">
      <c r="A740" s="4"/>
      <c r="D740" s="77"/>
      <c r="E740" s="75"/>
      <c r="F740" s="133"/>
      <c r="G740" s="77"/>
      <c r="H740" s="75"/>
      <c r="I740" s="133"/>
      <c r="J740" s="77"/>
      <c r="K740" s="75"/>
      <c r="L740" s="133"/>
      <c r="M740" s="77"/>
      <c r="N740" s="75"/>
      <c r="O740" s="133"/>
      <c r="P740" s="77"/>
      <c r="Q740" s="75"/>
      <c r="R740" s="133"/>
      <c r="S740" s="77"/>
      <c r="T740" s="75"/>
      <c r="U740" s="133"/>
    </row>
    <row r="741" spans="1:21" ht="15.75" customHeight="1" x14ac:dyDescent="0.25">
      <c r="A741" s="4"/>
      <c r="D741" s="77"/>
      <c r="E741" s="75"/>
      <c r="F741" s="133"/>
      <c r="G741" s="77"/>
      <c r="H741" s="75"/>
      <c r="I741" s="133"/>
      <c r="J741" s="77"/>
      <c r="K741" s="75"/>
      <c r="L741" s="133"/>
      <c r="M741" s="77"/>
      <c r="N741" s="75"/>
      <c r="O741" s="133"/>
      <c r="P741" s="77"/>
      <c r="Q741" s="75"/>
      <c r="R741" s="133"/>
      <c r="S741" s="77"/>
      <c r="T741" s="75"/>
      <c r="U741" s="133"/>
    </row>
    <row r="742" spans="1:21" ht="15.75" customHeight="1" x14ac:dyDescent="0.25">
      <c r="A742" s="4"/>
      <c r="D742" s="77"/>
      <c r="E742" s="75"/>
      <c r="F742" s="133"/>
      <c r="G742" s="77"/>
      <c r="H742" s="75"/>
      <c r="I742" s="133"/>
      <c r="J742" s="77"/>
      <c r="K742" s="75"/>
      <c r="L742" s="133"/>
      <c r="M742" s="77"/>
      <c r="N742" s="75"/>
      <c r="O742" s="133"/>
      <c r="P742" s="77"/>
      <c r="Q742" s="75"/>
      <c r="R742" s="133"/>
      <c r="S742" s="77"/>
      <c r="T742" s="75"/>
      <c r="U742" s="133"/>
    </row>
    <row r="743" spans="1:21" ht="15.75" customHeight="1" x14ac:dyDescent="0.25">
      <c r="A743" s="4"/>
      <c r="D743" s="77"/>
      <c r="E743" s="75"/>
      <c r="F743" s="133"/>
      <c r="G743" s="77"/>
      <c r="H743" s="75"/>
      <c r="I743" s="133"/>
      <c r="J743" s="77"/>
      <c r="K743" s="75"/>
      <c r="L743" s="133"/>
      <c r="M743" s="77"/>
      <c r="N743" s="75"/>
      <c r="O743" s="133"/>
      <c r="P743" s="77"/>
      <c r="Q743" s="75"/>
      <c r="R743" s="133"/>
      <c r="S743" s="77"/>
      <c r="T743" s="75"/>
      <c r="U743" s="133"/>
    </row>
    <row r="744" spans="1:21" ht="15.75" customHeight="1" x14ac:dyDescent="0.25">
      <c r="A744" s="4"/>
      <c r="D744" s="77"/>
      <c r="E744" s="75"/>
      <c r="F744" s="133"/>
      <c r="G744" s="77"/>
      <c r="H744" s="75"/>
      <c r="I744" s="133"/>
      <c r="J744" s="77"/>
      <c r="K744" s="75"/>
      <c r="L744" s="133"/>
      <c r="M744" s="77"/>
      <c r="N744" s="75"/>
      <c r="O744" s="133"/>
      <c r="P744" s="77"/>
      <c r="Q744" s="75"/>
      <c r="R744" s="133"/>
      <c r="S744" s="77"/>
      <c r="T744" s="75"/>
      <c r="U744" s="133"/>
    </row>
    <row r="745" spans="1:21" ht="15.75" customHeight="1" x14ac:dyDescent="0.25">
      <c r="A745" s="4"/>
      <c r="D745" s="77"/>
      <c r="E745" s="75"/>
      <c r="F745" s="133"/>
      <c r="G745" s="77"/>
      <c r="H745" s="75"/>
      <c r="I745" s="133"/>
      <c r="J745" s="77"/>
      <c r="K745" s="75"/>
      <c r="L745" s="133"/>
      <c r="M745" s="77"/>
      <c r="N745" s="75"/>
      <c r="O745" s="133"/>
      <c r="P745" s="77"/>
      <c r="Q745" s="75"/>
      <c r="R745" s="133"/>
      <c r="S745" s="77"/>
      <c r="T745" s="75"/>
      <c r="U745" s="133"/>
    </row>
    <row r="746" spans="1:21" ht="15.75" customHeight="1" x14ac:dyDescent="0.25">
      <c r="A746" s="4"/>
      <c r="D746" s="77"/>
      <c r="E746" s="75"/>
      <c r="F746" s="133"/>
      <c r="G746" s="77"/>
      <c r="H746" s="75"/>
      <c r="I746" s="133"/>
      <c r="J746" s="77"/>
      <c r="K746" s="75"/>
      <c r="L746" s="133"/>
      <c r="M746" s="77"/>
      <c r="N746" s="75"/>
      <c r="O746" s="133"/>
      <c r="P746" s="77"/>
      <c r="Q746" s="75"/>
      <c r="R746" s="133"/>
      <c r="S746" s="77"/>
      <c r="T746" s="75"/>
      <c r="U746" s="133"/>
    </row>
    <row r="747" spans="1:21" ht="15.75" customHeight="1" x14ac:dyDescent="0.25">
      <c r="A747" s="4"/>
      <c r="D747" s="77"/>
      <c r="E747" s="75"/>
      <c r="F747" s="133"/>
      <c r="G747" s="77"/>
      <c r="H747" s="75"/>
      <c r="I747" s="133"/>
      <c r="J747" s="77"/>
      <c r="K747" s="75"/>
      <c r="L747" s="133"/>
      <c r="M747" s="77"/>
      <c r="N747" s="75"/>
      <c r="O747" s="133"/>
      <c r="P747" s="77"/>
      <c r="Q747" s="75"/>
      <c r="R747" s="133"/>
      <c r="S747" s="77"/>
      <c r="T747" s="75"/>
      <c r="U747" s="133"/>
    </row>
    <row r="748" spans="1:21" ht="15.75" customHeight="1" x14ac:dyDescent="0.25">
      <c r="A748" s="4"/>
      <c r="D748" s="77"/>
      <c r="E748" s="75"/>
      <c r="F748" s="133"/>
      <c r="G748" s="77"/>
      <c r="H748" s="75"/>
      <c r="I748" s="133"/>
      <c r="J748" s="77"/>
      <c r="K748" s="75"/>
      <c r="L748" s="133"/>
      <c r="M748" s="77"/>
      <c r="N748" s="75"/>
      <c r="O748" s="133"/>
      <c r="P748" s="77"/>
      <c r="Q748" s="75"/>
      <c r="R748" s="133"/>
      <c r="S748" s="77"/>
      <c r="T748" s="75"/>
      <c r="U748" s="133"/>
    </row>
    <row r="749" spans="1:21" ht="15.75" customHeight="1" x14ac:dyDescent="0.25">
      <c r="A749" s="4"/>
      <c r="D749" s="77"/>
      <c r="E749" s="75"/>
      <c r="F749" s="133"/>
      <c r="G749" s="77"/>
      <c r="H749" s="75"/>
      <c r="I749" s="133"/>
      <c r="J749" s="77"/>
      <c r="K749" s="75"/>
      <c r="L749" s="133"/>
      <c r="M749" s="77"/>
      <c r="N749" s="75"/>
      <c r="O749" s="133"/>
      <c r="P749" s="77"/>
      <c r="Q749" s="75"/>
      <c r="R749" s="133"/>
      <c r="S749" s="77"/>
      <c r="T749" s="75"/>
      <c r="U749" s="133"/>
    </row>
    <row r="750" spans="1:21" ht="15.75" customHeight="1" x14ac:dyDescent="0.25">
      <c r="A750" s="4"/>
      <c r="D750" s="77"/>
      <c r="E750" s="75"/>
      <c r="F750" s="133"/>
      <c r="G750" s="77"/>
      <c r="H750" s="75"/>
      <c r="I750" s="133"/>
      <c r="J750" s="77"/>
      <c r="K750" s="75"/>
      <c r="L750" s="133"/>
      <c r="M750" s="77"/>
      <c r="N750" s="75"/>
      <c r="O750" s="133"/>
      <c r="P750" s="77"/>
      <c r="Q750" s="75"/>
      <c r="R750" s="133"/>
      <c r="S750" s="77"/>
      <c r="T750" s="75"/>
      <c r="U750" s="133"/>
    </row>
    <row r="751" spans="1:21" ht="15.75" customHeight="1" x14ac:dyDescent="0.25">
      <c r="A751" s="4"/>
      <c r="D751" s="77"/>
      <c r="E751" s="75"/>
      <c r="F751" s="133"/>
      <c r="G751" s="77"/>
      <c r="H751" s="75"/>
      <c r="I751" s="133"/>
      <c r="J751" s="77"/>
      <c r="K751" s="75"/>
      <c r="L751" s="133"/>
      <c r="M751" s="77"/>
      <c r="N751" s="75"/>
      <c r="O751" s="133"/>
      <c r="P751" s="77"/>
      <c r="Q751" s="75"/>
      <c r="R751" s="133"/>
      <c r="S751" s="77"/>
      <c r="T751" s="75"/>
      <c r="U751" s="133"/>
    </row>
    <row r="752" spans="1:21" ht="15.75" customHeight="1" x14ac:dyDescent="0.25">
      <c r="A752" s="4"/>
      <c r="D752" s="77"/>
      <c r="E752" s="75"/>
      <c r="F752" s="133"/>
      <c r="G752" s="77"/>
      <c r="H752" s="75"/>
      <c r="I752" s="133"/>
      <c r="J752" s="77"/>
      <c r="K752" s="75"/>
      <c r="L752" s="133"/>
      <c r="M752" s="77"/>
      <c r="N752" s="75"/>
      <c r="O752" s="133"/>
      <c r="P752" s="77"/>
      <c r="Q752" s="75"/>
      <c r="R752" s="133"/>
      <c r="S752" s="77"/>
      <c r="T752" s="75"/>
      <c r="U752" s="133"/>
    </row>
    <row r="753" spans="1:21" ht="15.75" customHeight="1" x14ac:dyDescent="0.25">
      <c r="A753" s="4"/>
      <c r="D753" s="77"/>
      <c r="E753" s="75"/>
      <c r="F753" s="133"/>
      <c r="G753" s="77"/>
      <c r="H753" s="75"/>
      <c r="I753" s="133"/>
      <c r="J753" s="77"/>
      <c r="K753" s="75"/>
      <c r="L753" s="133"/>
      <c r="M753" s="77"/>
      <c r="N753" s="75"/>
      <c r="O753" s="133"/>
      <c r="P753" s="77"/>
      <c r="Q753" s="75"/>
      <c r="R753" s="133"/>
      <c r="S753" s="77"/>
      <c r="T753" s="75"/>
      <c r="U753" s="133"/>
    </row>
    <row r="754" spans="1:21" ht="15.75" customHeight="1" x14ac:dyDescent="0.25">
      <c r="A754" s="4"/>
      <c r="D754" s="77"/>
      <c r="E754" s="75"/>
      <c r="F754" s="133"/>
      <c r="G754" s="77"/>
      <c r="H754" s="75"/>
      <c r="I754" s="133"/>
      <c r="J754" s="77"/>
      <c r="K754" s="75"/>
      <c r="L754" s="133"/>
      <c r="M754" s="77"/>
      <c r="N754" s="75"/>
      <c r="O754" s="133"/>
      <c r="P754" s="77"/>
      <c r="Q754" s="75"/>
      <c r="R754" s="133"/>
      <c r="S754" s="77"/>
      <c r="T754" s="75"/>
      <c r="U754" s="133"/>
    </row>
    <row r="755" spans="1:21" ht="15.75" customHeight="1" x14ac:dyDescent="0.25">
      <c r="A755" s="4"/>
      <c r="D755" s="77"/>
      <c r="E755" s="75"/>
      <c r="F755" s="133"/>
      <c r="G755" s="77"/>
      <c r="H755" s="75"/>
      <c r="I755" s="133"/>
      <c r="J755" s="77"/>
      <c r="K755" s="75"/>
      <c r="L755" s="133"/>
      <c r="M755" s="77"/>
      <c r="N755" s="75"/>
      <c r="O755" s="133"/>
      <c r="P755" s="77"/>
      <c r="Q755" s="75"/>
      <c r="R755" s="133"/>
      <c r="S755" s="77"/>
      <c r="T755" s="75"/>
      <c r="U755" s="133"/>
    </row>
    <row r="756" spans="1:21" ht="15.75" customHeight="1" x14ac:dyDescent="0.25">
      <c r="A756" s="4"/>
      <c r="D756" s="77"/>
      <c r="E756" s="75"/>
      <c r="F756" s="133"/>
      <c r="G756" s="77"/>
      <c r="H756" s="75"/>
      <c r="I756" s="133"/>
      <c r="J756" s="77"/>
      <c r="K756" s="75"/>
      <c r="L756" s="133"/>
      <c r="M756" s="77"/>
      <c r="N756" s="75"/>
      <c r="O756" s="133"/>
      <c r="P756" s="77"/>
      <c r="Q756" s="75"/>
      <c r="R756" s="133"/>
      <c r="S756" s="77"/>
      <c r="T756" s="75"/>
      <c r="U756" s="133"/>
    </row>
    <row r="757" spans="1:21" ht="15.75" customHeight="1" x14ac:dyDescent="0.25">
      <c r="A757" s="4"/>
      <c r="D757" s="77"/>
      <c r="E757" s="75"/>
      <c r="F757" s="133"/>
      <c r="G757" s="77"/>
      <c r="H757" s="75"/>
      <c r="I757" s="133"/>
      <c r="J757" s="77"/>
      <c r="K757" s="75"/>
      <c r="L757" s="133"/>
      <c r="M757" s="77"/>
      <c r="N757" s="75"/>
      <c r="O757" s="133"/>
      <c r="P757" s="77"/>
      <c r="Q757" s="75"/>
      <c r="R757" s="133"/>
      <c r="S757" s="77"/>
      <c r="T757" s="75"/>
      <c r="U757" s="133"/>
    </row>
    <row r="758" spans="1:21" ht="15.75" customHeight="1" x14ac:dyDescent="0.25">
      <c r="A758" s="4"/>
      <c r="D758" s="77"/>
      <c r="E758" s="75"/>
      <c r="F758" s="133"/>
      <c r="G758" s="77"/>
      <c r="H758" s="75"/>
      <c r="I758" s="133"/>
      <c r="J758" s="77"/>
      <c r="K758" s="75"/>
      <c r="L758" s="133"/>
      <c r="M758" s="77"/>
      <c r="N758" s="75"/>
      <c r="O758" s="133"/>
      <c r="P758" s="77"/>
      <c r="Q758" s="75"/>
      <c r="R758" s="133"/>
      <c r="S758" s="77"/>
      <c r="T758" s="75"/>
      <c r="U758" s="133"/>
    </row>
    <row r="759" spans="1:21" ht="15.75" customHeight="1" x14ac:dyDescent="0.25">
      <c r="A759" s="4"/>
      <c r="D759" s="77"/>
      <c r="E759" s="75"/>
      <c r="F759" s="133"/>
      <c r="G759" s="77"/>
      <c r="H759" s="75"/>
      <c r="I759" s="133"/>
      <c r="J759" s="77"/>
      <c r="K759" s="75"/>
      <c r="L759" s="133"/>
      <c r="M759" s="77"/>
      <c r="N759" s="75"/>
      <c r="O759" s="133"/>
      <c r="P759" s="77"/>
      <c r="Q759" s="75"/>
      <c r="R759" s="133"/>
      <c r="S759" s="77"/>
      <c r="T759" s="75"/>
      <c r="U759" s="133"/>
    </row>
    <row r="760" spans="1:21" ht="15.75" customHeight="1" x14ac:dyDescent="0.25">
      <c r="A760" s="4"/>
      <c r="D760" s="77"/>
      <c r="E760" s="75"/>
      <c r="F760" s="133"/>
      <c r="G760" s="77"/>
      <c r="H760" s="75"/>
      <c r="I760" s="133"/>
      <c r="J760" s="77"/>
      <c r="K760" s="75"/>
      <c r="L760" s="133"/>
      <c r="M760" s="77"/>
      <c r="N760" s="75"/>
      <c r="O760" s="133"/>
      <c r="P760" s="77"/>
      <c r="Q760" s="75"/>
      <c r="R760" s="133"/>
      <c r="S760" s="77"/>
      <c r="T760" s="75"/>
      <c r="U760" s="133"/>
    </row>
    <row r="761" spans="1:21" ht="15.75" customHeight="1" x14ac:dyDescent="0.25">
      <c r="A761" s="4"/>
      <c r="D761" s="77"/>
      <c r="E761" s="75"/>
      <c r="F761" s="133"/>
      <c r="G761" s="77"/>
      <c r="H761" s="75"/>
      <c r="I761" s="133"/>
      <c r="J761" s="77"/>
      <c r="K761" s="75"/>
      <c r="L761" s="133"/>
      <c r="M761" s="77"/>
      <c r="N761" s="75"/>
      <c r="O761" s="133"/>
      <c r="P761" s="77"/>
      <c r="Q761" s="75"/>
      <c r="R761" s="133"/>
      <c r="S761" s="77"/>
      <c r="T761" s="75"/>
      <c r="U761" s="133"/>
    </row>
    <row r="762" spans="1:21" ht="15.75" customHeight="1" x14ac:dyDescent="0.25">
      <c r="A762" s="4"/>
      <c r="D762" s="77"/>
      <c r="E762" s="75"/>
      <c r="F762" s="133"/>
      <c r="G762" s="77"/>
      <c r="H762" s="75"/>
      <c r="I762" s="133"/>
      <c r="J762" s="77"/>
      <c r="K762" s="75"/>
      <c r="L762" s="133"/>
      <c r="M762" s="77"/>
      <c r="N762" s="75"/>
      <c r="O762" s="133"/>
      <c r="P762" s="77"/>
      <c r="Q762" s="75"/>
      <c r="R762" s="133"/>
      <c r="S762" s="77"/>
      <c r="T762" s="75"/>
      <c r="U762" s="133"/>
    </row>
    <row r="763" spans="1:21" ht="15.75" customHeight="1" x14ac:dyDescent="0.25">
      <c r="A763" s="4"/>
      <c r="D763" s="77"/>
      <c r="E763" s="75"/>
      <c r="F763" s="133"/>
      <c r="G763" s="77"/>
      <c r="H763" s="75"/>
      <c r="I763" s="133"/>
      <c r="J763" s="77"/>
      <c r="K763" s="75"/>
      <c r="L763" s="133"/>
      <c r="M763" s="77"/>
      <c r="N763" s="75"/>
      <c r="O763" s="133"/>
      <c r="P763" s="77"/>
      <c r="Q763" s="75"/>
      <c r="R763" s="133"/>
      <c r="S763" s="77"/>
      <c r="T763" s="75"/>
      <c r="U763" s="133"/>
    </row>
    <row r="764" spans="1:21" ht="15.75" customHeight="1" x14ac:dyDescent="0.25">
      <c r="A764" s="4"/>
      <c r="D764" s="77"/>
      <c r="E764" s="75"/>
      <c r="F764" s="133"/>
      <c r="G764" s="77"/>
      <c r="H764" s="75"/>
      <c r="I764" s="133"/>
      <c r="J764" s="77"/>
      <c r="K764" s="75"/>
      <c r="L764" s="133"/>
      <c r="M764" s="77"/>
      <c r="N764" s="75"/>
      <c r="O764" s="133"/>
      <c r="P764" s="77"/>
      <c r="Q764" s="75"/>
      <c r="R764" s="133"/>
      <c r="S764" s="77"/>
      <c r="T764" s="75"/>
      <c r="U764" s="133"/>
    </row>
    <row r="765" spans="1:21" ht="15.75" customHeight="1" x14ac:dyDescent="0.25">
      <c r="A765" s="4"/>
      <c r="D765" s="77"/>
      <c r="E765" s="75"/>
      <c r="F765" s="133"/>
      <c r="G765" s="77"/>
      <c r="H765" s="75"/>
      <c r="I765" s="133"/>
      <c r="J765" s="77"/>
      <c r="K765" s="75"/>
      <c r="L765" s="133"/>
      <c r="M765" s="77"/>
      <c r="N765" s="75"/>
      <c r="O765" s="133"/>
      <c r="P765" s="77"/>
      <c r="Q765" s="75"/>
      <c r="R765" s="133"/>
      <c r="S765" s="77"/>
      <c r="T765" s="75"/>
      <c r="U765" s="133"/>
    </row>
    <row r="766" spans="1:21" ht="15.75" customHeight="1" x14ac:dyDescent="0.25">
      <c r="A766" s="4"/>
      <c r="D766" s="77"/>
      <c r="E766" s="75"/>
      <c r="F766" s="133"/>
      <c r="G766" s="77"/>
      <c r="H766" s="75"/>
      <c r="I766" s="133"/>
      <c r="J766" s="77"/>
      <c r="K766" s="75"/>
      <c r="L766" s="133"/>
      <c r="M766" s="77"/>
      <c r="N766" s="75"/>
      <c r="O766" s="133"/>
      <c r="P766" s="77"/>
      <c r="Q766" s="75"/>
      <c r="R766" s="133"/>
      <c r="S766" s="77"/>
      <c r="T766" s="75"/>
      <c r="U766" s="133"/>
    </row>
    <row r="767" spans="1:21" ht="15.75" customHeight="1" x14ac:dyDescent="0.25">
      <c r="A767" s="4"/>
      <c r="D767" s="77"/>
      <c r="E767" s="75"/>
      <c r="F767" s="133"/>
      <c r="G767" s="77"/>
      <c r="H767" s="75"/>
      <c r="I767" s="133"/>
      <c r="J767" s="77"/>
      <c r="K767" s="75"/>
      <c r="L767" s="133"/>
      <c r="M767" s="77"/>
      <c r="N767" s="75"/>
      <c r="O767" s="133"/>
      <c r="P767" s="77"/>
      <c r="Q767" s="75"/>
      <c r="R767" s="133"/>
      <c r="S767" s="77"/>
      <c r="T767" s="75"/>
      <c r="U767" s="133"/>
    </row>
    <row r="768" spans="1:21" ht="15.75" customHeight="1" x14ac:dyDescent="0.25">
      <c r="A768" s="4"/>
      <c r="D768" s="77"/>
      <c r="E768" s="75"/>
      <c r="F768" s="133"/>
      <c r="G768" s="77"/>
      <c r="H768" s="75"/>
      <c r="I768" s="133"/>
      <c r="J768" s="77"/>
      <c r="K768" s="75"/>
      <c r="L768" s="133"/>
      <c r="M768" s="77"/>
      <c r="N768" s="75"/>
      <c r="O768" s="133"/>
      <c r="P768" s="77"/>
      <c r="Q768" s="75"/>
      <c r="R768" s="133"/>
      <c r="S768" s="77"/>
      <c r="T768" s="75"/>
      <c r="U768" s="133"/>
    </row>
    <row r="769" spans="1:21" ht="15.75" customHeight="1" x14ac:dyDescent="0.25">
      <c r="A769" s="4"/>
      <c r="D769" s="77"/>
      <c r="E769" s="75"/>
      <c r="F769" s="133"/>
      <c r="G769" s="77"/>
      <c r="H769" s="75"/>
      <c r="I769" s="133"/>
      <c r="J769" s="77"/>
      <c r="K769" s="75"/>
      <c r="L769" s="133"/>
      <c r="M769" s="77"/>
      <c r="N769" s="75"/>
      <c r="O769" s="133"/>
      <c r="P769" s="77"/>
      <c r="Q769" s="75"/>
      <c r="R769" s="133"/>
      <c r="S769" s="77"/>
      <c r="T769" s="75"/>
      <c r="U769" s="133"/>
    </row>
    <row r="770" spans="1:21" ht="15.75" customHeight="1" x14ac:dyDescent="0.25">
      <c r="A770" s="4"/>
      <c r="D770" s="77"/>
      <c r="E770" s="75"/>
      <c r="F770" s="133"/>
      <c r="G770" s="77"/>
      <c r="H770" s="75"/>
      <c r="I770" s="133"/>
      <c r="J770" s="77"/>
      <c r="K770" s="75"/>
      <c r="L770" s="133"/>
      <c r="M770" s="77"/>
      <c r="N770" s="75"/>
      <c r="O770" s="133"/>
      <c r="P770" s="77"/>
      <c r="Q770" s="75"/>
      <c r="R770" s="133"/>
      <c r="S770" s="77"/>
      <c r="T770" s="75"/>
      <c r="U770" s="133"/>
    </row>
    <row r="771" spans="1:21" ht="15.75" customHeight="1" x14ac:dyDescent="0.25">
      <c r="A771" s="4"/>
      <c r="D771" s="77"/>
      <c r="E771" s="75"/>
      <c r="F771" s="133"/>
      <c r="G771" s="77"/>
      <c r="H771" s="75"/>
      <c r="I771" s="133"/>
      <c r="J771" s="77"/>
      <c r="K771" s="75"/>
      <c r="L771" s="133"/>
      <c r="M771" s="77"/>
      <c r="N771" s="75"/>
      <c r="O771" s="133"/>
      <c r="P771" s="77"/>
      <c r="Q771" s="75"/>
      <c r="R771" s="133"/>
      <c r="S771" s="77"/>
      <c r="T771" s="75"/>
      <c r="U771" s="133"/>
    </row>
    <row r="772" spans="1:21" ht="15.75" customHeight="1" x14ac:dyDescent="0.25">
      <c r="A772" s="4"/>
      <c r="D772" s="77"/>
      <c r="E772" s="75"/>
      <c r="F772" s="133"/>
      <c r="G772" s="77"/>
      <c r="H772" s="75"/>
      <c r="I772" s="133"/>
      <c r="J772" s="77"/>
      <c r="K772" s="75"/>
      <c r="L772" s="133"/>
      <c r="M772" s="77"/>
      <c r="N772" s="75"/>
      <c r="O772" s="133"/>
      <c r="P772" s="77"/>
      <c r="Q772" s="75"/>
      <c r="R772" s="133"/>
      <c r="S772" s="77"/>
      <c r="T772" s="75"/>
      <c r="U772" s="133"/>
    </row>
    <row r="773" spans="1:21" ht="15.75" customHeight="1" x14ac:dyDescent="0.25">
      <c r="A773" s="4"/>
      <c r="D773" s="77"/>
      <c r="E773" s="75"/>
      <c r="F773" s="133"/>
      <c r="G773" s="77"/>
      <c r="H773" s="75"/>
      <c r="I773" s="133"/>
      <c r="J773" s="77"/>
      <c r="K773" s="75"/>
      <c r="L773" s="133"/>
      <c r="M773" s="77"/>
      <c r="N773" s="75"/>
      <c r="O773" s="133"/>
      <c r="P773" s="77"/>
      <c r="Q773" s="75"/>
      <c r="R773" s="133"/>
      <c r="S773" s="77"/>
      <c r="T773" s="75"/>
      <c r="U773" s="133"/>
    </row>
    <row r="774" spans="1:21" ht="15.75" customHeight="1" x14ac:dyDescent="0.25">
      <c r="A774" s="4"/>
      <c r="D774" s="77"/>
      <c r="E774" s="75"/>
      <c r="F774" s="133"/>
      <c r="G774" s="77"/>
      <c r="H774" s="75"/>
      <c r="I774" s="133"/>
      <c r="J774" s="77"/>
      <c r="K774" s="75"/>
      <c r="L774" s="133"/>
      <c r="M774" s="77"/>
      <c r="N774" s="75"/>
      <c r="O774" s="133"/>
      <c r="P774" s="77"/>
      <c r="Q774" s="75"/>
      <c r="R774" s="133"/>
      <c r="S774" s="77"/>
      <c r="T774" s="75"/>
      <c r="U774" s="133"/>
    </row>
    <row r="775" spans="1:21" ht="15.75" customHeight="1" x14ac:dyDescent="0.25">
      <c r="A775" s="4"/>
      <c r="D775" s="77"/>
      <c r="E775" s="75"/>
      <c r="F775" s="133"/>
      <c r="G775" s="77"/>
      <c r="H775" s="75"/>
      <c r="I775" s="133"/>
      <c r="J775" s="77"/>
      <c r="K775" s="75"/>
      <c r="L775" s="133"/>
      <c r="M775" s="77"/>
      <c r="N775" s="75"/>
      <c r="O775" s="133"/>
      <c r="P775" s="77"/>
      <c r="Q775" s="75"/>
      <c r="R775" s="133"/>
      <c r="S775" s="77"/>
      <c r="T775" s="75"/>
      <c r="U775" s="133"/>
    </row>
    <row r="776" spans="1:21" ht="15.75" customHeight="1" x14ac:dyDescent="0.25">
      <c r="A776" s="4"/>
      <c r="D776" s="77"/>
      <c r="E776" s="75"/>
      <c r="F776" s="133"/>
      <c r="G776" s="77"/>
      <c r="H776" s="75"/>
      <c r="I776" s="133"/>
      <c r="J776" s="77"/>
      <c r="K776" s="75"/>
      <c r="L776" s="133"/>
      <c r="M776" s="77"/>
      <c r="N776" s="75"/>
      <c r="O776" s="133"/>
      <c r="P776" s="77"/>
      <c r="Q776" s="75"/>
      <c r="R776" s="133"/>
      <c r="S776" s="77"/>
      <c r="T776" s="75"/>
      <c r="U776" s="133"/>
    </row>
    <row r="777" spans="1:21" ht="15.75" customHeight="1" x14ac:dyDescent="0.25">
      <c r="A777" s="4"/>
      <c r="D777" s="77"/>
      <c r="E777" s="75"/>
      <c r="F777" s="133"/>
      <c r="G777" s="77"/>
      <c r="H777" s="75"/>
      <c r="I777" s="133"/>
      <c r="J777" s="77"/>
      <c r="K777" s="75"/>
      <c r="L777" s="133"/>
      <c r="M777" s="77"/>
      <c r="N777" s="75"/>
      <c r="O777" s="133"/>
      <c r="P777" s="77"/>
      <c r="Q777" s="75"/>
      <c r="R777" s="133"/>
      <c r="S777" s="77"/>
      <c r="T777" s="75"/>
      <c r="U777" s="133"/>
    </row>
    <row r="778" spans="1:21" ht="15.75" customHeight="1" x14ac:dyDescent="0.25">
      <c r="A778" s="4"/>
      <c r="D778" s="77"/>
      <c r="E778" s="75"/>
      <c r="F778" s="133"/>
      <c r="G778" s="77"/>
      <c r="H778" s="75"/>
      <c r="I778" s="133"/>
      <c r="J778" s="77"/>
      <c r="K778" s="75"/>
      <c r="L778" s="133"/>
      <c r="M778" s="77"/>
      <c r="N778" s="75"/>
      <c r="O778" s="133"/>
      <c r="P778" s="77"/>
      <c r="Q778" s="75"/>
      <c r="R778" s="133"/>
      <c r="S778" s="77"/>
      <c r="T778" s="75"/>
      <c r="U778" s="133"/>
    </row>
    <row r="779" spans="1:21" ht="15.75" customHeight="1" x14ac:dyDescent="0.25">
      <c r="A779" s="4"/>
      <c r="D779" s="77"/>
      <c r="E779" s="75"/>
      <c r="F779" s="133"/>
      <c r="G779" s="77"/>
      <c r="H779" s="75"/>
      <c r="I779" s="133"/>
      <c r="J779" s="77"/>
      <c r="K779" s="75"/>
      <c r="L779" s="133"/>
      <c r="M779" s="77"/>
      <c r="N779" s="75"/>
      <c r="O779" s="133"/>
      <c r="P779" s="77"/>
      <c r="Q779" s="75"/>
      <c r="R779" s="133"/>
      <c r="S779" s="77"/>
      <c r="T779" s="75"/>
      <c r="U779" s="133"/>
    </row>
    <row r="780" spans="1:21" ht="15.75" customHeight="1" x14ac:dyDescent="0.25">
      <c r="A780" s="4"/>
      <c r="D780" s="77"/>
      <c r="E780" s="75"/>
      <c r="F780" s="133"/>
      <c r="G780" s="77"/>
      <c r="H780" s="75"/>
      <c r="I780" s="133"/>
      <c r="J780" s="77"/>
      <c r="K780" s="75"/>
      <c r="L780" s="133"/>
      <c r="M780" s="77"/>
      <c r="N780" s="75"/>
      <c r="O780" s="133"/>
      <c r="P780" s="77"/>
      <c r="Q780" s="75"/>
      <c r="R780" s="133"/>
      <c r="S780" s="77"/>
      <c r="T780" s="75"/>
      <c r="U780" s="133"/>
    </row>
    <row r="781" spans="1:21" ht="15.75" customHeight="1" x14ac:dyDescent="0.25">
      <c r="A781" s="4"/>
      <c r="D781" s="77"/>
      <c r="E781" s="75"/>
      <c r="F781" s="133"/>
      <c r="G781" s="77"/>
      <c r="H781" s="75"/>
      <c r="I781" s="133"/>
      <c r="J781" s="77"/>
      <c r="K781" s="75"/>
      <c r="L781" s="133"/>
      <c r="M781" s="77"/>
      <c r="N781" s="75"/>
      <c r="O781" s="133"/>
      <c r="P781" s="77"/>
      <c r="Q781" s="75"/>
      <c r="R781" s="133"/>
      <c r="S781" s="77"/>
      <c r="T781" s="75"/>
      <c r="U781" s="133"/>
    </row>
    <row r="782" spans="1:21" ht="15.75" customHeight="1" x14ac:dyDescent="0.25">
      <c r="A782" s="4"/>
      <c r="D782" s="77"/>
      <c r="E782" s="75"/>
      <c r="F782" s="133"/>
      <c r="G782" s="77"/>
      <c r="H782" s="75"/>
      <c r="I782" s="133"/>
      <c r="J782" s="77"/>
      <c r="K782" s="75"/>
      <c r="L782" s="133"/>
      <c r="M782" s="77"/>
      <c r="N782" s="75"/>
      <c r="O782" s="133"/>
      <c r="P782" s="77"/>
      <c r="Q782" s="75"/>
      <c r="R782" s="133"/>
      <c r="S782" s="77"/>
      <c r="T782" s="75"/>
      <c r="U782" s="133"/>
    </row>
    <row r="783" spans="1:21" ht="15.75" customHeight="1" x14ac:dyDescent="0.25">
      <c r="A783" s="4"/>
      <c r="D783" s="77"/>
      <c r="E783" s="75"/>
      <c r="F783" s="133"/>
      <c r="G783" s="77"/>
      <c r="H783" s="75"/>
      <c r="I783" s="133"/>
      <c r="J783" s="77"/>
      <c r="K783" s="75"/>
      <c r="L783" s="133"/>
      <c r="M783" s="77"/>
      <c r="N783" s="75"/>
      <c r="O783" s="133"/>
      <c r="P783" s="77"/>
      <c r="Q783" s="75"/>
      <c r="R783" s="133"/>
      <c r="S783" s="77"/>
      <c r="T783" s="75"/>
      <c r="U783" s="133"/>
    </row>
    <row r="784" spans="1:21" ht="15.75" customHeight="1" x14ac:dyDescent="0.25">
      <c r="A784" s="4"/>
      <c r="D784" s="77"/>
      <c r="E784" s="75"/>
      <c r="F784" s="133"/>
      <c r="G784" s="77"/>
      <c r="H784" s="75"/>
      <c r="I784" s="133"/>
      <c r="J784" s="77"/>
      <c r="K784" s="75"/>
      <c r="L784" s="133"/>
      <c r="M784" s="77"/>
      <c r="N784" s="75"/>
      <c r="O784" s="133"/>
      <c r="P784" s="77"/>
      <c r="Q784" s="75"/>
      <c r="R784" s="133"/>
      <c r="S784" s="77"/>
      <c r="T784" s="75"/>
      <c r="U784" s="133"/>
    </row>
    <row r="785" spans="1:21" ht="15.75" customHeight="1" x14ac:dyDescent="0.25">
      <c r="A785" s="4"/>
      <c r="D785" s="77"/>
      <c r="E785" s="75"/>
      <c r="F785" s="133"/>
      <c r="G785" s="77"/>
      <c r="H785" s="75"/>
      <c r="I785" s="133"/>
      <c r="J785" s="77"/>
      <c r="K785" s="75"/>
      <c r="L785" s="133"/>
      <c r="M785" s="77"/>
      <c r="N785" s="75"/>
      <c r="O785" s="133"/>
      <c r="P785" s="77"/>
      <c r="Q785" s="75"/>
      <c r="R785" s="133"/>
      <c r="S785" s="77"/>
      <c r="T785" s="75"/>
      <c r="U785" s="133"/>
    </row>
    <row r="786" spans="1:21" ht="15.75" customHeight="1" x14ac:dyDescent="0.25">
      <c r="A786" s="4"/>
      <c r="D786" s="77"/>
      <c r="E786" s="75"/>
      <c r="F786" s="133"/>
      <c r="G786" s="77"/>
      <c r="H786" s="75"/>
      <c r="I786" s="133"/>
      <c r="J786" s="77"/>
      <c r="K786" s="75"/>
      <c r="L786" s="133"/>
      <c r="M786" s="77"/>
      <c r="N786" s="75"/>
      <c r="O786" s="133"/>
      <c r="P786" s="77"/>
      <c r="Q786" s="75"/>
      <c r="R786" s="133"/>
      <c r="S786" s="77"/>
      <c r="T786" s="75"/>
      <c r="U786" s="133"/>
    </row>
    <row r="787" spans="1:21" ht="15.75" customHeight="1" x14ac:dyDescent="0.25">
      <c r="A787" s="4"/>
      <c r="D787" s="77"/>
      <c r="E787" s="75"/>
      <c r="F787" s="133"/>
      <c r="G787" s="77"/>
      <c r="H787" s="75"/>
      <c r="I787" s="133"/>
      <c r="J787" s="77"/>
      <c r="K787" s="75"/>
      <c r="L787" s="133"/>
      <c r="M787" s="77"/>
      <c r="N787" s="75"/>
      <c r="O787" s="133"/>
      <c r="P787" s="77"/>
      <c r="Q787" s="75"/>
      <c r="R787" s="133"/>
      <c r="S787" s="77"/>
      <c r="T787" s="75"/>
      <c r="U787" s="133"/>
    </row>
    <row r="788" spans="1:21" ht="15.75" customHeight="1" x14ac:dyDescent="0.25">
      <c r="A788" s="4"/>
      <c r="D788" s="77"/>
      <c r="E788" s="75"/>
      <c r="F788" s="133"/>
      <c r="G788" s="77"/>
      <c r="H788" s="75"/>
      <c r="I788" s="133"/>
      <c r="J788" s="77"/>
      <c r="K788" s="75"/>
      <c r="L788" s="133"/>
      <c r="M788" s="77"/>
      <c r="N788" s="75"/>
      <c r="O788" s="133"/>
      <c r="P788" s="77"/>
      <c r="Q788" s="75"/>
      <c r="R788" s="133"/>
      <c r="S788" s="77"/>
      <c r="T788" s="75"/>
      <c r="U788" s="133"/>
    </row>
    <row r="789" spans="1:21" ht="15.75" customHeight="1" x14ac:dyDescent="0.25">
      <c r="A789" s="4"/>
      <c r="D789" s="77"/>
      <c r="E789" s="75"/>
      <c r="F789" s="133"/>
      <c r="G789" s="77"/>
      <c r="H789" s="75"/>
      <c r="I789" s="133"/>
      <c r="J789" s="77"/>
      <c r="K789" s="75"/>
      <c r="L789" s="133"/>
      <c r="M789" s="77"/>
      <c r="N789" s="75"/>
      <c r="O789" s="133"/>
      <c r="P789" s="77"/>
      <c r="Q789" s="75"/>
      <c r="R789" s="133"/>
      <c r="S789" s="77"/>
      <c r="T789" s="75"/>
      <c r="U789" s="133"/>
    </row>
    <row r="790" spans="1:21" ht="15.75" customHeight="1" x14ac:dyDescent="0.25">
      <c r="A790" s="4"/>
      <c r="D790" s="77"/>
      <c r="E790" s="75"/>
      <c r="F790" s="133"/>
      <c r="G790" s="77"/>
      <c r="H790" s="75"/>
      <c r="I790" s="133"/>
      <c r="J790" s="77"/>
      <c r="K790" s="75"/>
      <c r="L790" s="133"/>
      <c r="M790" s="77"/>
      <c r="N790" s="75"/>
      <c r="O790" s="133"/>
      <c r="P790" s="77"/>
      <c r="Q790" s="75"/>
      <c r="R790" s="133"/>
      <c r="S790" s="77"/>
      <c r="T790" s="75"/>
      <c r="U790" s="133"/>
    </row>
    <row r="791" spans="1:21" ht="15.75" customHeight="1" x14ac:dyDescent="0.25">
      <c r="A791" s="4"/>
      <c r="D791" s="77"/>
      <c r="E791" s="75"/>
      <c r="F791" s="133"/>
      <c r="G791" s="77"/>
      <c r="H791" s="75"/>
      <c r="I791" s="133"/>
      <c r="J791" s="77"/>
      <c r="K791" s="75"/>
      <c r="L791" s="133"/>
      <c r="M791" s="77"/>
      <c r="N791" s="75"/>
      <c r="O791" s="133"/>
      <c r="P791" s="77"/>
      <c r="Q791" s="75"/>
      <c r="R791" s="133"/>
      <c r="S791" s="77"/>
      <c r="T791" s="75"/>
      <c r="U791" s="133"/>
    </row>
    <row r="792" spans="1:21" ht="15.75" customHeight="1" x14ac:dyDescent="0.25">
      <c r="A792" s="4"/>
      <c r="D792" s="77"/>
      <c r="E792" s="75"/>
      <c r="F792" s="133"/>
      <c r="G792" s="77"/>
      <c r="H792" s="75"/>
      <c r="I792" s="133"/>
      <c r="J792" s="77"/>
      <c r="K792" s="75"/>
      <c r="L792" s="133"/>
      <c r="M792" s="77"/>
      <c r="N792" s="75"/>
      <c r="O792" s="133"/>
      <c r="P792" s="77"/>
      <c r="Q792" s="75"/>
      <c r="R792" s="133"/>
      <c r="S792" s="77"/>
      <c r="T792" s="75"/>
      <c r="U792" s="133"/>
    </row>
    <row r="793" spans="1:21" ht="15.75" customHeight="1" x14ac:dyDescent="0.25">
      <c r="A793" s="4"/>
      <c r="D793" s="77"/>
      <c r="E793" s="75"/>
      <c r="F793" s="133"/>
      <c r="G793" s="77"/>
      <c r="H793" s="75"/>
      <c r="I793" s="133"/>
      <c r="J793" s="77"/>
      <c r="K793" s="75"/>
      <c r="L793" s="133"/>
      <c r="M793" s="77"/>
      <c r="N793" s="75"/>
      <c r="O793" s="133"/>
      <c r="P793" s="77"/>
      <c r="Q793" s="75"/>
      <c r="R793" s="133"/>
      <c r="S793" s="77"/>
      <c r="T793" s="75"/>
      <c r="U793" s="133"/>
    </row>
    <row r="794" spans="1:21" ht="15.75" customHeight="1" x14ac:dyDescent="0.25">
      <c r="A794" s="4"/>
      <c r="D794" s="77"/>
      <c r="E794" s="75"/>
      <c r="F794" s="133"/>
      <c r="G794" s="77"/>
      <c r="H794" s="75"/>
      <c r="I794" s="133"/>
      <c r="J794" s="77"/>
      <c r="K794" s="75"/>
      <c r="L794" s="133"/>
      <c r="M794" s="77"/>
      <c r="N794" s="75"/>
      <c r="O794" s="133"/>
      <c r="P794" s="77"/>
      <c r="Q794" s="75"/>
      <c r="R794" s="133"/>
      <c r="S794" s="77"/>
      <c r="T794" s="75"/>
      <c r="U794" s="133"/>
    </row>
    <row r="795" spans="1:21" ht="15.75" customHeight="1" x14ac:dyDescent="0.25">
      <c r="A795" s="4"/>
      <c r="D795" s="77"/>
      <c r="E795" s="75"/>
      <c r="F795" s="133"/>
      <c r="G795" s="77"/>
      <c r="H795" s="75"/>
      <c r="I795" s="133"/>
      <c r="J795" s="77"/>
      <c r="K795" s="75"/>
      <c r="L795" s="133"/>
      <c r="M795" s="77"/>
      <c r="N795" s="75"/>
      <c r="O795" s="133"/>
      <c r="P795" s="77"/>
      <c r="Q795" s="75"/>
      <c r="R795" s="133"/>
      <c r="S795" s="77"/>
      <c r="T795" s="75"/>
      <c r="U795" s="133"/>
    </row>
    <row r="796" spans="1:21" ht="15.75" customHeight="1" x14ac:dyDescent="0.25">
      <c r="A796" s="4"/>
      <c r="D796" s="77"/>
      <c r="E796" s="75"/>
      <c r="F796" s="133"/>
      <c r="G796" s="77"/>
      <c r="H796" s="75"/>
      <c r="I796" s="133"/>
      <c r="J796" s="77"/>
      <c r="K796" s="75"/>
      <c r="L796" s="133"/>
      <c r="M796" s="77"/>
      <c r="N796" s="75"/>
      <c r="O796" s="133"/>
      <c r="P796" s="77"/>
      <c r="Q796" s="75"/>
      <c r="R796" s="133"/>
      <c r="S796" s="77"/>
      <c r="T796" s="75"/>
      <c r="U796" s="133"/>
    </row>
    <row r="797" spans="1:21" ht="15.75" customHeight="1" x14ac:dyDescent="0.25">
      <c r="A797" s="4"/>
      <c r="D797" s="77"/>
      <c r="E797" s="75"/>
      <c r="F797" s="133"/>
      <c r="G797" s="77"/>
      <c r="H797" s="75"/>
      <c r="I797" s="133"/>
      <c r="J797" s="77"/>
      <c r="K797" s="75"/>
      <c r="L797" s="133"/>
      <c r="M797" s="77"/>
      <c r="N797" s="75"/>
      <c r="O797" s="133"/>
      <c r="P797" s="77"/>
      <c r="Q797" s="75"/>
      <c r="R797" s="133"/>
      <c r="S797" s="77"/>
      <c r="T797" s="75"/>
      <c r="U797" s="133"/>
    </row>
    <row r="798" spans="1:21" ht="15.75" customHeight="1" x14ac:dyDescent="0.25">
      <c r="A798" s="4"/>
      <c r="D798" s="77"/>
      <c r="E798" s="75"/>
      <c r="F798" s="133"/>
      <c r="G798" s="77"/>
      <c r="H798" s="75"/>
      <c r="I798" s="133"/>
      <c r="J798" s="77"/>
      <c r="K798" s="75"/>
      <c r="L798" s="133"/>
      <c r="M798" s="77"/>
      <c r="N798" s="75"/>
      <c r="O798" s="133"/>
      <c r="P798" s="77"/>
      <c r="Q798" s="75"/>
      <c r="R798" s="133"/>
      <c r="S798" s="77"/>
      <c r="T798" s="75"/>
      <c r="U798" s="133"/>
    </row>
    <row r="799" spans="1:21" ht="15.75" customHeight="1" x14ac:dyDescent="0.25">
      <c r="A799" s="4"/>
      <c r="D799" s="77"/>
      <c r="E799" s="75"/>
      <c r="F799" s="133"/>
      <c r="G799" s="77"/>
      <c r="H799" s="75"/>
      <c r="I799" s="133"/>
      <c r="J799" s="77"/>
      <c r="K799" s="75"/>
      <c r="L799" s="133"/>
      <c r="M799" s="77"/>
      <c r="N799" s="75"/>
      <c r="O799" s="133"/>
      <c r="P799" s="77"/>
      <c r="Q799" s="75"/>
      <c r="R799" s="133"/>
      <c r="S799" s="77"/>
      <c r="T799" s="75"/>
      <c r="U799" s="133"/>
    </row>
    <row r="800" spans="1:21" ht="15.75" customHeight="1" x14ac:dyDescent="0.25">
      <c r="A800" s="4"/>
      <c r="D800" s="77"/>
      <c r="E800" s="75"/>
      <c r="F800" s="133"/>
      <c r="G800" s="77"/>
      <c r="H800" s="75"/>
      <c r="I800" s="133"/>
      <c r="J800" s="77"/>
      <c r="K800" s="75"/>
      <c r="L800" s="133"/>
      <c r="M800" s="77"/>
      <c r="N800" s="75"/>
      <c r="O800" s="133"/>
      <c r="P800" s="77"/>
      <c r="Q800" s="75"/>
      <c r="R800" s="133"/>
      <c r="S800" s="77"/>
      <c r="T800" s="75"/>
      <c r="U800" s="133"/>
    </row>
    <row r="801" spans="1:21" ht="15.75" customHeight="1" x14ac:dyDescent="0.25">
      <c r="A801" s="4"/>
      <c r="D801" s="77"/>
      <c r="E801" s="75"/>
      <c r="F801" s="133"/>
      <c r="G801" s="77"/>
      <c r="H801" s="75"/>
      <c r="I801" s="133"/>
      <c r="J801" s="77"/>
      <c r="K801" s="75"/>
      <c r="L801" s="133"/>
      <c r="M801" s="77"/>
      <c r="N801" s="75"/>
      <c r="O801" s="133"/>
      <c r="P801" s="77"/>
      <c r="Q801" s="75"/>
      <c r="R801" s="133"/>
      <c r="S801" s="77"/>
      <c r="T801" s="75"/>
      <c r="U801" s="133"/>
    </row>
    <row r="802" spans="1:21" ht="15.75" customHeight="1" x14ac:dyDescent="0.25">
      <c r="A802" s="4"/>
      <c r="D802" s="77"/>
      <c r="E802" s="75"/>
      <c r="F802" s="133"/>
      <c r="G802" s="77"/>
      <c r="H802" s="75"/>
      <c r="I802" s="133"/>
      <c r="J802" s="77"/>
      <c r="K802" s="75"/>
      <c r="L802" s="133"/>
      <c r="M802" s="77"/>
      <c r="N802" s="75"/>
      <c r="O802" s="133"/>
      <c r="P802" s="77"/>
      <c r="Q802" s="75"/>
      <c r="R802" s="133"/>
      <c r="S802" s="77"/>
      <c r="T802" s="75"/>
      <c r="U802" s="133"/>
    </row>
    <row r="803" spans="1:21" ht="15.75" customHeight="1" x14ac:dyDescent="0.25">
      <c r="A803" s="4"/>
      <c r="D803" s="77"/>
      <c r="E803" s="75"/>
      <c r="F803" s="133"/>
      <c r="G803" s="77"/>
      <c r="H803" s="75"/>
      <c r="I803" s="133"/>
      <c r="J803" s="77"/>
      <c r="K803" s="75"/>
      <c r="L803" s="133"/>
      <c r="M803" s="77"/>
      <c r="N803" s="75"/>
      <c r="O803" s="133"/>
      <c r="P803" s="77"/>
      <c r="Q803" s="75"/>
      <c r="R803" s="133"/>
      <c r="S803" s="77"/>
      <c r="T803" s="75"/>
      <c r="U803" s="133"/>
    </row>
    <row r="804" spans="1:21" ht="15.75" customHeight="1" x14ac:dyDescent="0.25">
      <c r="A804" s="4"/>
      <c r="D804" s="77"/>
      <c r="E804" s="75"/>
      <c r="F804" s="133"/>
      <c r="G804" s="77"/>
      <c r="H804" s="75"/>
      <c r="I804" s="133"/>
      <c r="J804" s="77"/>
      <c r="K804" s="75"/>
      <c r="L804" s="133"/>
      <c r="M804" s="77"/>
      <c r="N804" s="75"/>
      <c r="O804" s="133"/>
      <c r="P804" s="77"/>
      <c r="Q804" s="75"/>
      <c r="R804" s="133"/>
      <c r="S804" s="77"/>
      <c r="T804" s="75"/>
      <c r="U804" s="133"/>
    </row>
    <row r="805" spans="1:21" ht="15.75" customHeight="1" x14ac:dyDescent="0.25">
      <c r="A805" s="4"/>
      <c r="D805" s="77"/>
      <c r="E805" s="75"/>
      <c r="F805" s="133"/>
      <c r="G805" s="77"/>
      <c r="H805" s="75"/>
      <c r="I805" s="133"/>
      <c r="J805" s="77"/>
      <c r="K805" s="75"/>
      <c r="L805" s="133"/>
      <c r="M805" s="77"/>
      <c r="N805" s="75"/>
      <c r="O805" s="133"/>
      <c r="P805" s="77"/>
      <c r="Q805" s="75"/>
      <c r="R805" s="133"/>
      <c r="S805" s="77"/>
      <c r="T805" s="75"/>
      <c r="U805" s="133"/>
    </row>
    <row r="806" spans="1:21" ht="15.75" customHeight="1" x14ac:dyDescent="0.25">
      <c r="A806" s="4"/>
      <c r="D806" s="77"/>
      <c r="E806" s="75"/>
      <c r="F806" s="133"/>
      <c r="G806" s="77"/>
      <c r="H806" s="75"/>
      <c r="I806" s="133"/>
      <c r="J806" s="77"/>
      <c r="K806" s="75"/>
      <c r="L806" s="133"/>
      <c r="M806" s="77"/>
      <c r="N806" s="75"/>
      <c r="O806" s="133"/>
      <c r="P806" s="77"/>
      <c r="Q806" s="75"/>
      <c r="R806" s="133"/>
      <c r="S806" s="77"/>
      <c r="T806" s="75"/>
      <c r="U806" s="133"/>
    </row>
    <row r="807" spans="1:21" ht="15.75" customHeight="1" x14ac:dyDescent="0.25">
      <c r="A807" s="4"/>
      <c r="D807" s="77"/>
      <c r="E807" s="75"/>
      <c r="F807" s="133"/>
      <c r="G807" s="77"/>
      <c r="H807" s="75"/>
      <c r="I807" s="133"/>
      <c r="J807" s="77"/>
      <c r="K807" s="75"/>
      <c r="L807" s="133"/>
      <c r="M807" s="77"/>
      <c r="N807" s="75"/>
      <c r="O807" s="133"/>
      <c r="P807" s="77"/>
      <c r="Q807" s="75"/>
      <c r="R807" s="133"/>
      <c r="S807" s="77"/>
      <c r="T807" s="75"/>
      <c r="U807" s="133"/>
    </row>
    <row r="808" spans="1:21" ht="15.75" customHeight="1" x14ac:dyDescent="0.25">
      <c r="A808" s="4"/>
      <c r="D808" s="77"/>
      <c r="E808" s="75"/>
      <c r="F808" s="133"/>
      <c r="G808" s="77"/>
      <c r="H808" s="75"/>
      <c r="I808" s="133"/>
      <c r="J808" s="77"/>
      <c r="K808" s="75"/>
      <c r="L808" s="133"/>
      <c r="M808" s="77"/>
      <c r="N808" s="75"/>
      <c r="O808" s="133"/>
      <c r="P808" s="77"/>
      <c r="Q808" s="75"/>
      <c r="R808" s="133"/>
      <c r="S808" s="77"/>
      <c r="T808" s="75"/>
      <c r="U808" s="133"/>
    </row>
    <row r="809" spans="1:21" ht="15.75" customHeight="1" x14ac:dyDescent="0.25">
      <c r="A809" s="4"/>
      <c r="D809" s="77"/>
      <c r="E809" s="75"/>
      <c r="F809" s="133"/>
      <c r="G809" s="77"/>
      <c r="H809" s="75"/>
      <c r="I809" s="133"/>
      <c r="J809" s="77"/>
      <c r="K809" s="75"/>
      <c r="L809" s="133"/>
      <c r="M809" s="77"/>
      <c r="N809" s="75"/>
      <c r="O809" s="133"/>
      <c r="P809" s="77"/>
      <c r="Q809" s="75"/>
      <c r="R809" s="133"/>
      <c r="S809" s="77"/>
      <c r="T809" s="75"/>
      <c r="U809" s="133"/>
    </row>
    <row r="810" spans="1:21" ht="15.75" customHeight="1" x14ac:dyDescent="0.25">
      <c r="A810" s="4"/>
      <c r="D810" s="77"/>
      <c r="E810" s="75"/>
      <c r="F810" s="133"/>
      <c r="G810" s="77"/>
      <c r="H810" s="75"/>
      <c r="I810" s="133"/>
      <c r="J810" s="77"/>
      <c r="K810" s="75"/>
      <c r="L810" s="133"/>
      <c r="M810" s="77"/>
      <c r="N810" s="75"/>
      <c r="O810" s="133"/>
      <c r="P810" s="77"/>
      <c r="Q810" s="75"/>
      <c r="R810" s="133"/>
      <c r="S810" s="77"/>
      <c r="T810" s="75"/>
      <c r="U810" s="133"/>
    </row>
    <row r="811" spans="1:21" ht="15.75" customHeight="1" x14ac:dyDescent="0.25">
      <c r="A811" s="4"/>
      <c r="D811" s="77"/>
      <c r="E811" s="75"/>
      <c r="F811" s="133"/>
      <c r="G811" s="77"/>
      <c r="H811" s="75"/>
      <c r="I811" s="133"/>
      <c r="J811" s="77"/>
      <c r="K811" s="75"/>
      <c r="L811" s="133"/>
      <c r="M811" s="77"/>
      <c r="N811" s="75"/>
      <c r="O811" s="133"/>
      <c r="P811" s="77"/>
      <c r="Q811" s="75"/>
      <c r="R811" s="133"/>
      <c r="S811" s="77"/>
      <c r="T811" s="75"/>
      <c r="U811" s="133"/>
    </row>
    <row r="812" spans="1:21" ht="15.75" customHeight="1" x14ac:dyDescent="0.25">
      <c r="A812" s="4"/>
      <c r="D812" s="77"/>
      <c r="E812" s="75"/>
      <c r="F812" s="133"/>
      <c r="G812" s="77"/>
      <c r="H812" s="75"/>
      <c r="I812" s="133"/>
      <c r="J812" s="77"/>
      <c r="K812" s="75"/>
      <c r="L812" s="133"/>
      <c r="M812" s="77"/>
      <c r="N812" s="75"/>
      <c r="O812" s="133"/>
      <c r="P812" s="77"/>
      <c r="Q812" s="75"/>
      <c r="R812" s="133"/>
      <c r="S812" s="77"/>
      <c r="T812" s="75"/>
      <c r="U812" s="133"/>
    </row>
    <row r="813" spans="1:21" ht="15.75" customHeight="1" x14ac:dyDescent="0.25">
      <c r="A813" s="4"/>
      <c r="D813" s="77"/>
      <c r="E813" s="75"/>
      <c r="F813" s="133"/>
      <c r="G813" s="77"/>
      <c r="H813" s="75"/>
      <c r="I813" s="133"/>
      <c r="J813" s="77"/>
      <c r="K813" s="75"/>
      <c r="L813" s="133"/>
      <c r="M813" s="77"/>
      <c r="N813" s="75"/>
      <c r="O813" s="133"/>
      <c r="P813" s="77"/>
      <c r="Q813" s="75"/>
      <c r="R813" s="133"/>
      <c r="S813" s="77"/>
      <c r="T813" s="75"/>
      <c r="U813" s="133"/>
    </row>
    <row r="814" spans="1:21" ht="15.75" customHeight="1" x14ac:dyDescent="0.25">
      <c r="A814" s="4"/>
      <c r="D814" s="77"/>
      <c r="E814" s="75"/>
      <c r="F814" s="133"/>
      <c r="G814" s="77"/>
      <c r="H814" s="75"/>
      <c r="I814" s="133"/>
      <c r="J814" s="77"/>
      <c r="K814" s="75"/>
      <c r="L814" s="133"/>
      <c r="M814" s="77"/>
      <c r="N814" s="75"/>
      <c r="O814" s="133"/>
      <c r="P814" s="77"/>
      <c r="Q814" s="75"/>
      <c r="R814" s="133"/>
      <c r="S814" s="77"/>
      <c r="T814" s="75"/>
      <c r="U814" s="133"/>
    </row>
    <row r="815" spans="1:21" ht="15.75" customHeight="1" x14ac:dyDescent="0.25">
      <c r="A815" s="4"/>
      <c r="D815" s="77"/>
      <c r="E815" s="75"/>
      <c r="F815" s="133"/>
      <c r="G815" s="77"/>
      <c r="H815" s="75"/>
      <c r="I815" s="133"/>
      <c r="J815" s="77"/>
      <c r="K815" s="75"/>
      <c r="L815" s="133"/>
      <c r="M815" s="77"/>
      <c r="N815" s="75"/>
      <c r="O815" s="133"/>
      <c r="P815" s="77"/>
      <c r="Q815" s="75"/>
      <c r="R815" s="133"/>
      <c r="S815" s="77"/>
      <c r="T815" s="75"/>
      <c r="U815" s="133"/>
    </row>
    <row r="816" spans="1:21" ht="15.75" customHeight="1" x14ac:dyDescent="0.25">
      <c r="A816" s="4"/>
      <c r="D816" s="77"/>
      <c r="E816" s="75"/>
      <c r="F816" s="133"/>
      <c r="G816" s="77"/>
      <c r="H816" s="75"/>
      <c r="I816" s="133"/>
      <c r="J816" s="77"/>
      <c r="K816" s="75"/>
      <c r="L816" s="133"/>
      <c r="M816" s="77"/>
      <c r="N816" s="75"/>
      <c r="O816" s="133"/>
      <c r="P816" s="77"/>
      <c r="Q816" s="75"/>
      <c r="R816" s="133"/>
      <c r="S816" s="77"/>
      <c r="T816" s="75"/>
      <c r="U816" s="133"/>
    </row>
    <row r="817" spans="1:21" ht="15.75" customHeight="1" x14ac:dyDescent="0.25">
      <c r="A817" s="4"/>
      <c r="D817" s="77"/>
      <c r="E817" s="75"/>
      <c r="F817" s="133"/>
      <c r="G817" s="77"/>
      <c r="H817" s="75"/>
      <c r="I817" s="133"/>
      <c r="J817" s="77"/>
      <c r="K817" s="75"/>
      <c r="L817" s="133"/>
      <c r="M817" s="77"/>
      <c r="N817" s="75"/>
      <c r="O817" s="133"/>
      <c r="P817" s="77"/>
      <c r="Q817" s="75"/>
      <c r="R817" s="133"/>
      <c r="S817" s="77"/>
      <c r="T817" s="75"/>
      <c r="U817" s="133"/>
    </row>
    <row r="818" spans="1:21" ht="15.75" customHeight="1" x14ac:dyDescent="0.25">
      <c r="A818" s="4"/>
      <c r="D818" s="77"/>
      <c r="E818" s="75"/>
      <c r="F818" s="133"/>
      <c r="G818" s="77"/>
      <c r="H818" s="75"/>
      <c r="I818" s="133"/>
      <c r="J818" s="77"/>
      <c r="K818" s="75"/>
      <c r="L818" s="133"/>
      <c r="M818" s="77"/>
      <c r="N818" s="75"/>
      <c r="O818" s="133"/>
      <c r="P818" s="77"/>
      <c r="Q818" s="75"/>
      <c r="R818" s="133"/>
      <c r="S818" s="77"/>
      <c r="T818" s="75"/>
      <c r="U818" s="133"/>
    </row>
    <row r="819" spans="1:21" ht="15.75" customHeight="1" x14ac:dyDescent="0.25">
      <c r="A819" s="4"/>
      <c r="D819" s="77"/>
      <c r="E819" s="75"/>
      <c r="F819" s="133"/>
      <c r="G819" s="77"/>
      <c r="H819" s="75"/>
      <c r="I819" s="133"/>
      <c r="J819" s="77"/>
      <c r="K819" s="75"/>
      <c r="L819" s="133"/>
      <c r="M819" s="77"/>
      <c r="N819" s="75"/>
      <c r="O819" s="133"/>
      <c r="P819" s="77"/>
      <c r="Q819" s="75"/>
      <c r="R819" s="133"/>
      <c r="S819" s="77"/>
      <c r="T819" s="75"/>
      <c r="U819" s="133"/>
    </row>
    <row r="820" spans="1:21" ht="15.75" customHeight="1" x14ac:dyDescent="0.25">
      <c r="A820" s="4"/>
      <c r="D820" s="77"/>
      <c r="E820" s="75"/>
      <c r="F820" s="133"/>
      <c r="G820" s="77"/>
      <c r="H820" s="75"/>
      <c r="I820" s="133"/>
      <c r="J820" s="77"/>
      <c r="K820" s="75"/>
      <c r="L820" s="133"/>
      <c r="M820" s="77"/>
      <c r="N820" s="75"/>
      <c r="O820" s="133"/>
      <c r="P820" s="77"/>
      <c r="Q820" s="75"/>
      <c r="R820" s="133"/>
      <c r="S820" s="77"/>
      <c r="T820" s="75"/>
      <c r="U820" s="133"/>
    </row>
    <row r="821" spans="1:21" ht="15.75" customHeight="1" x14ac:dyDescent="0.25">
      <c r="A821" s="4"/>
      <c r="D821" s="77"/>
      <c r="E821" s="75"/>
      <c r="F821" s="133"/>
      <c r="G821" s="77"/>
      <c r="H821" s="75"/>
      <c r="I821" s="133"/>
      <c r="J821" s="77"/>
      <c r="K821" s="75"/>
      <c r="L821" s="133"/>
      <c r="M821" s="77"/>
      <c r="N821" s="75"/>
      <c r="O821" s="133"/>
      <c r="P821" s="77"/>
      <c r="Q821" s="75"/>
      <c r="R821" s="133"/>
      <c r="S821" s="77"/>
      <c r="T821" s="75"/>
      <c r="U821" s="133"/>
    </row>
    <row r="822" spans="1:21" ht="15.75" customHeight="1" x14ac:dyDescent="0.25">
      <c r="A822" s="4"/>
      <c r="D822" s="77"/>
      <c r="E822" s="75"/>
      <c r="F822" s="133"/>
      <c r="G822" s="77"/>
      <c r="H822" s="75"/>
      <c r="I822" s="133"/>
      <c r="J822" s="77"/>
      <c r="K822" s="75"/>
      <c r="L822" s="133"/>
      <c r="M822" s="77"/>
      <c r="N822" s="75"/>
      <c r="O822" s="133"/>
      <c r="P822" s="77"/>
      <c r="Q822" s="75"/>
      <c r="R822" s="133"/>
      <c r="S822" s="77"/>
      <c r="T822" s="75"/>
      <c r="U822" s="133"/>
    </row>
    <row r="823" spans="1:21" ht="15.75" customHeight="1" x14ac:dyDescent="0.25">
      <c r="A823" s="4"/>
      <c r="D823" s="77"/>
      <c r="E823" s="75"/>
      <c r="F823" s="133"/>
      <c r="G823" s="77"/>
      <c r="H823" s="75"/>
      <c r="I823" s="133"/>
      <c r="J823" s="77"/>
      <c r="K823" s="75"/>
      <c r="L823" s="133"/>
      <c r="M823" s="77"/>
      <c r="N823" s="75"/>
      <c r="O823" s="133"/>
      <c r="P823" s="77"/>
      <c r="Q823" s="75"/>
      <c r="R823" s="133"/>
      <c r="S823" s="77"/>
      <c r="T823" s="75"/>
      <c r="U823" s="133"/>
    </row>
    <row r="824" spans="1:21" ht="15.75" customHeight="1" x14ac:dyDescent="0.25">
      <c r="A824" s="4"/>
      <c r="D824" s="77"/>
      <c r="E824" s="75"/>
      <c r="F824" s="133"/>
      <c r="G824" s="77"/>
      <c r="H824" s="75"/>
      <c r="I824" s="133"/>
      <c r="J824" s="77"/>
      <c r="K824" s="75"/>
      <c r="L824" s="133"/>
      <c r="M824" s="77"/>
      <c r="N824" s="75"/>
      <c r="O824" s="133"/>
      <c r="P824" s="77"/>
      <c r="Q824" s="75"/>
      <c r="R824" s="133"/>
      <c r="S824" s="77"/>
      <c r="T824" s="75"/>
      <c r="U824" s="133"/>
    </row>
    <row r="825" spans="1:21" ht="15.75" customHeight="1" x14ac:dyDescent="0.25">
      <c r="A825" s="4"/>
      <c r="D825" s="77"/>
      <c r="E825" s="75"/>
      <c r="F825" s="133"/>
      <c r="G825" s="77"/>
      <c r="H825" s="75"/>
      <c r="I825" s="133"/>
      <c r="J825" s="77"/>
      <c r="K825" s="75"/>
      <c r="L825" s="133"/>
      <c r="M825" s="77"/>
      <c r="N825" s="75"/>
      <c r="O825" s="133"/>
      <c r="P825" s="77"/>
      <c r="Q825" s="75"/>
      <c r="R825" s="133"/>
      <c r="S825" s="77"/>
      <c r="T825" s="75"/>
      <c r="U825" s="133"/>
    </row>
    <row r="826" spans="1:21" ht="15.75" customHeight="1" x14ac:dyDescent="0.25">
      <c r="A826" s="4"/>
      <c r="D826" s="77"/>
      <c r="E826" s="75"/>
      <c r="F826" s="133"/>
      <c r="G826" s="77"/>
      <c r="H826" s="75"/>
      <c r="I826" s="133"/>
      <c r="J826" s="77"/>
      <c r="K826" s="75"/>
      <c r="L826" s="133"/>
      <c r="M826" s="77"/>
      <c r="N826" s="75"/>
      <c r="O826" s="133"/>
      <c r="P826" s="77"/>
      <c r="Q826" s="75"/>
      <c r="R826" s="133"/>
      <c r="S826" s="77"/>
      <c r="T826" s="75"/>
      <c r="U826" s="133"/>
    </row>
    <row r="827" spans="1:21" ht="15.75" customHeight="1" x14ac:dyDescent="0.25">
      <c r="A827" s="4"/>
      <c r="D827" s="77"/>
      <c r="E827" s="75"/>
      <c r="F827" s="133"/>
      <c r="G827" s="77"/>
      <c r="H827" s="75"/>
      <c r="I827" s="133"/>
      <c r="J827" s="77"/>
      <c r="K827" s="75"/>
      <c r="L827" s="133"/>
      <c r="M827" s="77"/>
      <c r="N827" s="75"/>
      <c r="O827" s="133"/>
      <c r="P827" s="77"/>
      <c r="Q827" s="75"/>
      <c r="R827" s="133"/>
      <c r="S827" s="77"/>
      <c r="T827" s="75"/>
      <c r="U827" s="133"/>
    </row>
    <row r="828" spans="1:21" ht="15.75" customHeight="1" x14ac:dyDescent="0.25">
      <c r="A828" s="4"/>
      <c r="D828" s="77"/>
      <c r="E828" s="75"/>
      <c r="F828" s="133"/>
      <c r="G828" s="77"/>
      <c r="H828" s="75"/>
      <c r="I828" s="133"/>
      <c r="J828" s="77"/>
      <c r="K828" s="75"/>
      <c r="L828" s="133"/>
      <c r="M828" s="77"/>
      <c r="N828" s="75"/>
      <c r="O828" s="133"/>
      <c r="P828" s="77"/>
      <c r="Q828" s="75"/>
      <c r="R828" s="133"/>
      <c r="S828" s="77"/>
      <c r="T828" s="75"/>
      <c r="U828" s="133"/>
    </row>
    <row r="829" spans="1:21" ht="15.75" customHeight="1" x14ac:dyDescent="0.25">
      <c r="A829" s="4"/>
      <c r="D829" s="77"/>
      <c r="E829" s="75"/>
      <c r="F829" s="133"/>
      <c r="G829" s="77"/>
      <c r="H829" s="75"/>
      <c r="I829" s="133"/>
      <c r="J829" s="77"/>
      <c r="K829" s="75"/>
      <c r="L829" s="133"/>
      <c r="M829" s="77"/>
      <c r="N829" s="75"/>
      <c r="O829" s="133"/>
      <c r="P829" s="77"/>
      <c r="Q829" s="75"/>
      <c r="R829" s="133"/>
      <c r="S829" s="77"/>
      <c r="T829" s="75"/>
      <c r="U829" s="133"/>
    </row>
    <row r="830" spans="1:21" ht="15.75" customHeight="1" x14ac:dyDescent="0.25">
      <c r="A830" s="4"/>
      <c r="D830" s="77"/>
      <c r="E830" s="75"/>
      <c r="F830" s="133"/>
      <c r="G830" s="77"/>
      <c r="H830" s="75"/>
      <c r="I830" s="133"/>
      <c r="J830" s="77"/>
      <c r="K830" s="75"/>
      <c r="L830" s="133"/>
      <c r="M830" s="77"/>
      <c r="N830" s="75"/>
      <c r="O830" s="133"/>
      <c r="P830" s="77"/>
      <c r="Q830" s="75"/>
      <c r="R830" s="133"/>
      <c r="S830" s="77"/>
      <c r="T830" s="75"/>
      <c r="U830" s="133"/>
    </row>
    <row r="831" spans="1:21" ht="15.75" customHeight="1" x14ac:dyDescent="0.25">
      <c r="A831" s="4"/>
      <c r="D831" s="77"/>
      <c r="E831" s="75"/>
      <c r="F831" s="133"/>
      <c r="G831" s="77"/>
      <c r="H831" s="75"/>
      <c r="I831" s="133"/>
      <c r="J831" s="77"/>
      <c r="K831" s="75"/>
      <c r="L831" s="133"/>
      <c r="M831" s="77"/>
      <c r="N831" s="75"/>
      <c r="O831" s="133"/>
      <c r="P831" s="77"/>
      <c r="Q831" s="75"/>
      <c r="R831" s="133"/>
      <c r="S831" s="77"/>
      <c r="T831" s="75"/>
      <c r="U831" s="133"/>
    </row>
    <row r="832" spans="1:21" ht="15.75" customHeight="1" x14ac:dyDescent="0.25">
      <c r="A832" s="4"/>
      <c r="D832" s="77"/>
      <c r="E832" s="75"/>
      <c r="F832" s="133"/>
      <c r="G832" s="77"/>
      <c r="H832" s="75"/>
      <c r="I832" s="133"/>
      <c r="J832" s="77"/>
      <c r="K832" s="75"/>
      <c r="L832" s="133"/>
      <c r="M832" s="77"/>
      <c r="N832" s="75"/>
      <c r="O832" s="133"/>
      <c r="P832" s="77"/>
      <c r="Q832" s="75"/>
      <c r="R832" s="133"/>
      <c r="S832" s="77"/>
      <c r="T832" s="75"/>
      <c r="U832" s="133"/>
    </row>
    <row r="833" spans="1:21" ht="15.75" customHeight="1" x14ac:dyDescent="0.25">
      <c r="A833" s="4"/>
      <c r="D833" s="77"/>
      <c r="E833" s="75"/>
      <c r="F833" s="133"/>
      <c r="G833" s="77"/>
      <c r="H833" s="75"/>
      <c r="I833" s="133"/>
      <c r="J833" s="77"/>
      <c r="K833" s="75"/>
      <c r="L833" s="133"/>
      <c r="M833" s="77"/>
      <c r="N833" s="75"/>
      <c r="O833" s="133"/>
      <c r="P833" s="77"/>
      <c r="Q833" s="75"/>
      <c r="R833" s="133"/>
      <c r="S833" s="77"/>
      <c r="T833" s="75"/>
      <c r="U833" s="133"/>
    </row>
    <row r="834" spans="1:21" ht="15.75" customHeight="1" x14ac:dyDescent="0.25">
      <c r="A834" s="4"/>
      <c r="D834" s="77"/>
      <c r="E834" s="75"/>
      <c r="F834" s="133"/>
      <c r="G834" s="77"/>
      <c r="H834" s="75"/>
      <c r="I834" s="133"/>
      <c r="J834" s="77"/>
      <c r="K834" s="75"/>
      <c r="L834" s="133"/>
      <c r="M834" s="77"/>
      <c r="N834" s="75"/>
      <c r="O834" s="133"/>
      <c r="P834" s="77"/>
      <c r="Q834" s="75"/>
      <c r="R834" s="133"/>
      <c r="S834" s="77"/>
      <c r="T834" s="75"/>
      <c r="U834" s="133"/>
    </row>
    <row r="835" spans="1:21" ht="15.75" customHeight="1" x14ac:dyDescent="0.25">
      <c r="A835" s="4"/>
      <c r="D835" s="77"/>
      <c r="E835" s="75"/>
      <c r="F835" s="133"/>
      <c r="G835" s="77"/>
      <c r="H835" s="75"/>
      <c r="I835" s="133"/>
      <c r="J835" s="77"/>
      <c r="K835" s="75"/>
      <c r="L835" s="133"/>
      <c r="M835" s="77"/>
      <c r="N835" s="75"/>
      <c r="O835" s="133"/>
      <c r="P835" s="77"/>
      <c r="Q835" s="75"/>
      <c r="R835" s="133"/>
      <c r="S835" s="77"/>
      <c r="T835" s="75"/>
      <c r="U835" s="133"/>
    </row>
    <row r="836" spans="1:21" ht="15.75" customHeight="1" x14ac:dyDescent="0.25">
      <c r="A836" s="4"/>
      <c r="D836" s="77"/>
      <c r="E836" s="75"/>
      <c r="F836" s="133"/>
      <c r="G836" s="77"/>
      <c r="H836" s="75"/>
      <c r="I836" s="133"/>
      <c r="J836" s="77"/>
      <c r="K836" s="75"/>
      <c r="L836" s="133"/>
      <c r="M836" s="77"/>
      <c r="N836" s="75"/>
      <c r="O836" s="133"/>
      <c r="P836" s="77"/>
      <c r="Q836" s="75"/>
      <c r="R836" s="133"/>
      <c r="S836" s="77"/>
      <c r="T836" s="75"/>
      <c r="U836" s="133"/>
    </row>
    <row r="837" spans="1:21" ht="15.75" customHeight="1" x14ac:dyDescent="0.25">
      <c r="A837" s="4"/>
      <c r="D837" s="77"/>
      <c r="E837" s="75"/>
      <c r="F837" s="133"/>
      <c r="G837" s="77"/>
      <c r="H837" s="75"/>
      <c r="I837" s="133"/>
      <c r="J837" s="77"/>
      <c r="K837" s="75"/>
      <c r="L837" s="133"/>
      <c r="M837" s="77"/>
      <c r="N837" s="75"/>
      <c r="O837" s="133"/>
      <c r="P837" s="77"/>
      <c r="Q837" s="75"/>
      <c r="R837" s="133"/>
      <c r="S837" s="77"/>
      <c r="T837" s="75"/>
      <c r="U837" s="133"/>
    </row>
    <row r="838" spans="1:21" ht="15.75" customHeight="1" x14ac:dyDescent="0.25">
      <c r="A838" s="4"/>
      <c r="D838" s="77"/>
      <c r="E838" s="75"/>
      <c r="F838" s="133"/>
      <c r="G838" s="77"/>
      <c r="H838" s="75"/>
      <c r="I838" s="133"/>
      <c r="J838" s="77"/>
      <c r="K838" s="75"/>
      <c r="L838" s="133"/>
      <c r="M838" s="77"/>
      <c r="N838" s="75"/>
      <c r="O838" s="133"/>
      <c r="P838" s="77"/>
      <c r="Q838" s="75"/>
      <c r="R838" s="133"/>
      <c r="S838" s="77"/>
      <c r="T838" s="75"/>
      <c r="U838" s="133"/>
    </row>
    <row r="839" spans="1:21" ht="15.75" customHeight="1" x14ac:dyDescent="0.25">
      <c r="A839" s="4"/>
      <c r="D839" s="77"/>
      <c r="E839" s="75"/>
      <c r="F839" s="133"/>
      <c r="G839" s="77"/>
      <c r="H839" s="75"/>
      <c r="I839" s="133"/>
      <c r="J839" s="77"/>
      <c r="K839" s="75"/>
      <c r="L839" s="133"/>
      <c r="M839" s="77"/>
      <c r="N839" s="75"/>
      <c r="O839" s="133"/>
      <c r="P839" s="77"/>
      <c r="Q839" s="75"/>
      <c r="R839" s="133"/>
      <c r="S839" s="77"/>
      <c r="T839" s="75"/>
      <c r="U839" s="133"/>
    </row>
    <row r="840" spans="1:21" ht="15.75" customHeight="1" x14ac:dyDescent="0.25">
      <c r="A840" s="4"/>
      <c r="D840" s="77"/>
      <c r="E840" s="75"/>
      <c r="F840" s="133"/>
      <c r="G840" s="77"/>
      <c r="H840" s="75"/>
      <c r="I840" s="133"/>
      <c r="J840" s="77"/>
      <c r="K840" s="75"/>
      <c r="L840" s="133"/>
      <c r="M840" s="77"/>
      <c r="N840" s="75"/>
      <c r="O840" s="133"/>
      <c r="P840" s="77"/>
      <c r="Q840" s="75"/>
      <c r="R840" s="133"/>
      <c r="S840" s="77"/>
      <c r="T840" s="75"/>
      <c r="U840" s="133"/>
    </row>
    <row r="841" spans="1:21" ht="15.75" customHeight="1" x14ac:dyDescent="0.25">
      <c r="A841" s="4"/>
      <c r="D841" s="77"/>
      <c r="E841" s="75"/>
      <c r="F841" s="133"/>
      <c r="G841" s="77"/>
      <c r="H841" s="75"/>
      <c r="I841" s="133"/>
      <c r="J841" s="77"/>
      <c r="K841" s="75"/>
      <c r="L841" s="133"/>
      <c r="M841" s="77"/>
      <c r="N841" s="75"/>
      <c r="O841" s="133"/>
      <c r="P841" s="77"/>
      <c r="Q841" s="75"/>
      <c r="R841" s="133"/>
      <c r="S841" s="77"/>
      <c r="T841" s="75"/>
      <c r="U841" s="133"/>
    </row>
    <row r="842" spans="1:21" ht="15.75" customHeight="1" x14ac:dyDescent="0.25">
      <c r="A842" s="4"/>
      <c r="D842" s="77"/>
      <c r="E842" s="75"/>
      <c r="F842" s="133"/>
      <c r="G842" s="77"/>
      <c r="H842" s="75"/>
      <c r="I842" s="133"/>
      <c r="J842" s="77"/>
      <c r="K842" s="75"/>
      <c r="L842" s="133"/>
      <c r="M842" s="77"/>
      <c r="N842" s="75"/>
      <c r="O842" s="133"/>
      <c r="P842" s="77"/>
      <c r="Q842" s="75"/>
      <c r="R842" s="133"/>
      <c r="S842" s="77"/>
      <c r="T842" s="75"/>
      <c r="U842" s="133"/>
    </row>
    <row r="843" spans="1:21" ht="15.75" customHeight="1" x14ac:dyDescent="0.25">
      <c r="A843" s="4"/>
      <c r="D843" s="77"/>
      <c r="E843" s="75"/>
      <c r="F843" s="133"/>
      <c r="G843" s="77"/>
      <c r="H843" s="75"/>
      <c r="I843" s="133"/>
      <c r="J843" s="77"/>
      <c r="K843" s="75"/>
      <c r="L843" s="133"/>
      <c r="M843" s="77"/>
      <c r="N843" s="75"/>
      <c r="O843" s="133"/>
      <c r="P843" s="77"/>
      <c r="Q843" s="75"/>
      <c r="R843" s="133"/>
      <c r="S843" s="77"/>
      <c r="T843" s="75"/>
      <c r="U843" s="133"/>
    </row>
    <row r="844" spans="1:21" ht="15.75" customHeight="1" x14ac:dyDescent="0.25">
      <c r="A844" s="4"/>
      <c r="D844" s="77"/>
      <c r="E844" s="75"/>
      <c r="F844" s="133"/>
      <c r="G844" s="77"/>
      <c r="H844" s="75"/>
      <c r="I844" s="133"/>
      <c r="J844" s="77"/>
      <c r="K844" s="75"/>
      <c r="L844" s="133"/>
      <c r="M844" s="77"/>
      <c r="N844" s="75"/>
      <c r="O844" s="133"/>
      <c r="P844" s="77"/>
      <c r="Q844" s="75"/>
      <c r="R844" s="133"/>
      <c r="S844" s="77"/>
      <c r="T844" s="75"/>
      <c r="U844" s="133"/>
    </row>
    <row r="845" spans="1:21" ht="15.75" customHeight="1" x14ac:dyDescent="0.25">
      <c r="A845" s="4"/>
      <c r="D845" s="77"/>
      <c r="E845" s="75"/>
      <c r="F845" s="133"/>
      <c r="G845" s="77"/>
      <c r="H845" s="75"/>
      <c r="I845" s="133"/>
      <c r="J845" s="77"/>
      <c r="K845" s="75"/>
      <c r="L845" s="133"/>
      <c r="M845" s="77"/>
      <c r="N845" s="75"/>
      <c r="O845" s="133"/>
      <c r="P845" s="77"/>
      <c r="Q845" s="75"/>
      <c r="R845" s="133"/>
      <c r="S845" s="77"/>
      <c r="T845" s="75"/>
      <c r="U845" s="133"/>
    </row>
    <row r="846" spans="1:21" ht="15.75" customHeight="1" x14ac:dyDescent="0.25">
      <c r="A846" s="4"/>
      <c r="D846" s="77"/>
      <c r="E846" s="75"/>
      <c r="F846" s="133"/>
      <c r="G846" s="77"/>
      <c r="H846" s="75"/>
      <c r="I846" s="133"/>
      <c r="J846" s="77"/>
      <c r="K846" s="75"/>
      <c r="L846" s="133"/>
      <c r="M846" s="77"/>
      <c r="N846" s="75"/>
      <c r="O846" s="133"/>
      <c r="P846" s="77"/>
      <c r="Q846" s="75"/>
      <c r="R846" s="133"/>
      <c r="S846" s="77"/>
      <c r="T846" s="75"/>
      <c r="U846" s="133"/>
    </row>
    <row r="847" spans="1:21" ht="15.75" customHeight="1" x14ac:dyDescent="0.25">
      <c r="A847" s="4"/>
      <c r="D847" s="77"/>
      <c r="E847" s="75"/>
      <c r="F847" s="133"/>
      <c r="G847" s="77"/>
      <c r="H847" s="75"/>
      <c r="I847" s="133"/>
      <c r="J847" s="77"/>
      <c r="K847" s="75"/>
      <c r="L847" s="133"/>
      <c r="M847" s="77"/>
      <c r="N847" s="75"/>
      <c r="O847" s="133"/>
      <c r="P847" s="77"/>
      <c r="Q847" s="75"/>
      <c r="R847" s="133"/>
      <c r="S847" s="77"/>
      <c r="T847" s="75"/>
      <c r="U847" s="133"/>
    </row>
    <row r="848" spans="1:21" ht="15.75" customHeight="1" x14ac:dyDescent="0.25">
      <c r="A848" s="4"/>
      <c r="D848" s="77"/>
      <c r="E848" s="75"/>
      <c r="F848" s="133"/>
      <c r="G848" s="77"/>
      <c r="H848" s="75"/>
      <c r="I848" s="133"/>
      <c r="J848" s="77"/>
      <c r="K848" s="75"/>
      <c r="L848" s="133"/>
      <c r="M848" s="77"/>
      <c r="N848" s="75"/>
      <c r="O848" s="133"/>
      <c r="P848" s="77"/>
      <c r="Q848" s="75"/>
      <c r="R848" s="133"/>
      <c r="S848" s="77"/>
      <c r="T848" s="75"/>
      <c r="U848" s="133"/>
    </row>
    <row r="849" spans="1:21" ht="15.75" customHeight="1" x14ac:dyDescent="0.25">
      <c r="A849" s="4"/>
      <c r="D849" s="77"/>
      <c r="E849" s="75"/>
      <c r="F849" s="133"/>
      <c r="G849" s="77"/>
      <c r="H849" s="75"/>
      <c r="I849" s="133"/>
      <c r="J849" s="77"/>
      <c r="K849" s="75"/>
      <c r="L849" s="133"/>
      <c r="M849" s="77"/>
      <c r="N849" s="75"/>
      <c r="O849" s="133"/>
      <c r="P849" s="77"/>
      <c r="Q849" s="75"/>
      <c r="R849" s="133"/>
      <c r="S849" s="77"/>
      <c r="T849" s="75"/>
      <c r="U849" s="133"/>
    </row>
    <row r="850" spans="1:21" ht="15.75" customHeight="1" x14ac:dyDescent="0.25">
      <c r="A850" s="4"/>
      <c r="D850" s="77"/>
      <c r="E850" s="75"/>
      <c r="F850" s="133"/>
      <c r="G850" s="77"/>
      <c r="H850" s="75"/>
      <c r="I850" s="133"/>
      <c r="J850" s="77"/>
      <c r="K850" s="75"/>
      <c r="L850" s="133"/>
      <c r="M850" s="77"/>
      <c r="N850" s="75"/>
      <c r="O850" s="133"/>
      <c r="P850" s="77"/>
      <c r="Q850" s="75"/>
      <c r="R850" s="133"/>
      <c r="S850" s="77"/>
      <c r="T850" s="75"/>
      <c r="U850" s="133"/>
    </row>
    <row r="851" spans="1:21" ht="15.75" customHeight="1" x14ac:dyDescent="0.25">
      <c r="A851" s="4"/>
      <c r="D851" s="77"/>
      <c r="E851" s="75"/>
      <c r="F851" s="133"/>
      <c r="G851" s="77"/>
      <c r="H851" s="75"/>
      <c r="I851" s="133"/>
      <c r="J851" s="77"/>
      <c r="K851" s="75"/>
      <c r="L851" s="133"/>
      <c r="M851" s="77"/>
      <c r="N851" s="75"/>
      <c r="O851" s="133"/>
      <c r="P851" s="77"/>
      <c r="Q851" s="75"/>
      <c r="R851" s="133"/>
      <c r="S851" s="77"/>
      <c r="T851" s="75"/>
      <c r="U851" s="133"/>
    </row>
    <row r="852" spans="1:21" ht="15.75" customHeight="1" x14ac:dyDescent="0.25">
      <c r="A852" s="4"/>
      <c r="D852" s="77"/>
      <c r="E852" s="75"/>
      <c r="F852" s="133"/>
      <c r="G852" s="77"/>
      <c r="H852" s="75"/>
      <c r="I852" s="133"/>
      <c r="J852" s="77"/>
      <c r="K852" s="75"/>
      <c r="L852" s="133"/>
      <c r="M852" s="77"/>
      <c r="N852" s="75"/>
      <c r="O852" s="133"/>
      <c r="P852" s="77"/>
      <c r="Q852" s="75"/>
      <c r="R852" s="133"/>
      <c r="S852" s="77"/>
      <c r="T852" s="75"/>
      <c r="U852" s="133"/>
    </row>
    <row r="853" spans="1:21" ht="15.75" customHeight="1" x14ac:dyDescent="0.25">
      <c r="A853" s="4"/>
      <c r="D853" s="77"/>
      <c r="E853" s="75"/>
      <c r="F853" s="133"/>
      <c r="G853" s="77"/>
      <c r="H853" s="75"/>
      <c r="I853" s="133"/>
      <c r="J853" s="77"/>
      <c r="K853" s="75"/>
      <c r="L853" s="133"/>
      <c r="M853" s="77"/>
      <c r="N853" s="75"/>
      <c r="O853" s="133"/>
      <c r="P853" s="77"/>
      <c r="Q853" s="75"/>
      <c r="R853" s="133"/>
      <c r="S853" s="77"/>
      <c r="T853" s="75"/>
      <c r="U853" s="133"/>
    </row>
    <row r="854" spans="1:21" ht="15.75" customHeight="1" x14ac:dyDescent="0.25">
      <c r="A854" s="4"/>
      <c r="D854" s="77"/>
      <c r="E854" s="75"/>
      <c r="F854" s="133"/>
      <c r="G854" s="77"/>
      <c r="H854" s="75"/>
      <c r="I854" s="133"/>
      <c r="J854" s="77"/>
      <c r="K854" s="75"/>
      <c r="L854" s="133"/>
      <c r="M854" s="77"/>
      <c r="N854" s="75"/>
      <c r="O854" s="133"/>
      <c r="P854" s="77"/>
      <c r="Q854" s="75"/>
      <c r="R854" s="133"/>
      <c r="S854" s="77"/>
      <c r="T854" s="75"/>
      <c r="U854" s="133"/>
    </row>
    <row r="855" spans="1:21" ht="15.75" customHeight="1" x14ac:dyDescent="0.25">
      <c r="A855" s="4"/>
      <c r="D855" s="77"/>
      <c r="E855" s="75"/>
      <c r="F855" s="133"/>
      <c r="G855" s="77"/>
      <c r="H855" s="75"/>
      <c r="I855" s="133"/>
      <c r="J855" s="77"/>
      <c r="K855" s="75"/>
      <c r="L855" s="133"/>
      <c r="M855" s="77"/>
      <c r="N855" s="75"/>
      <c r="O855" s="133"/>
      <c r="P855" s="77"/>
      <c r="Q855" s="75"/>
      <c r="R855" s="133"/>
      <c r="S855" s="77"/>
      <c r="T855" s="75"/>
      <c r="U855" s="133"/>
    </row>
    <row r="856" spans="1:21" ht="15.75" customHeight="1" x14ac:dyDescent="0.25">
      <c r="A856" s="4"/>
      <c r="D856" s="77"/>
      <c r="E856" s="75"/>
      <c r="F856" s="133"/>
      <c r="G856" s="77"/>
      <c r="H856" s="75"/>
      <c r="I856" s="133"/>
      <c r="J856" s="77"/>
      <c r="K856" s="75"/>
      <c r="L856" s="133"/>
      <c r="M856" s="77"/>
      <c r="N856" s="75"/>
      <c r="O856" s="133"/>
      <c r="P856" s="77"/>
      <c r="Q856" s="75"/>
      <c r="R856" s="133"/>
      <c r="S856" s="77"/>
      <c r="T856" s="75"/>
      <c r="U856" s="133"/>
    </row>
    <row r="857" spans="1:21" ht="15.75" customHeight="1" x14ac:dyDescent="0.25">
      <c r="A857" s="4"/>
      <c r="D857" s="77"/>
      <c r="E857" s="75"/>
      <c r="F857" s="133"/>
      <c r="G857" s="77"/>
      <c r="H857" s="75"/>
      <c r="I857" s="133"/>
      <c r="J857" s="77"/>
      <c r="K857" s="75"/>
      <c r="L857" s="133"/>
      <c r="M857" s="77"/>
      <c r="N857" s="75"/>
      <c r="O857" s="133"/>
      <c r="P857" s="77"/>
      <c r="Q857" s="75"/>
      <c r="R857" s="133"/>
      <c r="S857" s="77"/>
      <c r="T857" s="75"/>
      <c r="U857" s="133"/>
    </row>
    <row r="858" spans="1:21" ht="15.75" customHeight="1" x14ac:dyDescent="0.25">
      <c r="A858" s="4"/>
      <c r="D858" s="77"/>
      <c r="E858" s="75"/>
      <c r="F858" s="133"/>
      <c r="G858" s="77"/>
      <c r="H858" s="75"/>
      <c r="I858" s="133"/>
      <c r="J858" s="77"/>
      <c r="K858" s="75"/>
      <c r="L858" s="133"/>
      <c r="M858" s="77"/>
      <c r="N858" s="75"/>
      <c r="O858" s="133"/>
      <c r="P858" s="77"/>
      <c r="Q858" s="75"/>
      <c r="R858" s="133"/>
      <c r="S858" s="77"/>
      <c r="T858" s="75"/>
      <c r="U858" s="133"/>
    </row>
    <row r="859" spans="1:21" ht="15.75" customHeight="1" x14ac:dyDescent="0.25">
      <c r="A859" s="4"/>
      <c r="D859" s="77"/>
      <c r="E859" s="75"/>
      <c r="F859" s="133"/>
      <c r="G859" s="77"/>
      <c r="H859" s="75"/>
      <c r="I859" s="133"/>
      <c r="J859" s="77"/>
      <c r="K859" s="75"/>
      <c r="L859" s="133"/>
      <c r="M859" s="77"/>
      <c r="N859" s="75"/>
      <c r="O859" s="133"/>
      <c r="P859" s="77"/>
      <c r="Q859" s="75"/>
      <c r="R859" s="133"/>
      <c r="S859" s="77"/>
      <c r="T859" s="75"/>
      <c r="U859" s="133"/>
    </row>
    <row r="860" spans="1:21" ht="15.75" customHeight="1" x14ac:dyDescent="0.25">
      <c r="A860" s="4"/>
      <c r="D860" s="77"/>
      <c r="E860" s="75"/>
      <c r="F860" s="133"/>
      <c r="G860" s="77"/>
      <c r="H860" s="75"/>
      <c r="I860" s="133"/>
      <c r="J860" s="77"/>
      <c r="K860" s="75"/>
      <c r="L860" s="133"/>
      <c r="M860" s="77"/>
      <c r="N860" s="75"/>
      <c r="O860" s="133"/>
      <c r="P860" s="77"/>
      <c r="Q860" s="75"/>
      <c r="R860" s="133"/>
      <c r="S860" s="77"/>
      <c r="T860" s="75"/>
      <c r="U860" s="133"/>
    </row>
    <row r="861" spans="1:21" ht="15.75" customHeight="1" x14ac:dyDescent="0.25">
      <c r="A861" s="4"/>
      <c r="D861" s="77"/>
      <c r="E861" s="75"/>
      <c r="F861" s="133"/>
      <c r="G861" s="77"/>
      <c r="H861" s="75"/>
      <c r="I861" s="133"/>
      <c r="J861" s="77"/>
      <c r="K861" s="75"/>
      <c r="L861" s="133"/>
      <c r="M861" s="77"/>
      <c r="N861" s="75"/>
      <c r="O861" s="133"/>
      <c r="P861" s="77"/>
      <c r="Q861" s="75"/>
      <c r="R861" s="133"/>
      <c r="S861" s="77"/>
      <c r="T861" s="75"/>
      <c r="U861" s="133"/>
    </row>
    <row r="862" spans="1:21" ht="15.75" customHeight="1" x14ac:dyDescent="0.25">
      <c r="A862" s="4"/>
      <c r="D862" s="77"/>
      <c r="E862" s="75"/>
      <c r="F862" s="133"/>
      <c r="G862" s="77"/>
      <c r="H862" s="75"/>
      <c r="I862" s="133"/>
      <c r="J862" s="77"/>
      <c r="K862" s="75"/>
      <c r="L862" s="133"/>
      <c r="M862" s="77"/>
      <c r="N862" s="75"/>
      <c r="O862" s="133"/>
      <c r="P862" s="77"/>
      <c r="Q862" s="75"/>
      <c r="R862" s="133"/>
      <c r="S862" s="77"/>
      <c r="T862" s="75"/>
      <c r="U862" s="133"/>
    </row>
    <row r="863" spans="1:21" ht="15.75" customHeight="1" x14ac:dyDescent="0.25">
      <c r="A863" s="4"/>
      <c r="D863" s="77"/>
      <c r="E863" s="75"/>
      <c r="F863" s="133"/>
      <c r="G863" s="77"/>
      <c r="H863" s="75"/>
      <c r="I863" s="133"/>
      <c r="J863" s="77"/>
      <c r="K863" s="75"/>
      <c r="L863" s="133"/>
      <c r="M863" s="77"/>
      <c r="N863" s="75"/>
      <c r="O863" s="133"/>
      <c r="P863" s="77"/>
      <c r="Q863" s="75"/>
      <c r="R863" s="133"/>
      <c r="S863" s="77"/>
      <c r="T863" s="75"/>
      <c r="U863" s="133"/>
    </row>
    <row r="864" spans="1:21" ht="15.75" customHeight="1" x14ac:dyDescent="0.25">
      <c r="A864" s="4"/>
      <c r="D864" s="77"/>
      <c r="E864" s="75"/>
      <c r="F864" s="133"/>
      <c r="G864" s="77"/>
      <c r="H864" s="75"/>
      <c r="I864" s="133"/>
      <c r="J864" s="77"/>
      <c r="K864" s="75"/>
      <c r="L864" s="133"/>
      <c r="M864" s="77"/>
      <c r="N864" s="75"/>
      <c r="O864" s="133"/>
      <c r="P864" s="77"/>
      <c r="Q864" s="75"/>
      <c r="R864" s="133"/>
      <c r="S864" s="77"/>
      <c r="T864" s="75"/>
      <c r="U864" s="133"/>
    </row>
    <row r="865" spans="1:21" ht="15.75" customHeight="1" x14ac:dyDescent="0.25">
      <c r="A865" s="4"/>
      <c r="D865" s="77"/>
      <c r="E865" s="75"/>
      <c r="F865" s="133"/>
      <c r="G865" s="77"/>
      <c r="H865" s="75"/>
      <c r="I865" s="133"/>
      <c r="J865" s="77"/>
      <c r="K865" s="75"/>
      <c r="L865" s="133"/>
      <c r="M865" s="77"/>
      <c r="N865" s="75"/>
      <c r="O865" s="133"/>
      <c r="P865" s="77"/>
      <c r="Q865" s="75"/>
      <c r="R865" s="133"/>
      <c r="S865" s="77"/>
      <c r="T865" s="75"/>
      <c r="U865" s="133"/>
    </row>
    <row r="866" spans="1:21" ht="15.75" customHeight="1" x14ac:dyDescent="0.25">
      <c r="A866" s="4"/>
      <c r="D866" s="77"/>
      <c r="E866" s="75"/>
      <c r="F866" s="133"/>
      <c r="G866" s="77"/>
      <c r="H866" s="75"/>
      <c r="I866" s="133"/>
      <c r="J866" s="77"/>
      <c r="K866" s="75"/>
      <c r="L866" s="133"/>
      <c r="M866" s="77"/>
      <c r="N866" s="75"/>
      <c r="O866" s="133"/>
      <c r="P866" s="77"/>
      <c r="Q866" s="75"/>
      <c r="R866" s="133"/>
      <c r="S866" s="77"/>
      <c r="T866" s="75"/>
      <c r="U866" s="133"/>
    </row>
    <row r="867" spans="1:21" ht="15.75" customHeight="1" x14ac:dyDescent="0.25">
      <c r="A867" s="4"/>
      <c r="D867" s="77"/>
      <c r="E867" s="75"/>
      <c r="F867" s="133"/>
      <c r="G867" s="77"/>
      <c r="H867" s="75"/>
      <c r="I867" s="133"/>
      <c r="J867" s="77"/>
      <c r="K867" s="75"/>
      <c r="L867" s="133"/>
      <c r="M867" s="77"/>
      <c r="N867" s="75"/>
      <c r="O867" s="133"/>
      <c r="P867" s="77"/>
      <c r="Q867" s="75"/>
      <c r="R867" s="133"/>
      <c r="S867" s="77"/>
      <c r="T867" s="75"/>
      <c r="U867" s="133"/>
    </row>
    <row r="868" spans="1:21" ht="15.75" customHeight="1" x14ac:dyDescent="0.25">
      <c r="A868" s="4"/>
      <c r="D868" s="77"/>
      <c r="E868" s="75"/>
      <c r="F868" s="133"/>
      <c r="G868" s="77"/>
      <c r="H868" s="75"/>
      <c r="I868" s="133"/>
      <c r="J868" s="77"/>
      <c r="K868" s="75"/>
      <c r="L868" s="133"/>
      <c r="M868" s="77"/>
      <c r="N868" s="75"/>
      <c r="O868" s="133"/>
      <c r="P868" s="77"/>
      <c r="Q868" s="75"/>
      <c r="R868" s="133"/>
      <c r="S868" s="77"/>
      <c r="T868" s="75"/>
      <c r="U868" s="133"/>
    </row>
    <row r="869" spans="1:21" ht="15.75" customHeight="1" x14ac:dyDescent="0.25">
      <c r="A869" s="4"/>
      <c r="D869" s="77"/>
      <c r="E869" s="75"/>
      <c r="F869" s="133"/>
      <c r="G869" s="77"/>
      <c r="H869" s="75"/>
      <c r="I869" s="133"/>
      <c r="J869" s="77"/>
      <c r="K869" s="75"/>
      <c r="L869" s="133"/>
      <c r="M869" s="77"/>
      <c r="N869" s="75"/>
      <c r="O869" s="133"/>
      <c r="P869" s="77"/>
      <c r="Q869" s="75"/>
      <c r="R869" s="133"/>
      <c r="S869" s="77"/>
      <c r="T869" s="75"/>
      <c r="U869" s="133"/>
    </row>
    <row r="870" spans="1:21" ht="15.75" customHeight="1" x14ac:dyDescent="0.25">
      <c r="A870" s="4"/>
      <c r="D870" s="77"/>
      <c r="E870" s="75"/>
      <c r="F870" s="133"/>
      <c r="G870" s="77"/>
      <c r="H870" s="75"/>
      <c r="I870" s="133"/>
      <c r="J870" s="77"/>
      <c r="K870" s="75"/>
      <c r="L870" s="133"/>
      <c r="M870" s="77"/>
      <c r="N870" s="75"/>
      <c r="O870" s="133"/>
      <c r="P870" s="77"/>
      <c r="Q870" s="75"/>
      <c r="R870" s="133"/>
      <c r="S870" s="77"/>
      <c r="T870" s="75"/>
      <c r="U870" s="133"/>
    </row>
    <row r="871" spans="1:21" ht="15.75" customHeight="1" x14ac:dyDescent="0.25">
      <c r="A871" s="4"/>
      <c r="D871" s="77"/>
      <c r="E871" s="75"/>
      <c r="F871" s="133"/>
      <c r="G871" s="77"/>
      <c r="H871" s="75"/>
      <c r="I871" s="133"/>
      <c r="J871" s="77"/>
      <c r="K871" s="75"/>
      <c r="L871" s="133"/>
      <c r="M871" s="77"/>
      <c r="N871" s="75"/>
      <c r="O871" s="133"/>
      <c r="P871" s="77"/>
      <c r="Q871" s="75"/>
      <c r="R871" s="133"/>
      <c r="S871" s="77"/>
      <c r="T871" s="75"/>
      <c r="U871" s="133"/>
    </row>
    <row r="872" spans="1:21" ht="15.75" customHeight="1" x14ac:dyDescent="0.25">
      <c r="A872" s="4"/>
      <c r="D872" s="77"/>
      <c r="E872" s="75"/>
      <c r="F872" s="133"/>
      <c r="G872" s="77"/>
      <c r="H872" s="75"/>
      <c r="I872" s="133"/>
      <c r="J872" s="77"/>
      <c r="K872" s="75"/>
      <c r="L872" s="133"/>
      <c r="M872" s="77"/>
      <c r="N872" s="75"/>
      <c r="O872" s="133"/>
      <c r="P872" s="77"/>
      <c r="Q872" s="75"/>
      <c r="R872" s="133"/>
      <c r="S872" s="77"/>
      <c r="T872" s="75"/>
      <c r="U872" s="133"/>
    </row>
    <row r="873" spans="1:21" ht="15.75" customHeight="1" x14ac:dyDescent="0.25">
      <c r="A873" s="4"/>
      <c r="D873" s="77"/>
      <c r="E873" s="75"/>
      <c r="F873" s="133"/>
      <c r="G873" s="77"/>
      <c r="H873" s="75"/>
      <c r="I873" s="133"/>
      <c r="J873" s="77"/>
      <c r="K873" s="75"/>
      <c r="L873" s="133"/>
      <c r="M873" s="77"/>
      <c r="N873" s="75"/>
      <c r="O873" s="133"/>
      <c r="P873" s="77"/>
      <c r="Q873" s="75"/>
      <c r="R873" s="133"/>
      <c r="S873" s="77"/>
      <c r="T873" s="75"/>
      <c r="U873" s="133"/>
    </row>
    <row r="874" spans="1:21" ht="15.75" customHeight="1" x14ac:dyDescent="0.25">
      <c r="A874" s="4"/>
      <c r="D874" s="77"/>
      <c r="E874" s="75"/>
      <c r="F874" s="133"/>
      <c r="G874" s="77"/>
      <c r="H874" s="75"/>
      <c r="I874" s="133"/>
      <c r="J874" s="77"/>
      <c r="K874" s="75"/>
      <c r="L874" s="133"/>
      <c r="M874" s="77"/>
      <c r="N874" s="75"/>
      <c r="O874" s="133"/>
      <c r="P874" s="77"/>
      <c r="Q874" s="75"/>
      <c r="R874" s="133"/>
      <c r="S874" s="77"/>
      <c r="T874" s="75"/>
      <c r="U874" s="133"/>
    </row>
    <row r="875" spans="1:21" ht="15.75" customHeight="1" x14ac:dyDescent="0.25">
      <c r="A875" s="4"/>
      <c r="D875" s="77"/>
      <c r="E875" s="75"/>
      <c r="F875" s="133"/>
      <c r="G875" s="77"/>
      <c r="H875" s="75"/>
      <c r="I875" s="133"/>
      <c r="J875" s="77"/>
      <c r="K875" s="75"/>
      <c r="L875" s="133"/>
      <c r="M875" s="77"/>
      <c r="N875" s="75"/>
      <c r="O875" s="133"/>
      <c r="P875" s="77"/>
      <c r="Q875" s="75"/>
      <c r="R875" s="133"/>
      <c r="S875" s="77"/>
      <c r="T875" s="75"/>
      <c r="U875" s="133"/>
    </row>
    <row r="876" spans="1:21" ht="15.75" customHeight="1" x14ac:dyDescent="0.25">
      <c r="A876" s="4"/>
      <c r="D876" s="77"/>
      <c r="E876" s="75"/>
      <c r="F876" s="133"/>
      <c r="G876" s="77"/>
      <c r="H876" s="75"/>
      <c r="I876" s="133"/>
      <c r="J876" s="77"/>
      <c r="K876" s="75"/>
      <c r="L876" s="133"/>
      <c r="M876" s="77"/>
      <c r="N876" s="75"/>
      <c r="O876" s="133"/>
      <c r="P876" s="77"/>
      <c r="Q876" s="75"/>
      <c r="R876" s="133"/>
      <c r="S876" s="77"/>
      <c r="T876" s="75"/>
      <c r="U876" s="133"/>
    </row>
    <row r="877" spans="1:21" ht="15.75" customHeight="1" x14ac:dyDescent="0.25">
      <c r="A877" s="4"/>
      <c r="D877" s="77"/>
      <c r="E877" s="75"/>
      <c r="F877" s="133"/>
      <c r="G877" s="77"/>
      <c r="H877" s="75"/>
      <c r="I877" s="133"/>
      <c r="J877" s="77"/>
      <c r="K877" s="75"/>
      <c r="L877" s="133"/>
      <c r="M877" s="77"/>
      <c r="N877" s="75"/>
      <c r="O877" s="133"/>
      <c r="P877" s="77"/>
      <c r="Q877" s="75"/>
      <c r="R877" s="133"/>
      <c r="S877" s="77"/>
      <c r="T877" s="75"/>
      <c r="U877" s="133"/>
    </row>
    <row r="878" spans="1:21" ht="15.75" customHeight="1" x14ac:dyDescent="0.25">
      <c r="A878" s="4"/>
      <c r="D878" s="77"/>
      <c r="E878" s="75"/>
      <c r="F878" s="133"/>
      <c r="G878" s="77"/>
      <c r="H878" s="75"/>
      <c r="I878" s="133"/>
      <c r="J878" s="77"/>
      <c r="K878" s="75"/>
      <c r="L878" s="133"/>
      <c r="M878" s="77"/>
      <c r="N878" s="75"/>
      <c r="O878" s="133"/>
      <c r="P878" s="77"/>
      <c r="Q878" s="75"/>
      <c r="R878" s="133"/>
      <c r="S878" s="77"/>
      <c r="T878" s="75"/>
      <c r="U878" s="133"/>
    </row>
    <row r="879" spans="1:21" ht="15.75" customHeight="1" x14ac:dyDescent="0.25">
      <c r="A879" s="4"/>
      <c r="D879" s="77"/>
      <c r="E879" s="75"/>
      <c r="F879" s="133"/>
      <c r="G879" s="77"/>
      <c r="H879" s="75"/>
      <c r="I879" s="133"/>
      <c r="J879" s="77"/>
      <c r="K879" s="75"/>
      <c r="L879" s="133"/>
      <c r="M879" s="77"/>
      <c r="N879" s="75"/>
      <c r="O879" s="133"/>
      <c r="P879" s="77"/>
      <c r="Q879" s="75"/>
      <c r="R879" s="133"/>
      <c r="S879" s="77"/>
      <c r="T879" s="75"/>
      <c r="U879" s="133"/>
    </row>
    <row r="880" spans="1:21" ht="15.75" customHeight="1" x14ac:dyDescent="0.25">
      <c r="A880" s="4"/>
      <c r="D880" s="77"/>
      <c r="E880" s="75"/>
      <c r="F880" s="133"/>
      <c r="G880" s="77"/>
      <c r="H880" s="75"/>
      <c r="I880" s="133"/>
      <c r="J880" s="77"/>
      <c r="K880" s="75"/>
      <c r="L880" s="133"/>
      <c r="M880" s="77"/>
      <c r="N880" s="75"/>
      <c r="O880" s="133"/>
      <c r="P880" s="77"/>
      <c r="Q880" s="75"/>
      <c r="R880" s="133"/>
      <c r="S880" s="77"/>
      <c r="T880" s="75"/>
      <c r="U880" s="133"/>
    </row>
    <row r="881" spans="1:21" ht="15.75" customHeight="1" x14ac:dyDescent="0.25">
      <c r="A881" s="4"/>
      <c r="D881" s="77"/>
      <c r="E881" s="75"/>
      <c r="F881" s="133"/>
      <c r="G881" s="77"/>
      <c r="H881" s="75"/>
      <c r="I881" s="133"/>
      <c r="J881" s="77"/>
      <c r="K881" s="75"/>
      <c r="L881" s="133"/>
      <c r="M881" s="77"/>
      <c r="N881" s="75"/>
      <c r="O881" s="133"/>
      <c r="P881" s="77"/>
      <c r="Q881" s="75"/>
      <c r="R881" s="133"/>
      <c r="S881" s="77"/>
      <c r="T881" s="75"/>
      <c r="U881" s="133"/>
    </row>
    <row r="882" spans="1:21" ht="15.75" customHeight="1" x14ac:dyDescent="0.25">
      <c r="A882" s="4"/>
      <c r="D882" s="77"/>
      <c r="E882" s="75"/>
      <c r="F882" s="133"/>
      <c r="G882" s="77"/>
      <c r="H882" s="75"/>
      <c r="I882" s="133"/>
      <c r="J882" s="77"/>
      <c r="K882" s="75"/>
      <c r="L882" s="133"/>
      <c r="M882" s="77"/>
      <c r="N882" s="75"/>
      <c r="O882" s="133"/>
      <c r="P882" s="77"/>
      <c r="Q882" s="75"/>
      <c r="R882" s="133"/>
      <c r="S882" s="77"/>
      <c r="T882" s="75"/>
      <c r="U882" s="133"/>
    </row>
    <row r="883" spans="1:21" ht="15.75" customHeight="1" x14ac:dyDescent="0.25">
      <c r="A883" s="4"/>
      <c r="D883" s="77"/>
      <c r="E883" s="75"/>
      <c r="F883" s="133"/>
      <c r="G883" s="77"/>
      <c r="H883" s="75"/>
      <c r="I883" s="133"/>
      <c r="J883" s="77"/>
      <c r="K883" s="75"/>
      <c r="L883" s="133"/>
      <c r="M883" s="77"/>
      <c r="N883" s="75"/>
      <c r="O883" s="133"/>
      <c r="P883" s="77"/>
      <c r="Q883" s="75"/>
      <c r="R883" s="133"/>
      <c r="S883" s="77"/>
      <c r="T883" s="75"/>
      <c r="U883" s="133"/>
    </row>
    <row r="884" spans="1:21" ht="15.75" customHeight="1" x14ac:dyDescent="0.25">
      <c r="A884" s="4"/>
      <c r="D884" s="77"/>
      <c r="E884" s="75"/>
      <c r="F884" s="133"/>
      <c r="G884" s="77"/>
      <c r="H884" s="75"/>
      <c r="I884" s="133"/>
      <c r="J884" s="77"/>
      <c r="K884" s="75"/>
      <c r="L884" s="133"/>
      <c r="M884" s="77"/>
      <c r="N884" s="75"/>
      <c r="O884" s="133"/>
      <c r="P884" s="77"/>
      <c r="Q884" s="75"/>
      <c r="R884" s="133"/>
      <c r="S884" s="77"/>
      <c r="T884" s="75"/>
      <c r="U884" s="133"/>
    </row>
    <row r="885" spans="1:21" ht="15.75" customHeight="1" x14ac:dyDescent="0.25">
      <c r="A885" s="4"/>
      <c r="D885" s="77"/>
      <c r="E885" s="75"/>
      <c r="F885" s="133"/>
      <c r="G885" s="77"/>
      <c r="H885" s="75"/>
      <c r="I885" s="133"/>
      <c r="J885" s="77"/>
      <c r="K885" s="75"/>
      <c r="L885" s="133"/>
      <c r="M885" s="77"/>
      <c r="N885" s="75"/>
      <c r="O885" s="133"/>
      <c r="P885" s="77"/>
      <c r="Q885" s="75"/>
      <c r="R885" s="133"/>
      <c r="S885" s="77"/>
      <c r="T885" s="75"/>
      <c r="U885" s="133"/>
    </row>
    <row r="886" spans="1:21" ht="15.75" customHeight="1" x14ac:dyDescent="0.25">
      <c r="A886" s="4"/>
      <c r="D886" s="77"/>
      <c r="E886" s="75"/>
      <c r="F886" s="133"/>
      <c r="G886" s="77"/>
      <c r="H886" s="75"/>
      <c r="I886" s="133"/>
      <c r="J886" s="77"/>
      <c r="K886" s="75"/>
      <c r="L886" s="133"/>
      <c r="M886" s="77"/>
      <c r="N886" s="75"/>
      <c r="O886" s="133"/>
      <c r="P886" s="77"/>
      <c r="Q886" s="75"/>
      <c r="R886" s="133"/>
      <c r="S886" s="77"/>
      <c r="T886" s="75"/>
      <c r="U886" s="133"/>
    </row>
    <row r="887" spans="1:21" ht="15.75" customHeight="1" x14ac:dyDescent="0.25">
      <c r="A887" s="4"/>
      <c r="D887" s="77"/>
      <c r="E887" s="75"/>
      <c r="F887" s="133"/>
      <c r="G887" s="77"/>
      <c r="H887" s="75"/>
      <c r="I887" s="133"/>
      <c r="J887" s="77"/>
      <c r="K887" s="75"/>
      <c r="L887" s="133"/>
      <c r="M887" s="77"/>
      <c r="N887" s="75"/>
      <c r="O887" s="133"/>
      <c r="P887" s="77"/>
      <c r="Q887" s="75"/>
      <c r="R887" s="133"/>
      <c r="S887" s="77"/>
      <c r="T887" s="75"/>
      <c r="U887" s="133"/>
    </row>
    <row r="888" spans="1:21" ht="15.75" customHeight="1" x14ac:dyDescent="0.25">
      <c r="A888" s="4"/>
      <c r="D888" s="77"/>
      <c r="E888" s="75"/>
      <c r="F888" s="133"/>
      <c r="G888" s="77"/>
      <c r="H888" s="75"/>
      <c r="I888" s="133"/>
      <c r="J888" s="77"/>
      <c r="K888" s="75"/>
      <c r="L888" s="133"/>
      <c r="M888" s="77"/>
      <c r="N888" s="75"/>
      <c r="O888" s="133"/>
      <c r="P888" s="77"/>
      <c r="Q888" s="75"/>
      <c r="R888" s="133"/>
      <c r="S888" s="77"/>
      <c r="T888" s="75"/>
      <c r="U888" s="133"/>
    </row>
    <row r="889" spans="1:21" ht="15.75" customHeight="1" x14ac:dyDescent="0.25">
      <c r="A889" s="4"/>
      <c r="D889" s="77"/>
      <c r="E889" s="75"/>
      <c r="F889" s="133"/>
      <c r="G889" s="77"/>
      <c r="H889" s="75"/>
      <c r="I889" s="133"/>
      <c r="J889" s="77"/>
      <c r="K889" s="75"/>
      <c r="L889" s="133"/>
      <c r="M889" s="77"/>
      <c r="N889" s="75"/>
      <c r="O889" s="133"/>
      <c r="P889" s="77"/>
      <c r="Q889" s="75"/>
      <c r="R889" s="133"/>
      <c r="S889" s="77"/>
      <c r="T889" s="75"/>
      <c r="U889" s="133"/>
    </row>
    <row r="890" spans="1:21" ht="15.75" customHeight="1" x14ac:dyDescent="0.25">
      <c r="A890" s="4"/>
      <c r="D890" s="77"/>
      <c r="E890" s="75"/>
      <c r="F890" s="133"/>
      <c r="G890" s="77"/>
      <c r="H890" s="75"/>
      <c r="I890" s="133"/>
      <c r="J890" s="77"/>
      <c r="K890" s="75"/>
      <c r="L890" s="133"/>
      <c r="M890" s="77"/>
      <c r="N890" s="75"/>
      <c r="O890" s="133"/>
      <c r="P890" s="77"/>
      <c r="Q890" s="75"/>
      <c r="R890" s="133"/>
      <c r="S890" s="77"/>
      <c r="T890" s="75"/>
      <c r="U890" s="133"/>
    </row>
    <row r="891" spans="1:21" ht="15.75" customHeight="1" x14ac:dyDescent="0.25">
      <c r="A891" s="4"/>
      <c r="D891" s="77"/>
      <c r="E891" s="75"/>
      <c r="F891" s="133"/>
      <c r="G891" s="77"/>
      <c r="H891" s="75"/>
      <c r="I891" s="133"/>
      <c r="J891" s="77"/>
      <c r="K891" s="75"/>
      <c r="L891" s="133"/>
      <c r="M891" s="77"/>
      <c r="N891" s="75"/>
      <c r="O891" s="133"/>
      <c r="P891" s="77"/>
      <c r="Q891" s="75"/>
      <c r="R891" s="133"/>
      <c r="S891" s="77"/>
      <c r="T891" s="75"/>
      <c r="U891" s="133"/>
    </row>
    <row r="892" spans="1:21" ht="15.75" customHeight="1" x14ac:dyDescent="0.25">
      <c r="A892" s="4"/>
      <c r="D892" s="77"/>
      <c r="E892" s="75"/>
      <c r="F892" s="133"/>
      <c r="G892" s="77"/>
      <c r="H892" s="75"/>
      <c r="I892" s="133"/>
      <c r="J892" s="77"/>
      <c r="K892" s="75"/>
      <c r="L892" s="133"/>
      <c r="M892" s="77"/>
      <c r="N892" s="75"/>
      <c r="O892" s="133"/>
      <c r="P892" s="77"/>
      <c r="Q892" s="75"/>
      <c r="R892" s="133"/>
      <c r="S892" s="77"/>
      <c r="T892" s="75"/>
      <c r="U892" s="133"/>
    </row>
    <row r="893" spans="1:21" ht="15.75" customHeight="1" x14ac:dyDescent="0.25">
      <c r="A893" s="4"/>
      <c r="D893" s="77"/>
      <c r="E893" s="75"/>
      <c r="F893" s="133"/>
      <c r="G893" s="77"/>
      <c r="H893" s="75"/>
      <c r="I893" s="133"/>
      <c r="J893" s="77"/>
      <c r="K893" s="75"/>
      <c r="L893" s="133"/>
      <c r="M893" s="77"/>
      <c r="N893" s="75"/>
      <c r="O893" s="133"/>
      <c r="P893" s="77"/>
      <c r="Q893" s="75"/>
      <c r="R893" s="133"/>
      <c r="S893" s="77"/>
      <c r="T893" s="75"/>
      <c r="U893" s="133"/>
    </row>
    <row r="894" spans="1:21" ht="15.75" customHeight="1" x14ac:dyDescent="0.25">
      <c r="A894" s="4"/>
      <c r="D894" s="77"/>
      <c r="E894" s="75"/>
      <c r="F894" s="133"/>
      <c r="G894" s="77"/>
      <c r="H894" s="75"/>
      <c r="I894" s="133"/>
      <c r="J894" s="77"/>
      <c r="K894" s="75"/>
      <c r="L894" s="133"/>
      <c r="M894" s="77"/>
      <c r="N894" s="75"/>
      <c r="O894" s="133"/>
      <c r="P894" s="77"/>
      <c r="Q894" s="75"/>
      <c r="R894" s="133"/>
      <c r="S894" s="77"/>
      <c r="T894" s="75"/>
      <c r="U894" s="133"/>
    </row>
    <row r="895" spans="1:21" ht="15.75" customHeight="1" x14ac:dyDescent="0.25">
      <c r="A895" s="4"/>
      <c r="D895" s="77"/>
      <c r="E895" s="75"/>
      <c r="F895" s="133"/>
      <c r="G895" s="77"/>
      <c r="H895" s="75"/>
      <c r="I895" s="133"/>
      <c r="J895" s="77"/>
      <c r="K895" s="75"/>
      <c r="L895" s="133"/>
      <c r="M895" s="77"/>
      <c r="N895" s="75"/>
      <c r="O895" s="133"/>
      <c r="P895" s="77"/>
      <c r="Q895" s="75"/>
      <c r="R895" s="133"/>
      <c r="S895" s="77"/>
      <c r="T895" s="75"/>
      <c r="U895" s="133"/>
    </row>
    <row r="896" spans="1:21" ht="15.75" customHeight="1" x14ac:dyDescent="0.25">
      <c r="A896" s="4"/>
      <c r="D896" s="77"/>
      <c r="E896" s="75"/>
      <c r="F896" s="133"/>
      <c r="G896" s="77"/>
      <c r="H896" s="75"/>
      <c r="I896" s="133"/>
      <c r="J896" s="77"/>
      <c r="K896" s="75"/>
      <c r="L896" s="133"/>
      <c r="M896" s="77"/>
      <c r="N896" s="75"/>
      <c r="O896" s="133"/>
      <c r="P896" s="77"/>
      <c r="Q896" s="75"/>
      <c r="R896" s="133"/>
      <c r="S896" s="77"/>
      <c r="T896" s="75"/>
      <c r="U896" s="133"/>
    </row>
    <row r="897" spans="1:21" ht="15.75" customHeight="1" x14ac:dyDescent="0.25">
      <c r="A897" s="4"/>
      <c r="D897" s="77"/>
      <c r="E897" s="75"/>
      <c r="F897" s="133"/>
      <c r="G897" s="77"/>
      <c r="H897" s="75"/>
      <c r="I897" s="133"/>
      <c r="J897" s="77"/>
      <c r="K897" s="75"/>
      <c r="L897" s="133"/>
      <c r="M897" s="77"/>
      <c r="N897" s="75"/>
      <c r="O897" s="133"/>
      <c r="P897" s="77"/>
      <c r="Q897" s="75"/>
      <c r="R897" s="133"/>
      <c r="S897" s="77"/>
      <c r="T897" s="75"/>
      <c r="U897" s="133"/>
    </row>
    <row r="898" spans="1:21" ht="15.75" customHeight="1" x14ac:dyDescent="0.25">
      <c r="A898" s="4"/>
      <c r="D898" s="77"/>
      <c r="E898" s="75"/>
      <c r="F898" s="133"/>
      <c r="G898" s="77"/>
      <c r="H898" s="75"/>
      <c r="I898" s="133"/>
      <c r="J898" s="77"/>
      <c r="K898" s="75"/>
      <c r="L898" s="133"/>
      <c r="M898" s="77"/>
      <c r="N898" s="75"/>
      <c r="O898" s="133"/>
      <c r="P898" s="77"/>
      <c r="Q898" s="75"/>
      <c r="R898" s="133"/>
      <c r="S898" s="77"/>
      <c r="T898" s="75"/>
      <c r="U898" s="133"/>
    </row>
    <row r="899" spans="1:21" ht="15.75" customHeight="1" x14ac:dyDescent="0.25">
      <c r="A899" s="4"/>
      <c r="D899" s="77"/>
      <c r="E899" s="75"/>
      <c r="F899" s="133"/>
      <c r="G899" s="77"/>
      <c r="H899" s="75"/>
      <c r="I899" s="133"/>
      <c r="J899" s="77"/>
      <c r="K899" s="75"/>
      <c r="L899" s="133"/>
      <c r="M899" s="77"/>
      <c r="N899" s="75"/>
      <c r="O899" s="133"/>
      <c r="P899" s="77"/>
      <c r="Q899" s="75"/>
      <c r="R899" s="133"/>
      <c r="S899" s="77"/>
      <c r="T899" s="75"/>
      <c r="U899" s="133"/>
    </row>
    <row r="900" spans="1:21" ht="15.75" customHeight="1" x14ac:dyDescent="0.25">
      <c r="A900" s="4"/>
      <c r="D900" s="77"/>
      <c r="E900" s="75"/>
      <c r="F900" s="133"/>
      <c r="G900" s="77"/>
      <c r="H900" s="75"/>
      <c r="I900" s="133"/>
      <c r="J900" s="77"/>
      <c r="K900" s="75"/>
      <c r="L900" s="133"/>
      <c r="M900" s="77"/>
      <c r="N900" s="75"/>
      <c r="O900" s="133"/>
      <c r="P900" s="77"/>
      <c r="Q900" s="75"/>
      <c r="R900" s="133"/>
      <c r="S900" s="77"/>
      <c r="T900" s="75"/>
      <c r="U900" s="133"/>
    </row>
    <row r="901" spans="1:21" ht="15.75" customHeight="1" x14ac:dyDescent="0.25">
      <c r="A901" s="4"/>
      <c r="D901" s="77"/>
      <c r="E901" s="75"/>
      <c r="F901" s="133"/>
      <c r="G901" s="77"/>
      <c r="H901" s="75"/>
      <c r="I901" s="133"/>
      <c r="J901" s="77"/>
      <c r="K901" s="75"/>
      <c r="L901" s="133"/>
      <c r="M901" s="77"/>
      <c r="N901" s="75"/>
      <c r="O901" s="133"/>
      <c r="P901" s="77"/>
      <c r="Q901" s="75"/>
      <c r="R901" s="133"/>
      <c r="S901" s="77"/>
      <c r="T901" s="75"/>
      <c r="U901" s="133"/>
    </row>
    <row r="902" spans="1:21" ht="15.75" customHeight="1" x14ac:dyDescent="0.25">
      <c r="A902" s="4"/>
      <c r="D902" s="77"/>
      <c r="E902" s="75"/>
      <c r="F902" s="133"/>
      <c r="G902" s="77"/>
      <c r="H902" s="75"/>
      <c r="I902" s="133"/>
      <c r="J902" s="77"/>
      <c r="K902" s="75"/>
      <c r="L902" s="133"/>
      <c r="M902" s="77"/>
      <c r="N902" s="75"/>
      <c r="O902" s="133"/>
      <c r="P902" s="77"/>
      <c r="Q902" s="75"/>
      <c r="R902" s="133"/>
      <c r="S902" s="77"/>
      <c r="T902" s="75"/>
      <c r="U902" s="133"/>
    </row>
    <row r="903" spans="1:21" ht="15.75" customHeight="1" x14ac:dyDescent="0.25">
      <c r="A903" s="4"/>
      <c r="D903" s="77"/>
      <c r="E903" s="75"/>
      <c r="F903" s="133"/>
      <c r="G903" s="77"/>
      <c r="H903" s="75"/>
      <c r="I903" s="133"/>
      <c r="J903" s="77"/>
      <c r="K903" s="75"/>
      <c r="L903" s="133"/>
      <c r="M903" s="77"/>
      <c r="N903" s="75"/>
      <c r="O903" s="133"/>
      <c r="P903" s="77"/>
      <c r="Q903" s="75"/>
      <c r="R903" s="133"/>
      <c r="S903" s="77"/>
      <c r="T903" s="75"/>
      <c r="U903" s="133"/>
    </row>
    <row r="904" spans="1:21" ht="15.75" customHeight="1" x14ac:dyDescent="0.25">
      <c r="A904" s="4"/>
      <c r="D904" s="77"/>
      <c r="E904" s="75"/>
      <c r="F904" s="133"/>
      <c r="G904" s="77"/>
      <c r="H904" s="75"/>
      <c r="I904" s="133"/>
      <c r="J904" s="77"/>
      <c r="K904" s="75"/>
      <c r="L904" s="133"/>
      <c r="M904" s="77"/>
      <c r="N904" s="75"/>
      <c r="O904" s="133"/>
      <c r="P904" s="77"/>
      <c r="Q904" s="75"/>
      <c r="R904" s="133"/>
      <c r="S904" s="77"/>
      <c r="T904" s="75"/>
      <c r="U904" s="133"/>
    </row>
    <row r="905" spans="1:21" ht="15.75" customHeight="1" x14ac:dyDescent="0.25">
      <c r="A905" s="4"/>
      <c r="D905" s="77"/>
      <c r="E905" s="75"/>
      <c r="F905" s="133"/>
      <c r="G905" s="77"/>
      <c r="H905" s="75"/>
      <c r="I905" s="133"/>
      <c r="J905" s="77"/>
      <c r="K905" s="75"/>
      <c r="L905" s="133"/>
      <c r="M905" s="77"/>
      <c r="N905" s="75"/>
      <c r="O905" s="133"/>
      <c r="P905" s="77"/>
      <c r="Q905" s="75"/>
      <c r="R905" s="133"/>
      <c r="S905" s="77"/>
      <c r="T905" s="75"/>
      <c r="U905" s="133"/>
    </row>
    <row r="906" spans="1:21" ht="15.75" customHeight="1" x14ac:dyDescent="0.25">
      <c r="A906" s="4"/>
      <c r="D906" s="77"/>
      <c r="E906" s="75"/>
      <c r="F906" s="133"/>
      <c r="G906" s="77"/>
      <c r="H906" s="75"/>
      <c r="I906" s="133"/>
      <c r="J906" s="77"/>
      <c r="K906" s="75"/>
      <c r="L906" s="133"/>
      <c r="M906" s="77"/>
      <c r="N906" s="75"/>
      <c r="O906" s="133"/>
      <c r="P906" s="77"/>
      <c r="Q906" s="75"/>
      <c r="R906" s="133"/>
      <c r="S906" s="77"/>
      <c r="T906" s="75"/>
      <c r="U906" s="133"/>
    </row>
    <row r="907" spans="1:21" ht="15.75" customHeight="1" x14ac:dyDescent="0.25">
      <c r="A907" s="4"/>
      <c r="D907" s="77"/>
      <c r="E907" s="75"/>
      <c r="F907" s="133"/>
      <c r="G907" s="77"/>
      <c r="H907" s="75"/>
      <c r="I907" s="133"/>
      <c r="J907" s="77"/>
      <c r="K907" s="75"/>
      <c r="L907" s="133"/>
      <c r="M907" s="77"/>
      <c r="N907" s="75"/>
      <c r="O907" s="133"/>
      <c r="P907" s="77"/>
      <c r="Q907" s="75"/>
      <c r="R907" s="133"/>
      <c r="S907" s="77"/>
      <c r="T907" s="75"/>
      <c r="U907" s="133"/>
    </row>
    <row r="908" spans="1:21" ht="15.75" customHeight="1" x14ac:dyDescent="0.25">
      <c r="A908" s="4"/>
      <c r="D908" s="77"/>
      <c r="E908" s="75"/>
      <c r="F908" s="133"/>
      <c r="G908" s="77"/>
      <c r="H908" s="75"/>
      <c r="I908" s="133"/>
      <c r="J908" s="77"/>
      <c r="K908" s="75"/>
      <c r="L908" s="133"/>
      <c r="M908" s="77"/>
      <c r="N908" s="75"/>
      <c r="O908" s="133"/>
      <c r="P908" s="77"/>
      <c r="Q908" s="75"/>
      <c r="R908" s="133"/>
      <c r="S908" s="77"/>
      <c r="T908" s="75"/>
      <c r="U908" s="133"/>
    </row>
    <row r="909" spans="1:21" ht="15.75" customHeight="1" x14ac:dyDescent="0.25">
      <c r="A909" s="4"/>
      <c r="D909" s="77"/>
      <c r="E909" s="75"/>
      <c r="F909" s="133"/>
      <c r="G909" s="77"/>
      <c r="H909" s="75"/>
      <c r="I909" s="133"/>
      <c r="J909" s="77"/>
      <c r="K909" s="75"/>
      <c r="L909" s="133"/>
      <c r="M909" s="77"/>
      <c r="N909" s="75"/>
      <c r="O909" s="133"/>
      <c r="P909" s="77"/>
      <c r="Q909" s="75"/>
      <c r="R909" s="133"/>
      <c r="S909" s="77"/>
      <c r="T909" s="75"/>
      <c r="U909" s="133"/>
    </row>
    <row r="910" spans="1:21" ht="15.75" customHeight="1" x14ac:dyDescent="0.25">
      <c r="A910" s="4"/>
      <c r="D910" s="77"/>
      <c r="E910" s="75"/>
      <c r="F910" s="133"/>
      <c r="G910" s="77"/>
      <c r="H910" s="75"/>
      <c r="I910" s="133"/>
      <c r="J910" s="77"/>
      <c r="K910" s="75"/>
      <c r="L910" s="133"/>
      <c r="M910" s="77"/>
      <c r="N910" s="75"/>
      <c r="O910" s="133"/>
      <c r="P910" s="77"/>
      <c r="Q910" s="75"/>
      <c r="R910" s="133"/>
      <c r="S910" s="77"/>
      <c r="T910" s="75"/>
      <c r="U910" s="133"/>
    </row>
    <row r="911" spans="1:21" ht="15.75" customHeight="1" x14ac:dyDescent="0.25">
      <c r="A911" s="4"/>
      <c r="D911" s="77"/>
      <c r="E911" s="75"/>
      <c r="F911" s="133"/>
      <c r="G911" s="77"/>
      <c r="H911" s="75"/>
      <c r="I911" s="133"/>
      <c r="J911" s="77"/>
      <c r="K911" s="75"/>
      <c r="L911" s="133"/>
      <c r="M911" s="77"/>
      <c r="N911" s="75"/>
      <c r="O911" s="133"/>
      <c r="P911" s="77"/>
      <c r="Q911" s="75"/>
      <c r="R911" s="133"/>
      <c r="S911" s="77"/>
      <c r="T911" s="75"/>
      <c r="U911" s="133"/>
    </row>
    <row r="912" spans="1:21" ht="15.75" customHeight="1" x14ac:dyDescent="0.25">
      <c r="A912" s="4"/>
      <c r="D912" s="77"/>
      <c r="E912" s="75"/>
      <c r="F912" s="133"/>
      <c r="G912" s="77"/>
      <c r="H912" s="75"/>
      <c r="I912" s="133"/>
      <c r="J912" s="77"/>
      <c r="K912" s="75"/>
      <c r="L912" s="133"/>
      <c r="M912" s="77"/>
      <c r="N912" s="75"/>
      <c r="O912" s="133"/>
      <c r="P912" s="77"/>
      <c r="Q912" s="75"/>
      <c r="R912" s="133"/>
      <c r="S912" s="77"/>
      <c r="T912" s="75"/>
      <c r="U912" s="133"/>
    </row>
    <row r="913" spans="1:21" ht="15.75" customHeight="1" x14ac:dyDescent="0.25">
      <c r="A913" s="4"/>
      <c r="D913" s="77"/>
      <c r="E913" s="75"/>
      <c r="F913" s="133"/>
      <c r="G913" s="77"/>
      <c r="H913" s="75"/>
      <c r="I913" s="133"/>
      <c r="J913" s="77"/>
      <c r="K913" s="75"/>
      <c r="L913" s="133"/>
      <c r="M913" s="77"/>
      <c r="N913" s="75"/>
      <c r="O913" s="133"/>
      <c r="P913" s="77"/>
      <c r="Q913" s="75"/>
      <c r="R913" s="133"/>
      <c r="S913" s="77"/>
      <c r="T913" s="75"/>
      <c r="U913" s="133"/>
    </row>
    <row r="914" spans="1:21" ht="15.75" customHeight="1" x14ac:dyDescent="0.25">
      <c r="A914" s="4"/>
      <c r="D914" s="77"/>
      <c r="E914" s="75"/>
      <c r="F914" s="133"/>
      <c r="G914" s="77"/>
      <c r="H914" s="75"/>
      <c r="I914" s="133"/>
      <c r="J914" s="77"/>
      <c r="K914" s="75"/>
      <c r="L914" s="133"/>
      <c r="M914" s="77"/>
      <c r="N914" s="75"/>
      <c r="O914" s="133"/>
      <c r="P914" s="77"/>
      <c r="Q914" s="75"/>
      <c r="R914" s="133"/>
      <c r="S914" s="77"/>
      <c r="T914" s="75"/>
      <c r="U914" s="133"/>
    </row>
    <row r="915" spans="1:21" ht="15.75" customHeight="1" x14ac:dyDescent="0.25">
      <c r="A915" s="4"/>
      <c r="D915" s="77"/>
      <c r="E915" s="75"/>
      <c r="F915" s="133"/>
      <c r="G915" s="77"/>
      <c r="H915" s="75"/>
      <c r="I915" s="133"/>
      <c r="J915" s="77"/>
      <c r="K915" s="75"/>
      <c r="L915" s="133"/>
      <c r="M915" s="77"/>
      <c r="N915" s="75"/>
      <c r="O915" s="133"/>
      <c r="P915" s="77"/>
      <c r="Q915" s="75"/>
      <c r="R915" s="133"/>
      <c r="S915" s="77"/>
      <c r="T915" s="75"/>
      <c r="U915" s="133"/>
    </row>
    <row r="916" spans="1:21" ht="15.75" customHeight="1" x14ac:dyDescent="0.25">
      <c r="A916" s="4"/>
      <c r="D916" s="77"/>
      <c r="E916" s="75"/>
      <c r="F916" s="133"/>
      <c r="G916" s="77"/>
      <c r="H916" s="75"/>
      <c r="I916" s="133"/>
      <c r="J916" s="77"/>
      <c r="K916" s="75"/>
      <c r="L916" s="133"/>
      <c r="M916" s="77"/>
      <c r="N916" s="75"/>
      <c r="O916" s="133"/>
      <c r="P916" s="77"/>
      <c r="Q916" s="75"/>
      <c r="R916" s="133"/>
      <c r="S916" s="77"/>
      <c r="T916" s="75"/>
      <c r="U916" s="133"/>
    </row>
    <row r="917" spans="1:21" ht="15.75" customHeight="1" x14ac:dyDescent="0.25">
      <c r="A917" s="4"/>
      <c r="D917" s="77"/>
      <c r="E917" s="75"/>
      <c r="F917" s="133"/>
      <c r="G917" s="77"/>
      <c r="H917" s="75"/>
      <c r="I917" s="133"/>
      <c r="J917" s="77"/>
      <c r="K917" s="75"/>
      <c r="L917" s="133"/>
      <c r="M917" s="77"/>
      <c r="N917" s="75"/>
      <c r="O917" s="133"/>
      <c r="P917" s="77"/>
      <c r="Q917" s="75"/>
      <c r="R917" s="133"/>
      <c r="S917" s="77"/>
      <c r="T917" s="75"/>
      <c r="U917" s="133"/>
    </row>
    <row r="918" spans="1:21" ht="15.75" customHeight="1" x14ac:dyDescent="0.25">
      <c r="A918" s="4"/>
      <c r="D918" s="77"/>
      <c r="E918" s="75"/>
      <c r="F918" s="133"/>
      <c r="G918" s="77"/>
      <c r="H918" s="75"/>
      <c r="I918" s="133"/>
      <c r="J918" s="77"/>
      <c r="K918" s="75"/>
      <c r="L918" s="133"/>
      <c r="M918" s="77"/>
      <c r="N918" s="75"/>
      <c r="O918" s="133"/>
      <c r="P918" s="77"/>
      <c r="Q918" s="75"/>
      <c r="R918" s="133"/>
      <c r="S918" s="77"/>
      <c r="T918" s="75"/>
      <c r="U918" s="133"/>
    </row>
    <row r="919" spans="1:21" ht="15.75" customHeight="1" x14ac:dyDescent="0.25">
      <c r="A919" s="4"/>
      <c r="D919" s="77"/>
      <c r="E919" s="75"/>
      <c r="F919" s="133"/>
      <c r="G919" s="77"/>
      <c r="H919" s="75"/>
      <c r="I919" s="133"/>
      <c r="J919" s="77"/>
      <c r="K919" s="75"/>
      <c r="L919" s="133"/>
      <c r="M919" s="77"/>
      <c r="N919" s="75"/>
      <c r="O919" s="133"/>
      <c r="P919" s="77"/>
      <c r="Q919" s="75"/>
      <c r="R919" s="133"/>
      <c r="S919" s="77"/>
      <c r="T919" s="75"/>
      <c r="U919" s="133"/>
    </row>
    <row r="920" spans="1:21" ht="15.75" customHeight="1" x14ac:dyDescent="0.25">
      <c r="A920" s="4"/>
      <c r="D920" s="77"/>
      <c r="E920" s="75"/>
      <c r="F920" s="133"/>
      <c r="G920" s="77"/>
      <c r="H920" s="75"/>
      <c r="I920" s="133"/>
      <c r="J920" s="77"/>
      <c r="K920" s="75"/>
      <c r="L920" s="133"/>
      <c r="M920" s="77"/>
      <c r="N920" s="75"/>
      <c r="O920" s="133"/>
      <c r="P920" s="77"/>
      <c r="Q920" s="75"/>
      <c r="R920" s="133"/>
      <c r="S920" s="77"/>
      <c r="T920" s="75"/>
      <c r="U920" s="133"/>
    </row>
    <row r="921" spans="1:21" ht="15.75" customHeight="1" x14ac:dyDescent="0.25">
      <c r="A921" s="4"/>
      <c r="D921" s="77"/>
      <c r="E921" s="75"/>
      <c r="F921" s="133"/>
      <c r="G921" s="77"/>
      <c r="H921" s="75"/>
      <c r="I921" s="133"/>
      <c r="J921" s="77"/>
      <c r="K921" s="75"/>
      <c r="L921" s="133"/>
      <c r="M921" s="77"/>
      <c r="N921" s="75"/>
      <c r="O921" s="133"/>
      <c r="P921" s="77"/>
      <c r="Q921" s="75"/>
      <c r="R921" s="133"/>
      <c r="S921" s="77"/>
      <c r="T921" s="75"/>
      <c r="U921" s="133"/>
    </row>
    <row r="922" spans="1:21" ht="15.75" customHeight="1" x14ac:dyDescent="0.25">
      <c r="A922" s="4"/>
      <c r="D922" s="77"/>
      <c r="E922" s="75"/>
      <c r="F922" s="133"/>
      <c r="G922" s="77"/>
      <c r="H922" s="75"/>
      <c r="I922" s="133"/>
      <c r="J922" s="77"/>
      <c r="K922" s="75"/>
      <c r="L922" s="133"/>
      <c r="M922" s="77"/>
      <c r="N922" s="75"/>
      <c r="O922" s="133"/>
      <c r="P922" s="77"/>
      <c r="Q922" s="75"/>
      <c r="R922" s="133"/>
      <c r="S922" s="77"/>
      <c r="T922" s="75"/>
      <c r="U922" s="133"/>
    </row>
    <row r="923" spans="1:21" ht="15.75" customHeight="1" x14ac:dyDescent="0.25">
      <c r="A923" s="4"/>
      <c r="D923" s="77"/>
      <c r="E923" s="75"/>
      <c r="F923" s="133"/>
      <c r="G923" s="77"/>
      <c r="H923" s="75"/>
      <c r="I923" s="133"/>
      <c r="J923" s="77"/>
      <c r="K923" s="75"/>
      <c r="L923" s="133"/>
      <c r="M923" s="77"/>
      <c r="N923" s="75"/>
      <c r="O923" s="133"/>
      <c r="P923" s="77"/>
      <c r="Q923" s="75"/>
      <c r="R923" s="133"/>
      <c r="S923" s="77"/>
      <c r="T923" s="75"/>
      <c r="U923" s="133"/>
    </row>
    <row r="924" spans="1:21" ht="15.75" customHeight="1" x14ac:dyDescent="0.25">
      <c r="A924" s="4"/>
      <c r="D924" s="77"/>
      <c r="E924" s="75"/>
      <c r="F924" s="133"/>
      <c r="G924" s="77"/>
      <c r="H924" s="75"/>
      <c r="I924" s="133"/>
      <c r="J924" s="77"/>
      <c r="K924" s="75"/>
      <c r="L924" s="133"/>
      <c r="M924" s="77"/>
      <c r="N924" s="75"/>
      <c r="O924" s="133"/>
      <c r="P924" s="77"/>
      <c r="Q924" s="75"/>
      <c r="R924" s="133"/>
      <c r="S924" s="77"/>
      <c r="T924" s="75"/>
      <c r="U924" s="133"/>
    </row>
    <row r="925" spans="1:21" ht="15.75" customHeight="1" x14ac:dyDescent="0.25">
      <c r="A925" s="4"/>
      <c r="D925" s="77"/>
      <c r="E925" s="75"/>
      <c r="F925" s="133"/>
      <c r="G925" s="77"/>
      <c r="H925" s="75"/>
      <c r="I925" s="133"/>
      <c r="J925" s="77"/>
      <c r="K925" s="75"/>
      <c r="L925" s="133"/>
      <c r="M925" s="77"/>
      <c r="N925" s="75"/>
      <c r="O925" s="133"/>
      <c r="P925" s="77"/>
      <c r="Q925" s="75"/>
      <c r="R925" s="133"/>
      <c r="S925" s="77"/>
      <c r="T925" s="75"/>
      <c r="U925" s="133"/>
    </row>
    <row r="926" spans="1:21" ht="15.75" customHeight="1" x14ac:dyDescent="0.25">
      <c r="A926" s="4"/>
      <c r="D926" s="77"/>
      <c r="E926" s="75"/>
      <c r="F926" s="133"/>
      <c r="G926" s="77"/>
      <c r="H926" s="75"/>
      <c r="I926" s="133"/>
      <c r="J926" s="77"/>
      <c r="K926" s="75"/>
      <c r="L926" s="133"/>
      <c r="M926" s="77"/>
      <c r="N926" s="75"/>
      <c r="O926" s="133"/>
      <c r="P926" s="77"/>
      <c r="Q926" s="75"/>
      <c r="R926" s="133"/>
      <c r="S926" s="77"/>
      <c r="T926" s="75"/>
      <c r="U926" s="133"/>
    </row>
    <row r="927" spans="1:21" ht="15.75" customHeight="1" x14ac:dyDescent="0.25">
      <c r="A927" s="4"/>
      <c r="D927" s="77"/>
      <c r="E927" s="75"/>
      <c r="F927" s="133"/>
      <c r="G927" s="77"/>
      <c r="H927" s="75"/>
      <c r="I927" s="133"/>
      <c r="J927" s="77"/>
      <c r="K927" s="75"/>
      <c r="L927" s="133"/>
      <c r="M927" s="77"/>
      <c r="N927" s="75"/>
      <c r="O927" s="133"/>
      <c r="P927" s="77"/>
      <c r="Q927" s="75"/>
      <c r="R927" s="133"/>
      <c r="S927" s="77"/>
      <c r="T927" s="75"/>
      <c r="U927" s="133"/>
    </row>
    <row r="928" spans="1:21" ht="15.75" customHeight="1" x14ac:dyDescent="0.25">
      <c r="A928" s="4"/>
      <c r="D928" s="77"/>
      <c r="E928" s="75"/>
      <c r="F928" s="133"/>
      <c r="G928" s="77"/>
      <c r="H928" s="75"/>
      <c r="I928" s="133"/>
      <c r="J928" s="77"/>
      <c r="K928" s="75"/>
      <c r="L928" s="133"/>
      <c r="M928" s="77"/>
      <c r="N928" s="75"/>
      <c r="O928" s="133"/>
      <c r="P928" s="77"/>
      <c r="Q928" s="75"/>
      <c r="R928" s="133"/>
      <c r="S928" s="77"/>
      <c r="T928" s="75"/>
      <c r="U928" s="133"/>
    </row>
    <row r="929" spans="1:21" ht="15.75" customHeight="1" x14ac:dyDescent="0.25">
      <c r="A929" s="4"/>
      <c r="D929" s="77"/>
      <c r="E929" s="75"/>
      <c r="F929" s="133"/>
      <c r="G929" s="77"/>
      <c r="H929" s="75"/>
      <c r="I929" s="133"/>
      <c r="J929" s="77"/>
      <c r="K929" s="75"/>
      <c r="L929" s="133"/>
      <c r="M929" s="77"/>
      <c r="N929" s="75"/>
      <c r="O929" s="133"/>
      <c r="P929" s="77"/>
      <c r="Q929" s="75"/>
      <c r="R929" s="133"/>
      <c r="S929" s="77"/>
      <c r="T929" s="75"/>
      <c r="U929" s="133"/>
    </row>
    <row r="930" spans="1:21" ht="15.75" customHeight="1" x14ac:dyDescent="0.25">
      <c r="A930" s="4"/>
      <c r="D930" s="77"/>
      <c r="E930" s="75"/>
      <c r="F930" s="133"/>
      <c r="G930" s="77"/>
      <c r="H930" s="75"/>
      <c r="I930" s="133"/>
      <c r="J930" s="77"/>
      <c r="K930" s="75"/>
      <c r="L930" s="133"/>
      <c r="M930" s="77"/>
      <c r="N930" s="75"/>
      <c r="O930" s="133"/>
      <c r="P930" s="77"/>
      <c r="Q930" s="75"/>
      <c r="R930" s="133"/>
      <c r="S930" s="77"/>
      <c r="T930" s="75"/>
      <c r="U930" s="133"/>
    </row>
    <row r="931" spans="1:21" ht="15.75" customHeight="1" x14ac:dyDescent="0.25">
      <c r="A931" s="4"/>
      <c r="D931" s="77"/>
      <c r="E931" s="75"/>
      <c r="F931" s="133"/>
      <c r="G931" s="77"/>
      <c r="H931" s="75"/>
      <c r="I931" s="133"/>
      <c r="J931" s="77"/>
      <c r="K931" s="75"/>
      <c r="L931" s="133"/>
      <c r="M931" s="77"/>
      <c r="N931" s="75"/>
      <c r="O931" s="133"/>
      <c r="P931" s="77"/>
      <c r="Q931" s="75"/>
      <c r="R931" s="133"/>
      <c r="S931" s="77"/>
      <c r="T931" s="75"/>
      <c r="U931" s="133"/>
    </row>
    <row r="932" spans="1:21" ht="15.75" customHeight="1" x14ac:dyDescent="0.25">
      <c r="A932" s="4"/>
      <c r="D932" s="77"/>
      <c r="E932" s="75"/>
      <c r="F932" s="133"/>
      <c r="G932" s="77"/>
      <c r="H932" s="75"/>
      <c r="I932" s="133"/>
      <c r="J932" s="77"/>
      <c r="K932" s="75"/>
      <c r="L932" s="133"/>
      <c r="M932" s="77"/>
      <c r="N932" s="75"/>
      <c r="O932" s="133"/>
      <c r="P932" s="77"/>
      <c r="Q932" s="75"/>
      <c r="R932" s="133"/>
      <c r="S932" s="77"/>
      <c r="T932" s="75"/>
      <c r="U932" s="133"/>
    </row>
    <row r="933" spans="1:21" ht="15.75" customHeight="1" x14ac:dyDescent="0.25">
      <c r="A933" s="4"/>
      <c r="D933" s="77"/>
      <c r="E933" s="75"/>
      <c r="F933" s="133"/>
      <c r="G933" s="77"/>
      <c r="H933" s="75"/>
      <c r="I933" s="133"/>
      <c r="J933" s="77"/>
      <c r="K933" s="75"/>
      <c r="L933" s="133"/>
      <c r="M933" s="77"/>
      <c r="N933" s="75"/>
      <c r="O933" s="133"/>
      <c r="P933" s="77"/>
      <c r="Q933" s="75"/>
      <c r="R933" s="133"/>
      <c r="S933" s="77"/>
      <c r="T933" s="75"/>
      <c r="U933" s="133"/>
    </row>
    <row r="934" spans="1:21" ht="15.75" customHeight="1" x14ac:dyDescent="0.25">
      <c r="A934" s="4"/>
      <c r="D934" s="77"/>
      <c r="E934" s="75"/>
      <c r="F934" s="133"/>
      <c r="G934" s="77"/>
      <c r="H934" s="75"/>
      <c r="I934" s="133"/>
      <c r="J934" s="77"/>
      <c r="K934" s="75"/>
      <c r="L934" s="133"/>
      <c r="M934" s="77"/>
      <c r="N934" s="75"/>
      <c r="O934" s="133"/>
      <c r="P934" s="77"/>
      <c r="Q934" s="75"/>
      <c r="R934" s="133"/>
      <c r="S934" s="77"/>
      <c r="T934" s="75"/>
      <c r="U934" s="133"/>
    </row>
    <row r="935" spans="1:21" ht="15.75" customHeight="1" x14ac:dyDescent="0.25">
      <c r="A935" s="4"/>
      <c r="D935" s="77"/>
      <c r="E935" s="75"/>
      <c r="F935" s="133"/>
      <c r="G935" s="77"/>
      <c r="H935" s="75"/>
      <c r="I935" s="133"/>
      <c r="J935" s="77"/>
      <c r="K935" s="75"/>
      <c r="L935" s="133"/>
      <c r="M935" s="77"/>
      <c r="N935" s="75"/>
      <c r="O935" s="133"/>
      <c r="P935" s="77"/>
      <c r="Q935" s="75"/>
      <c r="R935" s="133"/>
      <c r="S935" s="77"/>
      <c r="T935" s="75"/>
      <c r="U935" s="133"/>
    </row>
    <row r="936" spans="1:21" ht="15.75" customHeight="1" x14ac:dyDescent="0.25">
      <c r="A936" s="4"/>
      <c r="D936" s="77"/>
      <c r="E936" s="75"/>
      <c r="F936" s="133"/>
      <c r="G936" s="77"/>
      <c r="H936" s="75"/>
      <c r="I936" s="133"/>
      <c r="J936" s="77"/>
      <c r="K936" s="75"/>
      <c r="L936" s="133"/>
      <c r="M936" s="77"/>
      <c r="N936" s="75"/>
      <c r="O936" s="133"/>
      <c r="P936" s="77"/>
      <c r="Q936" s="75"/>
      <c r="R936" s="133"/>
      <c r="S936" s="77"/>
      <c r="T936" s="75"/>
      <c r="U936" s="133"/>
    </row>
    <row r="937" spans="1:21" ht="15.75" customHeight="1" x14ac:dyDescent="0.25">
      <c r="A937" s="4"/>
      <c r="D937" s="77"/>
      <c r="E937" s="75"/>
      <c r="F937" s="133"/>
      <c r="G937" s="77"/>
      <c r="H937" s="75"/>
      <c r="I937" s="133"/>
      <c r="J937" s="77"/>
      <c r="K937" s="75"/>
      <c r="L937" s="133"/>
      <c r="M937" s="77"/>
      <c r="N937" s="75"/>
      <c r="O937" s="133"/>
      <c r="P937" s="77"/>
      <c r="Q937" s="75"/>
      <c r="R937" s="133"/>
      <c r="S937" s="77"/>
      <c r="T937" s="75"/>
      <c r="U937" s="133"/>
    </row>
    <row r="938" spans="1:21" ht="15.75" customHeight="1" x14ac:dyDescent="0.25">
      <c r="A938" s="4"/>
      <c r="D938" s="77"/>
      <c r="E938" s="75"/>
      <c r="F938" s="133"/>
      <c r="G938" s="77"/>
      <c r="H938" s="75"/>
      <c r="I938" s="133"/>
      <c r="J938" s="77"/>
      <c r="K938" s="75"/>
      <c r="L938" s="133"/>
      <c r="M938" s="77"/>
      <c r="N938" s="75"/>
      <c r="O938" s="133"/>
      <c r="P938" s="77"/>
      <c r="Q938" s="75"/>
      <c r="R938" s="133"/>
      <c r="S938" s="77"/>
      <c r="T938" s="75"/>
      <c r="U938" s="133"/>
    </row>
    <row r="939" spans="1:21" ht="15.75" customHeight="1" x14ac:dyDescent="0.25">
      <c r="A939" s="4"/>
      <c r="D939" s="77"/>
      <c r="E939" s="75"/>
      <c r="F939" s="133"/>
      <c r="G939" s="77"/>
      <c r="H939" s="75"/>
      <c r="I939" s="133"/>
      <c r="J939" s="77"/>
      <c r="K939" s="75"/>
      <c r="L939" s="133"/>
      <c r="M939" s="77"/>
      <c r="N939" s="75"/>
      <c r="O939" s="133"/>
      <c r="P939" s="77"/>
      <c r="Q939" s="75"/>
      <c r="R939" s="133"/>
      <c r="S939" s="77"/>
      <c r="T939" s="75"/>
      <c r="U939" s="133"/>
    </row>
    <row r="940" spans="1:21" ht="15.75" customHeight="1" x14ac:dyDescent="0.25">
      <c r="A940" s="4"/>
      <c r="D940" s="77"/>
      <c r="E940" s="75"/>
      <c r="F940" s="133"/>
      <c r="G940" s="77"/>
      <c r="H940" s="75"/>
      <c r="I940" s="133"/>
      <c r="J940" s="77"/>
      <c r="K940" s="75"/>
      <c r="L940" s="133"/>
      <c r="M940" s="77"/>
      <c r="N940" s="75"/>
      <c r="O940" s="133"/>
      <c r="P940" s="77"/>
      <c r="Q940" s="75"/>
      <c r="R940" s="133"/>
      <c r="S940" s="77"/>
      <c r="T940" s="75"/>
      <c r="U940" s="133"/>
    </row>
    <row r="941" spans="1:21" ht="15.75" customHeight="1" x14ac:dyDescent="0.25">
      <c r="A941" s="4"/>
      <c r="D941" s="77"/>
      <c r="E941" s="75"/>
      <c r="F941" s="133"/>
      <c r="G941" s="77"/>
      <c r="H941" s="75"/>
      <c r="I941" s="133"/>
      <c r="J941" s="77"/>
      <c r="K941" s="75"/>
      <c r="L941" s="133"/>
      <c r="M941" s="77"/>
      <c r="N941" s="75"/>
      <c r="O941" s="133"/>
      <c r="P941" s="77"/>
      <c r="Q941" s="75"/>
      <c r="R941" s="133"/>
      <c r="S941" s="77"/>
      <c r="T941" s="75"/>
      <c r="U941" s="133"/>
    </row>
    <row r="942" spans="1:21" ht="15.75" customHeight="1" x14ac:dyDescent="0.25">
      <c r="A942" s="4"/>
      <c r="D942" s="77"/>
      <c r="E942" s="75"/>
      <c r="F942" s="133"/>
      <c r="G942" s="77"/>
      <c r="H942" s="75"/>
      <c r="I942" s="133"/>
      <c r="J942" s="77"/>
      <c r="K942" s="75"/>
      <c r="L942" s="133"/>
      <c r="M942" s="77"/>
      <c r="N942" s="75"/>
      <c r="O942" s="133"/>
      <c r="P942" s="77"/>
      <c r="Q942" s="75"/>
      <c r="R942" s="133"/>
      <c r="S942" s="77"/>
      <c r="T942" s="75"/>
      <c r="U942" s="133"/>
    </row>
    <row r="943" spans="1:21" ht="15.75" customHeight="1" x14ac:dyDescent="0.25">
      <c r="A943" s="4"/>
      <c r="D943" s="77"/>
      <c r="E943" s="75"/>
      <c r="F943" s="133"/>
      <c r="G943" s="77"/>
      <c r="H943" s="75"/>
      <c r="I943" s="133"/>
      <c r="J943" s="77"/>
      <c r="K943" s="75"/>
      <c r="L943" s="133"/>
      <c r="M943" s="77"/>
      <c r="N943" s="75"/>
      <c r="O943" s="133"/>
      <c r="P943" s="77"/>
      <c r="Q943" s="75"/>
      <c r="R943" s="133"/>
      <c r="S943" s="77"/>
      <c r="T943" s="75"/>
      <c r="U943" s="133"/>
    </row>
    <row r="944" spans="1:21" ht="15.75" customHeight="1" x14ac:dyDescent="0.25">
      <c r="A944" s="4"/>
      <c r="D944" s="77"/>
      <c r="E944" s="75"/>
      <c r="F944" s="133"/>
      <c r="G944" s="77"/>
      <c r="H944" s="75"/>
      <c r="I944" s="133"/>
      <c r="J944" s="77"/>
      <c r="K944" s="75"/>
      <c r="L944" s="133"/>
      <c r="M944" s="77"/>
      <c r="N944" s="75"/>
      <c r="O944" s="133"/>
      <c r="P944" s="77"/>
      <c r="Q944" s="75"/>
      <c r="R944" s="133"/>
      <c r="S944" s="77"/>
      <c r="T944" s="75"/>
      <c r="U944" s="133"/>
    </row>
    <row r="945" spans="1:21" ht="15.75" customHeight="1" x14ac:dyDescent="0.25">
      <c r="A945" s="4"/>
      <c r="D945" s="77"/>
      <c r="E945" s="75"/>
      <c r="F945" s="133"/>
      <c r="G945" s="77"/>
      <c r="H945" s="75"/>
      <c r="I945" s="133"/>
      <c r="J945" s="77"/>
      <c r="K945" s="75"/>
      <c r="L945" s="133"/>
      <c r="M945" s="77"/>
      <c r="N945" s="75"/>
      <c r="O945" s="133"/>
      <c r="P945" s="77"/>
      <c r="Q945" s="75"/>
      <c r="R945" s="133"/>
      <c r="S945" s="77"/>
      <c r="T945" s="75"/>
      <c r="U945" s="133"/>
    </row>
    <row r="946" spans="1:21" ht="15.75" customHeight="1" x14ac:dyDescent="0.25">
      <c r="A946" s="4"/>
      <c r="D946" s="77"/>
      <c r="E946" s="75"/>
      <c r="F946" s="133"/>
      <c r="G946" s="77"/>
      <c r="H946" s="75"/>
      <c r="I946" s="133"/>
      <c r="J946" s="77"/>
      <c r="K946" s="75"/>
      <c r="L946" s="133"/>
      <c r="M946" s="77"/>
      <c r="N946" s="75"/>
      <c r="O946" s="133"/>
      <c r="P946" s="77"/>
      <c r="Q946" s="75"/>
      <c r="R946" s="133"/>
      <c r="S946" s="77"/>
      <c r="T946" s="75"/>
      <c r="U946" s="133"/>
    </row>
    <row r="947" spans="1:21" ht="15.75" customHeight="1" x14ac:dyDescent="0.25">
      <c r="A947" s="4"/>
      <c r="D947" s="77"/>
      <c r="E947" s="75"/>
      <c r="F947" s="133"/>
      <c r="G947" s="77"/>
      <c r="H947" s="75"/>
      <c r="I947" s="133"/>
      <c r="J947" s="77"/>
      <c r="K947" s="75"/>
      <c r="L947" s="133"/>
      <c r="M947" s="77"/>
      <c r="N947" s="75"/>
      <c r="O947" s="133"/>
      <c r="P947" s="77"/>
      <c r="Q947" s="75"/>
      <c r="R947" s="133"/>
      <c r="S947" s="77"/>
      <c r="T947" s="75"/>
      <c r="U947" s="133"/>
    </row>
    <row r="948" spans="1:21" ht="15.75" customHeight="1" x14ac:dyDescent="0.25">
      <c r="A948" s="4"/>
      <c r="D948" s="77"/>
      <c r="E948" s="75"/>
      <c r="F948" s="133"/>
      <c r="G948" s="77"/>
      <c r="H948" s="75"/>
      <c r="I948" s="133"/>
      <c r="J948" s="77"/>
      <c r="K948" s="75"/>
      <c r="L948" s="133"/>
      <c r="M948" s="77"/>
      <c r="N948" s="75"/>
      <c r="O948" s="133"/>
      <c r="P948" s="77"/>
      <c r="Q948" s="75"/>
      <c r="R948" s="133"/>
      <c r="S948" s="77"/>
      <c r="T948" s="75"/>
      <c r="U948" s="133"/>
    </row>
    <row r="949" spans="1:21" ht="15.75" customHeight="1" x14ac:dyDescent="0.25">
      <c r="A949" s="4"/>
      <c r="D949" s="77"/>
      <c r="E949" s="75"/>
      <c r="F949" s="133"/>
      <c r="G949" s="77"/>
      <c r="H949" s="75"/>
      <c r="I949" s="133"/>
      <c r="J949" s="77"/>
      <c r="K949" s="75"/>
      <c r="L949" s="133"/>
      <c r="M949" s="77"/>
      <c r="N949" s="75"/>
      <c r="O949" s="133"/>
      <c r="P949" s="77"/>
      <c r="Q949" s="75"/>
      <c r="R949" s="133"/>
      <c r="S949" s="77"/>
      <c r="T949" s="75"/>
      <c r="U949" s="133"/>
    </row>
    <row r="950" spans="1:21" ht="15.75" customHeight="1" x14ac:dyDescent="0.25">
      <c r="A950" s="4"/>
      <c r="D950" s="77"/>
      <c r="E950" s="75"/>
      <c r="F950" s="133"/>
      <c r="G950" s="77"/>
      <c r="H950" s="75"/>
      <c r="I950" s="133"/>
      <c r="J950" s="77"/>
      <c r="K950" s="75"/>
      <c r="L950" s="133"/>
      <c r="M950" s="77"/>
      <c r="N950" s="75"/>
      <c r="O950" s="133"/>
      <c r="P950" s="77"/>
      <c r="Q950" s="75"/>
      <c r="R950" s="133"/>
      <c r="S950" s="77"/>
      <c r="T950" s="75"/>
      <c r="U950" s="133"/>
    </row>
    <row r="951" spans="1:21" ht="15.75" customHeight="1" x14ac:dyDescent="0.25">
      <c r="A951" s="4"/>
      <c r="D951" s="77"/>
      <c r="E951" s="75"/>
      <c r="F951" s="133"/>
      <c r="G951" s="77"/>
      <c r="H951" s="75"/>
      <c r="I951" s="133"/>
      <c r="J951" s="77"/>
      <c r="K951" s="75"/>
      <c r="L951" s="133"/>
      <c r="M951" s="77"/>
      <c r="N951" s="75"/>
      <c r="O951" s="133"/>
      <c r="P951" s="77"/>
      <c r="Q951" s="75"/>
      <c r="R951" s="133"/>
      <c r="S951" s="77"/>
      <c r="T951" s="75"/>
      <c r="U951" s="133"/>
    </row>
    <row r="952" spans="1:21" ht="15.75" customHeight="1" x14ac:dyDescent="0.25">
      <c r="A952" s="4"/>
      <c r="D952" s="77"/>
      <c r="E952" s="75"/>
      <c r="F952" s="133"/>
      <c r="G952" s="77"/>
      <c r="H952" s="75"/>
      <c r="I952" s="133"/>
      <c r="J952" s="77"/>
      <c r="K952" s="75"/>
      <c r="L952" s="133"/>
      <c r="M952" s="77"/>
      <c r="N952" s="75"/>
      <c r="O952" s="133"/>
      <c r="P952" s="77"/>
      <c r="Q952" s="75"/>
      <c r="R952" s="133"/>
      <c r="S952" s="77"/>
      <c r="T952" s="75"/>
      <c r="U952" s="133"/>
    </row>
    <row r="953" spans="1:21" ht="15.75" customHeight="1" x14ac:dyDescent="0.25">
      <c r="A953" s="4"/>
      <c r="D953" s="77"/>
      <c r="E953" s="75"/>
      <c r="F953" s="133"/>
      <c r="G953" s="77"/>
      <c r="H953" s="75"/>
      <c r="I953" s="133"/>
      <c r="J953" s="77"/>
      <c r="K953" s="75"/>
      <c r="L953" s="133"/>
      <c r="M953" s="77"/>
      <c r="N953" s="75"/>
      <c r="O953" s="133"/>
      <c r="P953" s="77"/>
      <c r="Q953" s="75"/>
      <c r="R953" s="133"/>
      <c r="S953" s="77"/>
      <c r="T953" s="75"/>
      <c r="U953" s="133"/>
    </row>
    <row r="954" spans="1:21" ht="15.75" customHeight="1" x14ac:dyDescent="0.25">
      <c r="A954" s="4"/>
      <c r="D954" s="77"/>
      <c r="E954" s="75"/>
      <c r="F954" s="133"/>
      <c r="G954" s="77"/>
      <c r="H954" s="75"/>
      <c r="I954" s="133"/>
      <c r="J954" s="77"/>
      <c r="K954" s="75"/>
      <c r="L954" s="133"/>
      <c r="M954" s="77"/>
      <c r="N954" s="75"/>
      <c r="O954" s="133"/>
      <c r="P954" s="77"/>
      <c r="Q954" s="75"/>
      <c r="R954" s="133"/>
      <c r="S954" s="77"/>
      <c r="T954" s="75"/>
      <c r="U954" s="133"/>
    </row>
    <row r="955" spans="1:21" ht="15.75" customHeight="1" x14ac:dyDescent="0.25">
      <c r="A955" s="4"/>
      <c r="D955" s="77"/>
      <c r="E955" s="75"/>
      <c r="F955" s="133"/>
      <c r="G955" s="77"/>
      <c r="H955" s="75"/>
      <c r="I955" s="133"/>
      <c r="J955" s="77"/>
      <c r="K955" s="75"/>
      <c r="L955" s="133"/>
      <c r="M955" s="77"/>
      <c r="N955" s="75"/>
      <c r="O955" s="133"/>
      <c r="P955" s="77"/>
      <c r="Q955" s="75"/>
      <c r="R955" s="133"/>
      <c r="S955" s="77"/>
      <c r="T955" s="75"/>
      <c r="U955" s="133"/>
    </row>
    <row r="956" spans="1:21" ht="15.75" customHeight="1" x14ac:dyDescent="0.25">
      <c r="A956" s="4"/>
      <c r="D956" s="77"/>
      <c r="E956" s="75"/>
      <c r="F956" s="133"/>
      <c r="G956" s="77"/>
      <c r="H956" s="75"/>
      <c r="I956" s="133"/>
      <c r="J956" s="77"/>
      <c r="K956" s="75"/>
      <c r="L956" s="133"/>
      <c r="M956" s="77"/>
      <c r="N956" s="75"/>
      <c r="O956" s="133"/>
      <c r="P956" s="77"/>
      <c r="Q956" s="75"/>
      <c r="R956" s="133"/>
      <c r="S956" s="77"/>
      <c r="T956" s="75"/>
      <c r="U956" s="133"/>
    </row>
    <row r="957" spans="1:21" ht="15.75" customHeight="1" x14ac:dyDescent="0.25">
      <c r="A957" s="4"/>
      <c r="D957" s="77"/>
      <c r="E957" s="75"/>
      <c r="F957" s="133"/>
      <c r="G957" s="77"/>
      <c r="H957" s="75"/>
      <c r="I957" s="133"/>
      <c r="J957" s="77"/>
      <c r="K957" s="75"/>
      <c r="L957" s="133"/>
      <c r="M957" s="77"/>
      <c r="N957" s="75"/>
      <c r="O957" s="133"/>
      <c r="P957" s="77"/>
      <c r="Q957" s="75"/>
      <c r="R957" s="133"/>
      <c r="S957" s="77"/>
      <c r="T957" s="75"/>
      <c r="U957" s="133"/>
    </row>
    <row r="958" spans="1:21" ht="15.75" customHeight="1" x14ac:dyDescent="0.25">
      <c r="A958" s="4"/>
      <c r="D958" s="77"/>
      <c r="E958" s="75"/>
      <c r="F958" s="133"/>
      <c r="G958" s="77"/>
      <c r="H958" s="75"/>
      <c r="I958" s="133"/>
      <c r="J958" s="77"/>
      <c r="K958" s="75"/>
      <c r="L958" s="133"/>
      <c r="M958" s="77"/>
      <c r="N958" s="75"/>
      <c r="O958" s="133"/>
      <c r="P958" s="77"/>
      <c r="Q958" s="75"/>
      <c r="R958" s="133"/>
      <c r="S958" s="77"/>
      <c r="T958" s="75"/>
      <c r="U958" s="133"/>
    </row>
    <row r="959" spans="1:21" ht="15.75" customHeight="1" x14ac:dyDescent="0.25">
      <c r="A959" s="4"/>
      <c r="D959" s="77"/>
      <c r="E959" s="75"/>
      <c r="F959" s="133"/>
      <c r="G959" s="77"/>
      <c r="H959" s="75"/>
      <c r="I959" s="133"/>
      <c r="J959" s="77"/>
      <c r="K959" s="75"/>
      <c r="L959" s="133"/>
      <c r="M959" s="77"/>
      <c r="N959" s="75"/>
      <c r="O959" s="133"/>
      <c r="P959" s="77"/>
      <c r="Q959" s="75"/>
      <c r="R959" s="133"/>
      <c r="S959" s="77"/>
      <c r="T959" s="75"/>
      <c r="U959" s="133"/>
    </row>
    <row r="960" spans="1:21" ht="15.75" customHeight="1" x14ac:dyDescent="0.25">
      <c r="A960" s="4"/>
      <c r="D960" s="77"/>
      <c r="E960" s="75"/>
      <c r="F960" s="133"/>
      <c r="G960" s="77"/>
      <c r="H960" s="75"/>
      <c r="I960" s="133"/>
      <c r="J960" s="77"/>
      <c r="K960" s="75"/>
      <c r="L960" s="133"/>
      <c r="M960" s="77"/>
      <c r="N960" s="75"/>
      <c r="O960" s="133"/>
      <c r="P960" s="77"/>
      <c r="Q960" s="75"/>
      <c r="R960" s="133"/>
      <c r="S960" s="77"/>
      <c r="T960" s="75"/>
      <c r="U960" s="133"/>
    </row>
    <row r="961" spans="1:21" ht="15.75" customHeight="1" x14ac:dyDescent="0.25">
      <c r="A961" s="4"/>
      <c r="D961" s="77"/>
      <c r="E961" s="75"/>
      <c r="F961" s="133"/>
      <c r="G961" s="77"/>
      <c r="H961" s="75"/>
      <c r="I961" s="133"/>
      <c r="J961" s="77"/>
      <c r="K961" s="75"/>
      <c r="L961" s="133"/>
      <c r="M961" s="77"/>
      <c r="N961" s="75"/>
      <c r="O961" s="133"/>
      <c r="P961" s="77"/>
      <c r="Q961" s="75"/>
      <c r="R961" s="133"/>
      <c r="S961" s="77"/>
      <c r="T961" s="75"/>
      <c r="U961" s="133"/>
    </row>
    <row r="962" spans="1:21" ht="15.75" customHeight="1" x14ac:dyDescent="0.25">
      <c r="A962" s="4"/>
      <c r="D962" s="77"/>
      <c r="E962" s="75"/>
      <c r="F962" s="133"/>
      <c r="G962" s="77"/>
      <c r="H962" s="75"/>
      <c r="I962" s="133"/>
      <c r="J962" s="77"/>
      <c r="K962" s="75"/>
      <c r="L962" s="133"/>
      <c r="M962" s="77"/>
      <c r="N962" s="75"/>
      <c r="O962" s="133"/>
      <c r="P962" s="77"/>
      <c r="Q962" s="75"/>
      <c r="R962" s="133"/>
      <c r="S962" s="77"/>
      <c r="T962" s="75"/>
      <c r="U962" s="133"/>
    </row>
    <row r="963" spans="1:21" ht="15.75" customHeight="1" x14ac:dyDescent="0.25">
      <c r="A963" s="4"/>
      <c r="D963" s="77"/>
      <c r="E963" s="75"/>
      <c r="F963" s="133"/>
      <c r="G963" s="77"/>
      <c r="H963" s="75"/>
      <c r="I963" s="133"/>
      <c r="J963" s="77"/>
      <c r="K963" s="75"/>
      <c r="L963" s="133"/>
      <c r="M963" s="77"/>
      <c r="N963" s="75"/>
      <c r="O963" s="133"/>
      <c r="P963" s="77"/>
      <c r="Q963" s="75"/>
      <c r="R963" s="133"/>
      <c r="S963" s="77"/>
      <c r="T963" s="75"/>
      <c r="U963" s="133"/>
    </row>
    <row r="964" spans="1:21" ht="15.75" customHeight="1" x14ac:dyDescent="0.25">
      <c r="A964" s="4"/>
      <c r="D964" s="77"/>
      <c r="E964" s="75"/>
      <c r="F964" s="133"/>
      <c r="G964" s="77"/>
      <c r="H964" s="75"/>
      <c r="I964" s="133"/>
      <c r="J964" s="77"/>
      <c r="K964" s="75"/>
      <c r="L964" s="133"/>
      <c r="M964" s="77"/>
      <c r="N964" s="75"/>
      <c r="O964" s="133"/>
      <c r="P964" s="77"/>
      <c r="Q964" s="75"/>
      <c r="R964" s="133"/>
      <c r="S964" s="77"/>
      <c r="T964" s="75"/>
      <c r="U964" s="133"/>
    </row>
    <row r="965" spans="1:21" ht="15.75" customHeight="1" x14ac:dyDescent="0.25">
      <c r="A965" s="4"/>
      <c r="D965" s="77"/>
      <c r="E965" s="75"/>
      <c r="F965" s="133"/>
      <c r="G965" s="77"/>
      <c r="H965" s="75"/>
      <c r="I965" s="133"/>
      <c r="J965" s="77"/>
      <c r="K965" s="75"/>
      <c r="L965" s="133"/>
      <c r="M965" s="77"/>
      <c r="N965" s="75"/>
      <c r="O965" s="133"/>
      <c r="P965" s="77"/>
      <c r="Q965" s="75"/>
      <c r="R965" s="133"/>
      <c r="S965" s="77"/>
      <c r="T965" s="75"/>
      <c r="U965" s="133"/>
    </row>
    <row r="966" spans="1:21" ht="15.75" customHeight="1" x14ac:dyDescent="0.25">
      <c r="A966" s="4"/>
      <c r="D966" s="77"/>
      <c r="E966" s="75"/>
      <c r="F966" s="133"/>
      <c r="G966" s="77"/>
      <c r="H966" s="75"/>
      <c r="I966" s="133"/>
      <c r="J966" s="77"/>
      <c r="K966" s="75"/>
      <c r="L966" s="133"/>
      <c r="M966" s="77"/>
      <c r="N966" s="75"/>
      <c r="O966" s="133"/>
      <c r="P966" s="77"/>
      <c r="Q966" s="75"/>
      <c r="R966" s="133"/>
      <c r="S966" s="77"/>
      <c r="T966" s="75"/>
      <c r="U966" s="133"/>
    </row>
    <row r="967" spans="1:21" ht="15.75" customHeight="1" x14ac:dyDescent="0.25">
      <c r="A967" s="4"/>
      <c r="D967" s="77"/>
      <c r="E967" s="75"/>
      <c r="F967" s="133"/>
      <c r="G967" s="77"/>
      <c r="H967" s="75"/>
      <c r="I967" s="133"/>
      <c r="J967" s="77"/>
      <c r="K967" s="75"/>
      <c r="L967" s="133"/>
      <c r="M967" s="77"/>
      <c r="N967" s="75"/>
      <c r="O967" s="133"/>
      <c r="P967" s="77"/>
      <c r="Q967" s="75"/>
      <c r="R967" s="133"/>
      <c r="S967" s="77"/>
      <c r="T967" s="75"/>
      <c r="U967" s="133"/>
    </row>
    <row r="968" spans="1:21" ht="15.75" customHeight="1" x14ac:dyDescent="0.25">
      <c r="A968" s="4"/>
      <c r="D968" s="77"/>
      <c r="E968" s="75"/>
      <c r="F968" s="133"/>
      <c r="G968" s="77"/>
      <c r="H968" s="75"/>
      <c r="I968" s="133"/>
      <c r="J968" s="77"/>
      <c r="K968" s="75"/>
      <c r="L968" s="133"/>
      <c r="M968" s="77"/>
      <c r="N968" s="75"/>
      <c r="O968" s="133"/>
      <c r="P968" s="77"/>
      <c r="Q968" s="75"/>
      <c r="R968" s="133"/>
      <c r="S968" s="77"/>
      <c r="T968" s="75"/>
      <c r="U968" s="133"/>
    </row>
    <row r="969" spans="1:21" ht="15.75" customHeight="1" x14ac:dyDescent="0.25">
      <c r="A969" s="4"/>
      <c r="D969" s="77"/>
      <c r="E969" s="75"/>
      <c r="F969" s="133"/>
      <c r="G969" s="77"/>
      <c r="H969" s="75"/>
      <c r="I969" s="133"/>
      <c r="J969" s="77"/>
      <c r="K969" s="75"/>
      <c r="L969" s="133"/>
      <c r="M969" s="77"/>
      <c r="N969" s="75"/>
      <c r="O969" s="133"/>
      <c r="P969" s="77"/>
      <c r="Q969" s="75"/>
      <c r="R969" s="133"/>
      <c r="S969" s="77"/>
      <c r="T969" s="75"/>
      <c r="U969" s="133"/>
    </row>
    <row r="970" spans="1:21" ht="15.75" customHeight="1" x14ac:dyDescent="0.25">
      <c r="A970" s="4"/>
      <c r="D970" s="77"/>
      <c r="E970" s="75"/>
      <c r="F970" s="133"/>
      <c r="G970" s="77"/>
      <c r="H970" s="75"/>
      <c r="I970" s="133"/>
      <c r="J970" s="77"/>
      <c r="K970" s="75"/>
      <c r="L970" s="133"/>
      <c r="M970" s="77"/>
      <c r="N970" s="75"/>
      <c r="O970" s="133"/>
      <c r="P970" s="77"/>
      <c r="Q970" s="75"/>
      <c r="R970" s="133"/>
      <c r="S970" s="77"/>
      <c r="T970" s="75"/>
      <c r="U970" s="133"/>
    </row>
    <row r="971" spans="1:21" ht="15.75" customHeight="1" x14ac:dyDescent="0.25">
      <c r="A971" s="4"/>
      <c r="D971" s="77"/>
      <c r="E971" s="75"/>
      <c r="F971" s="133"/>
      <c r="G971" s="77"/>
      <c r="H971" s="75"/>
      <c r="I971" s="133"/>
      <c r="J971" s="77"/>
      <c r="K971" s="75"/>
      <c r="L971" s="133"/>
      <c r="M971" s="77"/>
      <c r="N971" s="75"/>
      <c r="O971" s="133"/>
      <c r="P971" s="77"/>
      <c r="Q971" s="75"/>
      <c r="R971" s="133"/>
      <c r="S971" s="77"/>
      <c r="T971" s="75"/>
      <c r="U971" s="133"/>
    </row>
    <row r="972" spans="1:21" ht="15.75" customHeight="1" x14ac:dyDescent="0.25">
      <c r="A972" s="4"/>
      <c r="D972" s="77"/>
      <c r="E972" s="75"/>
      <c r="F972" s="133"/>
      <c r="G972" s="77"/>
      <c r="H972" s="75"/>
      <c r="I972" s="133"/>
      <c r="J972" s="77"/>
      <c r="K972" s="75"/>
      <c r="L972" s="133"/>
      <c r="M972" s="77"/>
      <c r="N972" s="75"/>
      <c r="O972" s="133"/>
      <c r="P972" s="77"/>
      <c r="Q972" s="75"/>
      <c r="R972" s="133"/>
      <c r="S972" s="77"/>
      <c r="T972" s="75"/>
      <c r="U972" s="133"/>
    </row>
    <row r="973" spans="1:21" ht="15.75" customHeight="1" x14ac:dyDescent="0.25">
      <c r="A973" s="4"/>
      <c r="D973" s="77"/>
      <c r="E973" s="75"/>
      <c r="F973" s="133"/>
      <c r="G973" s="77"/>
      <c r="H973" s="75"/>
      <c r="I973" s="133"/>
      <c r="J973" s="77"/>
      <c r="K973" s="75"/>
      <c r="L973" s="133"/>
      <c r="M973" s="77"/>
      <c r="N973" s="75"/>
      <c r="O973" s="133"/>
      <c r="P973" s="77"/>
      <c r="Q973" s="75"/>
      <c r="R973" s="133"/>
      <c r="S973" s="77"/>
      <c r="T973" s="75"/>
      <c r="U973" s="133"/>
    </row>
    <row r="974" spans="1:21" ht="15.75" customHeight="1" x14ac:dyDescent="0.25">
      <c r="A974" s="4"/>
      <c r="D974" s="77"/>
      <c r="E974" s="75"/>
      <c r="F974" s="133"/>
      <c r="G974" s="77"/>
      <c r="H974" s="75"/>
      <c r="I974" s="133"/>
      <c r="J974" s="77"/>
      <c r="K974" s="75"/>
      <c r="L974" s="133"/>
      <c r="M974" s="77"/>
      <c r="N974" s="75"/>
      <c r="O974" s="133"/>
      <c r="P974" s="77"/>
      <c r="Q974" s="75"/>
      <c r="R974" s="133"/>
      <c r="S974" s="77"/>
      <c r="T974" s="75"/>
      <c r="U974" s="133"/>
    </row>
    <row r="975" spans="1:21" ht="15.75" customHeight="1" x14ac:dyDescent="0.25">
      <c r="A975" s="4"/>
      <c r="D975" s="77"/>
      <c r="E975" s="75"/>
      <c r="F975" s="133"/>
      <c r="G975" s="77"/>
      <c r="H975" s="75"/>
      <c r="I975" s="133"/>
      <c r="J975" s="77"/>
      <c r="K975" s="75"/>
      <c r="L975" s="133"/>
      <c r="M975" s="77"/>
      <c r="N975" s="75"/>
      <c r="O975" s="133"/>
      <c r="P975" s="77"/>
      <c r="Q975" s="75"/>
      <c r="R975" s="133"/>
      <c r="S975" s="77"/>
      <c r="T975" s="75"/>
      <c r="U975" s="133"/>
    </row>
    <row r="976" spans="1:21" ht="15.75" customHeight="1" x14ac:dyDescent="0.25">
      <c r="A976" s="4"/>
      <c r="D976" s="77"/>
      <c r="E976" s="75"/>
      <c r="F976" s="133"/>
      <c r="G976" s="77"/>
      <c r="H976" s="75"/>
      <c r="I976" s="133"/>
      <c r="J976" s="77"/>
      <c r="K976" s="75"/>
      <c r="L976" s="133"/>
      <c r="M976" s="77"/>
      <c r="N976" s="75"/>
      <c r="O976" s="133"/>
      <c r="P976" s="77"/>
      <c r="Q976" s="75"/>
      <c r="R976" s="133"/>
      <c r="S976" s="77"/>
      <c r="T976" s="75"/>
      <c r="U976" s="133"/>
    </row>
    <row r="977" spans="1:21" ht="15.75" customHeight="1" x14ac:dyDescent="0.25">
      <c r="A977" s="4"/>
      <c r="D977" s="77"/>
      <c r="E977" s="75"/>
      <c r="F977" s="133"/>
      <c r="G977" s="77"/>
      <c r="H977" s="75"/>
      <c r="I977" s="133"/>
      <c r="J977" s="77"/>
      <c r="K977" s="75"/>
      <c r="L977" s="133"/>
      <c r="M977" s="77"/>
      <c r="N977" s="75"/>
      <c r="O977" s="133"/>
      <c r="P977" s="77"/>
      <c r="Q977" s="75"/>
      <c r="R977" s="133"/>
      <c r="S977" s="77"/>
      <c r="T977" s="75"/>
      <c r="U977" s="133"/>
    </row>
    <row r="978" spans="1:21" ht="15.75" customHeight="1" x14ac:dyDescent="0.25">
      <c r="A978" s="4"/>
      <c r="D978" s="77"/>
      <c r="E978" s="75"/>
      <c r="F978" s="133"/>
      <c r="G978" s="77"/>
      <c r="H978" s="75"/>
      <c r="I978" s="133"/>
      <c r="J978" s="77"/>
      <c r="K978" s="75"/>
      <c r="L978" s="133"/>
      <c r="M978" s="77"/>
      <c r="N978" s="75"/>
      <c r="O978" s="133"/>
      <c r="P978" s="77"/>
      <c r="Q978" s="75"/>
      <c r="R978" s="133"/>
      <c r="S978" s="77"/>
      <c r="T978" s="75"/>
      <c r="U978" s="133"/>
    </row>
    <row r="979" spans="1:21" ht="15.75" customHeight="1" x14ac:dyDescent="0.25">
      <c r="A979" s="4"/>
      <c r="D979" s="77"/>
      <c r="E979" s="75"/>
      <c r="F979" s="133"/>
      <c r="G979" s="77"/>
      <c r="H979" s="75"/>
      <c r="I979" s="133"/>
      <c r="J979" s="77"/>
      <c r="K979" s="75"/>
      <c r="L979" s="133"/>
      <c r="M979" s="77"/>
      <c r="N979" s="75"/>
      <c r="O979" s="133"/>
      <c r="P979" s="77"/>
      <c r="Q979" s="75"/>
      <c r="R979" s="133"/>
      <c r="S979" s="77"/>
      <c r="T979" s="75"/>
      <c r="U979" s="133"/>
    </row>
    <row r="980" spans="1:21" ht="15.75" customHeight="1" x14ac:dyDescent="0.25">
      <c r="A980" s="4"/>
      <c r="D980" s="77"/>
      <c r="E980" s="75"/>
      <c r="F980" s="133"/>
      <c r="G980" s="77"/>
      <c r="H980" s="75"/>
      <c r="I980" s="133"/>
      <c r="J980" s="77"/>
      <c r="K980" s="75"/>
      <c r="L980" s="133"/>
      <c r="M980" s="77"/>
      <c r="N980" s="75"/>
      <c r="O980" s="133"/>
      <c r="P980" s="77"/>
      <c r="Q980" s="75"/>
      <c r="R980" s="133"/>
      <c r="S980" s="77"/>
      <c r="T980" s="75"/>
      <c r="U980" s="133"/>
    </row>
    <row r="981" spans="1:21" ht="15.75" customHeight="1" x14ac:dyDescent="0.25">
      <c r="A981" s="4"/>
      <c r="D981" s="77"/>
      <c r="E981" s="75"/>
      <c r="F981" s="133"/>
      <c r="G981" s="77"/>
      <c r="H981" s="75"/>
      <c r="I981" s="133"/>
      <c r="J981" s="77"/>
      <c r="K981" s="75"/>
      <c r="L981" s="133"/>
      <c r="M981" s="77"/>
      <c r="N981" s="75"/>
      <c r="O981" s="133"/>
      <c r="P981" s="77"/>
      <c r="Q981" s="75"/>
      <c r="R981" s="133"/>
      <c r="S981" s="77"/>
      <c r="T981" s="75"/>
      <c r="U981" s="133"/>
    </row>
    <row r="982" spans="1:21" ht="15.75" customHeight="1" x14ac:dyDescent="0.25">
      <c r="A982" s="4"/>
      <c r="D982" s="77"/>
      <c r="E982" s="75"/>
      <c r="F982" s="133"/>
      <c r="G982" s="77"/>
      <c r="H982" s="75"/>
      <c r="I982" s="133"/>
      <c r="J982" s="77"/>
      <c r="K982" s="75"/>
      <c r="L982" s="133"/>
      <c r="M982" s="77"/>
      <c r="N982" s="75"/>
      <c r="O982" s="133"/>
      <c r="P982" s="77"/>
      <c r="Q982" s="75"/>
      <c r="R982" s="133"/>
      <c r="S982" s="77"/>
      <c r="T982" s="75"/>
      <c r="U982" s="133"/>
    </row>
    <row r="983" spans="1:21" ht="15.75" customHeight="1" x14ac:dyDescent="0.25">
      <c r="A983" s="4"/>
      <c r="D983" s="77"/>
      <c r="E983" s="75"/>
      <c r="F983" s="133"/>
      <c r="G983" s="77"/>
      <c r="H983" s="75"/>
      <c r="I983" s="133"/>
      <c r="J983" s="77"/>
      <c r="K983" s="75"/>
      <c r="L983" s="133"/>
      <c r="M983" s="77"/>
      <c r="N983" s="75"/>
      <c r="O983" s="133"/>
      <c r="P983" s="77"/>
      <c r="Q983" s="75"/>
      <c r="R983" s="133"/>
      <c r="S983" s="77"/>
      <c r="T983" s="75"/>
      <c r="U983" s="133"/>
    </row>
    <row r="984" spans="1:21" ht="15.75" customHeight="1" x14ac:dyDescent="0.25">
      <c r="A984" s="4"/>
      <c r="D984" s="77"/>
      <c r="E984" s="75"/>
      <c r="F984" s="133"/>
      <c r="G984" s="77"/>
      <c r="H984" s="75"/>
      <c r="I984" s="133"/>
      <c r="J984" s="77"/>
      <c r="K984" s="75"/>
      <c r="L984" s="133"/>
      <c r="M984" s="77"/>
      <c r="N984" s="75"/>
      <c r="O984" s="133"/>
      <c r="P984" s="77"/>
      <c r="Q984" s="75"/>
      <c r="R984" s="133"/>
      <c r="S984" s="77"/>
      <c r="T984" s="75"/>
      <c r="U984" s="133"/>
    </row>
    <row r="985" spans="1:21" ht="15.75" customHeight="1" x14ac:dyDescent="0.25">
      <c r="A985" s="4"/>
      <c r="D985" s="77"/>
      <c r="E985" s="75"/>
      <c r="F985" s="133"/>
      <c r="G985" s="77"/>
      <c r="H985" s="75"/>
      <c r="I985" s="133"/>
      <c r="J985" s="77"/>
      <c r="K985" s="75"/>
      <c r="L985" s="133"/>
      <c r="M985" s="77"/>
      <c r="N985" s="75"/>
      <c r="O985" s="133"/>
      <c r="P985" s="77"/>
      <c r="Q985" s="75"/>
      <c r="R985" s="133"/>
      <c r="S985" s="77"/>
      <c r="T985" s="75"/>
      <c r="U985" s="133"/>
    </row>
    <row r="986" spans="1:21" ht="15.75" customHeight="1" x14ac:dyDescent="0.25">
      <c r="A986" s="4"/>
      <c r="D986" s="77"/>
      <c r="E986" s="75"/>
      <c r="F986" s="133"/>
      <c r="G986" s="77"/>
      <c r="H986" s="75"/>
      <c r="I986" s="133"/>
      <c r="J986" s="77"/>
      <c r="K986" s="75"/>
      <c r="L986" s="133"/>
      <c r="M986" s="77"/>
      <c r="N986" s="75"/>
      <c r="O986" s="133"/>
      <c r="P986" s="77"/>
      <c r="Q986" s="75"/>
      <c r="R986" s="133"/>
      <c r="S986" s="77"/>
      <c r="T986" s="75"/>
      <c r="U986" s="133"/>
    </row>
    <row r="987" spans="1:21" ht="15.75" customHeight="1" x14ac:dyDescent="0.25">
      <c r="A987" s="4"/>
      <c r="D987" s="77"/>
      <c r="E987" s="75"/>
      <c r="F987" s="133"/>
      <c r="G987" s="77"/>
      <c r="H987" s="75"/>
      <c r="I987" s="133"/>
      <c r="J987" s="77"/>
      <c r="K987" s="75"/>
      <c r="L987" s="133"/>
      <c r="M987" s="77"/>
      <c r="N987" s="75"/>
      <c r="O987" s="133"/>
      <c r="P987" s="77"/>
      <c r="Q987" s="75"/>
      <c r="R987" s="133"/>
      <c r="S987" s="77"/>
      <c r="T987" s="75"/>
      <c r="U987" s="133"/>
    </row>
    <row r="988" spans="1:21" ht="15.75" customHeight="1" x14ac:dyDescent="0.25">
      <c r="A988" s="4"/>
      <c r="D988" s="77"/>
      <c r="E988" s="75"/>
      <c r="F988" s="133"/>
      <c r="G988" s="77"/>
      <c r="H988" s="75"/>
      <c r="I988" s="133"/>
      <c r="J988" s="77"/>
      <c r="K988" s="75"/>
      <c r="L988" s="133"/>
      <c r="M988" s="77"/>
      <c r="N988" s="75"/>
      <c r="O988" s="133"/>
      <c r="P988" s="77"/>
      <c r="Q988" s="75"/>
      <c r="R988" s="133"/>
      <c r="S988" s="77"/>
      <c r="T988" s="75"/>
      <c r="U988" s="133"/>
    </row>
    <row r="989" spans="1:21" ht="15.75" customHeight="1" x14ac:dyDescent="0.25">
      <c r="A989" s="4"/>
      <c r="D989" s="77"/>
      <c r="E989" s="75"/>
      <c r="F989" s="133"/>
      <c r="G989" s="77"/>
      <c r="H989" s="75"/>
      <c r="I989" s="133"/>
      <c r="J989" s="77"/>
      <c r="K989" s="75"/>
      <c r="L989" s="133"/>
      <c r="M989" s="77"/>
      <c r="N989" s="75"/>
      <c r="O989" s="133"/>
      <c r="P989" s="77"/>
      <c r="Q989" s="75"/>
      <c r="R989" s="133"/>
      <c r="S989" s="77"/>
      <c r="T989" s="75"/>
      <c r="U989" s="133"/>
    </row>
    <row r="990" spans="1:21" ht="15.75" customHeight="1" x14ac:dyDescent="0.25">
      <c r="A990" s="4"/>
      <c r="D990" s="77"/>
      <c r="E990" s="75"/>
      <c r="F990" s="133"/>
      <c r="G990" s="77"/>
      <c r="H990" s="75"/>
      <c r="I990" s="133"/>
      <c r="J990" s="77"/>
      <c r="K990" s="75"/>
      <c r="L990" s="133"/>
      <c r="M990" s="77"/>
      <c r="N990" s="75"/>
      <c r="O990" s="133"/>
      <c r="P990" s="77"/>
      <c r="Q990" s="75"/>
      <c r="R990" s="133"/>
      <c r="S990" s="77"/>
      <c r="T990" s="75"/>
      <c r="U990" s="133"/>
    </row>
    <row r="991" spans="1:21" ht="15.75" customHeight="1" x14ac:dyDescent="0.25">
      <c r="A991" s="4"/>
      <c r="D991" s="77"/>
      <c r="E991" s="75"/>
      <c r="F991" s="133"/>
      <c r="G991" s="77"/>
      <c r="H991" s="75"/>
      <c r="I991" s="133"/>
      <c r="J991" s="77"/>
      <c r="K991" s="75"/>
      <c r="L991" s="133"/>
      <c r="M991" s="77"/>
      <c r="N991" s="75"/>
      <c r="O991" s="133"/>
      <c r="P991" s="77"/>
      <c r="Q991" s="75"/>
      <c r="R991" s="133"/>
      <c r="S991" s="77"/>
      <c r="T991" s="75"/>
      <c r="U991" s="133"/>
    </row>
    <row r="992" spans="1:21" ht="15.75" customHeight="1" x14ac:dyDescent="0.25">
      <c r="A992" s="4"/>
      <c r="D992" s="77"/>
      <c r="E992" s="75"/>
      <c r="F992" s="133"/>
      <c r="G992" s="77"/>
      <c r="H992" s="75"/>
      <c r="I992" s="133"/>
      <c r="J992" s="77"/>
      <c r="K992" s="75"/>
      <c r="L992" s="133"/>
      <c r="M992" s="77"/>
      <c r="N992" s="75"/>
      <c r="O992" s="133"/>
      <c r="P992" s="77"/>
      <c r="Q992" s="75"/>
      <c r="R992" s="133"/>
      <c r="S992" s="77"/>
      <c r="T992" s="75"/>
      <c r="U992" s="133"/>
    </row>
    <row r="993" spans="1:21" ht="15.75" customHeight="1" x14ac:dyDescent="0.25">
      <c r="A993" s="4"/>
      <c r="D993" s="77"/>
      <c r="E993" s="75"/>
      <c r="F993" s="133"/>
      <c r="G993" s="77"/>
      <c r="H993" s="75"/>
      <c r="I993" s="133"/>
      <c r="J993" s="77"/>
      <c r="K993" s="75"/>
      <c r="L993" s="133"/>
      <c r="M993" s="77"/>
      <c r="N993" s="75"/>
      <c r="O993" s="133"/>
      <c r="P993" s="77"/>
      <c r="Q993" s="75"/>
      <c r="R993" s="133"/>
      <c r="S993" s="77"/>
      <c r="T993" s="75"/>
      <c r="U993" s="133"/>
    </row>
    <row r="994" spans="1:21" ht="15.75" customHeight="1" x14ac:dyDescent="0.25">
      <c r="A994" s="4"/>
      <c r="D994" s="77"/>
      <c r="E994" s="75"/>
      <c r="F994" s="133"/>
      <c r="G994" s="77"/>
      <c r="H994" s="75"/>
      <c r="I994" s="133"/>
      <c r="J994" s="77"/>
      <c r="K994" s="75"/>
      <c r="L994" s="133"/>
      <c r="M994" s="77"/>
      <c r="N994" s="75"/>
      <c r="O994" s="133"/>
      <c r="P994" s="77"/>
      <c r="Q994" s="75"/>
      <c r="R994" s="133"/>
      <c r="S994" s="77"/>
      <c r="T994" s="75"/>
      <c r="U994" s="133"/>
    </row>
    <row r="995" spans="1:21" ht="15.75" customHeight="1" x14ac:dyDescent="0.25">
      <c r="A995" s="4"/>
      <c r="D995" s="77"/>
      <c r="E995" s="75"/>
      <c r="F995" s="133"/>
      <c r="G995" s="77"/>
      <c r="H995" s="75"/>
      <c r="I995" s="133"/>
      <c r="J995" s="77"/>
      <c r="K995" s="75"/>
      <c r="L995" s="133"/>
      <c r="M995" s="77"/>
      <c r="N995" s="75"/>
      <c r="O995" s="133"/>
      <c r="P995" s="77"/>
      <c r="Q995" s="75"/>
      <c r="R995" s="133"/>
      <c r="S995" s="77"/>
      <c r="T995" s="75"/>
      <c r="U995" s="133"/>
    </row>
    <row r="996" spans="1:21" ht="15.75" customHeight="1" x14ac:dyDescent="0.25">
      <c r="A996" s="4"/>
      <c r="D996" s="77"/>
      <c r="E996" s="75"/>
      <c r="F996" s="133"/>
      <c r="G996" s="77"/>
      <c r="H996" s="75"/>
      <c r="I996" s="133"/>
      <c r="J996" s="77"/>
      <c r="K996" s="75"/>
      <c r="L996" s="133"/>
      <c r="M996" s="77"/>
      <c r="N996" s="75"/>
      <c r="O996" s="133"/>
      <c r="P996" s="77"/>
      <c r="Q996" s="75"/>
      <c r="R996" s="133"/>
      <c r="S996" s="77"/>
      <c r="T996" s="75"/>
      <c r="U996" s="133"/>
    </row>
    <row r="997" spans="1:21" ht="15.75" customHeight="1" x14ac:dyDescent="0.25">
      <c r="A997" s="4"/>
      <c r="D997" s="77"/>
      <c r="E997" s="75"/>
      <c r="F997" s="133"/>
      <c r="G997" s="77"/>
      <c r="H997" s="75"/>
      <c r="I997" s="133"/>
      <c r="J997" s="77"/>
      <c r="K997" s="75"/>
      <c r="L997" s="133"/>
      <c r="M997" s="77"/>
      <c r="N997" s="75"/>
      <c r="O997" s="133"/>
      <c r="P997" s="77"/>
      <c r="Q997" s="75"/>
      <c r="R997" s="133"/>
      <c r="S997" s="77"/>
      <c r="T997" s="75"/>
      <c r="U997" s="133"/>
    </row>
  </sheetData>
  <mergeCells count="48">
    <mergeCell ref="B59:B60"/>
    <mergeCell ref="B43:B44"/>
    <mergeCell ref="B51:B52"/>
    <mergeCell ref="B53:B54"/>
    <mergeCell ref="B55:B56"/>
    <mergeCell ref="B57:B58"/>
    <mergeCell ref="B75:B76"/>
    <mergeCell ref="B77:B78"/>
    <mergeCell ref="B61:B62"/>
    <mergeCell ref="B73:B74"/>
    <mergeCell ref="B71:B72"/>
    <mergeCell ref="B67:B68"/>
    <mergeCell ref="B69:B70"/>
    <mergeCell ref="B63:B64"/>
    <mergeCell ref="B65:B66"/>
    <mergeCell ref="B83:B84"/>
    <mergeCell ref="B85:B86"/>
    <mergeCell ref="B87:B88"/>
    <mergeCell ref="B81:B82"/>
    <mergeCell ref="B79:B80"/>
    <mergeCell ref="J1:L1"/>
    <mergeCell ref="M1:O1"/>
    <mergeCell ref="P1:R1"/>
    <mergeCell ref="S1:U1"/>
    <mergeCell ref="B33:B34"/>
    <mergeCell ref="A2:B4"/>
    <mergeCell ref="A5:B6"/>
    <mergeCell ref="B21:B22"/>
    <mergeCell ref="B9:B10"/>
    <mergeCell ref="B11:B12"/>
    <mergeCell ref="B13:B14"/>
    <mergeCell ref="B15:B16"/>
    <mergeCell ref="B17:B18"/>
    <mergeCell ref="B19:B20"/>
    <mergeCell ref="D1:F1"/>
    <mergeCell ref="G1:I1"/>
    <mergeCell ref="B25:B26"/>
    <mergeCell ref="B23:B24"/>
    <mergeCell ref="B49:B50"/>
    <mergeCell ref="B45:B46"/>
    <mergeCell ref="B47:B48"/>
    <mergeCell ref="B39:B40"/>
    <mergeCell ref="B35:B36"/>
    <mergeCell ref="B41:B42"/>
    <mergeCell ref="B27:B28"/>
    <mergeCell ref="B29:B30"/>
    <mergeCell ref="B31:B32"/>
    <mergeCell ref="B37:B38"/>
  </mergeCells>
  <dataValidations count="1">
    <dataValidation type="list" allowBlank="1" showErrorMessage="1" sqref="B1" xr:uid="{00000000-0002-0000-0100-000000000000}">
      <formula1>$A$7:$B$7</formula1>
    </dataValidation>
  </dataValidations>
  <pageMargins left="0.511811024" right="0.511811024" top="0.78740157499999996" bottom="0.78740157499999996" header="0" footer="0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</sheetPr>
  <dimension ref="A1:AT1262"/>
  <sheetViews>
    <sheetView zoomScale="55" zoomScaleNormal="55" workbookViewId="0"/>
  </sheetViews>
  <sheetFormatPr defaultColWidth="14.42578125" defaultRowHeight="15" x14ac:dyDescent="0.25"/>
  <cols>
    <col min="1" max="1" width="10.42578125" customWidth="1"/>
    <col min="2" max="2" width="32.7109375" customWidth="1"/>
    <col min="3" max="4" width="15.7109375" customWidth="1"/>
    <col min="5" max="5" width="21.42578125" customWidth="1"/>
    <col min="6" max="6" width="24.7109375" customWidth="1"/>
    <col min="7" max="7" width="13" customWidth="1"/>
    <col min="8" max="9" width="15.7109375" customWidth="1"/>
    <col min="10" max="10" width="13.7109375" customWidth="1"/>
    <col min="11" max="11" width="15.7109375" customWidth="1"/>
    <col min="12" max="13" width="21.42578125" customWidth="1"/>
    <col min="14" max="14" width="24.28515625" customWidth="1"/>
    <col min="15" max="16" width="14.5703125" customWidth="1"/>
    <col min="17" max="17" width="20.42578125" customWidth="1"/>
    <col min="18" max="18" width="22.85546875" customWidth="1"/>
    <col min="19" max="19" width="13.7109375" customWidth="1"/>
    <col min="20" max="21" width="15" customWidth="1"/>
    <col min="22" max="22" width="15.5703125" customWidth="1"/>
    <col min="23" max="23" width="15.140625" customWidth="1"/>
    <col min="24" max="25" width="18.7109375" customWidth="1"/>
    <col min="26" max="27" width="8.85546875" customWidth="1"/>
    <col min="28" max="29" width="17.7109375" customWidth="1"/>
    <col min="30" max="30" width="8.85546875" customWidth="1"/>
    <col min="31" max="35" width="18.42578125" customWidth="1"/>
    <col min="36" max="36" width="9.7109375" customWidth="1"/>
    <col min="37" max="41" width="18.42578125" customWidth="1"/>
    <col min="42" max="42" width="10.28515625" customWidth="1"/>
    <col min="43" max="48" width="18.42578125" customWidth="1"/>
    <col min="49" max="66" width="14.140625" customWidth="1"/>
  </cols>
  <sheetData>
    <row r="1" spans="1:46" ht="32.25" thickBot="1" x14ac:dyDescent="0.55000000000000004">
      <c r="A1" s="11"/>
      <c r="B1" s="339" t="s">
        <v>14</v>
      </c>
      <c r="C1" s="329"/>
      <c r="D1" s="329"/>
      <c r="E1" s="329"/>
      <c r="F1" s="329"/>
      <c r="G1" s="329"/>
      <c r="H1" s="329"/>
      <c r="I1" s="329"/>
      <c r="J1" s="329"/>
      <c r="K1" s="329"/>
      <c r="L1" s="330"/>
      <c r="N1" s="340" t="s">
        <v>18</v>
      </c>
      <c r="O1" s="329"/>
      <c r="P1" s="329"/>
      <c r="Q1" s="329"/>
      <c r="R1" s="329"/>
      <c r="S1" s="329"/>
      <c r="T1" s="329"/>
      <c r="U1" s="329"/>
      <c r="V1" s="329"/>
      <c r="W1" s="329"/>
      <c r="X1" s="330"/>
    </row>
    <row r="2" spans="1:46" x14ac:dyDescent="0.25">
      <c r="A2" s="311" t="s">
        <v>125</v>
      </c>
      <c r="B2" s="314" t="s">
        <v>123</v>
      </c>
      <c r="C2" s="316" t="s">
        <v>157</v>
      </c>
      <c r="D2" s="317"/>
      <c r="E2" s="318"/>
      <c r="F2" s="319" t="s">
        <v>124</v>
      </c>
      <c r="G2" s="324" t="s">
        <v>20</v>
      </c>
      <c r="H2" s="322"/>
      <c r="I2" s="322"/>
      <c r="J2" s="322"/>
      <c r="K2" s="322"/>
      <c r="L2" s="323"/>
      <c r="N2" s="325" t="s">
        <v>123</v>
      </c>
      <c r="O2" s="327" t="s">
        <v>19</v>
      </c>
      <c r="P2" s="322"/>
      <c r="Q2" s="323"/>
      <c r="R2" s="325" t="s">
        <v>124</v>
      </c>
      <c r="S2" s="321" t="s">
        <v>20</v>
      </c>
      <c r="T2" s="322"/>
      <c r="U2" s="322"/>
      <c r="V2" s="322"/>
      <c r="W2" s="322"/>
      <c r="X2" s="323"/>
    </row>
    <row r="3" spans="1:46" ht="43.5" customHeight="1" thickBot="1" x14ac:dyDescent="0.3">
      <c r="A3" s="312"/>
      <c r="B3" s="315"/>
      <c r="C3" s="212" t="s">
        <v>23</v>
      </c>
      <c r="D3" s="254" t="s">
        <v>155</v>
      </c>
      <c r="E3" s="213" t="s">
        <v>24</v>
      </c>
      <c r="F3" s="320"/>
      <c r="G3" s="239" t="s">
        <v>156</v>
      </c>
      <c r="H3" s="239" t="s">
        <v>102</v>
      </c>
      <c r="I3" s="239" t="s">
        <v>103</v>
      </c>
      <c r="J3" s="13" t="s">
        <v>27</v>
      </c>
      <c r="K3" s="16" t="s">
        <v>28</v>
      </c>
      <c r="L3" s="240" t="s">
        <v>104</v>
      </c>
      <c r="N3" s="326"/>
      <c r="O3" s="17" t="s">
        <v>23</v>
      </c>
      <c r="P3" s="239" t="s">
        <v>155</v>
      </c>
      <c r="Q3" s="19" t="s">
        <v>24</v>
      </c>
      <c r="R3" s="326"/>
      <c r="S3" s="239" t="s">
        <v>156</v>
      </c>
      <c r="T3" s="17" t="s">
        <v>26</v>
      </c>
      <c r="U3" s="239" t="s">
        <v>103</v>
      </c>
      <c r="V3" s="13" t="s">
        <v>27</v>
      </c>
      <c r="W3" s="16" t="s">
        <v>28</v>
      </c>
      <c r="X3" s="240" t="s">
        <v>104</v>
      </c>
    </row>
    <row r="4" spans="1:46" ht="15.75" thickBot="1" x14ac:dyDescent="0.3">
      <c r="A4" s="312"/>
      <c r="B4" s="214" t="s">
        <v>95</v>
      </c>
      <c r="C4" s="195"/>
      <c r="D4" s="195"/>
      <c r="E4" s="215"/>
      <c r="F4" s="195"/>
      <c r="G4" s="22"/>
      <c r="H4" s="22"/>
      <c r="I4" s="22"/>
      <c r="J4" s="22"/>
      <c r="K4" s="22"/>
      <c r="L4" s="23"/>
      <c r="N4" s="194" t="s">
        <v>95</v>
      </c>
      <c r="O4" s="25"/>
      <c r="P4" s="25"/>
      <c r="Q4" s="26"/>
      <c r="R4" s="27"/>
      <c r="S4" s="25"/>
      <c r="T4" s="25"/>
      <c r="U4" s="25"/>
      <c r="V4" s="25"/>
      <c r="W4" s="25"/>
      <c r="X4" s="26"/>
      <c r="AD4" s="28"/>
      <c r="AE4" s="338" t="s">
        <v>33</v>
      </c>
      <c r="AF4" s="329"/>
      <c r="AG4" s="329"/>
      <c r="AH4" s="330"/>
      <c r="AI4" s="15"/>
      <c r="AJ4" s="28"/>
      <c r="AK4" s="328" t="s">
        <v>34</v>
      </c>
      <c r="AL4" s="329"/>
      <c r="AM4" s="329"/>
      <c r="AN4" s="330"/>
      <c r="AO4" s="15"/>
      <c r="AP4" s="29"/>
      <c r="AQ4" s="331" t="s">
        <v>35</v>
      </c>
      <c r="AR4" s="289"/>
      <c r="AS4" s="289"/>
      <c r="AT4" s="332"/>
    </row>
    <row r="5" spans="1:46" ht="16.5" thickBot="1" x14ac:dyDescent="0.3">
      <c r="A5" s="312"/>
      <c r="B5" s="216" t="s">
        <v>36</v>
      </c>
      <c r="C5" s="30"/>
      <c r="D5" s="31"/>
      <c r="E5" s="217">
        <f t="shared" ref="E5:E15" si="0">D5*C5</f>
        <v>0</v>
      </c>
      <c r="F5" s="196"/>
      <c r="G5" s="30"/>
      <c r="H5" s="30">
        <f t="shared" ref="H5:H20" si="1">$AB$7</f>
        <v>0</v>
      </c>
      <c r="I5" s="36">
        <f t="shared" ref="I5:I20" si="2">G5*H5</f>
        <v>0</v>
      </c>
      <c r="J5" s="30"/>
      <c r="K5" s="38">
        <f t="shared" ref="K5:K20" si="3">$AB$8</f>
        <v>5.6879999999999997</v>
      </c>
      <c r="L5" s="33">
        <f t="shared" ref="L5:L20" si="4">J5*K5</f>
        <v>0</v>
      </c>
      <c r="N5" s="39" t="s">
        <v>37</v>
      </c>
      <c r="O5" s="30"/>
      <c r="P5" s="31"/>
      <c r="Q5" s="33">
        <f t="shared" ref="Q5:Q9" si="5">P5*O5</f>
        <v>0</v>
      </c>
      <c r="R5" s="34"/>
      <c r="S5" s="30"/>
      <c r="T5" s="30">
        <f t="shared" ref="T5:T20" si="6">$AB$7</f>
        <v>0</v>
      </c>
      <c r="U5" s="36">
        <f t="shared" ref="U5:U20" si="7">S5*T5</f>
        <v>0</v>
      </c>
      <c r="V5" s="30"/>
      <c r="W5" s="38">
        <f t="shared" ref="W5:W20" si="8">$AB$8</f>
        <v>5.6879999999999997</v>
      </c>
      <c r="X5" s="36">
        <f t="shared" ref="X5:X20" si="9">V5*W5</f>
        <v>0</v>
      </c>
      <c r="AD5" s="42" t="s">
        <v>1</v>
      </c>
      <c r="AE5" s="43" t="s">
        <v>38</v>
      </c>
      <c r="AF5" s="44" t="s">
        <v>39</v>
      </c>
      <c r="AG5" s="45" t="s">
        <v>40</v>
      </c>
      <c r="AH5" s="46" t="s">
        <v>41</v>
      </c>
      <c r="AI5" s="4"/>
      <c r="AJ5" s="42" t="s">
        <v>1</v>
      </c>
      <c r="AK5" s="47" t="s">
        <v>38</v>
      </c>
      <c r="AL5" s="48" t="s">
        <v>39</v>
      </c>
      <c r="AM5" s="49" t="s">
        <v>40</v>
      </c>
      <c r="AN5" s="50" t="s">
        <v>41</v>
      </c>
      <c r="AO5" s="4"/>
      <c r="AP5" s="253" t="s">
        <v>1</v>
      </c>
      <c r="AQ5" s="250" t="s">
        <v>38</v>
      </c>
      <c r="AR5" s="251" t="s">
        <v>39</v>
      </c>
      <c r="AS5" s="252" t="s">
        <v>40</v>
      </c>
      <c r="AT5" s="51" t="s">
        <v>41</v>
      </c>
    </row>
    <row r="6" spans="1:46" ht="15.75" x14ac:dyDescent="0.25">
      <c r="A6" s="312"/>
      <c r="B6" s="218" t="s">
        <v>42</v>
      </c>
      <c r="C6" s="52"/>
      <c r="D6" s="53"/>
      <c r="E6" s="217">
        <f t="shared" si="0"/>
        <v>0</v>
      </c>
      <c r="F6" s="197" t="s">
        <v>101</v>
      </c>
      <c r="G6" s="52"/>
      <c r="H6" s="30">
        <f t="shared" si="1"/>
        <v>0</v>
      </c>
      <c r="I6" s="36">
        <f t="shared" si="2"/>
        <v>0</v>
      </c>
      <c r="J6" s="30"/>
      <c r="K6" s="38">
        <f t="shared" si="3"/>
        <v>5.6879999999999997</v>
      </c>
      <c r="L6" s="33">
        <f t="shared" si="4"/>
        <v>0</v>
      </c>
      <c r="N6" s="218" t="s">
        <v>42</v>
      </c>
      <c r="O6" s="52"/>
      <c r="P6" s="53"/>
      <c r="Q6" s="33">
        <f t="shared" si="5"/>
        <v>0</v>
      </c>
      <c r="R6" s="197" t="s">
        <v>101</v>
      </c>
      <c r="S6" s="52"/>
      <c r="T6" s="30">
        <f t="shared" si="6"/>
        <v>0</v>
      </c>
      <c r="U6" s="36">
        <f t="shared" si="7"/>
        <v>0</v>
      </c>
      <c r="V6" s="30"/>
      <c r="W6" s="38">
        <f t="shared" si="8"/>
        <v>5.6879999999999997</v>
      </c>
      <c r="X6" s="36">
        <f t="shared" si="9"/>
        <v>0</v>
      </c>
      <c r="Z6" s="337" t="s">
        <v>43</v>
      </c>
      <c r="AA6" s="322"/>
      <c r="AB6" s="323"/>
      <c r="AC6" s="55"/>
      <c r="AD6" s="56">
        <v>1</v>
      </c>
      <c r="AE6" s="57">
        <f>E41</f>
        <v>383.02000000000004</v>
      </c>
      <c r="AF6" s="57">
        <f>L41</f>
        <v>51.192</v>
      </c>
      <c r="AG6" s="57">
        <f>I41</f>
        <v>0</v>
      </c>
      <c r="AH6" s="58">
        <f>SUM(AE6:AG6)</f>
        <v>434.21200000000005</v>
      </c>
      <c r="AI6" s="59"/>
      <c r="AJ6" s="56">
        <v>1</v>
      </c>
      <c r="AK6" s="57">
        <f>Q41</f>
        <v>0</v>
      </c>
      <c r="AL6" s="57">
        <f>X41</f>
        <v>0</v>
      </c>
      <c r="AM6" s="57">
        <f>U41</f>
        <v>0</v>
      </c>
      <c r="AN6" s="58">
        <f t="shared" ref="AN6:AN35" si="10">SUM(AK6:AM6)</f>
        <v>0</v>
      </c>
      <c r="AO6" s="59"/>
      <c r="AP6" s="56">
        <v>1</v>
      </c>
      <c r="AQ6" s="60">
        <f>AE6+AK6</f>
        <v>383.02000000000004</v>
      </c>
      <c r="AR6" s="57">
        <f t="shared" ref="AR6:AS6" si="11">AF6+AL6</f>
        <v>51.192</v>
      </c>
      <c r="AS6" s="61">
        <f t="shared" si="11"/>
        <v>0</v>
      </c>
      <c r="AT6" s="58">
        <f>SUM(AQ6:AS6)</f>
        <v>434.21200000000005</v>
      </c>
    </row>
    <row r="7" spans="1:46" ht="15.75" x14ac:dyDescent="0.25">
      <c r="A7" s="312"/>
      <c r="B7" s="219" t="s">
        <v>44</v>
      </c>
      <c r="C7" s="30"/>
      <c r="D7" s="31"/>
      <c r="E7" s="217">
        <f>D7*C7</f>
        <v>0</v>
      </c>
      <c r="F7" s="196" t="s">
        <v>44</v>
      </c>
      <c r="G7" s="30"/>
      <c r="H7" s="30">
        <f t="shared" si="1"/>
        <v>0</v>
      </c>
      <c r="I7" s="36">
        <f>H7*G7</f>
        <v>0</v>
      </c>
      <c r="J7" s="30"/>
      <c r="K7" s="38">
        <f t="shared" si="3"/>
        <v>5.6879999999999997</v>
      </c>
      <c r="L7" s="33">
        <f t="shared" si="4"/>
        <v>0</v>
      </c>
      <c r="N7" s="219" t="s">
        <v>44</v>
      </c>
      <c r="O7" s="30"/>
      <c r="P7" s="31"/>
      <c r="Q7" s="33">
        <f t="shared" si="5"/>
        <v>0</v>
      </c>
      <c r="R7" s="196" t="s">
        <v>44</v>
      </c>
      <c r="S7" s="30"/>
      <c r="T7" s="30">
        <f t="shared" si="6"/>
        <v>0</v>
      </c>
      <c r="U7" s="36">
        <f t="shared" si="7"/>
        <v>0</v>
      </c>
      <c r="V7" s="30"/>
      <c r="W7" s="38">
        <f t="shared" si="8"/>
        <v>5.6879999999999997</v>
      </c>
      <c r="X7" s="36">
        <f t="shared" si="9"/>
        <v>0</v>
      </c>
      <c r="Z7" s="333" t="s">
        <v>25</v>
      </c>
      <c r="AA7" s="334"/>
      <c r="AB7" s="256"/>
      <c r="AC7" s="62"/>
      <c r="AD7" s="63">
        <v>2</v>
      </c>
      <c r="AE7" s="64">
        <f>E83</f>
        <v>85.320000000000007</v>
      </c>
      <c r="AF7" s="64">
        <f>L83</f>
        <v>51.192</v>
      </c>
      <c r="AG7" s="64">
        <f>I83</f>
        <v>0</v>
      </c>
      <c r="AH7" s="65">
        <f>SUM(AE7:AG7)</f>
        <v>136.512</v>
      </c>
      <c r="AI7" s="66"/>
      <c r="AJ7" s="63">
        <v>2</v>
      </c>
      <c r="AK7" s="64">
        <f>Q83</f>
        <v>0</v>
      </c>
      <c r="AL7" s="64">
        <f>X83</f>
        <v>0</v>
      </c>
      <c r="AM7" s="64">
        <f>U83</f>
        <v>0</v>
      </c>
      <c r="AN7" s="65">
        <f t="shared" si="10"/>
        <v>0</v>
      </c>
      <c r="AO7" s="66"/>
      <c r="AP7" s="63">
        <v>2</v>
      </c>
      <c r="AQ7" s="67">
        <f t="shared" ref="AQ7:AS7" si="12">AE7+AK7</f>
        <v>85.320000000000007</v>
      </c>
      <c r="AR7" s="64">
        <f t="shared" si="12"/>
        <v>51.192</v>
      </c>
      <c r="AS7" s="68">
        <f t="shared" si="12"/>
        <v>0</v>
      </c>
      <c r="AT7" s="58">
        <f t="shared" ref="AT7:AT35" si="13">SUM(AQ7:AS7)</f>
        <v>136.512</v>
      </c>
    </row>
    <row r="8" spans="1:46" ht="16.5" thickBot="1" x14ac:dyDescent="0.3">
      <c r="A8" s="312"/>
      <c r="B8" s="220"/>
      <c r="C8" s="70"/>
      <c r="D8" s="71"/>
      <c r="E8" s="217">
        <f t="shared" si="0"/>
        <v>0</v>
      </c>
      <c r="F8" s="198"/>
      <c r="G8" s="70"/>
      <c r="H8" s="30">
        <f t="shared" si="1"/>
        <v>0</v>
      </c>
      <c r="I8" s="36">
        <f t="shared" si="2"/>
        <v>0</v>
      </c>
      <c r="J8" s="30"/>
      <c r="K8" s="38">
        <f t="shared" si="3"/>
        <v>5.6879999999999997</v>
      </c>
      <c r="L8" s="33">
        <f t="shared" si="4"/>
        <v>0</v>
      </c>
      <c r="N8" s="220"/>
      <c r="O8" s="70"/>
      <c r="P8" s="71"/>
      <c r="Q8" s="33">
        <f t="shared" si="5"/>
        <v>0</v>
      </c>
      <c r="R8" s="198"/>
      <c r="S8" s="70"/>
      <c r="T8" s="30">
        <f t="shared" si="6"/>
        <v>0</v>
      </c>
      <c r="U8" s="36">
        <f t="shared" si="7"/>
        <v>0</v>
      </c>
      <c r="V8" s="30"/>
      <c r="W8" s="38">
        <f t="shared" si="8"/>
        <v>5.6879999999999997</v>
      </c>
      <c r="X8" s="36">
        <f t="shared" si="9"/>
        <v>0</v>
      </c>
      <c r="Z8" s="335" t="s">
        <v>45</v>
      </c>
      <c r="AA8" s="336"/>
      <c r="AB8" s="257">
        <v>5.6879999999999997</v>
      </c>
      <c r="AC8" s="62"/>
      <c r="AD8" s="56">
        <v>3</v>
      </c>
      <c r="AE8" s="64">
        <f>E125</f>
        <v>85.320000000000007</v>
      </c>
      <c r="AF8" s="64">
        <f>L125</f>
        <v>51.192</v>
      </c>
      <c r="AG8" s="64">
        <f>I125</f>
        <v>0</v>
      </c>
      <c r="AH8" s="65">
        <f t="shared" ref="AH8:AH35" si="14">SUM(AE8:AG8)</f>
        <v>136.512</v>
      </c>
      <c r="AI8" s="66"/>
      <c r="AJ8" s="56">
        <v>3</v>
      </c>
      <c r="AK8" s="64">
        <f>Q125</f>
        <v>0</v>
      </c>
      <c r="AL8" s="64">
        <f>X125</f>
        <v>0</v>
      </c>
      <c r="AM8" s="64">
        <f>U125</f>
        <v>0</v>
      </c>
      <c r="AN8" s="65">
        <f t="shared" si="10"/>
        <v>0</v>
      </c>
      <c r="AO8" s="66"/>
      <c r="AP8" s="56">
        <v>3</v>
      </c>
      <c r="AQ8" s="67">
        <f t="shared" ref="AQ8:AS8" si="15">AE8+AK8</f>
        <v>85.320000000000007</v>
      </c>
      <c r="AR8" s="64">
        <f t="shared" si="15"/>
        <v>51.192</v>
      </c>
      <c r="AS8" s="68">
        <f t="shared" si="15"/>
        <v>0</v>
      </c>
      <c r="AT8" s="58">
        <f t="shared" si="13"/>
        <v>136.512</v>
      </c>
    </row>
    <row r="9" spans="1:46" ht="15.75" x14ac:dyDescent="0.25">
      <c r="A9" s="312"/>
      <c r="B9" s="221" t="s">
        <v>46</v>
      </c>
      <c r="C9" s="30"/>
      <c r="D9" s="31"/>
      <c r="E9" s="217">
        <f t="shared" si="0"/>
        <v>0</v>
      </c>
      <c r="F9" s="199" t="s">
        <v>46</v>
      </c>
      <c r="G9" s="30"/>
      <c r="H9" s="30">
        <f t="shared" si="1"/>
        <v>0</v>
      </c>
      <c r="I9" s="36">
        <f t="shared" si="2"/>
        <v>0</v>
      </c>
      <c r="J9" s="30"/>
      <c r="K9" s="38">
        <f t="shared" si="3"/>
        <v>5.6879999999999997</v>
      </c>
      <c r="L9" s="33">
        <f t="shared" si="4"/>
        <v>0</v>
      </c>
      <c r="N9" s="221" t="s">
        <v>46</v>
      </c>
      <c r="O9" s="30"/>
      <c r="P9" s="31"/>
      <c r="Q9" s="33">
        <f t="shared" si="5"/>
        <v>0</v>
      </c>
      <c r="R9" s="199" t="s">
        <v>46</v>
      </c>
      <c r="S9" s="30"/>
      <c r="T9" s="30">
        <f t="shared" si="6"/>
        <v>0</v>
      </c>
      <c r="U9" s="36">
        <f t="shared" si="7"/>
        <v>0</v>
      </c>
      <c r="V9" s="30"/>
      <c r="W9" s="38">
        <f t="shared" si="8"/>
        <v>5.6879999999999997</v>
      </c>
      <c r="X9" s="36">
        <f t="shared" si="9"/>
        <v>0</v>
      </c>
      <c r="AD9" s="63">
        <v>4</v>
      </c>
      <c r="AE9" s="64">
        <f>E167</f>
        <v>89.720000000000013</v>
      </c>
      <c r="AF9" s="64">
        <f>L167</f>
        <v>51.192</v>
      </c>
      <c r="AG9" s="64">
        <f>I167</f>
        <v>0</v>
      </c>
      <c r="AH9" s="65">
        <f t="shared" si="14"/>
        <v>140.91200000000001</v>
      </c>
      <c r="AI9" s="66"/>
      <c r="AJ9" s="63">
        <v>4</v>
      </c>
      <c r="AK9" s="64">
        <f>Q167</f>
        <v>4.4000000000000004</v>
      </c>
      <c r="AL9" s="64">
        <f>X167</f>
        <v>0</v>
      </c>
      <c r="AM9" s="64">
        <f>U167</f>
        <v>0</v>
      </c>
      <c r="AN9" s="65">
        <f t="shared" si="10"/>
        <v>4.4000000000000004</v>
      </c>
      <c r="AO9" s="66"/>
      <c r="AP9" s="63">
        <v>4</v>
      </c>
      <c r="AQ9" s="67">
        <f t="shared" ref="AQ9:AS9" si="16">AE9+AK9</f>
        <v>94.120000000000019</v>
      </c>
      <c r="AR9" s="64">
        <f t="shared" si="16"/>
        <v>51.192</v>
      </c>
      <c r="AS9" s="68">
        <f t="shared" si="16"/>
        <v>0</v>
      </c>
      <c r="AT9" s="58">
        <f t="shared" si="13"/>
        <v>145.31200000000001</v>
      </c>
    </row>
    <row r="10" spans="1:46" ht="15.75" x14ac:dyDescent="0.25">
      <c r="A10" s="312"/>
      <c r="B10" s="259" t="s">
        <v>167</v>
      </c>
      <c r="C10" s="70">
        <v>50</v>
      </c>
      <c r="D10" s="71">
        <v>0.36</v>
      </c>
      <c r="E10" s="217">
        <f t="shared" si="0"/>
        <v>18</v>
      </c>
      <c r="F10" s="198"/>
      <c r="G10" s="70"/>
      <c r="H10" s="30">
        <f t="shared" si="1"/>
        <v>0</v>
      </c>
      <c r="I10" s="36">
        <f t="shared" si="2"/>
        <v>0</v>
      </c>
      <c r="J10" s="30"/>
      <c r="K10" s="38">
        <f t="shared" si="3"/>
        <v>5.6879999999999997</v>
      </c>
      <c r="L10" s="33">
        <f t="shared" si="4"/>
        <v>0</v>
      </c>
      <c r="N10" s="69"/>
      <c r="O10" s="70"/>
      <c r="P10" s="71"/>
      <c r="Q10" s="33"/>
      <c r="R10" s="198"/>
      <c r="S10" s="70"/>
      <c r="T10" s="30">
        <f t="shared" si="6"/>
        <v>0</v>
      </c>
      <c r="U10" s="36">
        <f t="shared" si="7"/>
        <v>0</v>
      </c>
      <c r="V10" s="30"/>
      <c r="W10" s="38">
        <f t="shared" si="8"/>
        <v>5.6879999999999997</v>
      </c>
      <c r="X10" s="36">
        <f t="shared" si="9"/>
        <v>0</v>
      </c>
      <c r="AD10" s="56">
        <v>5</v>
      </c>
      <c r="AE10" s="64">
        <f>E209</f>
        <v>89.720000000000013</v>
      </c>
      <c r="AF10" s="64">
        <f>L209</f>
        <v>51.192</v>
      </c>
      <c r="AG10" s="64">
        <f>I209</f>
        <v>0</v>
      </c>
      <c r="AH10" s="65">
        <f>SUM(AE10:AG10)</f>
        <v>140.91200000000001</v>
      </c>
      <c r="AI10" s="66"/>
      <c r="AJ10" s="56">
        <v>5</v>
      </c>
      <c r="AK10" s="64">
        <f>Q209</f>
        <v>5.28</v>
      </c>
      <c r="AL10" s="64">
        <f>X209</f>
        <v>0</v>
      </c>
      <c r="AM10" s="64">
        <f>U209</f>
        <v>0</v>
      </c>
      <c r="AN10" s="65">
        <f t="shared" si="10"/>
        <v>5.28</v>
      </c>
      <c r="AO10" s="66"/>
      <c r="AP10" s="56">
        <v>5</v>
      </c>
      <c r="AQ10" s="67">
        <f t="shared" ref="AQ10:AS10" si="17">AE10+AK10</f>
        <v>95.000000000000014</v>
      </c>
      <c r="AR10" s="64">
        <f t="shared" si="17"/>
        <v>51.192</v>
      </c>
      <c r="AS10" s="68">
        <f t="shared" si="17"/>
        <v>0</v>
      </c>
      <c r="AT10" s="58">
        <f t="shared" si="13"/>
        <v>146.19200000000001</v>
      </c>
    </row>
    <row r="11" spans="1:46" ht="15.75" x14ac:dyDescent="0.25">
      <c r="A11" s="312"/>
      <c r="B11" s="259" t="s">
        <v>168</v>
      </c>
      <c r="C11" s="30">
        <v>50</v>
      </c>
      <c r="D11" s="31">
        <v>0.36</v>
      </c>
      <c r="E11" s="217">
        <f t="shared" si="0"/>
        <v>18</v>
      </c>
      <c r="F11" s="200"/>
      <c r="G11" s="30"/>
      <c r="H11" s="30">
        <f t="shared" si="1"/>
        <v>0</v>
      </c>
      <c r="I11" s="36">
        <f t="shared" si="2"/>
        <v>0</v>
      </c>
      <c r="J11" s="30"/>
      <c r="K11" s="38">
        <f t="shared" si="3"/>
        <v>5.6879999999999997</v>
      </c>
      <c r="L11" s="33">
        <f t="shared" si="4"/>
        <v>0</v>
      </c>
      <c r="N11" s="79"/>
      <c r="O11" s="30"/>
      <c r="P11" s="31"/>
      <c r="Q11" s="33"/>
      <c r="R11" s="80"/>
      <c r="S11" s="30"/>
      <c r="T11" s="30">
        <f t="shared" si="6"/>
        <v>0</v>
      </c>
      <c r="U11" s="36">
        <f t="shared" si="7"/>
        <v>0</v>
      </c>
      <c r="V11" s="30"/>
      <c r="W11" s="38">
        <f t="shared" si="8"/>
        <v>5.6879999999999997</v>
      </c>
      <c r="X11" s="36">
        <f t="shared" si="9"/>
        <v>0</v>
      </c>
      <c r="AD11" s="63">
        <v>6</v>
      </c>
      <c r="AE11" s="64">
        <f>E251</f>
        <v>90.600000000000009</v>
      </c>
      <c r="AF11" s="64">
        <f>L251</f>
        <v>51.192</v>
      </c>
      <c r="AG11" s="64">
        <f>I251</f>
        <v>0</v>
      </c>
      <c r="AH11" s="65">
        <f t="shared" si="14"/>
        <v>141.792</v>
      </c>
      <c r="AI11" s="66"/>
      <c r="AJ11" s="63">
        <v>6</v>
      </c>
      <c r="AK11" s="64">
        <f>Q251</f>
        <v>7.04</v>
      </c>
      <c r="AL11" s="64">
        <f>X251</f>
        <v>0</v>
      </c>
      <c r="AM11" s="64">
        <f>U251</f>
        <v>0</v>
      </c>
      <c r="AN11" s="65">
        <f t="shared" si="10"/>
        <v>7.04</v>
      </c>
      <c r="AO11" s="66"/>
      <c r="AP11" s="63">
        <v>6</v>
      </c>
      <c r="AQ11" s="67">
        <f t="shared" ref="AQ11:AS11" si="18">AE11+AK11</f>
        <v>97.640000000000015</v>
      </c>
      <c r="AR11" s="64">
        <f t="shared" si="18"/>
        <v>51.192</v>
      </c>
      <c r="AS11" s="68">
        <f t="shared" si="18"/>
        <v>0</v>
      </c>
      <c r="AT11" s="58">
        <f t="shared" si="13"/>
        <v>148.83200000000002</v>
      </c>
    </row>
    <row r="12" spans="1:46" ht="15.75" x14ac:dyDescent="0.25">
      <c r="A12" s="312"/>
      <c r="B12" s="260" t="s">
        <v>169</v>
      </c>
      <c r="C12" s="70">
        <v>50</v>
      </c>
      <c r="D12" s="71">
        <v>2.13</v>
      </c>
      <c r="E12" s="217">
        <f t="shared" si="0"/>
        <v>106.5</v>
      </c>
      <c r="F12" s="198"/>
      <c r="G12" s="70"/>
      <c r="H12" s="30">
        <f t="shared" si="1"/>
        <v>0</v>
      </c>
      <c r="I12" s="36">
        <f t="shared" si="2"/>
        <v>0</v>
      </c>
      <c r="J12" s="30"/>
      <c r="K12" s="38">
        <f t="shared" si="3"/>
        <v>5.6879999999999997</v>
      </c>
      <c r="L12" s="33">
        <f t="shared" si="4"/>
        <v>0</v>
      </c>
      <c r="N12" s="69"/>
      <c r="O12" s="70"/>
      <c r="P12" s="71"/>
      <c r="Q12" s="33"/>
      <c r="R12" s="69"/>
      <c r="S12" s="70"/>
      <c r="T12" s="30">
        <f t="shared" si="6"/>
        <v>0</v>
      </c>
      <c r="U12" s="36">
        <f t="shared" si="7"/>
        <v>0</v>
      </c>
      <c r="V12" s="30"/>
      <c r="W12" s="38">
        <f t="shared" si="8"/>
        <v>5.6879999999999997</v>
      </c>
      <c r="X12" s="36">
        <f t="shared" si="9"/>
        <v>0</v>
      </c>
      <c r="AD12" s="56">
        <v>7</v>
      </c>
      <c r="AE12" s="64">
        <f>E293</f>
        <v>92.360000000000014</v>
      </c>
      <c r="AF12" s="64">
        <f>L293</f>
        <v>51.192</v>
      </c>
      <c r="AG12" s="64">
        <f>I293</f>
        <v>0</v>
      </c>
      <c r="AH12" s="65">
        <f t="shared" si="14"/>
        <v>143.55200000000002</v>
      </c>
      <c r="AI12" s="66"/>
      <c r="AJ12" s="56">
        <v>7</v>
      </c>
      <c r="AK12" s="64">
        <f>Q293</f>
        <v>8.8000000000000007</v>
      </c>
      <c r="AL12" s="64">
        <f>X293</f>
        <v>0</v>
      </c>
      <c r="AM12" s="64">
        <f>U293</f>
        <v>0</v>
      </c>
      <c r="AN12" s="65">
        <f t="shared" si="10"/>
        <v>8.8000000000000007</v>
      </c>
      <c r="AO12" s="66"/>
      <c r="AP12" s="56">
        <v>7</v>
      </c>
      <c r="AQ12" s="67">
        <f t="shared" ref="AQ12:AS12" si="19">AE12+AK12</f>
        <v>101.16000000000001</v>
      </c>
      <c r="AR12" s="64">
        <f t="shared" si="19"/>
        <v>51.192</v>
      </c>
      <c r="AS12" s="68">
        <f t="shared" si="19"/>
        <v>0</v>
      </c>
      <c r="AT12" s="58">
        <f t="shared" si="13"/>
        <v>152.352</v>
      </c>
    </row>
    <row r="13" spans="1:46" ht="15.75" x14ac:dyDescent="0.25">
      <c r="A13" s="312"/>
      <c r="B13" s="259" t="s">
        <v>170</v>
      </c>
      <c r="C13" s="30">
        <v>50</v>
      </c>
      <c r="D13" s="31">
        <v>7.0000000000000007E-2</v>
      </c>
      <c r="E13" s="217">
        <f t="shared" si="0"/>
        <v>3.5000000000000004</v>
      </c>
      <c r="F13" s="200"/>
      <c r="G13" s="30"/>
      <c r="H13" s="30">
        <f t="shared" si="1"/>
        <v>0</v>
      </c>
      <c r="I13" s="36">
        <f t="shared" si="2"/>
        <v>0</v>
      </c>
      <c r="J13" s="30"/>
      <c r="K13" s="38">
        <f t="shared" si="3"/>
        <v>5.6879999999999997</v>
      </c>
      <c r="L13" s="33">
        <f t="shared" si="4"/>
        <v>0</v>
      </c>
      <c r="N13" s="79"/>
      <c r="O13" s="30"/>
      <c r="P13" s="31"/>
      <c r="Q13" s="33"/>
      <c r="R13" s="80"/>
      <c r="S13" s="30"/>
      <c r="T13" s="30">
        <f t="shared" si="6"/>
        <v>0</v>
      </c>
      <c r="U13" s="36">
        <f t="shared" si="7"/>
        <v>0</v>
      </c>
      <c r="V13" s="30"/>
      <c r="W13" s="38">
        <f t="shared" si="8"/>
        <v>5.6879999999999997</v>
      </c>
      <c r="X13" s="36">
        <f t="shared" si="9"/>
        <v>0</v>
      </c>
      <c r="AD13" s="63">
        <v>8</v>
      </c>
      <c r="AE13" s="64">
        <f>E335</f>
        <v>94.12</v>
      </c>
      <c r="AF13" s="64">
        <f>L335</f>
        <v>51.192</v>
      </c>
      <c r="AG13" s="64">
        <f>I335</f>
        <v>0</v>
      </c>
      <c r="AH13" s="65">
        <f t="shared" si="14"/>
        <v>145.31200000000001</v>
      </c>
      <c r="AI13" s="66"/>
      <c r="AJ13" s="63">
        <v>8</v>
      </c>
      <c r="AK13" s="64">
        <f>Q335</f>
        <v>8.8000000000000007</v>
      </c>
      <c r="AL13" s="64">
        <f>X335</f>
        <v>0</v>
      </c>
      <c r="AM13" s="64">
        <f>U335</f>
        <v>0</v>
      </c>
      <c r="AN13" s="65">
        <f t="shared" si="10"/>
        <v>8.8000000000000007</v>
      </c>
      <c r="AO13" s="66"/>
      <c r="AP13" s="63">
        <v>8</v>
      </c>
      <c r="AQ13" s="67">
        <f t="shared" ref="AQ13:AS13" si="20">AE13+AK13</f>
        <v>102.92</v>
      </c>
      <c r="AR13" s="64">
        <f t="shared" si="20"/>
        <v>51.192</v>
      </c>
      <c r="AS13" s="68">
        <f t="shared" si="20"/>
        <v>0</v>
      </c>
      <c r="AT13" s="58">
        <f t="shared" si="13"/>
        <v>154.11199999999999</v>
      </c>
    </row>
    <row r="14" spans="1:46" ht="15.75" x14ac:dyDescent="0.25">
      <c r="A14" s="312"/>
      <c r="B14" s="259" t="s">
        <v>171</v>
      </c>
      <c r="C14" s="70">
        <v>50</v>
      </c>
      <c r="D14" s="71">
        <v>1.78</v>
      </c>
      <c r="E14" s="217">
        <f t="shared" si="0"/>
        <v>89</v>
      </c>
      <c r="F14" s="198"/>
      <c r="G14" s="70"/>
      <c r="H14" s="30">
        <f t="shared" si="1"/>
        <v>0</v>
      </c>
      <c r="I14" s="36">
        <f t="shared" si="2"/>
        <v>0</v>
      </c>
      <c r="J14" s="30"/>
      <c r="K14" s="38">
        <f t="shared" si="3"/>
        <v>5.6879999999999997</v>
      </c>
      <c r="L14" s="33">
        <f t="shared" si="4"/>
        <v>0</v>
      </c>
      <c r="N14" s="69"/>
      <c r="O14" s="70"/>
      <c r="P14" s="71"/>
      <c r="Q14" s="33"/>
      <c r="R14" s="69"/>
      <c r="S14" s="70"/>
      <c r="T14" s="30">
        <f t="shared" si="6"/>
        <v>0</v>
      </c>
      <c r="U14" s="36">
        <f t="shared" si="7"/>
        <v>0</v>
      </c>
      <c r="V14" s="30"/>
      <c r="W14" s="38">
        <f t="shared" si="8"/>
        <v>5.6879999999999997</v>
      </c>
      <c r="X14" s="36">
        <f t="shared" si="9"/>
        <v>0</v>
      </c>
      <c r="AD14" s="56">
        <v>9</v>
      </c>
      <c r="AE14" s="64">
        <f>E377</f>
        <v>94.12</v>
      </c>
      <c r="AF14" s="64">
        <f>L377</f>
        <v>51.192</v>
      </c>
      <c r="AG14" s="64">
        <f>I377</f>
        <v>0</v>
      </c>
      <c r="AH14" s="65">
        <f t="shared" si="14"/>
        <v>145.31200000000001</v>
      </c>
      <c r="AI14" s="66"/>
      <c r="AJ14" s="56">
        <v>9</v>
      </c>
      <c r="AK14" s="64">
        <f>Q377</f>
        <v>8.8000000000000007</v>
      </c>
      <c r="AL14" s="64">
        <f>X377</f>
        <v>0</v>
      </c>
      <c r="AM14" s="64">
        <f>U377</f>
        <v>0</v>
      </c>
      <c r="AN14" s="65">
        <f t="shared" si="10"/>
        <v>8.8000000000000007</v>
      </c>
      <c r="AO14" s="66"/>
      <c r="AP14" s="56">
        <v>9</v>
      </c>
      <c r="AQ14" s="67">
        <f t="shared" ref="AQ14:AS14" si="21">AE14+AK14</f>
        <v>102.92</v>
      </c>
      <c r="AR14" s="64">
        <f t="shared" si="21"/>
        <v>51.192</v>
      </c>
      <c r="AS14" s="68">
        <f t="shared" si="21"/>
        <v>0</v>
      </c>
      <c r="AT14" s="58">
        <f t="shared" si="13"/>
        <v>154.11199999999999</v>
      </c>
    </row>
    <row r="15" spans="1:46" ht="15.75" x14ac:dyDescent="0.25">
      <c r="A15" s="312"/>
      <c r="B15" s="222" t="s">
        <v>172</v>
      </c>
      <c r="C15" s="30">
        <v>50</v>
      </c>
      <c r="D15" s="31">
        <v>7.0000000000000007E-2</v>
      </c>
      <c r="E15" s="217">
        <f t="shared" si="0"/>
        <v>3.5000000000000004</v>
      </c>
      <c r="F15" s="201"/>
      <c r="G15" s="30"/>
      <c r="H15" s="30">
        <f t="shared" si="1"/>
        <v>0</v>
      </c>
      <c r="I15" s="36">
        <f t="shared" si="2"/>
        <v>0</v>
      </c>
      <c r="J15" s="30"/>
      <c r="K15" s="38">
        <f t="shared" si="3"/>
        <v>5.6879999999999997</v>
      </c>
      <c r="L15" s="33">
        <f t="shared" si="4"/>
        <v>0</v>
      </c>
      <c r="N15" s="81"/>
      <c r="O15" s="30"/>
      <c r="P15" s="31"/>
      <c r="Q15" s="33">
        <f t="shared" ref="Q15:Q20" si="22">P15*O15</f>
        <v>0</v>
      </c>
      <c r="R15" s="81"/>
      <c r="S15" s="30"/>
      <c r="T15" s="30">
        <f t="shared" si="6"/>
        <v>0</v>
      </c>
      <c r="U15" s="36">
        <f t="shared" si="7"/>
        <v>0</v>
      </c>
      <c r="V15" s="30"/>
      <c r="W15" s="38">
        <f t="shared" si="8"/>
        <v>5.6879999999999997</v>
      </c>
      <c r="X15" s="36">
        <f t="shared" si="9"/>
        <v>0</v>
      </c>
      <c r="AD15" s="63">
        <v>10</v>
      </c>
      <c r="AE15" s="64">
        <f>E419</f>
        <v>94.12</v>
      </c>
      <c r="AF15" s="64">
        <f>L419</f>
        <v>51.192</v>
      </c>
      <c r="AG15" s="64">
        <f>I419</f>
        <v>0</v>
      </c>
      <c r="AH15" s="65">
        <f t="shared" si="14"/>
        <v>145.31200000000001</v>
      </c>
      <c r="AI15" s="66"/>
      <c r="AJ15" s="63">
        <v>10</v>
      </c>
      <c r="AK15" s="64">
        <f>Q419</f>
        <v>8.8000000000000007</v>
      </c>
      <c r="AL15" s="64">
        <f>X419</f>
        <v>0</v>
      </c>
      <c r="AM15" s="64">
        <f>U419</f>
        <v>0</v>
      </c>
      <c r="AN15" s="65">
        <f t="shared" si="10"/>
        <v>8.8000000000000007</v>
      </c>
      <c r="AO15" s="66"/>
      <c r="AP15" s="63">
        <v>10</v>
      </c>
      <c r="AQ15" s="67">
        <f t="shared" ref="AQ15:AS15" si="23">AE15+AK15</f>
        <v>102.92</v>
      </c>
      <c r="AR15" s="64">
        <f t="shared" si="23"/>
        <v>51.192</v>
      </c>
      <c r="AS15" s="68">
        <f t="shared" si="23"/>
        <v>0</v>
      </c>
      <c r="AT15" s="58">
        <f t="shared" si="13"/>
        <v>154.11199999999999</v>
      </c>
    </row>
    <row r="16" spans="1:46" ht="15.75" x14ac:dyDescent="0.25">
      <c r="A16" s="312"/>
      <c r="B16" s="259" t="s">
        <v>173</v>
      </c>
      <c r="C16" s="70">
        <v>32</v>
      </c>
      <c r="D16" s="71">
        <v>0.36</v>
      </c>
      <c r="E16" s="217">
        <f t="shared" ref="E16:E20" si="24">D16*C16</f>
        <v>11.52</v>
      </c>
      <c r="F16" s="198"/>
      <c r="G16" s="70"/>
      <c r="H16" s="30">
        <f t="shared" si="1"/>
        <v>0</v>
      </c>
      <c r="I16" s="36">
        <f t="shared" si="2"/>
        <v>0</v>
      </c>
      <c r="J16" s="30"/>
      <c r="K16" s="38">
        <f t="shared" si="3"/>
        <v>5.6879999999999997</v>
      </c>
      <c r="L16" s="33">
        <f t="shared" si="4"/>
        <v>0</v>
      </c>
      <c r="N16" s="69"/>
      <c r="O16" s="70"/>
      <c r="P16" s="71"/>
      <c r="Q16" s="33">
        <f t="shared" si="22"/>
        <v>0</v>
      </c>
      <c r="R16" s="69"/>
      <c r="S16" s="70"/>
      <c r="T16" s="30">
        <f t="shared" si="6"/>
        <v>0</v>
      </c>
      <c r="U16" s="36">
        <f t="shared" si="7"/>
        <v>0</v>
      </c>
      <c r="V16" s="30"/>
      <c r="W16" s="38">
        <f t="shared" si="8"/>
        <v>5.6879999999999997</v>
      </c>
      <c r="X16" s="36">
        <f t="shared" si="9"/>
        <v>0</v>
      </c>
      <c r="AD16" s="56">
        <v>11</v>
      </c>
      <c r="AE16" s="64">
        <f>E461</f>
        <v>94.12</v>
      </c>
      <c r="AF16" s="64">
        <f>L461</f>
        <v>51.192</v>
      </c>
      <c r="AG16" s="64">
        <f>I461</f>
        <v>0</v>
      </c>
      <c r="AH16" s="65">
        <f t="shared" si="14"/>
        <v>145.31200000000001</v>
      </c>
      <c r="AI16" s="66"/>
      <c r="AJ16" s="56">
        <v>11</v>
      </c>
      <c r="AK16" s="64">
        <f>Q461</f>
        <v>8.8000000000000007</v>
      </c>
      <c r="AL16" s="64">
        <f>X461</f>
        <v>0</v>
      </c>
      <c r="AM16" s="64">
        <f>U461</f>
        <v>0</v>
      </c>
      <c r="AN16" s="65">
        <f t="shared" si="10"/>
        <v>8.8000000000000007</v>
      </c>
      <c r="AO16" s="66"/>
      <c r="AP16" s="56">
        <v>11</v>
      </c>
      <c r="AQ16" s="67">
        <f t="shared" ref="AQ16:AS16" si="25">AE16+AK16</f>
        <v>102.92</v>
      </c>
      <c r="AR16" s="64">
        <f t="shared" si="25"/>
        <v>51.192</v>
      </c>
      <c r="AS16" s="68">
        <f t="shared" si="25"/>
        <v>0</v>
      </c>
      <c r="AT16" s="58">
        <f t="shared" si="13"/>
        <v>154.11199999999999</v>
      </c>
    </row>
    <row r="17" spans="1:46" ht="15.75" x14ac:dyDescent="0.25">
      <c r="A17" s="312"/>
      <c r="B17" s="222" t="s">
        <v>176</v>
      </c>
      <c r="C17" s="30">
        <v>32</v>
      </c>
      <c r="D17" s="31">
        <v>1.42</v>
      </c>
      <c r="E17" s="217">
        <f t="shared" si="24"/>
        <v>45.44</v>
      </c>
      <c r="F17" s="201"/>
      <c r="G17" s="30"/>
      <c r="H17" s="30">
        <f t="shared" si="1"/>
        <v>0</v>
      </c>
      <c r="I17" s="36">
        <f t="shared" si="2"/>
        <v>0</v>
      </c>
      <c r="J17" s="30"/>
      <c r="K17" s="38">
        <f t="shared" si="3"/>
        <v>5.6879999999999997</v>
      </c>
      <c r="L17" s="33">
        <f t="shared" si="4"/>
        <v>0</v>
      </c>
      <c r="N17" s="81"/>
      <c r="O17" s="30"/>
      <c r="P17" s="31"/>
      <c r="Q17" s="33">
        <f t="shared" si="22"/>
        <v>0</v>
      </c>
      <c r="R17" s="81"/>
      <c r="S17" s="30"/>
      <c r="T17" s="30">
        <f t="shared" si="6"/>
        <v>0</v>
      </c>
      <c r="U17" s="36">
        <f t="shared" si="7"/>
        <v>0</v>
      </c>
      <c r="V17" s="30"/>
      <c r="W17" s="38">
        <f t="shared" si="8"/>
        <v>5.6879999999999997</v>
      </c>
      <c r="X17" s="36">
        <f t="shared" si="9"/>
        <v>0</v>
      </c>
      <c r="AD17" s="63">
        <v>12</v>
      </c>
      <c r="AE17" s="64">
        <f>E503</f>
        <v>94.12</v>
      </c>
      <c r="AF17" s="64">
        <f>L503</f>
        <v>51.192</v>
      </c>
      <c r="AG17" s="64">
        <f>I503</f>
        <v>0</v>
      </c>
      <c r="AH17" s="65">
        <f t="shared" si="14"/>
        <v>145.31200000000001</v>
      </c>
      <c r="AI17" s="66"/>
      <c r="AJ17" s="63">
        <v>12</v>
      </c>
      <c r="AK17" s="64">
        <f>Q503</f>
        <v>8.8000000000000007</v>
      </c>
      <c r="AL17" s="64">
        <f>X503</f>
        <v>0</v>
      </c>
      <c r="AM17" s="64">
        <f>U503</f>
        <v>0</v>
      </c>
      <c r="AN17" s="65">
        <f t="shared" si="10"/>
        <v>8.8000000000000007</v>
      </c>
      <c r="AO17" s="66"/>
      <c r="AP17" s="63">
        <v>12</v>
      </c>
      <c r="AQ17" s="67">
        <f t="shared" ref="AQ17:AS17" si="26">AE17+AK17</f>
        <v>102.92</v>
      </c>
      <c r="AR17" s="64">
        <f t="shared" si="26"/>
        <v>51.192</v>
      </c>
      <c r="AS17" s="68">
        <f t="shared" si="26"/>
        <v>0</v>
      </c>
      <c r="AT17" s="58">
        <f t="shared" si="13"/>
        <v>154.11199999999999</v>
      </c>
    </row>
    <row r="18" spans="1:46" ht="15.75" x14ac:dyDescent="0.25">
      <c r="A18" s="312"/>
      <c r="B18" s="259" t="s">
        <v>174</v>
      </c>
      <c r="C18" s="70">
        <v>32</v>
      </c>
      <c r="D18" s="71">
        <v>7.0000000000000007E-2</v>
      </c>
      <c r="E18" s="217">
        <f t="shared" si="24"/>
        <v>2.2400000000000002</v>
      </c>
      <c r="F18" s="202"/>
      <c r="G18" s="52"/>
      <c r="H18" s="30">
        <f t="shared" si="1"/>
        <v>0</v>
      </c>
      <c r="I18" s="36">
        <f t="shared" si="2"/>
        <v>0</v>
      </c>
      <c r="J18" s="30"/>
      <c r="K18" s="38">
        <f t="shared" si="3"/>
        <v>5.6879999999999997</v>
      </c>
      <c r="L18" s="33">
        <f t="shared" si="4"/>
        <v>0</v>
      </c>
      <c r="N18" s="69"/>
      <c r="O18" s="70"/>
      <c r="P18" s="71"/>
      <c r="Q18" s="33">
        <f t="shared" si="22"/>
        <v>0</v>
      </c>
      <c r="R18" s="88"/>
      <c r="S18" s="52"/>
      <c r="T18" s="30">
        <f t="shared" si="6"/>
        <v>0</v>
      </c>
      <c r="U18" s="36">
        <f t="shared" si="7"/>
        <v>0</v>
      </c>
      <c r="V18" s="30"/>
      <c r="W18" s="38">
        <f t="shared" si="8"/>
        <v>5.6879999999999997</v>
      </c>
      <c r="X18" s="36">
        <f t="shared" si="9"/>
        <v>0</v>
      </c>
      <c r="AD18" s="56">
        <v>13</v>
      </c>
      <c r="AE18" s="64">
        <f>E545</f>
        <v>94.12</v>
      </c>
      <c r="AF18" s="64">
        <f>L545</f>
        <v>51.192</v>
      </c>
      <c r="AG18" s="64">
        <f>I545</f>
        <v>0</v>
      </c>
      <c r="AH18" s="65">
        <f t="shared" si="14"/>
        <v>145.31200000000001</v>
      </c>
      <c r="AI18" s="66"/>
      <c r="AJ18" s="56">
        <v>13</v>
      </c>
      <c r="AK18" s="64">
        <f>Q545</f>
        <v>8.8000000000000007</v>
      </c>
      <c r="AL18" s="64">
        <f>X545</f>
        <v>0</v>
      </c>
      <c r="AM18" s="64">
        <f>U545</f>
        <v>0</v>
      </c>
      <c r="AN18" s="65">
        <f t="shared" si="10"/>
        <v>8.8000000000000007</v>
      </c>
      <c r="AO18" s="66"/>
      <c r="AP18" s="56">
        <v>13</v>
      </c>
      <c r="AQ18" s="67">
        <f t="shared" ref="AQ18:AS18" si="27">AE18+AK18</f>
        <v>102.92</v>
      </c>
      <c r="AR18" s="64">
        <f t="shared" si="27"/>
        <v>51.192</v>
      </c>
      <c r="AS18" s="68">
        <f t="shared" si="27"/>
        <v>0</v>
      </c>
      <c r="AT18" s="58">
        <f t="shared" si="13"/>
        <v>154.11199999999999</v>
      </c>
    </row>
    <row r="19" spans="1:46" ht="15.75" x14ac:dyDescent="0.25">
      <c r="A19" s="312"/>
      <c r="B19" s="222"/>
      <c r="C19" s="30"/>
      <c r="D19" s="31"/>
      <c r="E19" s="217">
        <f t="shared" si="24"/>
        <v>0</v>
      </c>
      <c r="F19" s="203"/>
      <c r="G19" s="30"/>
      <c r="H19" s="30">
        <f t="shared" si="1"/>
        <v>0</v>
      </c>
      <c r="I19" s="36">
        <f t="shared" si="2"/>
        <v>0</v>
      </c>
      <c r="J19" s="30"/>
      <c r="K19" s="38">
        <f t="shared" si="3"/>
        <v>5.6879999999999997</v>
      </c>
      <c r="L19" s="33">
        <f t="shared" si="4"/>
        <v>0</v>
      </c>
      <c r="N19" s="81"/>
      <c r="O19" s="30"/>
      <c r="P19" s="31"/>
      <c r="Q19" s="33">
        <f t="shared" si="22"/>
        <v>0</v>
      </c>
      <c r="R19" s="90"/>
      <c r="S19" s="30"/>
      <c r="T19" s="30">
        <f t="shared" si="6"/>
        <v>0</v>
      </c>
      <c r="U19" s="36">
        <f t="shared" si="7"/>
        <v>0</v>
      </c>
      <c r="V19" s="30"/>
      <c r="W19" s="38">
        <f t="shared" si="8"/>
        <v>5.6879999999999997</v>
      </c>
      <c r="X19" s="36">
        <f t="shared" si="9"/>
        <v>0</v>
      </c>
      <c r="AD19" s="63">
        <v>14</v>
      </c>
      <c r="AE19" s="64">
        <f>E587</f>
        <v>94.12</v>
      </c>
      <c r="AF19" s="64">
        <f>L587</f>
        <v>51.192</v>
      </c>
      <c r="AG19" s="64">
        <f>I587</f>
        <v>0</v>
      </c>
      <c r="AH19" s="65">
        <f t="shared" si="14"/>
        <v>145.31200000000001</v>
      </c>
      <c r="AI19" s="66"/>
      <c r="AJ19" s="63">
        <v>14</v>
      </c>
      <c r="AK19" s="64">
        <f>Q587</f>
        <v>8.8000000000000007</v>
      </c>
      <c r="AL19" s="64">
        <f>X587</f>
        <v>0</v>
      </c>
      <c r="AM19" s="64">
        <f>U587</f>
        <v>0</v>
      </c>
      <c r="AN19" s="65">
        <f t="shared" si="10"/>
        <v>8.8000000000000007</v>
      </c>
      <c r="AO19" s="66"/>
      <c r="AP19" s="63">
        <v>14</v>
      </c>
      <c r="AQ19" s="67">
        <f t="shared" ref="AQ19:AS19" si="28">AE19+AK19</f>
        <v>102.92</v>
      </c>
      <c r="AR19" s="64">
        <f t="shared" si="28"/>
        <v>51.192</v>
      </c>
      <c r="AS19" s="68">
        <f t="shared" si="28"/>
        <v>0</v>
      </c>
      <c r="AT19" s="58">
        <f t="shared" si="13"/>
        <v>154.11199999999999</v>
      </c>
    </row>
    <row r="20" spans="1:46" ht="15.75" x14ac:dyDescent="0.25">
      <c r="A20" s="312"/>
      <c r="B20" s="220"/>
      <c r="C20" s="70"/>
      <c r="D20" s="71"/>
      <c r="E20" s="223">
        <f t="shared" si="24"/>
        <v>0</v>
      </c>
      <c r="F20" s="198"/>
      <c r="G20" s="70"/>
      <c r="H20" s="30">
        <f t="shared" si="1"/>
        <v>0</v>
      </c>
      <c r="I20" s="36">
        <f t="shared" si="2"/>
        <v>0</v>
      </c>
      <c r="J20" s="30"/>
      <c r="K20" s="38">
        <f t="shared" si="3"/>
        <v>5.6879999999999997</v>
      </c>
      <c r="L20" s="33">
        <f t="shared" si="4"/>
        <v>0</v>
      </c>
      <c r="N20" s="69"/>
      <c r="O20" s="70"/>
      <c r="P20" s="71"/>
      <c r="Q20" s="95">
        <f t="shared" si="22"/>
        <v>0</v>
      </c>
      <c r="R20" s="69"/>
      <c r="S20" s="70"/>
      <c r="T20" s="30">
        <f t="shared" si="6"/>
        <v>0</v>
      </c>
      <c r="U20" s="36">
        <f t="shared" si="7"/>
        <v>0</v>
      </c>
      <c r="V20" s="30"/>
      <c r="W20" s="38">
        <f t="shared" si="8"/>
        <v>5.6879999999999997</v>
      </c>
      <c r="X20" s="36">
        <f t="shared" si="9"/>
        <v>0</v>
      </c>
      <c r="AD20" s="56">
        <v>15</v>
      </c>
      <c r="AE20" s="64">
        <f>E629</f>
        <v>94.12</v>
      </c>
      <c r="AF20" s="64">
        <f>L629</f>
        <v>51.192</v>
      </c>
      <c r="AG20" s="64">
        <f>I629</f>
        <v>0</v>
      </c>
      <c r="AH20" s="65">
        <f t="shared" si="14"/>
        <v>145.31200000000001</v>
      </c>
      <c r="AI20" s="66"/>
      <c r="AJ20" s="56">
        <v>15</v>
      </c>
      <c r="AK20" s="64">
        <f>Q629</f>
        <v>8.8000000000000007</v>
      </c>
      <c r="AL20" s="64">
        <f>X629</f>
        <v>0</v>
      </c>
      <c r="AM20" s="64">
        <f>U629</f>
        <v>0</v>
      </c>
      <c r="AN20" s="65">
        <f t="shared" si="10"/>
        <v>8.8000000000000007</v>
      </c>
      <c r="AO20" s="66"/>
      <c r="AP20" s="56">
        <v>15</v>
      </c>
      <c r="AQ20" s="67">
        <f t="shared" ref="AQ20:AS20" si="29">AE20+AK20</f>
        <v>102.92</v>
      </c>
      <c r="AR20" s="64">
        <f t="shared" si="29"/>
        <v>51.192</v>
      </c>
      <c r="AS20" s="68">
        <f t="shared" si="29"/>
        <v>0</v>
      </c>
      <c r="AT20" s="58">
        <f t="shared" si="13"/>
        <v>154.11199999999999</v>
      </c>
    </row>
    <row r="21" spans="1:46" x14ac:dyDescent="0.25">
      <c r="A21" s="312"/>
      <c r="B21" s="214" t="s">
        <v>96</v>
      </c>
      <c r="C21" s="195"/>
      <c r="D21" s="195"/>
      <c r="E21" s="215"/>
      <c r="F21" s="195"/>
      <c r="G21" s="22"/>
      <c r="H21" s="22"/>
      <c r="I21" s="22"/>
      <c r="J21" s="22"/>
      <c r="K21" s="22"/>
      <c r="L21" s="23"/>
      <c r="N21" s="194" t="s">
        <v>96</v>
      </c>
      <c r="O21" s="25"/>
      <c r="P21" s="25"/>
      <c r="Q21" s="26"/>
      <c r="R21" s="27"/>
      <c r="S21" s="25"/>
      <c r="T21" s="25"/>
      <c r="U21" s="25"/>
      <c r="V21" s="25"/>
      <c r="W21" s="25"/>
      <c r="X21" s="26"/>
      <c r="AD21" s="63">
        <v>16</v>
      </c>
      <c r="AE21" s="64">
        <f>E671</f>
        <v>94.12</v>
      </c>
      <c r="AF21" s="64">
        <f>L671</f>
        <v>51.192</v>
      </c>
      <c r="AG21" s="64">
        <f>I671</f>
        <v>0</v>
      </c>
      <c r="AH21" s="65">
        <f t="shared" si="14"/>
        <v>145.31200000000001</v>
      </c>
      <c r="AI21" s="66"/>
      <c r="AJ21" s="63">
        <v>16</v>
      </c>
      <c r="AK21" s="64">
        <f>Q671</f>
        <v>8.8000000000000007</v>
      </c>
      <c r="AL21" s="64">
        <f>X671</f>
        <v>0</v>
      </c>
      <c r="AM21" s="64">
        <f>U671</f>
        <v>0</v>
      </c>
      <c r="AN21" s="65">
        <f t="shared" si="10"/>
        <v>8.8000000000000007</v>
      </c>
      <c r="AO21" s="66"/>
      <c r="AP21" s="63">
        <v>16</v>
      </c>
      <c r="AQ21" s="67">
        <f t="shared" ref="AQ21:AS21" si="30">AE21+AK21</f>
        <v>102.92</v>
      </c>
      <c r="AR21" s="64">
        <f t="shared" si="30"/>
        <v>51.192</v>
      </c>
      <c r="AS21" s="68">
        <f t="shared" si="30"/>
        <v>0</v>
      </c>
      <c r="AT21" s="58">
        <f t="shared" si="13"/>
        <v>154.11199999999999</v>
      </c>
    </row>
    <row r="22" spans="1:46" ht="15.75" x14ac:dyDescent="0.25">
      <c r="A22" s="312"/>
      <c r="B22" s="224" t="s">
        <v>92</v>
      </c>
      <c r="C22" s="225"/>
      <c r="D22" s="226"/>
      <c r="E22" s="227">
        <f t="shared" ref="E22:E36" si="31">D22*C22</f>
        <v>0</v>
      </c>
      <c r="F22" s="204" t="s">
        <v>92</v>
      </c>
      <c r="G22" s="99"/>
      <c r="H22" s="30">
        <f>$AB$7</f>
        <v>0</v>
      </c>
      <c r="I22" s="36">
        <f t="shared" ref="I22:I36" si="32">G22*H22</f>
        <v>0</v>
      </c>
      <c r="J22" s="30"/>
      <c r="K22" s="38">
        <f t="shared" ref="K22:K36" si="33">$AB$8</f>
        <v>5.6879999999999997</v>
      </c>
      <c r="L22" s="33">
        <f t="shared" ref="L22:L36" si="34">J22*K22</f>
        <v>0</v>
      </c>
      <c r="N22" s="224" t="s">
        <v>92</v>
      </c>
      <c r="O22" s="99"/>
      <c r="P22" s="100"/>
      <c r="Q22" s="101">
        <f t="shared" ref="Q22:Q36" si="35">P22*O22</f>
        <v>0</v>
      </c>
      <c r="R22" s="224" t="s">
        <v>92</v>
      </c>
      <c r="S22" s="99"/>
      <c r="T22" s="30">
        <f t="shared" ref="T22:T36" si="36">$AB$7</f>
        <v>0</v>
      </c>
      <c r="U22" s="36">
        <f t="shared" ref="U22:U36" si="37">S22*T22</f>
        <v>0</v>
      </c>
      <c r="V22" s="30"/>
      <c r="W22" s="38">
        <f t="shared" ref="W22:W36" si="38">$AB$8</f>
        <v>5.6879999999999997</v>
      </c>
      <c r="X22" s="36">
        <f t="shared" ref="X22:X36" si="39">V22*W22</f>
        <v>0</v>
      </c>
      <c r="AD22" s="56">
        <v>17</v>
      </c>
      <c r="AE22" s="64">
        <f>E713</f>
        <v>94.12</v>
      </c>
      <c r="AF22" s="64">
        <f>L713</f>
        <v>51.192</v>
      </c>
      <c r="AG22" s="64">
        <f>I713</f>
        <v>0</v>
      </c>
      <c r="AH22" s="65">
        <f t="shared" si="14"/>
        <v>145.31200000000001</v>
      </c>
      <c r="AI22" s="66"/>
      <c r="AJ22" s="56">
        <v>17</v>
      </c>
      <c r="AK22" s="64">
        <f>Q713</f>
        <v>8.8000000000000007</v>
      </c>
      <c r="AL22" s="64">
        <f>X713</f>
        <v>0</v>
      </c>
      <c r="AM22" s="64">
        <f>U713</f>
        <v>0</v>
      </c>
      <c r="AN22" s="65">
        <f t="shared" si="10"/>
        <v>8.8000000000000007</v>
      </c>
      <c r="AO22" s="66"/>
      <c r="AP22" s="56">
        <v>17</v>
      </c>
      <c r="AQ22" s="67">
        <f t="shared" ref="AQ22:AS22" si="40">AE22+AK22</f>
        <v>102.92</v>
      </c>
      <c r="AR22" s="64">
        <f t="shared" si="40"/>
        <v>51.192</v>
      </c>
      <c r="AS22" s="68">
        <f t="shared" si="40"/>
        <v>0</v>
      </c>
      <c r="AT22" s="58">
        <f t="shared" si="13"/>
        <v>154.11199999999999</v>
      </c>
    </row>
    <row r="23" spans="1:46" ht="15.75" x14ac:dyDescent="0.25">
      <c r="A23" s="312"/>
      <c r="B23" s="260" t="s">
        <v>164</v>
      </c>
      <c r="C23" s="30">
        <v>2</v>
      </c>
      <c r="D23" s="31">
        <v>14.22</v>
      </c>
      <c r="E23" s="217">
        <f t="shared" si="31"/>
        <v>28.44</v>
      </c>
      <c r="F23" s="261" t="s">
        <v>164</v>
      </c>
      <c r="G23" s="30"/>
      <c r="H23" s="30">
        <f t="shared" ref="H23:H36" si="41">$AB$7</f>
        <v>0</v>
      </c>
      <c r="I23" s="36">
        <f t="shared" si="32"/>
        <v>0</v>
      </c>
      <c r="J23" s="30">
        <v>3</v>
      </c>
      <c r="K23" s="38">
        <f t="shared" si="33"/>
        <v>5.6879999999999997</v>
      </c>
      <c r="L23" s="33">
        <f t="shared" si="34"/>
        <v>17.064</v>
      </c>
      <c r="N23" s="228" t="s">
        <v>93</v>
      </c>
      <c r="O23" s="30"/>
      <c r="P23" s="31"/>
      <c r="Q23" s="33">
        <f t="shared" si="35"/>
        <v>0</v>
      </c>
      <c r="R23" s="228" t="s">
        <v>93</v>
      </c>
      <c r="S23" s="30"/>
      <c r="T23" s="30">
        <f t="shared" si="36"/>
        <v>0</v>
      </c>
      <c r="U23" s="36">
        <f t="shared" si="37"/>
        <v>0</v>
      </c>
      <c r="V23" s="30"/>
      <c r="W23" s="38">
        <f t="shared" si="38"/>
        <v>5.6879999999999997</v>
      </c>
      <c r="X23" s="36">
        <f t="shared" si="39"/>
        <v>0</v>
      </c>
      <c r="AD23" s="63">
        <v>18</v>
      </c>
      <c r="AE23" s="64">
        <f>E755</f>
        <v>94.12</v>
      </c>
      <c r="AF23" s="64">
        <f>L755</f>
        <v>51.192</v>
      </c>
      <c r="AG23" s="64">
        <f>I755</f>
        <v>0</v>
      </c>
      <c r="AH23" s="65">
        <f t="shared" si="14"/>
        <v>145.31200000000001</v>
      </c>
      <c r="AI23" s="66"/>
      <c r="AJ23" s="63">
        <v>18</v>
      </c>
      <c r="AK23" s="64">
        <f>Q755</f>
        <v>8.8000000000000007</v>
      </c>
      <c r="AL23" s="64">
        <f>X755</f>
        <v>0</v>
      </c>
      <c r="AM23" s="64">
        <f>U755</f>
        <v>0</v>
      </c>
      <c r="AN23" s="65">
        <f t="shared" si="10"/>
        <v>8.8000000000000007</v>
      </c>
      <c r="AO23" s="66"/>
      <c r="AP23" s="63">
        <v>18</v>
      </c>
      <c r="AQ23" s="67">
        <f t="shared" ref="AQ23:AS23" si="42">AE23+AK23</f>
        <v>102.92</v>
      </c>
      <c r="AR23" s="64">
        <f t="shared" si="42"/>
        <v>51.192</v>
      </c>
      <c r="AS23" s="68">
        <f t="shared" si="42"/>
        <v>0</v>
      </c>
      <c r="AT23" s="58">
        <f t="shared" si="13"/>
        <v>154.11199999999999</v>
      </c>
    </row>
    <row r="24" spans="1:46" ht="15.75" x14ac:dyDescent="0.25">
      <c r="A24" s="312"/>
      <c r="B24" s="259" t="s">
        <v>165</v>
      </c>
      <c r="C24" s="30">
        <v>2</v>
      </c>
      <c r="D24" s="31">
        <v>14.22</v>
      </c>
      <c r="E24" s="217">
        <f t="shared" si="31"/>
        <v>28.44</v>
      </c>
      <c r="F24" s="262" t="s">
        <v>165</v>
      </c>
      <c r="G24" s="70"/>
      <c r="H24" s="30">
        <f t="shared" si="41"/>
        <v>0</v>
      </c>
      <c r="I24" s="36">
        <f t="shared" si="32"/>
        <v>0</v>
      </c>
      <c r="J24" s="30">
        <v>3</v>
      </c>
      <c r="K24" s="38">
        <f t="shared" si="33"/>
        <v>5.6879999999999997</v>
      </c>
      <c r="L24" s="33">
        <f t="shared" si="34"/>
        <v>17.064</v>
      </c>
      <c r="N24" s="220"/>
      <c r="O24" s="70"/>
      <c r="P24" s="71"/>
      <c r="Q24" s="33">
        <f t="shared" si="35"/>
        <v>0</v>
      </c>
      <c r="R24" s="220"/>
      <c r="S24" s="70"/>
      <c r="T24" s="30">
        <f t="shared" si="36"/>
        <v>0</v>
      </c>
      <c r="U24" s="36">
        <f t="shared" si="37"/>
        <v>0</v>
      </c>
      <c r="V24" s="30"/>
      <c r="W24" s="38">
        <f t="shared" si="38"/>
        <v>5.6879999999999997</v>
      </c>
      <c r="X24" s="36">
        <f t="shared" si="39"/>
        <v>0</v>
      </c>
      <c r="AD24" s="56">
        <v>19</v>
      </c>
      <c r="AE24" s="64">
        <f>E797</f>
        <v>94.12</v>
      </c>
      <c r="AF24" s="64">
        <f>L797</f>
        <v>51.192</v>
      </c>
      <c r="AG24" s="64">
        <f>I797</f>
        <v>0</v>
      </c>
      <c r="AH24" s="65">
        <f t="shared" si="14"/>
        <v>145.31200000000001</v>
      </c>
      <c r="AI24" s="66"/>
      <c r="AJ24" s="56">
        <v>19</v>
      </c>
      <c r="AK24" s="64">
        <f>Q797</f>
        <v>8.8000000000000007</v>
      </c>
      <c r="AL24" s="64">
        <f>X797</f>
        <v>0</v>
      </c>
      <c r="AM24" s="64">
        <f>U797</f>
        <v>0</v>
      </c>
      <c r="AN24" s="65">
        <f t="shared" si="10"/>
        <v>8.8000000000000007</v>
      </c>
      <c r="AO24" s="66"/>
      <c r="AP24" s="56">
        <v>19</v>
      </c>
      <c r="AQ24" s="67">
        <f t="shared" ref="AQ24:AS24" si="43">AE24+AK24</f>
        <v>102.92</v>
      </c>
      <c r="AR24" s="64">
        <f t="shared" si="43"/>
        <v>51.192</v>
      </c>
      <c r="AS24" s="68">
        <f t="shared" si="43"/>
        <v>0</v>
      </c>
      <c r="AT24" s="58">
        <f t="shared" si="13"/>
        <v>154.11199999999999</v>
      </c>
    </row>
    <row r="25" spans="1:46" ht="15.75" x14ac:dyDescent="0.25">
      <c r="A25" s="312"/>
      <c r="B25" s="228" t="s">
        <v>94</v>
      </c>
      <c r="C25" s="30"/>
      <c r="D25" s="31"/>
      <c r="E25" s="217">
        <f t="shared" si="31"/>
        <v>0</v>
      </c>
      <c r="F25" s="205" t="s">
        <v>94</v>
      </c>
      <c r="G25" s="30"/>
      <c r="H25" s="30">
        <f t="shared" si="41"/>
        <v>0</v>
      </c>
      <c r="I25" s="36">
        <f t="shared" si="32"/>
        <v>0</v>
      </c>
      <c r="J25" s="30"/>
      <c r="K25" s="38">
        <f t="shared" si="33"/>
        <v>5.6879999999999997</v>
      </c>
      <c r="L25" s="33">
        <f t="shared" si="34"/>
        <v>0</v>
      </c>
      <c r="N25" s="228" t="s">
        <v>94</v>
      </c>
      <c r="O25" s="30"/>
      <c r="P25" s="31"/>
      <c r="Q25" s="33">
        <f t="shared" si="35"/>
        <v>0</v>
      </c>
      <c r="R25" s="228" t="s">
        <v>94</v>
      </c>
      <c r="S25" s="30"/>
      <c r="T25" s="30">
        <f t="shared" si="36"/>
        <v>0</v>
      </c>
      <c r="U25" s="36">
        <f t="shared" si="37"/>
        <v>0</v>
      </c>
      <c r="V25" s="30"/>
      <c r="W25" s="38">
        <f t="shared" si="38"/>
        <v>5.6879999999999997</v>
      </c>
      <c r="X25" s="36">
        <f t="shared" si="39"/>
        <v>0</v>
      </c>
      <c r="AD25" s="63">
        <v>20</v>
      </c>
      <c r="AE25" s="64">
        <f>E839</f>
        <v>94.12</v>
      </c>
      <c r="AF25" s="64">
        <f>L839</f>
        <v>51.192</v>
      </c>
      <c r="AG25" s="64">
        <f>I839</f>
        <v>0</v>
      </c>
      <c r="AH25" s="65">
        <f t="shared" si="14"/>
        <v>145.31200000000001</v>
      </c>
      <c r="AI25" s="66"/>
      <c r="AJ25" s="63">
        <v>20</v>
      </c>
      <c r="AK25" s="64">
        <f>Q839</f>
        <v>8.8000000000000007</v>
      </c>
      <c r="AL25" s="64">
        <f>X839</f>
        <v>0</v>
      </c>
      <c r="AM25" s="64">
        <f>U839</f>
        <v>0</v>
      </c>
      <c r="AN25" s="65">
        <f t="shared" si="10"/>
        <v>8.8000000000000007</v>
      </c>
      <c r="AO25" s="66"/>
      <c r="AP25" s="63">
        <v>20</v>
      </c>
      <c r="AQ25" s="67">
        <f t="shared" ref="AQ25:AS25" si="44">AE25+AK25</f>
        <v>102.92</v>
      </c>
      <c r="AR25" s="64">
        <f t="shared" si="44"/>
        <v>51.192</v>
      </c>
      <c r="AS25" s="68">
        <f t="shared" si="44"/>
        <v>0</v>
      </c>
      <c r="AT25" s="58">
        <f t="shared" si="13"/>
        <v>154.11199999999999</v>
      </c>
    </row>
    <row r="26" spans="1:46" ht="15.75" x14ac:dyDescent="0.25">
      <c r="A26" s="312"/>
      <c r="B26" s="259" t="s">
        <v>175</v>
      </c>
      <c r="C26" s="52">
        <v>2</v>
      </c>
      <c r="D26" s="53">
        <v>14.22</v>
      </c>
      <c r="E26" s="217">
        <f t="shared" si="31"/>
        <v>28.44</v>
      </c>
      <c r="F26" s="259" t="s">
        <v>175</v>
      </c>
      <c r="G26" s="52"/>
      <c r="H26" s="53"/>
      <c r="I26" s="36">
        <f t="shared" si="32"/>
        <v>0</v>
      </c>
      <c r="J26" s="30">
        <v>3</v>
      </c>
      <c r="K26" s="38">
        <f t="shared" si="33"/>
        <v>5.6879999999999997</v>
      </c>
      <c r="L26" s="33">
        <f t="shared" si="34"/>
        <v>17.064</v>
      </c>
      <c r="N26" s="102"/>
      <c r="O26" s="52"/>
      <c r="P26" s="53"/>
      <c r="Q26" s="33">
        <f t="shared" si="35"/>
        <v>0</v>
      </c>
      <c r="R26" s="102"/>
      <c r="S26" s="52"/>
      <c r="T26" s="30">
        <f t="shared" si="36"/>
        <v>0</v>
      </c>
      <c r="U26" s="36">
        <f t="shared" si="37"/>
        <v>0</v>
      </c>
      <c r="V26" s="30"/>
      <c r="W26" s="38">
        <f t="shared" si="38"/>
        <v>5.6879999999999997</v>
      </c>
      <c r="X26" s="36">
        <f t="shared" si="39"/>
        <v>0</v>
      </c>
      <c r="AD26" s="56">
        <v>21</v>
      </c>
      <c r="AE26" s="64">
        <f>E881</f>
        <v>65.680000000000007</v>
      </c>
      <c r="AF26" s="64">
        <f>L881</f>
        <v>34.128</v>
      </c>
      <c r="AG26" s="64">
        <f>I881</f>
        <v>0</v>
      </c>
      <c r="AH26" s="65">
        <f t="shared" si="14"/>
        <v>99.808000000000007</v>
      </c>
      <c r="AI26" s="66"/>
      <c r="AJ26" s="56">
        <v>21</v>
      </c>
      <c r="AK26" s="64">
        <f>Q881</f>
        <v>8.8000000000000007</v>
      </c>
      <c r="AL26" s="64">
        <f>X881</f>
        <v>0</v>
      </c>
      <c r="AM26" s="64">
        <f>U881</f>
        <v>0</v>
      </c>
      <c r="AN26" s="65">
        <f t="shared" si="10"/>
        <v>8.8000000000000007</v>
      </c>
      <c r="AO26" s="66"/>
      <c r="AP26" s="56">
        <v>21</v>
      </c>
      <c r="AQ26" s="67">
        <f t="shared" ref="AQ26:AS26" si="45">AE26+AK26</f>
        <v>74.48</v>
      </c>
      <c r="AR26" s="64">
        <f t="shared" si="45"/>
        <v>34.128</v>
      </c>
      <c r="AS26" s="68">
        <f t="shared" si="45"/>
        <v>0</v>
      </c>
      <c r="AT26" s="58">
        <f t="shared" si="13"/>
        <v>108.608</v>
      </c>
    </row>
    <row r="27" spans="1:46" ht="15.75" x14ac:dyDescent="0.25">
      <c r="A27" s="312"/>
      <c r="B27" s="230"/>
      <c r="C27" s="104"/>
      <c r="D27" s="105"/>
      <c r="E27" s="217">
        <f t="shared" si="31"/>
        <v>0</v>
      </c>
      <c r="F27" s="206"/>
      <c r="G27" s="104"/>
      <c r="H27" s="30">
        <f t="shared" si="41"/>
        <v>0</v>
      </c>
      <c r="I27" s="36">
        <f t="shared" si="32"/>
        <v>0</v>
      </c>
      <c r="J27" s="30"/>
      <c r="K27" s="38">
        <f t="shared" si="33"/>
        <v>5.6879999999999997</v>
      </c>
      <c r="L27" s="33">
        <f t="shared" si="34"/>
        <v>0</v>
      </c>
      <c r="N27" s="103"/>
      <c r="O27" s="104"/>
      <c r="P27" s="105"/>
      <c r="Q27" s="33">
        <f t="shared" si="35"/>
        <v>0</v>
      </c>
      <c r="R27" s="103"/>
      <c r="S27" s="104"/>
      <c r="T27" s="30">
        <f t="shared" si="36"/>
        <v>0</v>
      </c>
      <c r="U27" s="36">
        <f t="shared" si="37"/>
        <v>0</v>
      </c>
      <c r="V27" s="30"/>
      <c r="W27" s="38">
        <f t="shared" si="38"/>
        <v>5.6879999999999997</v>
      </c>
      <c r="X27" s="36">
        <f t="shared" si="39"/>
        <v>0</v>
      </c>
      <c r="AD27" s="63">
        <v>22</v>
      </c>
      <c r="AE27" s="64">
        <f>E923</f>
        <v>65.680000000000007</v>
      </c>
      <c r="AF27" s="64">
        <f>L923</f>
        <v>34.128</v>
      </c>
      <c r="AG27" s="64">
        <f>I923</f>
        <v>0</v>
      </c>
      <c r="AH27" s="65">
        <f t="shared" si="14"/>
        <v>99.808000000000007</v>
      </c>
      <c r="AI27" s="66"/>
      <c r="AJ27" s="63">
        <v>22</v>
      </c>
      <c r="AK27" s="64">
        <f>Q923</f>
        <v>8.8000000000000007</v>
      </c>
      <c r="AL27" s="64">
        <f>X923</f>
        <v>0</v>
      </c>
      <c r="AM27" s="64">
        <f>U923</f>
        <v>0</v>
      </c>
      <c r="AN27" s="65">
        <f t="shared" si="10"/>
        <v>8.8000000000000007</v>
      </c>
      <c r="AO27" s="66"/>
      <c r="AP27" s="63">
        <v>22</v>
      </c>
      <c r="AQ27" s="67">
        <f t="shared" ref="AQ27:AS27" si="46">AE27+AK27</f>
        <v>74.48</v>
      </c>
      <c r="AR27" s="64">
        <f t="shared" si="46"/>
        <v>34.128</v>
      </c>
      <c r="AS27" s="68">
        <f t="shared" si="46"/>
        <v>0</v>
      </c>
      <c r="AT27" s="58">
        <f t="shared" si="13"/>
        <v>108.608</v>
      </c>
    </row>
    <row r="28" spans="1:46" ht="15.75" x14ac:dyDescent="0.25">
      <c r="A28" s="312"/>
      <c r="B28" s="220"/>
      <c r="C28" s="70"/>
      <c r="D28" s="71"/>
      <c r="E28" s="217">
        <f t="shared" si="31"/>
        <v>0</v>
      </c>
      <c r="F28" s="198"/>
      <c r="G28" s="70"/>
      <c r="H28" s="30">
        <f t="shared" si="41"/>
        <v>0</v>
      </c>
      <c r="I28" s="36">
        <f t="shared" si="32"/>
        <v>0</v>
      </c>
      <c r="J28" s="30"/>
      <c r="K28" s="38">
        <f t="shared" si="33"/>
        <v>5.6879999999999997</v>
      </c>
      <c r="L28" s="33">
        <f t="shared" si="34"/>
        <v>0</v>
      </c>
      <c r="N28" s="69"/>
      <c r="O28" s="70"/>
      <c r="P28" s="71"/>
      <c r="Q28" s="33">
        <f t="shared" si="35"/>
        <v>0</v>
      </c>
      <c r="R28" s="69"/>
      <c r="S28" s="70"/>
      <c r="T28" s="30">
        <f t="shared" si="36"/>
        <v>0</v>
      </c>
      <c r="U28" s="36">
        <f t="shared" si="37"/>
        <v>0</v>
      </c>
      <c r="V28" s="30"/>
      <c r="W28" s="38">
        <f t="shared" si="38"/>
        <v>5.6879999999999997</v>
      </c>
      <c r="X28" s="36">
        <f t="shared" si="39"/>
        <v>0</v>
      </c>
      <c r="AD28" s="56">
        <v>23</v>
      </c>
      <c r="AE28" s="64">
        <f>E965</f>
        <v>65.680000000000007</v>
      </c>
      <c r="AF28" s="64">
        <f>L965</f>
        <v>34.128</v>
      </c>
      <c r="AG28" s="64">
        <f>I965</f>
        <v>0</v>
      </c>
      <c r="AH28" s="65">
        <f t="shared" si="14"/>
        <v>99.808000000000007</v>
      </c>
      <c r="AI28" s="66"/>
      <c r="AJ28" s="56">
        <v>23</v>
      </c>
      <c r="AK28" s="64">
        <f>Q965</f>
        <v>8.8000000000000007</v>
      </c>
      <c r="AL28" s="64">
        <f>X965</f>
        <v>0</v>
      </c>
      <c r="AM28" s="64">
        <f>U965</f>
        <v>0</v>
      </c>
      <c r="AN28" s="65">
        <f t="shared" si="10"/>
        <v>8.8000000000000007</v>
      </c>
      <c r="AO28" s="66"/>
      <c r="AP28" s="56">
        <v>23</v>
      </c>
      <c r="AQ28" s="67">
        <f t="shared" ref="AQ28:AS28" si="47">AE28+AK28</f>
        <v>74.48</v>
      </c>
      <c r="AR28" s="64">
        <f t="shared" si="47"/>
        <v>34.128</v>
      </c>
      <c r="AS28" s="68">
        <f t="shared" si="47"/>
        <v>0</v>
      </c>
      <c r="AT28" s="58">
        <f t="shared" si="13"/>
        <v>108.608</v>
      </c>
    </row>
    <row r="29" spans="1:46" ht="15.75" x14ac:dyDescent="0.25">
      <c r="A29" s="312"/>
      <c r="B29" s="230"/>
      <c r="C29" s="104"/>
      <c r="D29" s="105"/>
      <c r="E29" s="217">
        <f t="shared" si="31"/>
        <v>0</v>
      </c>
      <c r="F29" s="265"/>
      <c r="G29" s="104"/>
      <c r="H29" s="30">
        <f t="shared" si="41"/>
        <v>0</v>
      </c>
      <c r="I29" s="36">
        <f t="shared" si="32"/>
        <v>0</v>
      </c>
      <c r="J29" s="30"/>
      <c r="K29" s="38">
        <f t="shared" si="33"/>
        <v>5.6879999999999997</v>
      </c>
      <c r="L29" s="33">
        <f t="shared" si="34"/>
        <v>0</v>
      </c>
      <c r="N29" s="103"/>
      <c r="O29" s="104"/>
      <c r="P29" s="105"/>
      <c r="Q29" s="33">
        <f t="shared" si="35"/>
        <v>0</v>
      </c>
      <c r="R29" s="103"/>
      <c r="S29" s="104"/>
      <c r="T29" s="30">
        <f t="shared" si="36"/>
        <v>0</v>
      </c>
      <c r="U29" s="36">
        <f t="shared" si="37"/>
        <v>0</v>
      </c>
      <c r="V29" s="30"/>
      <c r="W29" s="38">
        <f t="shared" si="38"/>
        <v>5.6879999999999997</v>
      </c>
      <c r="X29" s="36">
        <f t="shared" si="39"/>
        <v>0</v>
      </c>
      <c r="AD29" s="63">
        <v>24</v>
      </c>
      <c r="AE29" s="64">
        <f>E1007</f>
        <v>65.680000000000007</v>
      </c>
      <c r="AF29" s="64">
        <f>L1007</f>
        <v>34.128</v>
      </c>
      <c r="AG29" s="64">
        <f>I1007</f>
        <v>0</v>
      </c>
      <c r="AH29" s="65">
        <f t="shared" si="14"/>
        <v>99.808000000000007</v>
      </c>
      <c r="AI29" s="66"/>
      <c r="AJ29" s="63">
        <v>24</v>
      </c>
      <c r="AK29" s="64">
        <f>Q1007</f>
        <v>8.8000000000000007</v>
      </c>
      <c r="AL29" s="64">
        <f>X1007</f>
        <v>0</v>
      </c>
      <c r="AM29" s="64">
        <f>U1007</f>
        <v>0</v>
      </c>
      <c r="AN29" s="65">
        <f t="shared" si="10"/>
        <v>8.8000000000000007</v>
      </c>
      <c r="AO29" s="66"/>
      <c r="AP29" s="63">
        <v>24</v>
      </c>
      <c r="AQ29" s="67">
        <f t="shared" ref="AQ29:AS29" si="48">AE29+AK29</f>
        <v>74.48</v>
      </c>
      <c r="AR29" s="64">
        <f t="shared" si="48"/>
        <v>34.128</v>
      </c>
      <c r="AS29" s="68">
        <f t="shared" si="48"/>
        <v>0</v>
      </c>
      <c r="AT29" s="58">
        <f t="shared" si="13"/>
        <v>108.608</v>
      </c>
    </row>
    <row r="30" spans="1:46" ht="15.75" x14ac:dyDescent="0.25">
      <c r="A30" s="312"/>
      <c r="B30" s="259"/>
      <c r="C30" s="70"/>
      <c r="D30" s="71"/>
      <c r="E30" s="217">
        <f t="shared" si="31"/>
        <v>0</v>
      </c>
      <c r="F30" s="198"/>
      <c r="G30" s="70"/>
      <c r="H30" s="30">
        <f t="shared" si="41"/>
        <v>0</v>
      </c>
      <c r="I30" s="36">
        <f t="shared" si="32"/>
        <v>0</v>
      </c>
      <c r="J30" s="30"/>
      <c r="K30" s="38">
        <f t="shared" si="33"/>
        <v>5.6879999999999997</v>
      </c>
      <c r="L30" s="33">
        <f t="shared" si="34"/>
        <v>0</v>
      </c>
      <c r="N30" s="69"/>
      <c r="O30" s="70"/>
      <c r="P30" s="71"/>
      <c r="Q30" s="33">
        <f t="shared" si="35"/>
        <v>0</v>
      </c>
      <c r="R30" s="69"/>
      <c r="S30" s="70"/>
      <c r="T30" s="30">
        <f t="shared" si="36"/>
        <v>0</v>
      </c>
      <c r="U30" s="36">
        <f t="shared" si="37"/>
        <v>0</v>
      </c>
      <c r="V30" s="30"/>
      <c r="W30" s="38">
        <f t="shared" si="38"/>
        <v>5.6879999999999997</v>
      </c>
      <c r="X30" s="36">
        <f t="shared" si="39"/>
        <v>0</v>
      </c>
      <c r="AD30" s="56">
        <v>25</v>
      </c>
      <c r="AE30" s="64">
        <f>E1049</f>
        <v>64.8</v>
      </c>
      <c r="AF30" s="64">
        <f>L1049</f>
        <v>34.128</v>
      </c>
      <c r="AG30" s="64">
        <f>I1049</f>
        <v>0</v>
      </c>
      <c r="AH30" s="65">
        <f t="shared" si="14"/>
        <v>98.927999999999997</v>
      </c>
      <c r="AI30" s="66"/>
      <c r="AJ30" s="56">
        <v>25</v>
      </c>
      <c r="AK30" s="64">
        <f>Q1049</f>
        <v>7.92</v>
      </c>
      <c r="AL30" s="64">
        <f>X1049</f>
        <v>0</v>
      </c>
      <c r="AM30" s="64">
        <f>U1049</f>
        <v>0</v>
      </c>
      <c r="AN30" s="65">
        <f t="shared" si="10"/>
        <v>7.92</v>
      </c>
      <c r="AO30" s="66"/>
      <c r="AP30" s="56">
        <v>25</v>
      </c>
      <c r="AQ30" s="67">
        <f t="shared" ref="AQ30:AS30" si="49">AE30+AK30</f>
        <v>72.72</v>
      </c>
      <c r="AR30" s="64">
        <f t="shared" si="49"/>
        <v>34.128</v>
      </c>
      <c r="AS30" s="68">
        <f t="shared" si="49"/>
        <v>0</v>
      </c>
      <c r="AT30" s="58">
        <f t="shared" si="13"/>
        <v>106.848</v>
      </c>
    </row>
    <row r="31" spans="1:46" ht="15.75" x14ac:dyDescent="0.25">
      <c r="A31" s="312"/>
      <c r="B31" s="230"/>
      <c r="C31" s="104"/>
      <c r="D31" s="105"/>
      <c r="E31" s="217">
        <f t="shared" si="31"/>
        <v>0</v>
      </c>
      <c r="F31" s="206"/>
      <c r="G31" s="104"/>
      <c r="H31" s="30">
        <f t="shared" si="41"/>
        <v>0</v>
      </c>
      <c r="I31" s="36">
        <f t="shared" si="32"/>
        <v>0</v>
      </c>
      <c r="J31" s="30"/>
      <c r="K31" s="38">
        <f t="shared" si="33"/>
        <v>5.6879999999999997</v>
      </c>
      <c r="L31" s="33">
        <f t="shared" si="34"/>
        <v>0</v>
      </c>
      <c r="N31" s="103"/>
      <c r="O31" s="104"/>
      <c r="P31" s="105"/>
      <c r="Q31" s="33">
        <f t="shared" si="35"/>
        <v>0</v>
      </c>
      <c r="R31" s="103"/>
      <c r="S31" s="104"/>
      <c r="T31" s="30">
        <f t="shared" si="36"/>
        <v>0</v>
      </c>
      <c r="U31" s="36">
        <f t="shared" si="37"/>
        <v>0</v>
      </c>
      <c r="V31" s="30"/>
      <c r="W31" s="38">
        <f t="shared" si="38"/>
        <v>5.6879999999999997</v>
      </c>
      <c r="X31" s="36">
        <f t="shared" si="39"/>
        <v>0</v>
      </c>
      <c r="AD31" s="63">
        <v>26</v>
      </c>
      <c r="AE31" s="64">
        <f>E1091</f>
        <v>35.480000000000004</v>
      </c>
      <c r="AF31" s="64">
        <f>L1091</f>
        <v>17.064</v>
      </c>
      <c r="AG31" s="64">
        <f>I1091</f>
        <v>0</v>
      </c>
      <c r="AH31" s="65">
        <f t="shared" si="14"/>
        <v>52.544000000000004</v>
      </c>
      <c r="AI31" s="66"/>
      <c r="AJ31" s="63">
        <v>26</v>
      </c>
      <c r="AK31" s="64">
        <f>Q1091</f>
        <v>7.04</v>
      </c>
      <c r="AL31" s="64">
        <f>X1091</f>
        <v>0</v>
      </c>
      <c r="AM31" s="64">
        <f>U1091</f>
        <v>0</v>
      </c>
      <c r="AN31" s="65">
        <f t="shared" si="10"/>
        <v>7.04</v>
      </c>
      <c r="AO31" s="66"/>
      <c r="AP31" s="63">
        <v>26</v>
      </c>
      <c r="AQ31" s="67">
        <f t="shared" ref="AQ31:AS31" si="50">AE31+AK31</f>
        <v>42.52</v>
      </c>
      <c r="AR31" s="64">
        <f t="shared" si="50"/>
        <v>17.064</v>
      </c>
      <c r="AS31" s="68">
        <f t="shared" si="50"/>
        <v>0</v>
      </c>
      <c r="AT31" s="58">
        <f t="shared" si="13"/>
        <v>59.584000000000003</v>
      </c>
    </row>
    <row r="32" spans="1:46" ht="15.75" x14ac:dyDescent="0.25">
      <c r="A32" s="312"/>
      <c r="B32" s="220"/>
      <c r="C32" s="70"/>
      <c r="D32" s="71"/>
      <c r="E32" s="217">
        <f t="shared" si="31"/>
        <v>0</v>
      </c>
      <c r="F32" s="198"/>
      <c r="G32" s="70"/>
      <c r="H32" s="30">
        <f t="shared" si="41"/>
        <v>0</v>
      </c>
      <c r="I32" s="36">
        <f t="shared" si="32"/>
        <v>0</v>
      </c>
      <c r="J32" s="30"/>
      <c r="K32" s="38">
        <f t="shared" si="33"/>
        <v>5.6879999999999997</v>
      </c>
      <c r="L32" s="33">
        <f t="shared" si="34"/>
        <v>0</v>
      </c>
      <c r="N32" s="69"/>
      <c r="O32" s="70"/>
      <c r="P32" s="71"/>
      <c r="Q32" s="33">
        <f t="shared" si="35"/>
        <v>0</v>
      </c>
      <c r="R32" s="69"/>
      <c r="S32" s="70"/>
      <c r="T32" s="30">
        <f t="shared" si="36"/>
        <v>0</v>
      </c>
      <c r="U32" s="36">
        <f t="shared" si="37"/>
        <v>0</v>
      </c>
      <c r="V32" s="30"/>
      <c r="W32" s="38">
        <f t="shared" si="38"/>
        <v>5.6879999999999997</v>
      </c>
      <c r="X32" s="36">
        <f t="shared" si="39"/>
        <v>0</v>
      </c>
      <c r="AD32" s="56">
        <v>27</v>
      </c>
      <c r="AE32" s="64">
        <f>E1133</f>
        <v>34.6</v>
      </c>
      <c r="AF32" s="64">
        <f>L1133</f>
        <v>17.064</v>
      </c>
      <c r="AG32" s="64">
        <f>I1133</f>
        <v>0</v>
      </c>
      <c r="AH32" s="65">
        <f t="shared" si="14"/>
        <v>51.664000000000001</v>
      </c>
      <c r="AI32" s="66"/>
      <c r="AJ32" s="56">
        <v>27</v>
      </c>
      <c r="AK32" s="64">
        <f>Q1133</f>
        <v>6.16</v>
      </c>
      <c r="AL32" s="64">
        <f>X1133</f>
        <v>0</v>
      </c>
      <c r="AM32" s="64">
        <f>U1133</f>
        <v>0</v>
      </c>
      <c r="AN32" s="65">
        <f t="shared" si="10"/>
        <v>6.16</v>
      </c>
      <c r="AO32" s="66"/>
      <c r="AP32" s="56">
        <v>27</v>
      </c>
      <c r="AQ32" s="67">
        <f t="shared" ref="AQ32:AS32" si="51">AE32+AK32</f>
        <v>40.760000000000005</v>
      </c>
      <c r="AR32" s="64">
        <f t="shared" si="51"/>
        <v>17.064</v>
      </c>
      <c r="AS32" s="68">
        <f t="shared" si="51"/>
        <v>0</v>
      </c>
      <c r="AT32" s="58">
        <f t="shared" si="13"/>
        <v>57.824000000000005</v>
      </c>
    </row>
    <row r="33" spans="1:46" ht="15.75" x14ac:dyDescent="0.25">
      <c r="A33" s="312"/>
      <c r="B33" s="230"/>
      <c r="C33" s="104"/>
      <c r="D33" s="105"/>
      <c r="E33" s="217">
        <f t="shared" si="31"/>
        <v>0</v>
      </c>
      <c r="F33" s="206"/>
      <c r="G33" s="104"/>
      <c r="H33" s="30">
        <f t="shared" si="41"/>
        <v>0</v>
      </c>
      <c r="I33" s="36">
        <f t="shared" si="32"/>
        <v>0</v>
      </c>
      <c r="J33" s="30"/>
      <c r="K33" s="38">
        <f t="shared" si="33"/>
        <v>5.6879999999999997</v>
      </c>
      <c r="L33" s="33">
        <f t="shared" si="34"/>
        <v>0</v>
      </c>
      <c r="N33" s="103"/>
      <c r="O33" s="104"/>
      <c r="P33" s="105"/>
      <c r="Q33" s="33">
        <f t="shared" si="35"/>
        <v>0</v>
      </c>
      <c r="R33" s="103"/>
      <c r="S33" s="104"/>
      <c r="T33" s="30">
        <f t="shared" si="36"/>
        <v>0</v>
      </c>
      <c r="U33" s="36">
        <f t="shared" si="37"/>
        <v>0</v>
      </c>
      <c r="V33" s="30"/>
      <c r="W33" s="38">
        <f t="shared" si="38"/>
        <v>5.6879999999999997</v>
      </c>
      <c r="X33" s="36">
        <f t="shared" si="39"/>
        <v>0</v>
      </c>
      <c r="AD33" s="63">
        <v>28</v>
      </c>
      <c r="AE33" s="64">
        <f>E1175</f>
        <v>34.6</v>
      </c>
      <c r="AF33" s="64">
        <f>L1175</f>
        <v>17.064</v>
      </c>
      <c r="AG33" s="64">
        <f>I1175</f>
        <v>0</v>
      </c>
      <c r="AH33" s="65">
        <f t="shared" si="14"/>
        <v>51.664000000000001</v>
      </c>
      <c r="AI33" s="66"/>
      <c r="AJ33" s="63">
        <v>28</v>
      </c>
      <c r="AK33" s="64">
        <f>Q1175</f>
        <v>5.28</v>
      </c>
      <c r="AL33" s="64">
        <f>X1175</f>
        <v>0</v>
      </c>
      <c r="AM33" s="64">
        <f>U1175</f>
        <v>0</v>
      </c>
      <c r="AN33" s="65">
        <f t="shared" si="10"/>
        <v>5.28</v>
      </c>
      <c r="AO33" s="66"/>
      <c r="AP33" s="63">
        <v>28</v>
      </c>
      <c r="AQ33" s="67">
        <f t="shared" ref="AQ33:AS33" si="52">AE33+AK33</f>
        <v>39.880000000000003</v>
      </c>
      <c r="AR33" s="64">
        <f t="shared" si="52"/>
        <v>17.064</v>
      </c>
      <c r="AS33" s="68">
        <f t="shared" si="52"/>
        <v>0</v>
      </c>
      <c r="AT33" s="58">
        <f t="shared" si="13"/>
        <v>56.944000000000003</v>
      </c>
    </row>
    <row r="34" spans="1:46" ht="15.75" x14ac:dyDescent="0.25">
      <c r="A34" s="312"/>
      <c r="B34" s="220"/>
      <c r="C34" s="70"/>
      <c r="D34" s="71"/>
      <c r="E34" s="217">
        <f t="shared" si="31"/>
        <v>0</v>
      </c>
      <c r="F34" s="198"/>
      <c r="G34" s="70"/>
      <c r="H34" s="30">
        <f t="shared" si="41"/>
        <v>0</v>
      </c>
      <c r="I34" s="36">
        <f t="shared" si="32"/>
        <v>0</v>
      </c>
      <c r="J34" s="30"/>
      <c r="K34" s="38">
        <f t="shared" si="33"/>
        <v>5.6879999999999997</v>
      </c>
      <c r="L34" s="33">
        <f t="shared" si="34"/>
        <v>0</v>
      </c>
      <c r="N34" s="69"/>
      <c r="O34" s="70"/>
      <c r="P34" s="71"/>
      <c r="Q34" s="33">
        <f t="shared" si="35"/>
        <v>0</v>
      </c>
      <c r="R34" s="69"/>
      <c r="S34" s="70"/>
      <c r="T34" s="30">
        <f t="shared" si="36"/>
        <v>0</v>
      </c>
      <c r="U34" s="36">
        <f t="shared" si="37"/>
        <v>0</v>
      </c>
      <c r="V34" s="30"/>
      <c r="W34" s="38">
        <f t="shared" si="38"/>
        <v>5.6879999999999997</v>
      </c>
      <c r="X34" s="36">
        <f t="shared" si="39"/>
        <v>0</v>
      </c>
      <c r="AD34" s="56">
        <v>29</v>
      </c>
      <c r="AE34" s="64">
        <f>E1217</f>
        <v>33.72</v>
      </c>
      <c r="AF34" s="64">
        <f>L1217</f>
        <v>17.064</v>
      </c>
      <c r="AG34" s="64">
        <f>I1217</f>
        <v>0</v>
      </c>
      <c r="AH34" s="65">
        <f t="shared" si="14"/>
        <v>50.783999999999999</v>
      </c>
      <c r="AI34" s="66"/>
      <c r="AJ34" s="56">
        <v>29</v>
      </c>
      <c r="AK34" s="64">
        <f>Q1217</f>
        <v>4.4000000000000004</v>
      </c>
      <c r="AL34" s="64">
        <f>X1217</f>
        <v>0</v>
      </c>
      <c r="AM34" s="64">
        <f>U1217</f>
        <v>0</v>
      </c>
      <c r="AN34" s="65">
        <f t="shared" si="10"/>
        <v>4.4000000000000004</v>
      </c>
      <c r="AO34" s="66"/>
      <c r="AP34" s="56">
        <v>29</v>
      </c>
      <c r="AQ34" s="67">
        <f t="shared" ref="AQ34:AS34" si="53">AE34+AK34</f>
        <v>38.119999999999997</v>
      </c>
      <c r="AR34" s="64">
        <f t="shared" si="53"/>
        <v>17.064</v>
      </c>
      <c r="AS34" s="68">
        <f t="shared" si="53"/>
        <v>0</v>
      </c>
      <c r="AT34" s="58">
        <f t="shared" si="13"/>
        <v>55.183999999999997</v>
      </c>
    </row>
    <row r="35" spans="1:46" ht="15.75" x14ac:dyDescent="0.25">
      <c r="A35" s="312"/>
      <c r="B35" s="230"/>
      <c r="C35" s="104"/>
      <c r="D35" s="105"/>
      <c r="E35" s="217">
        <f t="shared" si="31"/>
        <v>0</v>
      </c>
      <c r="F35" s="206"/>
      <c r="G35" s="104"/>
      <c r="H35" s="30">
        <f t="shared" si="41"/>
        <v>0</v>
      </c>
      <c r="I35" s="36">
        <f t="shared" si="32"/>
        <v>0</v>
      </c>
      <c r="J35" s="30"/>
      <c r="K35" s="38">
        <f t="shared" si="33"/>
        <v>5.6879999999999997</v>
      </c>
      <c r="L35" s="33">
        <f t="shared" si="34"/>
        <v>0</v>
      </c>
      <c r="N35" s="103"/>
      <c r="O35" s="104"/>
      <c r="P35" s="105"/>
      <c r="Q35" s="33">
        <f t="shared" si="35"/>
        <v>0</v>
      </c>
      <c r="R35" s="103"/>
      <c r="S35" s="104"/>
      <c r="T35" s="30">
        <f t="shared" si="36"/>
        <v>0</v>
      </c>
      <c r="U35" s="36">
        <f t="shared" si="37"/>
        <v>0</v>
      </c>
      <c r="V35" s="30"/>
      <c r="W35" s="38">
        <f t="shared" si="38"/>
        <v>5.6879999999999997</v>
      </c>
      <c r="X35" s="36">
        <f t="shared" si="39"/>
        <v>0</v>
      </c>
      <c r="AD35" s="63">
        <v>30</v>
      </c>
      <c r="AE35" s="64">
        <f>E1259</f>
        <v>4.4000000000000004</v>
      </c>
      <c r="AF35" s="64">
        <f>L1259</f>
        <v>0</v>
      </c>
      <c r="AG35" s="64">
        <f>I1259</f>
        <v>0</v>
      </c>
      <c r="AH35" s="65">
        <f t="shared" si="14"/>
        <v>4.4000000000000004</v>
      </c>
      <c r="AI35" s="66"/>
      <c r="AJ35" s="63">
        <v>30</v>
      </c>
      <c r="AK35" s="64">
        <f>Q1259</f>
        <v>4.4000000000000004</v>
      </c>
      <c r="AL35" s="64">
        <f>X1259</f>
        <v>0</v>
      </c>
      <c r="AM35" s="64">
        <f>U1259</f>
        <v>0</v>
      </c>
      <c r="AN35" s="65">
        <f t="shared" si="10"/>
        <v>4.4000000000000004</v>
      </c>
      <c r="AO35" s="66"/>
      <c r="AP35" s="63">
        <v>30</v>
      </c>
      <c r="AQ35" s="67">
        <f t="shared" ref="AQ35:AS35" si="54">AE35+AK35</f>
        <v>8.8000000000000007</v>
      </c>
      <c r="AR35" s="64">
        <f t="shared" si="54"/>
        <v>0</v>
      </c>
      <c r="AS35" s="68">
        <f t="shared" si="54"/>
        <v>0</v>
      </c>
      <c r="AT35" s="58">
        <f t="shared" si="13"/>
        <v>8.8000000000000007</v>
      </c>
    </row>
    <row r="36" spans="1:46" ht="15.75" x14ac:dyDescent="0.25">
      <c r="A36" s="312"/>
      <c r="B36" s="220"/>
      <c r="C36" s="70"/>
      <c r="D36" s="71"/>
      <c r="E36" s="223">
        <f t="shared" si="31"/>
        <v>0</v>
      </c>
      <c r="F36" s="198"/>
      <c r="G36" s="70"/>
      <c r="H36" s="30">
        <f t="shared" si="41"/>
        <v>0</v>
      </c>
      <c r="I36" s="36">
        <f t="shared" si="32"/>
        <v>0</v>
      </c>
      <c r="J36" s="30"/>
      <c r="K36" s="38">
        <f t="shared" si="33"/>
        <v>5.6879999999999997</v>
      </c>
      <c r="L36" s="33">
        <f t="shared" si="34"/>
        <v>0</v>
      </c>
      <c r="N36" s="69"/>
      <c r="O36" s="70"/>
      <c r="P36" s="71"/>
      <c r="Q36" s="95">
        <f t="shared" si="35"/>
        <v>0</v>
      </c>
      <c r="R36" s="69"/>
      <c r="S36" s="70"/>
      <c r="T36" s="30">
        <f t="shared" si="36"/>
        <v>0</v>
      </c>
      <c r="U36" s="36">
        <f t="shared" si="37"/>
        <v>0</v>
      </c>
      <c r="V36" s="30"/>
      <c r="W36" s="38">
        <f t="shared" si="38"/>
        <v>5.6879999999999997</v>
      </c>
      <c r="X36" s="36">
        <f t="shared" si="39"/>
        <v>0</v>
      </c>
    </row>
    <row r="37" spans="1:46" x14ac:dyDescent="0.25">
      <c r="A37" s="312"/>
      <c r="B37" s="214" t="s">
        <v>97</v>
      </c>
      <c r="C37" s="195"/>
      <c r="D37" s="195"/>
      <c r="E37" s="215"/>
      <c r="F37" s="195"/>
      <c r="G37" s="22"/>
      <c r="H37" s="22"/>
      <c r="I37" s="22"/>
      <c r="J37" s="22"/>
      <c r="K37" s="22"/>
      <c r="L37" s="23"/>
      <c r="N37" s="194" t="s">
        <v>97</v>
      </c>
      <c r="O37" s="25"/>
      <c r="P37" s="25"/>
      <c r="Q37" s="26"/>
      <c r="R37" s="27"/>
      <c r="S37" s="25"/>
      <c r="T37" s="25"/>
      <c r="U37" s="25"/>
      <c r="V37" s="25"/>
      <c r="W37" s="25"/>
      <c r="X37" s="26"/>
    </row>
    <row r="38" spans="1:46" ht="15.75" x14ac:dyDescent="0.25">
      <c r="A38" s="312"/>
      <c r="B38" s="231" t="s">
        <v>98</v>
      </c>
      <c r="C38" s="107"/>
      <c r="D38" s="108"/>
      <c r="E38" s="227">
        <f t="shared" ref="E38:E40" si="55">D38*C38</f>
        <v>0</v>
      </c>
      <c r="F38" s="207" t="s">
        <v>98</v>
      </c>
      <c r="G38" s="107"/>
      <c r="H38" s="30">
        <f t="shared" ref="H38:H40" si="56">$AB$7</f>
        <v>0</v>
      </c>
      <c r="I38" s="36">
        <f t="shared" ref="I38:I40" si="57">G38*H38</f>
        <v>0</v>
      </c>
      <c r="J38" s="30"/>
      <c r="K38" s="38">
        <f t="shared" ref="K38:K40" si="58">$AB$8</f>
        <v>5.6879999999999997</v>
      </c>
      <c r="L38" s="33">
        <f t="shared" ref="L38:L40" si="59">J38*K38</f>
        <v>0</v>
      </c>
      <c r="N38" s="231" t="s">
        <v>98</v>
      </c>
      <c r="O38" s="107"/>
      <c r="P38" s="108"/>
      <c r="Q38" s="101">
        <f t="shared" ref="Q38:Q40" si="60">P38*O38</f>
        <v>0</v>
      </c>
      <c r="R38" s="231" t="s">
        <v>98</v>
      </c>
      <c r="S38" s="107"/>
      <c r="T38" s="30">
        <f t="shared" ref="T38:T40" si="61">$AB$7</f>
        <v>0</v>
      </c>
      <c r="U38" s="36">
        <f t="shared" ref="U38:U40" si="62">S38*T38</f>
        <v>0</v>
      </c>
      <c r="V38" s="30"/>
      <c r="W38" s="38">
        <f t="shared" ref="W38:W40" si="63">$AB$8</f>
        <v>5.6879999999999997</v>
      </c>
      <c r="X38" s="36">
        <f t="shared" ref="X38:X40" si="64">V38*W38</f>
        <v>0</v>
      </c>
    </row>
    <row r="39" spans="1:46" ht="15.75" x14ac:dyDescent="0.25">
      <c r="A39" s="312"/>
      <c r="B39" s="232" t="s">
        <v>99</v>
      </c>
      <c r="C39" s="70"/>
      <c r="D39" s="71"/>
      <c r="E39" s="217">
        <f t="shared" si="55"/>
        <v>0</v>
      </c>
      <c r="F39" s="208" t="s">
        <v>99</v>
      </c>
      <c r="G39" s="70"/>
      <c r="H39" s="30">
        <f t="shared" si="56"/>
        <v>0</v>
      </c>
      <c r="I39" s="36">
        <f t="shared" si="57"/>
        <v>0</v>
      </c>
      <c r="J39" s="30"/>
      <c r="K39" s="38">
        <f t="shared" si="58"/>
        <v>5.6879999999999997</v>
      </c>
      <c r="L39" s="33">
        <f t="shared" si="59"/>
        <v>0</v>
      </c>
      <c r="N39" s="232" t="s">
        <v>99</v>
      </c>
      <c r="O39" s="70"/>
      <c r="P39" s="71"/>
      <c r="Q39" s="33">
        <f t="shared" si="60"/>
        <v>0</v>
      </c>
      <c r="R39" s="232" t="s">
        <v>99</v>
      </c>
      <c r="S39" s="70"/>
      <c r="T39" s="30">
        <f t="shared" si="61"/>
        <v>0</v>
      </c>
      <c r="U39" s="36">
        <f t="shared" si="62"/>
        <v>0</v>
      </c>
      <c r="V39" s="30"/>
      <c r="W39" s="38">
        <f t="shared" si="63"/>
        <v>5.6879999999999997</v>
      </c>
      <c r="X39" s="36">
        <f t="shared" si="64"/>
        <v>0</v>
      </c>
    </row>
    <row r="40" spans="1:46" ht="30" x14ac:dyDescent="0.25">
      <c r="A40" s="312"/>
      <c r="B40" s="233" t="s">
        <v>100</v>
      </c>
      <c r="C40" s="104"/>
      <c r="D40" s="105"/>
      <c r="E40" s="217">
        <f t="shared" si="55"/>
        <v>0</v>
      </c>
      <c r="F40" s="209" t="s">
        <v>100</v>
      </c>
      <c r="G40" s="52"/>
      <c r="H40" s="30">
        <f t="shared" si="56"/>
        <v>0</v>
      </c>
      <c r="I40" s="36">
        <f t="shared" si="57"/>
        <v>0</v>
      </c>
      <c r="J40" s="30"/>
      <c r="K40" s="38">
        <f t="shared" si="58"/>
        <v>5.6879999999999997</v>
      </c>
      <c r="L40" s="33">
        <f t="shared" si="59"/>
        <v>0</v>
      </c>
      <c r="N40" s="233" t="s">
        <v>100</v>
      </c>
      <c r="O40" s="104"/>
      <c r="P40" s="105"/>
      <c r="Q40" s="33">
        <f t="shared" si="60"/>
        <v>0</v>
      </c>
      <c r="R40" s="233" t="s">
        <v>100</v>
      </c>
      <c r="S40" s="52"/>
      <c r="T40" s="30">
        <f t="shared" si="61"/>
        <v>0</v>
      </c>
      <c r="U40" s="36">
        <f t="shared" si="62"/>
        <v>0</v>
      </c>
      <c r="V40" s="30"/>
      <c r="W40" s="38">
        <f t="shared" si="63"/>
        <v>5.6879999999999997</v>
      </c>
      <c r="X40" s="36">
        <f t="shared" si="64"/>
        <v>0</v>
      </c>
    </row>
    <row r="41" spans="1:46" ht="15.75" thickBot="1" x14ac:dyDescent="0.3">
      <c r="A41" s="312"/>
      <c r="B41" s="234" t="s">
        <v>41</v>
      </c>
      <c r="C41" s="112"/>
      <c r="D41" s="112"/>
      <c r="E41" s="235">
        <f>SUM(E5:E20,E22:E36,E38:E40)</f>
        <v>383.02000000000004</v>
      </c>
      <c r="F41" s="210" t="s">
        <v>41</v>
      </c>
      <c r="G41" s="112">
        <f>SUM(G5:G40)</f>
        <v>0</v>
      </c>
      <c r="H41" s="112"/>
      <c r="I41" s="114">
        <f>SUM(I5:I20,I22:I36,I38:I40)</f>
        <v>0</v>
      </c>
      <c r="J41" s="112">
        <f>SUM(J5:J40)</f>
        <v>9</v>
      </c>
      <c r="K41" s="118"/>
      <c r="L41" s="114">
        <f>SUM(L5:L20,L22:L36,L38:L40)</f>
        <v>51.192</v>
      </c>
      <c r="N41" s="119" t="s">
        <v>41</v>
      </c>
      <c r="O41" s="120"/>
      <c r="P41" s="120"/>
      <c r="Q41" s="121">
        <f>SUM(Q5:Q20,Q22:Q36,Q38:Q40)</f>
        <v>0</v>
      </c>
      <c r="R41" s="122" t="s">
        <v>41</v>
      </c>
      <c r="S41" s="120">
        <f>SUM(S5:S40)</f>
        <v>0</v>
      </c>
      <c r="T41" s="120"/>
      <c r="U41" s="121">
        <f>SUM(U5:U20,U22:U36,U38:U40)</f>
        <v>0</v>
      </c>
      <c r="V41" s="120">
        <f>SUM(V5:V40)</f>
        <v>0</v>
      </c>
      <c r="W41" s="123"/>
      <c r="X41" s="121">
        <f>SUM(X5:X20,X22:X36,X38:X40)</f>
        <v>0</v>
      </c>
    </row>
    <row r="42" spans="1:46" ht="15.75" thickBot="1" x14ac:dyDescent="0.3">
      <c r="A42" s="313"/>
      <c r="B42" s="236"/>
      <c r="C42" s="237"/>
      <c r="D42" s="237"/>
      <c r="E42" s="238"/>
      <c r="F42" s="211"/>
      <c r="G42" s="85"/>
      <c r="H42" s="85"/>
      <c r="I42" s="85"/>
      <c r="J42" s="85"/>
      <c r="K42" s="85"/>
      <c r="L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</row>
    <row r="43" spans="1:46" ht="15.75" thickBot="1" x14ac:dyDescent="0.3"/>
    <row r="44" spans="1:46" ht="15" customHeight="1" x14ac:dyDescent="0.25">
      <c r="A44" s="311" t="s">
        <v>126</v>
      </c>
      <c r="B44" s="314" t="s">
        <v>123</v>
      </c>
      <c r="C44" s="316" t="s">
        <v>157</v>
      </c>
      <c r="D44" s="317"/>
      <c r="E44" s="318"/>
      <c r="F44" s="319" t="s">
        <v>124</v>
      </c>
      <c r="G44" s="324" t="s">
        <v>20</v>
      </c>
      <c r="H44" s="322"/>
      <c r="I44" s="322"/>
      <c r="J44" s="322"/>
      <c r="K44" s="322"/>
      <c r="L44" s="323"/>
      <c r="N44" s="325" t="s">
        <v>123</v>
      </c>
      <c r="O44" s="327" t="s">
        <v>19</v>
      </c>
      <c r="P44" s="322"/>
      <c r="Q44" s="323"/>
      <c r="R44" s="325" t="s">
        <v>124</v>
      </c>
      <c r="S44" s="321" t="s">
        <v>20</v>
      </c>
      <c r="T44" s="322"/>
      <c r="U44" s="322"/>
      <c r="V44" s="322"/>
      <c r="W44" s="322"/>
      <c r="X44" s="323"/>
    </row>
    <row r="45" spans="1:46" ht="30" x14ac:dyDescent="0.25">
      <c r="A45" s="312"/>
      <c r="B45" s="315"/>
      <c r="C45" s="212" t="s">
        <v>23</v>
      </c>
      <c r="D45" s="254" t="s">
        <v>155</v>
      </c>
      <c r="E45" s="213" t="s">
        <v>24</v>
      </c>
      <c r="F45" s="320"/>
      <c r="G45" s="239" t="s">
        <v>156</v>
      </c>
      <c r="H45" s="239" t="s">
        <v>102</v>
      </c>
      <c r="I45" s="239" t="s">
        <v>103</v>
      </c>
      <c r="J45" s="13" t="s">
        <v>27</v>
      </c>
      <c r="K45" s="16" t="s">
        <v>28</v>
      </c>
      <c r="L45" s="240" t="s">
        <v>104</v>
      </c>
      <c r="N45" s="326"/>
      <c r="O45" s="17" t="s">
        <v>23</v>
      </c>
      <c r="P45" s="239" t="s">
        <v>155</v>
      </c>
      <c r="Q45" s="19" t="s">
        <v>24</v>
      </c>
      <c r="R45" s="326"/>
      <c r="S45" s="239" t="s">
        <v>156</v>
      </c>
      <c r="T45" s="17" t="s">
        <v>26</v>
      </c>
      <c r="U45" s="239" t="s">
        <v>103</v>
      </c>
      <c r="V45" s="13" t="s">
        <v>27</v>
      </c>
      <c r="W45" s="16" t="s">
        <v>28</v>
      </c>
      <c r="X45" s="240" t="s">
        <v>104</v>
      </c>
    </row>
    <row r="46" spans="1:46" x14ac:dyDescent="0.25">
      <c r="A46" s="312"/>
      <c r="B46" s="214" t="s">
        <v>95</v>
      </c>
      <c r="C46" s="22"/>
      <c r="D46" s="22"/>
      <c r="E46" s="23"/>
      <c r="F46" s="24"/>
      <c r="G46" s="22"/>
      <c r="H46" s="22"/>
      <c r="I46" s="22"/>
      <c r="J46" s="22"/>
      <c r="K46" s="22"/>
      <c r="L46" s="23"/>
      <c r="N46" s="194" t="s">
        <v>95</v>
      </c>
      <c r="O46" s="25"/>
      <c r="P46" s="25"/>
      <c r="Q46" s="26"/>
      <c r="R46" s="27"/>
      <c r="S46" s="25"/>
      <c r="T46" s="25"/>
      <c r="U46" s="25"/>
      <c r="V46" s="25"/>
      <c r="W46" s="25"/>
      <c r="X46" s="26"/>
    </row>
    <row r="47" spans="1:46" ht="15.75" x14ac:dyDescent="0.25">
      <c r="A47" s="312"/>
      <c r="B47" s="228" t="s">
        <v>93</v>
      </c>
      <c r="C47" s="30"/>
      <c r="D47" s="31"/>
      <c r="E47" s="33">
        <f t="shared" ref="E47:E51" si="65">D47*C47</f>
        <v>0</v>
      </c>
      <c r="F47" s="228" t="s">
        <v>93</v>
      </c>
      <c r="G47" s="30"/>
      <c r="H47" s="30">
        <f t="shared" ref="H47:H62" si="66">$AB$7</f>
        <v>0</v>
      </c>
      <c r="I47" s="36">
        <f t="shared" ref="I47:I62" si="67">H47*G47</f>
        <v>0</v>
      </c>
      <c r="J47" s="30"/>
      <c r="K47" s="38">
        <f t="shared" ref="K47:K62" si="68">$AB$8</f>
        <v>5.6879999999999997</v>
      </c>
      <c r="L47" s="33">
        <f t="shared" ref="L47:L62" si="69">J47*K47</f>
        <v>0</v>
      </c>
      <c r="N47" s="228" t="s">
        <v>93</v>
      </c>
      <c r="O47" s="30"/>
      <c r="P47" s="31"/>
      <c r="Q47" s="33">
        <f t="shared" ref="Q47:Q51" si="70">P47*O47</f>
        <v>0</v>
      </c>
      <c r="R47" s="228" t="s">
        <v>93</v>
      </c>
      <c r="S47" s="30"/>
      <c r="T47" s="30">
        <f t="shared" ref="T47:T62" si="71">$AB$7</f>
        <v>0</v>
      </c>
      <c r="U47" s="36">
        <f t="shared" ref="U47:U62" si="72">T47*S47</f>
        <v>0</v>
      </c>
      <c r="V47" s="30"/>
      <c r="W47" s="38">
        <f t="shared" ref="W47:W62" si="73">$AB$8</f>
        <v>5.6879999999999997</v>
      </c>
      <c r="X47" s="33">
        <f t="shared" ref="X47:X62" si="74">V47*W47</f>
        <v>0</v>
      </c>
    </row>
    <row r="48" spans="1:46" ht="15.75" x14ac:dyDescent="0.25">
      <c r="A48" s="312"/>
      <c r="B48" s="218" t="s">
        <v>42</v>
      </c>
      <c r="C48" s="52"/>
      <c r="D48" s="53"/>
      <c r="E48" s="33">
        <f t="shared" si="65"/>
        <v>0</v>
      </c>
      <c r="F48" s="218" t="s">
        <v>42</v>
      </c>
      <c r="G48" s="52"/>
      <c r="H48" s="30">
        <f t="shared" si="66"/>
        <v>0</v>
      </c>
      <c r="I48" s="36">
        <f t="shared" si="67"/>
        <v>0</v>
      </c>
      <c r="J48" s="30"/>
      <c r="K48" s="38">
        <f t="shared" si="68"/>
        <v>5.6879999999999997</v>
      </c>
      <c r="L48" s="33">
        <f t="shared" si="69"/>
        <v>0</v>
      </c>
      <c r="N48" s="218" t="s">
        <v>42</v>
      </c>
      <c r="O48" s="52"/>
      <c r="P48" s="53"/>
      <c r="Q48" s="33">
        <f t="shared" si="70"/>
        <v>0</v>
      </c>
      <c r="R48" s="218" t="s">
        <v>42</v>
      </c>
      <c r="S48" s="52"/>
      <c r="T48" s="30">
        <f t="shared" si="71"/>
        <v>0</v>
      </c>
      <c r="U48" s="36">
        <f t="shared" si="72"/>
        <v>0</v>
      </c>
      <c r="V48" s="30"/>
      <c r="W48" s="38">
        <f t="shared" si="73"/>
        <v>5.6879999999999997</v>
      </c>
      <c r="X48" s="33">
        <f t="shared" si="74"/>
        <v>0</v>
      </c>
    </row>
    <row r="49" spans="1:24" ht="15.75" x14ac:dyDescent="0.25">
      <c r="A49" s="312"/>
      <c r="B49" s="219" t="s">
        <v>44</v>
      </c>
      <c r="C49" s="30"/>
      <c r="D49" s="31"/>
      <c r="E49" s="33">
        <f t="shared" si="65"/>
        <v>0</v>
      </c>
      <c r="F49" s="219" t="s">
        <v>44</v>
      </c>
      <c r="G49" s="30"/>
      <c r="H49" s="30">
        <f t="shared" si="66"/>
        <v>0</v>
      </c>
      <c r="I49" s="36">
        <f t="shared" si="67"/>
        <v>0</v>
      </c>
      <c r="J49" s="30"/>
      <c r="K49" s="38">
        <f t="shared" si="68"/>
        <v>5.6879999999999997</v>
      </c>
      <c r="L49" s="33">
        <f t="shared" si="69"/>
        <v>0</v>
      </c>
      <c r="N49" s="219" t="s">
        <v>44</v>
      </c>
      <c r="O49" s="30"/>
      <c r="P49" s="31"/>
      <c r="Q49" s="33">
        <f t="shared" si="70"/>
        <v>0</v>
      </c>
      <c r="R49" s="219" t="s">
        <v>44</v>
      </c>
      <c r="S49" s="30"/>
      <c r="T49" s="30">
        <f t="shared" si="71"/>
        <v>0</v>
      </c>
      <c r="U49" s="36">
        <f t="shared" si="72"/>
        <v>0</v>
      </c>
      <c r="V49" s="30"/>
      <c r="W49" s="38">
        <f t="shared" si="73"/>
        <v>5.6879999999999997</v>
      </c>
      <c r="X49" s="33">
        <f t="shared" si="74"/>
        <v>0</v>
      </c>
    </row>
    <row r="50" spans="1:24" ht="15.75" x14ac:dyDescent="0.25">
      <c r="A50" s="312"/>
      <c r="B50" s="220"/>
      <c r="C50" s="70"/>
      <c r="D50" s="71"/>
      <c r="E50" s="33">
        <f t="shared" si="65"/>
        <v>0</v>
      </c>
      <c r="F50" s="220"/>
      <c r="G50" s="70"/>
      <c r="H50" s="30">
        <f t="shared" si="66"/>
        <v>0</v>
      </c>
      <c r="I50" s="36">
        <f t="shared" si="67"/>
        <v>0</v>
      </c>
      <c r="J50" s="30"/>
      <c r="K50" s="38">
        <f t="shared" si="68"/>
        <v>5.6879999999999997</v>
      </c>
      <c r="L50" s="33">
        <f t="shared" si="69"/>
        <v>0</v>
      </c>
      <c r="N50" s="220"/>
      <c r="O50" s="70"/>
      <c r="P50" s="71"/>
      <c r="Q50" s="33">
        <f t="shared" si="70"/>
        <v>0</v>
      </c>
      <c r="R50" s="220"/>
      <c r="S50" s="70"/>
      <c r="T50" s="30">
        <f t="shared" si="71"/>
        <v>0</v>
      </c>
      <c r="U50" s="36">
        <f t="shared" si="72"/>
        <v>0</v>
      </c>
      <c r="V50" s="30"/>
      <c r="W50" s="38">
        <f t="shared" si="73"/>
        <v>5.6879999999999997</v>
      </c>
      <c r="X50" s="33">
        <f t="shared" si="74"/>
        <v>0</v>
      </c>
    </row>
    <row r="51" spans="1:24" ht="15.75" x14ac:dyDescent="0.25">
      <c r="A51" s="312"/>
      <c r="B51" s="221" t="s">
        <v>46</v>
      </c>
      <c r="C51" s="30"/>
      <c r="D51" s="31"/>
      <c r="E51" s="33">
        <f t="shared" si="65"/>
        <v>0</v>
      </c>
      <c r="F51" s="221" t="s">
        <v>46</v>
      </c>
      <c r="G51" s="30"/>
      <c r="H51" s="30">
        <f t="shared" si="66"/>
        <v>0</v>
      </c>
      <c r="I51" s="36">
        <f t="shared" si="67"/>
        <v>0</v>
      </c>
      <c r="J51" s="30"/>
      <c r="K51" s="38">
        <f t="shared" si="68"/>
        <v>5.6879999999999997</v>
      </c>
      <c r="L51" s="33">
        <f t="shared" si="69"/>
        <v>0</v>
      </c>
      <c r="N51" s="221" t="s">
        <v>46</v>
      </c>
      <c r="O51" s="30"/>
      <c r="P51" s="31"/>
      <c r="Q51" s="33">
        <f t="shared" si="70"/>
        <v>0</v>
      </c>
      <c r="R51" s="221" t="s">
        <v>46</v>
      </c>
      <c r="S51" s="30"/>
      <c r="T51" s="30">
        <f t="shared" si="71"/>
        <v>0</v>
      </c>
      <c r="U51" s="36">
        <f t="shared" si="72"/>
        <v>0</v>
      </c>
      <c r="V51" s="30"/>
      <c r="W51" s="38">
        <f t="shared" si="73"/>
        <v>5.6879999999999997</v>
      </c>
      <c r="X51" s="33">
        <f t="shared" si="74"/>
        <v>0</v>
      </c>
    </row>
    <row r="52" spans="1:24" ht="15.75" x14ac:dyDescent="0.25">
      <c r="A52" s="312"/>
      <c r="B52" s="220"/>
      <c r="C52" s="70"/>
      <c r="D52" s="71"/>
      <c r="E52" s="33"/>
      <c r="F52" s="69"/>
      <c r="G52" s="70"/>
      <c r="H52" s="30">
        <f t="shared" si="66"/>
        <v>0</v>
      </c>
      <c r="I52" s="36">
        <f t="shared" si="67"/>
        <v>0</v>
      </c>
      <c r="J52" s="30"/>
      <c r="K52" s="38">
        <f t="shared" si="68"/>
        <v>5.6879999999999997</v>
      </c>
      <c r="L52" s="33">
        <f t="shared" si="69"/>
        <v>0</v>
      </c>
      <c r="N52" s="220"/>
      <c r="O52" s="70"/>
      <c r="P52" s="71"/>
      <c r="Q52" s="33"/>
      <c r="R52" s="69"/>
      <c r="S52" s="70"/>
      <c r="T52" s="30">
        <f t="shared" si="71"/>
        <v>0</v>
      </c>
      <c r="U52" s="36">
        <f t="shared" si="72"/>
        <v>0</v>
      </c>
      <c r="V52" s="30"/>
      <c r="W52" s="38">
        <f t="shared" si="73"/>
        <v>5.6879999999999997</v>
      </c>
      <c r="X52" s="33">
        <f t="shared" si="74"/>
        <v>0</v>
      </c>
    </row>
    <row r="53" spans="1:24" ht="15.75" x14ac:dyDescent="0.25">
      <c r="A53" s="312"/>
      <c r="B53" s="221"/>
      <c r="C53" s="30"/>
      <c r="D53" s="31"/>
      <c r="E53" s="33"/>
      <c r="F53" s="80"/>
      <c r="G53" s="30"/>
      <c r="H53" s="30">
        <f t="shared" si="66"/>
        <v>0</v>
      </c>
      <c r="I53" s="36">
        <f t="shared" si="67"/>
        <v>0</v>
      </c>
      <c r="J53" s="30"/>
      <c r="K53" s="38">
        <f t="shared" si="68"/>
        <v>5.6879999999999997</v>
      </c>
      <c r="L53" s="33">
        <f t="shared" si="69"/>
        <v>0</v>
      </c>
      <c r="N53" s="79"/>
      <c r="O53" s="30"/>
      <c r="P53" s="31"/>
      <c r="Q53" s="33"/>
      <c r="R53" s="80"/>
      <c r="S53" s="30"/>
      <c r="T53" s="30">
        <f t="shared" si="71"/>
        <v>0</v>
      </c>
      <c r="U53" s="36">
        <f t="shared" si="72"/>
        <v>0</v>
      </c>
      <c r="V53" s="30"/>
      <c r="W53" s="38">
        <f t="shared" si="73"/>
        <v>5.6879999999999997</v>
      </c>
      <c r="X53" s="33">
        <f t="shared" si="74"/>
        <v>0</v>
      </c>
    </row>
    <row r="54" spans="1:24" ht="15.75" x14ac:dyDescent="0.25">
      <c r="A54" s="312"/>
      <c r="B54" s="220"/>
      <c r="C54" s="70"/>
      <c r="D54" s="71"/>
      <c r="E54" s="33"/>
      <c r="F54" s="69"/>
      <c r="G54" s="70"/>
      <c r="H54" s="30">
        <f t="shared" si="66"/>
        <v>0</v>
      </c>
      <c r="I54" s="36">
        <f t="shared" si="67"/>
        <v>0</v>
      </c>
      <c r="J54" s="30"/>
      <c r="K54" s="38">
        <f t="shared" si="68"/>
        <v>5.6879999999999997</v>
      </c>
      <c r="L54" s="33">
        <f t="shared" si="69"/>
        <v>0</v>
      </c>
      <c r="N54" s="69"/>
      <c r="O54" s="70"/>
      <c r="P54" s="71"/>
      <c r="Q54" s="33"/>
      <c r="R54" s="69"/>
      <c r="S54" s="70"/>
      <c r="T54" s="30">
        <f t="shared" si="71"/>
        <v>0</v>
      </c>
      <c r="U54" s="36">
        <f t="shared" si="72"/>
        <v>0</v>
      </c>
      <c r="V54" s="30"/>
      <c r="W54" s="38">
        <f t="shared" si="73"/>
        <v>5.6879999999999997</v>
      </c>
      <c r="X54" s="33">
        <f t="shared" si="74"/>
        <v>0</v>
      </c>
    </row>
    <row r="55" spans="1:24" ht="15.75" x14ac:dyDescent="0.25">
      <c r="A55" s="312"/>
      <c r="B55" s="221"/>
      <c r="C55" s="30"/>
      <c r="D55" s="31"/>
      <c r="E55" s="33"/>
      <c r="F55" s="80"/>
      <c r="G55" s="30"/>
      <c r="H55" s="30">
        <f t="shared" si="66"/>
        <v>0</v>
      </c>
      <c r="I55" s="36">
        <f t="shared" si="67"/>
        <v>0</v>
      </c>
      <c r="J55" s="30"/>
      <c r="K55" s="38">
        <f t="shared" si="68"/>
        <v>5.6879999999999997</v>
      </c>
      <c r="L55" s="33">
        <f t="shared" si="69"/>
        <v>0</v>
      </c>
      <c r="N55" s="79"/>
      <c r="O55" s="30"/>
      <c r="P55" s="31"/>
      <c r="Q55" s="33"/>
      <c r="R55" s="80"/>
      <c r="S55" s="30"/>
      <c r="T55" s="30">
        <f t="shared" si="71"/>
        <v>0</v>
      </c>
      <c r="U55" s="36">
        <f t="shared" si="72"/>
        <v>0</v>
      </c>
      <c r="V55" s="30"/>
      <c r="W55" s="38">
        <f t="shared" si="73"/>
        <v>5.6879999999999997</v>
      </c>
      <c r="X55" s="33">
        <f t="shared" si="74"/>
        <v>0</v>
      </c>
    </row>
    <row r="56" spans="1:24" ht="15.75" x14ac:dyDescent="0.25">
      <c r="A56" s="312"/>
      <c r="B56" s="220"/>
      <c r="C56" s="70"/>
      <c r="D56" s="71"/>
      <c r="E56" s="33"/>
      <c r="F56" s="69"/>
      <c r="G56" s="70"/>
      <c r="H56" s="30">
        <f t="shared" si="66"/>
        <v>0</v>
      </c>
      <c r="I56" s="36">
        <f t="shared" si="67"/>
        <v>0</v>
      </c>
      <c r="J56" s="30"/>
      <c r="K56" s="38">
        <f t="shared" si="68"/>
        <v>5.6879999999999997</v>
      </c>
      <c r="L56" s="33">
        <f t="shared" si="69"/>
        <v>0</v>
      </c>
      <c r="N56" s="69"/>
      <c r="O56" s="70"/>
      <c r="P56" s="71"/>
      <c r="Q56" s="33"/>
      <c r="R56" s="69"/>
      <c r="S56" s="70"/>
      <c r="T56" s="30">
        <f t="shared" si="71"/>
        <v>0</v>
      </c>
      <c r="U56" s="36">
        <f t="shared" si="72"/>
        <v>0</v>
      </c>
      <c r="V56" s="30"/>
      <c r="W56" s="38">
        <f t="shared" si="73"/>
        <v>5.6879999999999997</v>
      </c>
      <c r="X56" s="33">
        <f t="shared" si="74"/>
        <v>0</v>
      </c>
    </row>
    <row r="57" spans="1:24" ht="15.75" x14ac:dyDescent="0.25">
      <c r="A57" s="312"/>
      <c r="B57" s="222"/>
      <c r="C57" s="30"/>
      <c r="D57" s="31"/>
      <c r="E57" s="33">
        <f t="shared" ref="E57:E62" si="75">D57*C57</f>
        <v>0</v>
      </c>
      <c r="F57" s="81"/>
      <c r="G57" s="30"/>
      <c r="H57" s="30">
        <f t="shared" si="66"/>
        <v>0</v>
      </c>
      <c r="I57" s="36">
        <f t="shared" si="67"/>
        <v>0</v>
      </c>
      <c r="J57" s="30"/>
      <c r="K57" s="38">
        <f t="shared" si="68"/>
        <v>5.6879999999999997</v>
      </c>
      <c r="L57" s="33">
        <f t="shared" si="69"/>
        <v>0</v>
      </c>
      <c r="N57" s="81"/>
      <c r="O57" s="30"/>
      <c r="P57" s="31"/>
      <c r="Q57" s="33">
        <f t="shared" ref="Q57:Q62" si="76">P57*O57</f>
        <v>0</v>
      </c>
      <c r="R57" s="81"/>
      <c r="S57" s="30"/>
      <c r="T57" s="30">
        <f t="shared" si="71"/>
        <v>0</v>
      </c>
      <c r="U57" s="36">
        <f t="shared" si="72"/>
        <v>0</v>
      </c>
      <c r="V57" s="30"/>
      <c r="W57" s="38">
        <f t="shared" si="73"/>
        <v>5.6879999999999997</v>
      </c>
      <c r="X57" s="33">
        <f t="shared" si="74"/>
        <v>0</v>
      </c>
    </row>
    <row r="58" spans="1:24" ht="15.75" x14ac:dyDescent="0.25">
      <c r="A58" s="312"/>
      <c r="B58" s="220"/>
      <c r="C58" s="70"/>
      <c r="D58" s="71"/>
      <c r="E58" s="33">
        <f t="shared" si="75"/>
        <v>0</v>
      </c>
      <c r="F58" s="69"/>
      <c r="G58" s="70"/>
      <c r="H58" s="30">
        <f t="shared" si="66"/>
        <v>0</v>
      </c>
      <c r="I58" s="36">
        <f t="shared" si="67"/>
        <v>0</v>
      </c>
      <c r="J58" s="30"/>
      <c r="K58" s="38">
        <f t="shared" si="68"/>
        <v>5.6879999999999997</v>
      </c>
      <c r="L58" s="33">
        <f t="shared" si="69"/>
        <v>0</v>
      </c>
      <c r="N58" s="69"/>
      <c r="O58" s="70"/>
      <c r="P58" s="71"/>
      <c r="Q58" s="33">
        <f t="shared" si="76"/>
        <v>0</v>
      </c>
      <c r="R58" s="69"/>
      <c r="S58" s="70"/>
      <c r="T58" s="30">
        <f t="shared" si="71"/>
        <v>0</v>
      </c>
      <c r="U58" s="36">
        <f t="shared" si="72"/>
        <v>0</v>
      </c>
      <c r="V58" s="30"/>
      <c r="W58" s="38">
        <f t="shared" si="73"/>
        <v>5.6879999999999997</v>
      </c>
      <c r="X58" s="33">
        <f t="shared" si="74"/>
        <v>0</v>
      </c>
    </row>
    <row r="59" spans="1:24" ht="15.75" x14ac:dyDescent="0.25">
      <c r="A59" s="312"/>
      <c r="B59" s="222"/>
      <c r="C59" s="30"/>
      <c r="D59" s="31"/>
      <c r="E59" s="33">
        <f t="shared" si="75"/>
        <v>0</v>
      </c>
      <c r="F59" s="81"/>
      <c r="G59" s="30"/>
      <c r="H59" s="30">
        <f t="shared" si="66"/>
        <v>0</v>
      </c>
      <c r="I59" s="36">
        <f t="shared" si="67"/>
        <v>0</v>
      </c>
      <c r="J59" s="30"/>
      <c r="K59" s="38">
        <f t="shared" si="68"/>
        <v>5.6879999999999997</v>
      </c>
      <c r="L59" s="33">
        <f t="shared" si="69"/>
        <v>0</v>
      </c>
      <c r="N59" s="81"/>
      <c r="O59" s="30"/>
      <c r="P59" s="31"/>
      <c r="Q59" s="33">
        <f t="shared" si="76"/>
        <v>0</v>
      </c>
      <c r="R59" s="81"/>
      <c r="S59" s="30"/>
      <c r="T59" s="30">
        <f t="shared" si="71"/>
        <v>0</v>
      </c>
      <c r="U59" s="36">
        <f t="shared" si="72"/>
        <v>0</v>
      </c>
      <c r="V59" s="30"/>
      <c r="W59" s="38">
        <f t="shared" si="73"/>
        <v>5.6879999999999997</v>
      </c>
      <c r="X59" s="33">
        <f t="shared" si="74"/>
        <v>0</v>
      </c>
    </row>
    <row r="60" spans="1:24" ht="15.75" x14ac:dyDescent="0.25">
      <c r="A60" s="312"/>
      <c r="B60" s="220"/>
      <c r="C60" s="70"/>
      <c r="D60" s="71"/>
      <c r="E60" s="33">
        <f t="shared" si="75"/>
        <v>0</v>
      </c>
      <c r="F60" s="88"/>
      <c r="G60" s="52"/>
      <c r="H60" s="30">
        <f t="shared" si="66"/>
        <v>0</v>
      </c>
      <c r="I60" s="36">
        <f t="shared" si="67"/>
        <v>0</v>
      </c>
      <c r="J60" s="30"/>
      <c r="K60" s="38">
        <f t="shared" si="68"/>
        <v>5.6879999999999997</v>
      </c>
      <c r="L60" s="33">
        <f t="shared" si="69"/>
        <v>0</v>
      </c>
      <c r="N60" s="69"/>
      <c r="O60" s="70"/>
      <c r="P60" s="71"/>
      <c r="Q60" s="33">
        <f t="shared" si="76"/>
        <v>0</v>
      </c>
      <c r="R60" s="88"/>
      <c r="S60" s="52"/>
      <c r="T60" s="30">
        <f t="shared" si="71"/>
        <v>0</v>
      </c>
      <c r="U60" s="36">
        <f t="shared" si="72"/>
        <v>0</v>
      </c>
      <c r="V60" s="30"/>
      <c r="W60" s="38">
        <f t="shared" si="73"/>
        <v>5.6879999999999997</v>
      </c>
      <c r="X60" s="33">
        <f t="shared" si="74"/>
        <v>0</v>
      </c>
    </row>
    <row r="61" spans="1:24" ht="15.75" x14ac:dyDescent="0.25">
      <c r="A61" s="312"/>
      <c r="B61" s="222"/>
      <c r="C61" s="30"/>
      <c r="D61" s="31"/>
      <c r="E61" s="33">
        <f t="shared" si="75"/>
        <v>0</v>
      </c>
      <c r="F61" s="90"/>
      <c r="G61" s="30"/>
      <c r="H61" s="30">
        <f t="shared" si="66"/>
        <v>0</v>
      </c>
      <c r="I61" s="36">
        <f t="shared" si="67"/>
        <v>0</v>
      </c>
      <c r="J61" s="30"/>
      <c r="K61" s="38">
        <f t="shared" si="68"/>
        <v>5.6879999999999997</v>
      </c>
      <c r="L61" s="33">
        <f t="shared" si="69"/>
        <v>0</v>
      </c>
      <c r="N61" s="81"/>
      <c r="O61" s="30"/>
      <c r="P61" s="31"/>
      <c r="Q61" s="33">
        <f t="shared" si="76"/>
        <v>0</v>
      </c>
      <c r="R61" s="90"/>
      <c r="S61" s="30"/>
      <c r="T61" s="30">
        <f t="shared" si="71"/>
        <v>0</v>
      </c>
      <c r="U61" s="36">
        <f t="shared" si="72"/>
        <v>0</v>
      </c>
      <c r="V61" s="30"/>
      <c r="W61" s="38">
        <f t="shared" si="73"/>
        <v>5.6879999999999997</v>
      </c>
      <c r="X61" s="33">
        <f t="shared" si="74"/>
        <v>0</v>
      </c>
    </row>
    <row r="62" spans="1:24" ht="15.75" x14ac:dyDescent="0.25">
      <c r="A62" s="312"/>
      <c r="B62" s="220"/>
      <c r="C62" s="70"/>
      <c r="D62" s="71"/>
      <c r="E62" s="95">
        <f t="shared" si="75"/>
        <v>0</v>
      </c>
      <c r="F62" s="69"/>
      <c r="G62" s="70"/>
      <c r="H62" s="30">
        <f t="shared" si="66"/>
        <v>0</v>
      </c>
      <c r="I62" s="36">
        <f t="shared" si="67"/>
        <v>0</v>
      </c>
      <c r="J62" s="30"/>
      <c r="K62" s="38">
        <f t="shared" si="68"/>
        <v>5.6879999999999997</v>
      </c>
      <c r="L62" s="33">
        <f t="shared" si="69"/>
        <v>0</v>
      </c>
      <c r="N62" s="69"/>
      <c r="O62" s="70"/>
      <c r="P62" s="71"/>
      <c r="Q62" s="95">
        <f t="shared" si="76"/>
        <v>0</v>
      </c>
      <c r="R62" s="69"/>
      <c r="S62" s="70"/>
      <c r="T62" s="30">
        <f t="shared" si="71"/>
        <v>0</v>
      </c>
      <c r="U62" s="36">
        <f t="shared" si="72"/>
        <v>0</v>
      </c>
      <c r="V62" s="30"/>
      <c r="W62" s="38">
        <f t="shared" si="73"/>
        <v>5.6879999999999997</v>
      </c>
      <c r="X62" s="33">
        <f t="shared" si="74"/>
        <v>0</v>
      </c>
    </row>
    <row r="63" spans="1:24" x14ac:dyDescent="0.25">
      <c r="A63" s="312"/>
      <c r="B63" s="214" t="s">
        <v>96</v>
      </c>
      <c r="C63" s="22"/>
      <c r="D63" s="22"/>
      <c r="E63" s="23"/>
      <c r="F63" s="24"/>
      <c r="G63" s="22"/>
      <c r="H63" s="22"/>
      <c r="I63" s="22"/>
      <c r="J63" s="22"/>
      <c r="K63" s="22"/>
      <c r="L63" s="23"/>
      <c r="N63" s="194" t="s">
        <v>96</v>
      </c>
      <c r="O63" s="25"/>
      <c r="P63" s="25"/>
      <c r="Q63" s="26"/>
      <c r="R63" s="27"/>
      <c r="S63" s="25"/>
      <c r="T63" s="25"/>
      <c r="U63" s="25"/>
      <c r="V63" s="25"/>
      <c r="W63" s="25"/>
      <c r="X63" s="26"/>
    </row>
    <row r="64" spans="1:24" ht="15.75" x14ac:dyDescent="0.25">
      <c r="A64" s="312"/>
      <c r="B64" s="224" t="s">
        <v>92</v>
      </c>
      <c r="C64" s="99"/>
      <c r="D64" s="100"/>
      <c r="E64" s="101">
        <f t="shared" ref="E64:E78" si="77">D64*C64</f>
        <v>0</v>
      </c>
      <c r="F64" s="224" t="s">
        <v>92</v>
      </c>
      <c r="G64" s="99"/>
      <c r="H64" s="30">
        <f t="shared" ref="H64:H78" si="78">$AB$7</f>
        <v>0</v>
      </c>
      <c r="I64" s="36">
        <f t="shared" ref="I64:I78" si="79">H64*G64</f>
        <v>0</v>
      </c>
      <c r="J64" s="30"/>
      <c r="K64" s="38">
        <f t="shared" ref="K64:K78" si="80">$AB$8</f>
        <v>5.6879999999999997</v>
      </c>
      <c r="L64" s="33">
        <f t="shared" ref="L64:L78" si="81">J64*K64</f>
        <v>0</v>
      </c>
      <c r="N64" s="224" t="s">
        <v>92</v>
      </c>
      <c r="O64" s="99"/>
      <c r="P64" s="100"/>
      <c r="Q64" s="101">
        <f t="shared" ref="Q64:Q78" si="82">P64*O64</f>
        <v>0</v>
      </c>
      <c r="R64" s="224" t="s">
        <v>92</v>
      </c>
      <c r="S64" s="99"/>
      <c r="T64" s="30">
        <f t="shared" ref="T64:T78" si="83">$AB$7</f>
        <v>0</v>
      </c>
      <c r="U64" s="36">
        <f t="shared" ref="U64:U78" si="84">T64*S64</f>
        <v>0</v>
      </c>
      <c r="V64" s="30"/>
      <c r="W64" s="38">
        <f t="shared" ref="W64:W78" si="85">$AB$8</f>
        <v>5.6879999999999997</v>
      </c>
      <c r="X64" s="33">
        <f t="shared" ref="X64:X78" si="86">V64*W64</f>
        <v>0</v>
      </c>
    </row>
    <row r="65" spans="1:24" ht="15.75" x14ac:dyDescent="0.25">
      <c r="A65" s="312"/>
      <c r="B65" s="260" t="s">
        <v>164</v>
      </c>
      <c r="C65" s="30">
        <v>2</v>
      </c>
      <c r="D65" s="31">
        <v>14.22</v>
      </c>
      <c r="E65" s="33">
        <f t="shared" si="77"/>
        <v>28.44</v>
      </c>
      <c r="F65" s="261" t="s">
        <v>164</v>
      </c>
      <c r="G65" s="30"/>
      <c r="H65" s="30">
        <f t="shared" si="78"/>
        <v>0</v>
      </c>
      <c r="I65" s="36">
        <f t="shared" si="79"/>
        <v>0</v>
      </c>
      <c r="J65" s="30">
        <v>3</v>
      </c>
      <c r="K65" s="38">
        <f t="shared" si="80"/>
        <v>5.6879999999999997</v>
      </c>
      <c r="L65" s="33">
        <f t="shared" si="81"/>
        <v>17.064</v>
      </c>
      <c r="N65" s="228" t="s">
        <v>93</v>
      </c>
      <c r="O65" s="30"/>
      <c r="P65" s="31"/>
      <c r="Q65" s="33">
        <f t="shared" si="82"/>
        <v>0</v>
      </c>
      <c r="R65" s="228" t="s">
        <v>93</v>
      </c>
      <c r="S65" s="30"/>
      <c r="T65" s="30">
        <f t="shared" si="83"/>
        <v>0</v>
      </c>
      <c r="U65" s="36">
        <f t="shared" si="84"/>
        <v>0</v>
      </c>
      <c r="V65" s="30"/>
      <c r="W65" s="38">
        <f t="shared" si="85"/>
        <v>5.6879999999999997</v>
      </c>
      <c r="X65" s="33">
        <f t="shared" si="86"/>
        <v>0</v>
      </c>
    </row>
    <row r="66" spans="1:24" ht="15.75" x14ac:dyDescent="0.25">
      <c r="A66" s="312"/>
      <c r="B66" s="259" t="s">
        <v>165</v>
      </c>
      <c r="C66" s="30">
        <v>2</v>
      </c>
      <c r="D66" s="31">
        <v>14.22</v>
      </c>
      <c r="E66" s="33">
        <f t="shared" si="77"/>
        <v>28.44</v>
      </c>
      <c r="F66" s="262" t="s">
        <v>165</v>
      </c>
      <c r="G66" s="70"/>
      <c r="H66" s="30">
        <f t="shared" si="78"/>
        <v>0</v>
      </c>
      <c r="I66" s="36">
        <f t="shared" si="79"/>
        <v>0</v>
      </c>
      <c r="J66" s="30">
        <v>3</v>
      </c>
      <c r="K66" s="38">
        <f t="shared" si="80"/>
        <v>5.6879999999999997</v>
      </c>
      <c r="L66" s="33">
        <f t="shared" si="81"/>
        <v>17.064</v>
      </c>
      <c r="N66" s="220"/>
      <c r="O66" s="70"/>
      <c r="P66" s="71"/>
      <c r="Q66" s="33">
        <f t="shared" si="82"/>
        <v>0</v>
      </c>
      <c r="R66" s="220"/>
      <c r="S66" s="70"/>
      <c r="T66" s="30">
        <f t="shared" si="83"/>
        <v>0</v>
      </c>
      <c r="U66" s="36">
        <f t="shared" si="84"/>
        <v>0</v>
      </c>
      <c r="V66" s="30"/>
      <c r="W66" s="38">
        <f t="shared" si="85"/>
        <v>5.6879999999999997</v>
      </c>
      <c r="X66" s="33">
        <f t="shared" si="86"/>
        <v>0</v>
      </c>
    </row>
    <row r="67" spans="1:24" ht="15.75" x14ac:dyDescent="0.25">
      <c r="A67" s="312"/>
      <c r="B67" s="228" t="s">
        <v>94</v>
      </c>
      <c r="C67" s="30"/>
      <c r="D67" s="31"/>
      <c r="E67" s="33">
        <f t="shared" si="77"/>
        <v>0</v>
      </c>
      <c r="F67" s="228" t="s">
        <v>94</v>
      </c>
      <c r="G67" s="30"/>
      <c r="H67" s="30">
        <f t="shared" si="78"/>
        <v>0</v>
      </c>
      <c r="I67" s="36">
        <f t="shared" si="79"/>
        <v>0</v>
      </c>
      <c r="J67" s="30"/>
      <c r="K67" s="38">
        <f t="shared" si="80"/>
        <v>5.6879999999999997</v>
      </c>
      <c r="L67" s="33">
        <f t="shared" si="81"/>
        <v>0</v>
      </c>
      <c r="N67" s="228" t="s">
        <v>94</v>
      </c>
      <c r="O67" s="30"/>
      <c r="P67" s="31"/>
      <c r="Q67" s="33">
        <f t="shared" si="82"/>
        <v>0</v>
      </c>
      <c r="R67" s="228" t="s">
        <v>94</v>
      </c>
      <c r="S67" s="30"/>
      <c r="T67" s="30">
        <f t="shared" si="83"/>
        <v>0</v>
      </c>
      <c r="U67" s="36">
        <f t="shared" si="84"/>
        <v>0</v>
      </c>
      <c r="V67" s="30"/>
      <c r="W67" s="38">
        <f t="shared" si="85"/>
        <v>5.6879999999999997</v>
      </c>
      <c r="X67" s="33">
        <f t="shared" si="86"/>
        <v>0</v>
      </c>
    </row>
    <row r="68" spans="1:24" ht="15.75" x14ac:dyDescent="0.25">
      <c r="A68" s="312"/>
      <c r="B68" s="259" t="s">
        <v>175</v>
      </c>
      <c r="C68" s="52">
        <v>2</v>
      </c>
      <c r="D68" s="53">
        <v>14.22</v>
      </c>
      <c r="E68" s="33">
        <f t="shared" si="77"/>
        <v>28.44</v>
      </c>
      <c r="F68" s="259" t="s">
        <v>175</v>
      </c>
      <c r="G68" s="52"/>
      <c r="H68" s="30">
        <f t="shared" si="78"/>
        <v>0</v>
      </c>
      <c r="I68" s="36">
        <f t="shared" si="79"/>
        <v>0</v>
      </c>
      <c r="J68" s="30">
        <v>3</v>
      </c>
      <c r="K68" s="38">
        <f t="shared" si="80"/>
        <v>5.6879999999999997</v>
      </c>
      <c r="L68" s="33">
        <f t="shared" si="81"/>
        <v>17.064</v>
      </c>
      <c r="N68" s="102"/>
      <c r="O68" s="52"/>
      <c r="P68" s="53"/>
      <c r="Q68" s="33">
        <f t="shared" si="82"/>
        <v>0</v>
      </c>
      <c r="R68" s="102"/>
      <c r="S68" s="52"/>
      <c r="T68" s="30">
        <f t="shared" si="83"/>
        <v>0</v>
      </c>
      <c r="U68" s="36">
        <f t="shared" si="84"/>
        <v>0</v>
      </c>
      <c r="V68" s="30"/>
      <c r="W68" s="38">
        <f t="shared" si="85"/>
        <v>5.6879999999999997</v>
      </c>
      <c r="X68" s="33">
        <f t="shared" si="86"/>
        <v>0</v>
      </c>
    </row>
    <row r="69" spans="1:24" ht="15.75" x14ac:dyDescent="0.25">
      <c r="A69" s="312"/>
      <c r="B69" s="230"/>
      <c r="C69" s="104"/>
      <c r="D69" s="105"/>
      <c r="E69" s="33">
        <f t="shared" si="77"/>
        <v>0</v>
      </c>
      <c r="F69" s="103"/>
      <c r="G69" s="104"/>
      <c r="H69" s="30">
        <f t="shared" si="78"/>
        <v>0</v>
      </c>
      <c r="I69" s="36">
        <f t="shared" si="79"/>
        <v>0</v>
      </c>
      <c r="J69" s="30"/>
      <c r="K69" s="38">
        <f t="shared" si="80"/>
        <v>5.6879999999999997</v>
      </c>
      <c r="L69" s="33">
        <f t="shared" si="81"/>
        <v>0</v>
      </c>
      <c r="N69" s="103"/>
      <c r="O69" s="104"/>
      <c r="P69" s="105"/>
      <c r="Q69" s="33">
        <f t="shared" si="82"/>
        <v>0</v>
      </c>
      <c r="R69" s="103"/>
      <c r="S69" s="104"/>
      <c r="T69" s="30">
        <f t="shared" si="83"/>
        <v>0</v>
      </c>
      <c r="U69" s="36">
        <f t="shared" si="84"/>
        <v>0</v>
      </c>
      <c r="V69" s="30"/>
      <c r="W69" s="38">
        <f t="shared" si="85"/>
        <v>5.6879999999999997</v>
      </c>
      <c r="X69" s="33">
        <f t="shared" si="86"/>
        <v>0</v>
      </c>
    </row>
    <row r="70" spans="1:24" ht="15.75" x14ac:dyDescent="0.25">
      <c r="A70" s="312"/>
      <c r="B70" s="220"/>
      <c r="C70" s="70"/>
      <c r="D70" s="71"/>
      <c r="E70" s="33">
        <f t="shared" si="77"/>
        <v>0</v>
      </c>
      <c r="F70" s="69"/>
      <c r="G70" s="70"/>
      <c r="H70" s="30">
        <f t="shared" si="78"/>
        <v>0</v>
      </c>
      <c r="I70" s="36">
        <f t="shared" si="79"/>
        <v>0</v>
      </c>
      <c r="J70" s="30"/>
      <c r="K70" s="38">
        <f t="shared" si="80"/>
        <v>5.6879999999999997</v>
      </c>
      <c r="L70" s="33">
        <f t="shared" si="81"/>
        <v>0</v>
      </c>
      <c r="N70" s="69"/>
      <c r="O70" s="70"/>
      <c r="P70" s="71"/>
      <c r="Q70" s="33">
        <f t="shared" si="82"/>
        <v>0</v>
      </c>
      <c r="R70" s="69"/>
      <c r="S70" s="70"/>
      <c r="T70" s="30">
        <f t="shared" si="83"/>
        <v>0</v>
      </c>
      <c r="U70" s="36">
        <f t="shared" si="84"/>
        <v>0</v>
      </c>
      <c r="V70" s="30"/>
      <c r="W70" s="38">
        <f t="shared" si="85"/>
        <v>5.6879999999999997</v>
      </c>
      <c r="X70" s="33">
        <f t="shared" si="86"/>
        <v>0</v>
      </c>
    </row>
    <row r="71" spans="1:24" ht="15.75" x14ac:dyDescent="0.25">
      <c r="A71" s="312"/>
      <c r="B71" s="230"/>
      <c r="C71" s="104"/>
      <c r="D71" s="105"/>
      <c r="E71" s="33">
        <f t="shared" si="77"/>
        <v>0</v>
      </c>
      <c r="F71" s="103"/>
      <c r="G71" s="104"/>
      <c r="H71" s="30">
        <f t="shared" si="78"/>
        <v>0</v>
      </c>
      <c r="I71" s="36">
        <f t="shared" si="79"/>
        <v>0</v>
      </c>
      <c r="J71" s="30"/>
      <c r="K71" s="38">
        <f t="shared" si="80"/>
        <v>5.6879999999999997</v>
      </c>
      <c r="L71" s="33">
        <f t="shared" si="81"/>
        <v>0</v>
      </c>
      <c r="N71" s="103"/>
      <c r="O71" s="104"/>
      <c r="P71" s="105"/>
      <c r="Q71" s="33">
        <f t="shared" si="82"/>
        <v>0</v>
      </c>
      <c r="R71" s="103"/>
      <c r="S71" s="104"/>
      <c r="T71" s="30">
        <f t="shared" si="83"/>
        <v>0</v>
      </c>
      <c r="U71" s="36">
        <f t="shared" si="84"/>
        <v>0</v>
      </c>
      <c r="V71" s="30"/>
      <c r="W71" s="38">
        <f t="shared" si="85"/>
        <v>5.6879999999999997</v>
      </c>
      <c r="X71" s="33">
        <f t="shared" si="86"/>
        <v>0</v>
      </c>
    </row>
    <row r="72" spans="1:24" ht="15.75" x14ac:dyDescent="0.25">
      <c r="A72" s="312"/>
      <c r="B72" s="220"/>
      <c r="C72" s="70"/>
      <c r="D72" s="71"/>
      <c r="E72" s="33">
        <f t="shared" si="77"/>
        <v>0</v>
      </c>
      <c r="F72" s="69"/>
      <c r="G72" s="70"/>
      <c r="H72" s="30">
        <f t="shared" si="78"/>
        <v>0</v>
      </c>
      <c r="I72" s="36">
        <f t="shared" si="79"/>
        <v>0</v>
      </c>
      <c r="J72" s="30"/>
      <c r="K72" s="38">
        <f t="shared" si="80"/>
        <v>5.6879999999999997</v>
      </c>
      <c r="L72" s="33">
        <f t="shared" si="81"/>
        <v>0</v>
      </c>
      <c r="N72" s="69"/>
      <c r="O72" s="70"/>
      <c r="P72" s="71"/>
      <c r="Q72" s="33">
        <f t="shared" si="82"/>
        <v>0</v>
      </c>
      <c r="R72" s="69"/>
      <c r="S72" s="70"/>
      <c r="T72" s="30">
        <f t="shared" si="83"/>
        <v>0</v>
      </c>
      <c r="U72" s="36">
        <f t="shared" si="84"/>
        <v>0</v>
      </c>
      <c r="V72" s="30"/>
      <c r="W72" s="38">
        <f t="shared" si="85"/>
        <v>5.6879999999999997</v>
      </c>
      <c r="X72" s="33">
        <f t="shared" si="86"/>
        <v>0</v>
      </c>
    </row>
    <row r="73" spans="1:24" ht="15.75" x14ac:dyDescent="0.25">
      <c r="A73" s="312"/>
      <c r="B73" s="230"/>
      <c r="C73" s="104"/>
      <c r="D73" s="105"/>
      <c r="E73" s="33">
        <f t="shared" si="77"/>
        <v>0</v>
      </c>
      <c r="F73" s="103"/>
      <c r="G73" s="104"/>
      <c r="H73" s="30">
        <f t="shared" si="78"/>
        <v>0</v>
      </c>
      <c r="I73" s="36">
        <f t="shared" si="79"/>
        <v>0</v>
      </c>
      <c r="J73" s="30"/>
      <c r="K73" s="38">
        <f t="shared" si="80"/>
        <v>5.6879999999999997</v>
      </c>
      <c r="L73" s="33">
        <f t="shared" si="81"/>
        <v>0</v>
      </c>
      <c r="N73" s="103"/>
      <c r="O73" s="104"/>
      <c r="P73" s="105"/>
      <c r="Q73" s="33">
        <f t="shared" si="82"/>
        <v>0</v>
      </c>
      <c r="R73" s="103"/>
      <c r="S73" s="104"/>
      <c r="T73" s="30">
        <f t="shared" si="83"/>
        <v>0</v>
      </c>
      <c r="U73" s="36">
        <f t="shared" si="84"/>
        <v>0</v>
      </c>
      <c r="V73" s="30"/>
      <c r="W73" s="38">
        <f t="shared" si="85"/>
        <v>5.6879999999999997</v>
      </c>
      <c r="X73" s="33">
        <f t="shared" si="86"/>
        <v>0</v>
      </c>
    </row>
    <row r="74" spans="1:24" ht="15.75" x14ac:dyDescent="0.25">
      <c r="A74" s="312"/>
      <c r="B74" s="220"/>
      <c r="C74" s="70"/>
      <c r="D74" s="71"/>
      <c r="E74" s="33">
        <f t="shared" si="77"/>
        <v>0</v>
      </c>
      <c r="F74" s="69"/>
      <c r="G74" s="70"/>
      <c r="H74" s="30">
        <f t="shared" si="78"/>
        <v>0</v>
      </c>
      <c r="I74" s="36">
        <f t="shared" si="79"/>
        <v>0</v>
      </c>
      <c r="J74" s="30"/>
      <c r="K74" s="38">
        <f t="shared" si="80"/>
        <v>5.6879999999999997</v>
      </c>
      <c r="L74" s="33">
        <f t="shared" si="81"/>
        <v>0</v>
      </c>
      <c r="N74" s="69"/>
      <c r="O74" s="70"/>
      <c r="P74" s="71"/>
      <c r="Q74" s="33">
        <f t="shared" si="82"/>
        <v>0</v>
      </c>
      <c r="R74" s="69"/>
      <c r="S74" s="70"/>
      <c r="T74" s="30">
        <f t="shared" si="83"/>
        <v>0</v>
      </c>
      <c r="U74" s="36">
        <f t="shared" si="84"/>
        <v>0</v>
      </c>
      <c r="V74" s="30"/>
      <c r="W74" s="38">
        <f t="shared" si="85"/>
        <v>5.6879999999999997</v>
      </c>
      <c r="X74" s="33">
        <f t="shared" si="86"/>
        <v>0</v>
      </c>
    </row>
    <row r="75" spans="1:24" ht="15.75" x14ac:dyDescent="0.25">
      <c r="A75" s="312"/>
      <c r="B75" s="230"/>
      <c r="C75" s="104"/>
      <c r="D75" s="105"/>
      <c r="E75" s="33">
        <f t="shared" si="77"/>
        <v>0</v>
      </c>
      <c r="F75" s="103"/>
      <c r="G75" s="104"/>
      <c r="H75" s="30">
        <f t="shared" si="78"/>
        <v>0</v>
      </c>
      <c r="I75" s="36">
        <f t="shared" si="79"/>
        <v>0</v>
      </c>
      <c r="J75" s="30"/>
      <c r="K75" s="38">
        <f t="shared" si="80"/>
        <v>5.6879999999999997</v>
      </c>
      <c r="L75" s="33">
        <f t="shared" si="81"/>
        <v>0</v>
      </c>
      <c r="N75" s="103"/>
      <c r="O75" s="104"/>
      <c r="P75" s="105"/>
      <c r="Q75" s="33">
        <f t="shared" si="82"/>
        <v>0</v>
      </c>
      <c r="R75" s="103"/>
      <c r="S75" s="104"/>
      <c r="T75" s="30">
        <f t="shared" si="83"/>
        <v>0</v>
      </c>
      <c r="U75" s="36">
        <f t="shared" si="84"/>
        <v>0</v>
      </c>
      <c r="V75" s="30"/>
      <c r="W75" s="38">
        <f t="shared" si="85"/>
        <v>5.6879999999999997</v>
      </c>
      <c r="X75" s="33">
        <f t="shared" si="86"/>
        <v>0</v>
      </c>
    </row>
    <row r="76" spans="1:24" ht="15.75" x14ac:dyDescent="0.25">
      <c r="A76" s="312"/>
      <c r="B76" s="220"/>
      <c r="C76" s="70"/>
      <c r="D76" s="71"/>
      <c r="E76" s="33">
        <f t="shared" si="77"/>
        <v>0</v>
      </c>
      <c r="F76" s="69"/>
      <c r="G76" s="70"/>
      <c r="H76" s="30">
        <f t="shared" si="78"/>
        <v>0</v>
      </c>
      <c r="I76" s="36">
        <f t="shared" si="79"/>
        <v>0</v>
      </c>
      <c r="J76" s="30"/>
      <c r="K76" s="38">
        <f t="shared" si="80"/>
        <v>5.6879999999999997</v>
      </c>
      <c r="L76" s="33">
        <f t="shared" si="81"/>
        <v>0</v>
      </c>
      <c r="N76" s="69"/>
      <c r="O76" s="70"/>
      <c r="P76" s="71"/>
      <c r="Q76" s="33">
        <f t="shared" si="82"/>
        <v>0</v>
      </c>
      <c r="R76" s="69"/>
      <c r="S76" s="70"/>
      <c r="T76" s="30">
        <f t="shared" si="83"/>
        <v>0</v>
      </c>
      <c r="U76" s="36">
        <f t="shared" si="84"/>
        <v>0</v>
      </c>
      <c r="V76" s="30"/>
      <c r="W76" s="38">
        <f t="shared" si="85"/>
        <v>5.6879999999999997</v>
      </c>
      <c r="X76" s="33">
        <f t="shared" si="86"/>
        <v>0</v>
      </c>
    </row>
    <row r="77" spans="1:24" ht="15.75" x14ac:dyDescent="0.25">
      <c r="A77" s="312"/>
      <c r="B77" s="230"/>
      <c r="C77" s="104"/>
      <c r="D77" s="105"/>
      <c r="E77" s="33">
        <f t="shared" si="77"/>
        <v>0</v>
      </c>
      <c r="F77" s="103"/>
      <c r="G77" s="104"/>
      <c r="H77" s="30">
        <f t="shared" si="78"/>
        <v>0</v>
      </c>
      <c r="I77" s="36">
        <f t="shared" si="79"/>
        <v>0</v>
      </c>
      <c r="J77" s="30"/>
      <c r="K77" s="38">
        <f t="shared" si="80"/>
        <v>5.6879999999999997</v>
      </c>
      <c r="L77" s="33">
        <f t="shared" si="81"/>
        <v>0</v>
      </c>
      <c r="N77" s="103"/>
      <c r="O77" s="104"/>
      <c r="P77" s="105"/>
      <c r="Q77" s="33">
        <f t="shared" si="82"/>
        <v>0</v>
      </c>
      <c r="R77" s="103"/>
      <c r="S77" s="104"/>
      <c r="T77" s="30">
        <f t="shared" si="83"/>
        <v>0</v>
      </c>
      <c r="U77" s="36">
        <f t="shared" si="84"/>
        <v>0</v>
      </c>
      <c r="V77" s="30"/>
      <c r="W77" s="38">
        <f t="shared" si="85"/>
        <v>5.6879999999999997</v>
      </c>
      <c r="X77" s="33">
        <f t="shared" si="86"/>
        <v>0</v>
      </c>
    </row>
    <row r="78" spans="1:24" ht="15.75" x14ac:dyDescent="0.25">
      <c r="A78" s="312"/>
      <c r="B78" s="220"/>
      <c r="C78" s="70"/>
      <c r="D78" s="71"/>
      <c r="E78" s="95">
        <f t="shared" si="77"/>
        <v>0</v>
      </c>
      <c r="F78" s="69"/>
      <c r="G78" s="70"/>
      <c r="H78" s="30">
        <f t="shared" si="78"/>
        <v>0</v>
      </c>
      <c r="I78" s="36">
        <f t="shared" si="79"/>
        <v>0</v>
      </c>
      <c r="J78" s="30"/>
      <c r="K78" s="38">
        <f t="shared" si="80"/>
        <v>5.6879999999999997</v>
      </c>
      <c r="L78" s="33">
        <f t="shared" si="81"/>
        <v>0</v>
      </c>
      <c r="N78" s="69"/>
      <c r="O78" s="70"/>
      <c r="P78" s="71"/>
      <c r="Q78" s="95">
        <f t="shared" si="82"/>
        <v>0</v>
      </c>
      <c r="R78" s="69"/>
      <c r="S78" s="70"/>
      <c r="T78" s="30">
        <f t="shared" si="83"/>
        <v>0</v>
      </c>
      <c r="U78" s="36">
        <f t="shared" si="84"/>
        <v>0</v>
      </c>
      <c r="V78" s="30"/>
      <c r="W78" s="38">
        <f t="shared" si="85"/>
        <v>5.6879999999999997</v>
      </c>
      <c r="X78" s="33">
        <f t="shared" si="86"/>
        <v>0</v>
      </c>
    </row>
    <row r="79" spans="1:24" x14ac:dyDescent="0.25">
      <c r="A79" s="312"/>
      <c r="B79" s="214" t="s">
        <v>97</v>
      </c>
      <c r="C79" s="22"/>
      <c r="D79" s="22"/>
      <c r="E79" s="23"/>
      <c r="F79" s="24"/>
      <c r="G79" s="22"/>
      <c r="H79" s="22"/>
      <c r="I79" s="22"/>
      <c r="J79" s="22"/>
      <c r="K79" s="22"/>
      <c r="L79" s="23"/>
      <c r="N79" s="194" t="s">
        <v>97</v>
      </c>
      <c r="O79" s="25"/>
      <c r="P79" s="25"/>
      <c r="Q79" s="26"/>
      <c r="R79" s="27"/>
      <c r="S79" s="25"/>
      <c r="T79" s="25"/>
      <c r="U79" s="25"/>
      <c r="V79" s="25"/>
      <c r="W79" s="25"/>
      <c r="X79" s="26"/>
    </row>
    <row r="80" spans="1:24" ht="15.75" x14ac:dyDescent="0.25">
      <c r="A80" s="312"/>
      <c r="B80" s="231" t="s">
        <v>98</v>
      </c>
      <c r="C80" s="107"/>
      <c r="D80" s="108"/>
      <c r="E80" s="101">
        <f t="shared" ref="E80:E82" si="87">D80*C80</f>
        <v>0</v>
      </c>
      <c r="F80" s="231" t="s">
        <v>98</v>
      </c>
      <c r="G80" s="107"/>
      <c r="H80" s="30">
        <f t="shared" ref="H80:H82" si="88">$AB$7</f>
        <v>0</v>
      </c>
      <c r="I80" s="36">
        <f t="shared" ref="I80:I82" si="89">H80*G80</f>
        <v>0</v>
      </c>
      <c r="J80" s="30"/>
      <c r="K80" s="38">
        <f t="shared" ref="K80:K82" si="90">$AB$8</f>
        <v>5.6879999999999997</v>
      </c>
      <c r="L80" s="33">
        <f t="shared" ref="L80:L82" si="91">J80*K80</f>
        <v>0</v>
      </c>
      <c r="N80" s="231" t="s">
        <v>98</v>
      </c>
      <c r="O80" s="107"/>
      <c r="P80" s="108"/>
      <c r="Q80" s="101">
        <f t="shared" ref="Q80:Q82" si="92">P80*O80</f>
        <v>0</v>
      </c>
      <c r="R80" s="231" t="s">
        <v>98</v>
      </c>
      <c r="S80" s="107"/>
      <c r="T80" s="30">
        <f t="shared" ref="T80:T82" si="93">$AB$7</f>
        <v>0</v>
      </c>
      <c r="U80" s="36">
        <f t="shared" ref="U80:U82" si="94">T80*S80</f>
        <v>0</v>
      </c>
      <c r="V80" s="30"/>
      <c r="W80" s="38">
        <f t="shared" ref="W80:W82" si="95">$AB$8</f>
        <v>5.6879999999999997</v>
      </c>
      <c r="X80" s="33">
        <f t="shared" ref="X80:X82" si="96">V80*W80</f>
        <v>0</v>
      </c>
    </row>
    <row r="81" spans="1:24" ht="15.75" x14ac:dyDescent="0.25">
      <c r="A81" s="312"/>
      <c r="B81" s="232" t="s">
        <v>99</v>
      </c>
      <c r="C81" s="70"/>
      <c r="D81" s="71"/>
      <c r="E81" s="33">
        <f t="shared" si="87"/>
        <v>0</v>
      </c>
      <c r="F81" s="232" t="s">
        <v>99</v>
      </c>
      <c r="G81" s="70"/>
      <c r="H81" s="30">
        <f t="shared" si="88"/>
        <v>0</v>
      </c>
      <c r="I81" s="36">
        <f t="shared" si="89"/>
        <v>0</v>
      </c>
      <c r="J81" s="30"/>
      <c r="K81" s="38">
        <f t="shared" si="90"/>
        <v>5.6879999999999997</v>
      </c>
      <c r="L81" s="33">
        <f t="shared" si="91"/>
        <v>0</v>
      </c>
      <c r="N81" s="232" t="s">
        <v>99</v>
      </c>
      <c r="O81" s="70"/>
      <c r="P81" s="71"/>
      <c r="Q81" s="33">
        <f t="shared" si="92"/>
        <v>0</v>
      </c>
      <c r="R81" s="232" t="s">
        <v>99</v>
      </c>
      <c r="S81" s="70"/>
      <c r="T81" s="30">
        <f t="shared" si="93"/>
        <v>0</v>
      </c>
      <c r="U81" s="36">
        <f t="shared" si="94"/>
        <v>0</v>
      </c>
      <c r="V81" s="30"/>
      <c r="W81" s="38">
        <f t="shared" si="95"/>
        <v>5.6879999999999997</v>
      </c>
      <c r="X81" s="33">
        <f t="shared" si="96"/>
        <v>0</v>
      </c>
    </row>
    <row r="82" spans="1:24" ht="30" x14ac:dyDescent="0.25">
      <c r="A82" s="312"/>
      <c r="B82" s="233" t="s">
        <v>100</v>
      </c>
      <c r="C82" s="104"/>
      <c r="D82" s="105"/>
      <c r="E82" s="33">
        <f t="shared" si="87"/>
        <v>0</v>
      </c>
      <c r="F82" s="233" t="s">
        <v>100</v>
      </c>
      <c r="G82" s="52"/>
      <c r="H82" s="30">
        <f t="shared" si="88"/>
        <v>0</v>
      </c>
      <c r="I82" s="36">
        <f t="shared" si="89"/>
        <v>0</v>
      </c>
      <c r="J82" s="30"/>
      <c r="K82" s="38">
        <f t="shared" si="90"/>
        <v>5.6879999999999997</v>
      </c>
      <c r="L82" s="33">
        <f t="shared" si="91"/>
        <v>0</v>
      </c>
      <c r="N82" s="233" t="s">
        <v>100</v>
      </c>
      <c r="O82" s="104"/>
      <c r="P82" s="105"/>
      <c r="Q82" s="33">
        <f t="shared" si="92"/>
        <v>0</v>
      </c>
      <c r="R82" s="233" t="s">
        <v>100</v>
      </c>
      <c r="S82" s="52"/>
      <c r="T82" s="30">
        <f t="shared" si="93"/>
        <v>0</v>
      </c>
      <c r="U82" s="36">
        <f t="shared" si="94"/>
        <v>0</v>
      </c>
      <c r="V82" s="30"/>
      <c r="W82" s="38">
        <f t="shared" si="95"/>
        <v>5.6879999999999997</v>
      </c>
      <c r="X82" s="33">
        <f t="shared" si="96"/>
        <v>0</v>
      </c>
    </row>
    <row r="83" spans="1:24" ht="15.75" thickBot="1" x14ac:dyDescent="0.3">
      <c r="A83" s="312"/>
      <c r="B83" s="111" t="s">
        <v>41</v>
      </c>
      <c r="C83" s="112"/>
      <c r="D83" s="112"/>
      <c r="E83" s="114">
        <f>SUM(E47:E62,E64:E78,E80:E82)</f>
        <v>85.320000000000007</v>
      </c>
      <c r="F83" s="116" t="s">
        <v>41</v>
      </c>
      <c r="G83" s="112">
        <f>SUM(G47:G82)</f>
        <v>0</v>
      </c>
      <c r="H83" s="112"/>
      <c r="I83" s="114">
        <f>SUM(I47:I62,I64:I78,I80:I82)</f>
        <v>0</v>
      </c>
      <c r="J83" s="112">
        <f>SUM(J47:J82)</f>
        <v>9</v>
      </c>
      <c r="K83" s="118"/>
      <c r="L83" s="114">
        <f>SUM(L47:L62,L64:L78,L80:L82)</f>
        <v>51.192</v>
      </c>
      <c r="N83" s="119" t="s">
        <v>41</v>
      </c>
      <c r="O83" s="120"/>
      <c r="P83" s="120"/>
      <c r="Q83" s="121">
        <f>SUM(Q47:Q62,Q64:Q78,Q80:Q82)</f>
        <v>0</v>
      </c>
      <c r="R83" s="122" t="s">
        <v>41</v>
      </c>
      <c r="S83" s="120">
        <f>SUM(S47:S82)</f>
        <v>0</v>
      </c>
      <c r="T83" s="120"/>
      <c r="U83" s="121">
        <f>SUM(U47:U62,U64:U78,U80:U82)</f>
        <v>0</v>
      </c>
      <c r="V83" s="120">
        <f>SUM(V47:V82)</f>
        <v>0</v>
      </c>
      <c r="W83" s="123"/>
      <c r="X83" s="121">
        <f>SUM(X47:X62,X64:X78,X80:X82)</f>
        <v>0</v>
      </c>
    </row>
    <row r="84" spans="1:24" x14ac:dyDescent="0.25">
      <c r="A84" s="313"/>
      <c r="B84" s="125"/>
      <c r="C84" s="125"/>
      <c r="D84" s="125"/>
      <c r="E84" s="125"/>
      <c r="F84" s="125"/>
      <c r="G84" s="125"/>
      <c r="H84" s="125"/>
      <c r="I84" s="125"/>
      <c r="J84" s="125"/>
      <c r="K84" s="125"/>
      <c r="L84" s="12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</row>
    <row r="85" spans="1:24" ht="15.75" thickBot="1" x14ac:dyDescent="0.3"/>
    <row r="86" spans="1:24" ht="15" customHeight="1" x14ac:dyDescent="0.25">
      <c r="A86" s="311" t="s">
        <v>127</v>
      </c>
      <c r="B86" s="314" t="s">
        <v>123</v>
      </c>
      <c r="C86" s="316" t="s">
        <v>157</v>
      </c>
      <c r="D86" s="317"/>
      <c r="E86" s="318"/>
      <c r="F86" s="319" t="s">
        <v>124</v>
      </c>
      <c r="G86" s="324" t="s">
        <v>20</v>
      </c>
      <c r="H86" s="322"/>
      <c r="I86" s="322"/>
      <c r="J86" s="322"/>
      <c r="K86" s="322"/>
      <c r="L86" s="323"/>
      <c r="N86" s="325" t="s">
        <v>123</v>
      </c>
      <c r="O86" s="327" t="s">
        <v>19</v>
      </c>
      <c r="P86" s="322"/>
      <c r="Q86" s="323"/>
      <c r="R86" s="325" t="s">
        <v>124</v>
      </c>
      <c r="S86" s="321" t="s">
        <v>20</v>
      </c>
      <c r="T86" s="322"/>
      <c r="U86" s="322"/>
      <c r="V86" s="322"/>
      <c r="W86" s="322"/>
      <c r="X86" s="323"/>
    </row>
    <row r="87" spans="1:24" ht="30" x14ac:dyDescent="0.25">
      <c r="A87" s="312"/>
      <c r="B87" s="315"/>
      <c r="C87" s="212" t="s">
        <v>23</v>
      </c>
      <c r="D87" s="254" t="s">
        <v>155</v>
      </c>
      <c r="E87" s="213" t="s">
        <v>24</v>
      </c>
      <c r="F87" s="320"/>
      <c r="G87" s="239" t="s">
        <v>156</v>
      </c>
      <c r="H87" s="239" t="s">
        <v>102</v>
      </c>
      <c r="I87" s="239" t="s">
        <v>103</v>
      </c>
      <c r="J87" s="13" t="s">
        <v>27</v>
      </c>
      <c r="K87" s="16" t="s">
        <v>28</v>
      </c>
      <c r="L87" s="240" t="s">
        <v>104</v>
      </c>
      <c r="N87" s="326"/>
      <c r="O87" s="17" t="s">
        <v>23</v>
      </c>
      <c r="P87" s="239" t="s">
        <v>155</v>
      </c>
      <c r="Q87" s="19" t="s">
        <v>24</v>
      </c>
      <c r="R87" s="326"/>
      <c r="S87" s="239" t="s">
        <v>156</v>
      </c>
      <c r="T87" s="17" t="s">
        <v>26</v>
      </c>
      <c r="U87" s="239" t="s">
        <v>103</v>
      </c>
      <c r="V87" s="13" t="s">
        <v>27</v>
      </c>
      <c r="W87" s="16" t="s">
        <v>28</v>
      </c>
      <c r="X87" s="240" t="s">
        <v>104</v>
      </c>
    </row>
    <row r="88" spans="1:24" x14ac:dyDescent="0.25">
      <c r="A88" s="312"/>
      <c r="B88" s="214" t="s">
        <v>95</v>
      </c>
      <c r="C88" s="22"/>
      <c r="D88" s="22"/>
      <c r="E88" s="23"/>
      <c r="F88" s="24"/>
      <c r="G88" s="22"/>
      <c r="H88" s="22"/>
      <c r="I88" s="22"/>
      <c r="J88" s="22"/>
      <c r="K88" s="22"/>
      <c r="L88" s="23"/>
      <c r="N88" s="194" t="s">
        <v>95</v>
      </c>
      <c r="O88" s="25"/>
      <c r="P88" s="25"/>
      <c r="Q88" s="26"/>
      <c r="R88" s="27"/>
      <c r="S88" s="25"/>
      <c r="T88" s="25"/>
      <c r="U88" s="25"/>
      <c r="V88" s="25"/>
      <c r="W88" s="25"/>
      <c r="X88" s="26"/>
    </row>
    <row r="89" spans="1:24" ht="15.75" x14ac:dyDescent="0.25">
      <c r="A89" s="312"/>
      <c r="B89" s="228" t="s">
        <v>93</v>
      </c>
      <c r="C89" s="30"/>
      <c r="D89" s="31"/>
      <c r="E89" s="33">
        <f t="shared" ref="E89:E93" si="97">D89*C89</f>
        <v>0</v>
      </c>
      <c r="F89" s="228" t="s">
        <v>93</v>
      </c>
      <c r="G89" s="30"/>
      <c r="H89" s="30">
        <f t="shared" ref="H89:H104" si="98">$AB$7</f>
        <v>0</v>
      </c>
      <c r="I89" s="36">
        <f t="shared" ref="I89:I104" si="99">H89*G89</f>
        <v>0</v>
      </c>
      <c r="J89" s="30"/>
      <c r="K89" s="38">
        <f t="shared" ref="K89:K104" si="100">$AB$8</f>
        <v>5.6879999999999997</v>
      </c>
      <c r="L89" s="33">
        <f t="shared" ref="L89:L104" si="101">J89*K89</f>
        <v>0</v>
      </c>
      <c r="N89" s="228" t="s">
        <v>93</v>
      </c>
      <c r="O89" s="30"/>
      <c r="P89" s="31"/>
      <c r="Q89" s="33">
        <f t="shared" ref="Q89:Q93" si="102">P89*O89</f>
        <v>0</v>
      </c>
      <c r="R89" s="228" t="s">
        <v>93</v>
      </c>
      <c r="S89" s="30"/>
      <c r="T89" s="30">
        <f t="shared" ref="T89:T104" si="103">$AB$7</f>
        <v>0</v>
      </c>
      <c r="U89" s="36">
        <f t="shared" ref="U89:U104" si="104">T89*S89</f>
        <v>0</v>
      </c>
      <c r="V89" s="30"/>
      <c r="W89" s="38">
        <f t="shared" ref="W89:W104" si="105">$AB$8</f>
        <v>5.6879999999999997</v>
      </c>
      <c r="X89" s="33">
        <f t="shared" ref="X89:X104" si="106">V89*W89</f>
        <v>0</v>
      </c>
    </row>
    <row r="90" spans="1:24" ht="15.75" x14ac:dyDescent="0.25">
      <c r="A90" s="312"/>
      <c r="B90" s="218" t="s">
        <v>42</v>
      </c>
      <c r="C90" s="52"/>
      <c r="D90" s="53"/>
      <c r="E90" s="33">
        <f t="shared" si="97"/>
        <v>0</v>
      </c>
      <c r="F90" s="218" t="s">
        <v>42</v>
      </c>
      <c r="G90" s="52"/>
      <c r="H90" s="30">
        <f t="shared" si="98"/>
        <v>0</v>
      </c>
      <c r="I90" s="36">
        <f t="shared" si="99"/>
        <v>0</v>
      </c>
      <c r="J90" s="30"/>
      <c r="K90" s="38">
        <f t="shared" si="100"/>
        <v>5.6879999999999997</v>
      </c>
      <c r="L90" s="33">
        <f t="shared" si="101"/>
        <v>0</v>
      </c>
      <c r="N90" s="218" t="s">
        <v>42</v>
      </c>
      <c r="O90" s="52"/>
      <c r="P90" s="53"/>
      <c r="Q90" s="33">
        <f t="shared" si="102"/>
        <v>0</v>
      </c>
      <c r="R90" s="218" t="s">
        <v>42</v>
      </c>
      <c r="S90" s="52"/>
      <c r="T90" s="30">
        <f t="shared" si="103"/>
        <v>0</v>
      </c>
      <c r="U90" s="36">
        <f t="shared" si="104"/>
        <v>0</v>
      </c>
      <c r="V90" s="30"/>
      <c r="W90" s="38">
        <f t="shared" si="105"/>
        <v>5.6879999999999997</v>
      </c>
      <c r="X90" s="33">
        <f t="shared" si="106"/>
        <v>0</v>
      </c>
    </row>
    <row r="91" spans="1:24" ht="15.75" x14ac:dyDescent="0.25">
      <c r="A91" s="312"/>
      <c r="B91" s="219" t="s">
        <v>44</v>
      </c>
      <c r="C91" s="30"/>
      <c r="D91" s="31"/>
      <c r="E91" s="33">
        <f t="shared" si="97"/>
        <v>0</v>
      </c>
      <c r="F91" s="219" t="s">
        <v>44</v>
      </c>
      <c r="G91" s="30"/>
      <c r="H91" s="30">
        <f t="shared" si="98"/>
        <v>0</v>
      </c>
      <c r="I91" s="36">
        <f t="shared" si="99"/>
        <v>0</v>
      </c>
      <c r="J91" s="30"/>
      <c r="K91" s="38">
        <f t="shared" si="100"/>
        <v>5.6879999999999997</v>
      </c>
      <c r="L91" s="33">
        <f t="shared" si="101"/>
        <v>0</v>
      </c>
      <c r="N91" s="219" t="s">
        <v>44</v>
      </c>
      <c r="O91" s="30"/>
      <c r="P91" s="31"/>
      <c r="Q91" s="33">
        <f t="shared" si="102"/>
        <v>0</v>
      </c>
      <c r="R91" s="219" t="s">
        <v>44</v>
      </c>
      <c r="S91" s="30"/>
      <c r="T91" s="30">
        <f t="shared" si="103"/>
        <v>0</v>
      </c>
      <c r="U91" s="36">
        <f t="shared" si="104"/>
        <v>0</v>
      </c>
      <c r="V91" s="30"/>
      <c r="W91" s="38">
        <f t="shared" si="105"/>
        <v>5.6879999999999997</v>
      </c>
      <c r="X91" s="33">
        <f t="shared" si="106"/>
        <v>0</v>
      </c>
    </row>
    <row r="92" spans="1:24" ht="15.75" x14ac:dyDescent="0.25">
      <c r="A92" s="312"/>
      <c r="B92" s="220"/>
      <c r="C92" s="70"/>
      <c r="D92" s="71"/>
      <c r="E92" s="33">
        <f t="shared" si="97"/>
        <v>0</v>
      </c>
      <c r="F92" s="220"/>
      <c r="G92" s="70"/>
      <c r="H92" s="30">
        <f t="shared" si="98"/>
        <v>0</v>
      </c>
      <c r="I92" s="36">
        <f t="shared" si="99"/>
        <v>0</v>
      </c>
      <c r="J92" s="30"/>
      <c r="K92" s="38">
        <f t="shared" si="100"/>
        <v>5.6879999999999997</v>
      </c>
      <c r="L92" s="33">
        <f t="shared" si="101"/>
        <v>0</v>
      </c>
      <c r="N92" s="220"/>
      <c r="O92" s="70"/>
      <c r="P92" s="71"/>
      <c r="Q92" s="33">
        <f t="shared" si="102"/>
        <v>0</v>
      </c>
      <c r="R92" s="220"/>
      <c r="S92" s="70"/>
      <c r="T92" s="30">
        <f t="shared" si="103"/>
        <v>0</v>
      </c>
      <c r="U92" s="36">
        <f t="shared" si="104"/>
        <v>0</v>
      </c>
      <c r="V92" s="30"/>
      <c r="W92" s="38">
        <f t="shared" si="105"/>
        <v>5.6879999999999997</v>
      </c>
      <c r="X92" s="33">
        <f t="shared" si="106"/>
        <v>0</v>
      </c>
    </row>
    <row r="93" spans="1:24" ht="15.75" x14ac:dyDescent="0.25">
      <c r="A93" s="312"/>
      <c r="B93" s="221" t="s">
        <v>46</v>
      </c>
      <c r="C93" s="30"/>
      <c r="D93" s="31"/>
      <c r="E93" s="33">
        <f t="shared" si="97"/>
        <v>0</v>
      </c>
      <c r="F93" s="221" t="s">
        <v>46</v>
      </c>
      <c r="G93" s="30"/>
      <c r="H93" s="30">
        <f t="shared" si="98"/>
        <v>0</v>
      </c>
      <c r="I93" s="36">
        <f t="shared" si="99"/>
        <v>0</v>
      </c>
      <c r="J93" s="30"/>
      <c r="K93" s="38">
        <f t="shared" si="100"/>
        <v>5.6879999999999997</v>
      </c>
      <c r="L93" s="33">
        <f t="shared" si="101"/>
        <v>0</v>
      </c>
      <c r="N93" s="221" t="s">
        <v>46</v>
      </c>
      <c r="O93" s="30"/>
      <c r="P93" s="31"/>
      <c r="Q93" s="33">
        <f t="shared" si="102"/>
        <v>0</v>
      </c>
      <c r="R93" s="221" t="s">
        <v>46</v>
      </c>
      <c r="S93" s="30"/>
      <c r="T93" s="30">
        <f t="shared" si="103"/>
        <v>0</v>
      </c>
      <c r="U93" s="36">
        <f t="shared" si="104"/>
        <v>0</v>
      </c>
      <c r="V93" s="30"/>
      <c r="W93" s="38">
        <f t="shared" si="105"/>
        <v>5.6879999999999997</v>
      </c>
      <c r="X93" s="33">
        <f t="shared" si="106"/>
        <v>0</v>
      </c>
    </row>
    <row r="94" spans="1:24" ht="15.75" x14ac:dyDescent="0.25">
      <c r="A94" s="312"/>
      <c r="B94" s="220"/>
      <c r="C94" s="70"/>
      <c r="D94" s="71"/>
      <c r="E94" s="33"/>
      <c r="F94" s="69"/>
      <c r="G94" s="70"/>
      <c r="H94" s="30">
        <f t="shared" si="98"/>
        <v>0</v>
      </c>
      <c r="I94" s="36">
        <f t="shared" si="99"/>
        <v>0</v>
      </c>
      <c r="J94" s="30"/>
      <c r="K94" s="38">
        <f t="shared" si="100"/>
        <v>5.6879999999999997</v>
      </c>
      <c r="L94" s="33">
        <f t="shared" si="101"/>
        <v>0</v>
      </c>
      <c r="N94" s="220"/>
      <c r="O94" s="70"/>
      <c r="P94" s="71"/>
      <c r="Q94" s="33"/>
      <c r="R94" s="69"/>
      <c r="S94" s="70"/>
      <c r="T94" s="30">
        <f t="shared" si="103"/>
        <v>0</v>
      </c>
      <c r="U94" s="36">
        <f t="shared" si="104"/>
        <v>0</v>
      </c>
      <c r="V94" s="30"/>
      <c r="W94" s="38">
        <f t="shared" si="105"/>
        <v>5.6879999999999997</v>
      </c>
      <c r="X94" s="33">
        <f t="shared" si="106"/>
        <v>0</v>
      </c>
    </row>
    <row r="95" spans="1:24" ht="15.75" x14ac:dyDescent="0.25">
      <c r="A95" s="312"/>
      <c r="B95" s="221"/>
      <c r="C95" s="30"/>
      <c r="D95" s="31"/>
      <c r="E95" s="33"/>
      <c r="F95" s="80"/>
      <c r="G95" s="30"/>
      <c r="H95" s="30">
        <f t="shared" si="98"/>
        <v>0</v>
      </c>
      <c r="I95" s="36">
        <f t="shared" si="99"/>
        <v>0</v>
      </c>
      <c r="J95" s="30"/>
      <c r="K95" s="38">
        <f t="shared" si="100"/>
        <v>5.6879999999999997</v>
      </c>
      <c r="L95" s="33">
        <f t="shared" si="101"/>
        <v>0</v>
      </c>
      <c r="N95" s="79"/>
      <c r="O95" s="30"/>
      <c r="P95" s="31"/>
      <c r="Q95" s="33"/>
      <c r="R95" s="80"/>
      <c r="S95" s="30"/>
      <c r="T95" s="30">
        <f t="shared" si="103"/>
        <v>0</v>
      </c>
      <c r="U95" s="36">
        <f t="shared" si="104"/>
        <v>0</v>
      </c>
      <c r="V95" s="30"/>
      <c r="W95" s="38">
        <f t="shared" si="105"/>
        <v>5.6879999999999997</v>
      </c>
      <c r="X95" s="33">
        <f t="shared" si="106"/>
        <v>0</v>
      </c>
    </row>
    <row r="96" spans="1:24" ht="15.75" x14ac:dyDescent="0.25">
      <c r="A96" s="312"/>
      <c r="B96" s="220"/>
      <c r="C96" s="70"/>
      <c r="D96" s="71"/>
      <c r="E96" s="33"/>
      <c r="F96" s="69"/>
      <c r="G96" s="70"/>
      <c r="H96" s="30">
        <f t="shared" si="98"/>
        <v>0</v>
      </c>
      <c r="I96" s="36">
        <f t="shared" si="99"/>
        <v>0</v>
      </c>
      <c r="J96" s="30"/>
      <c r="K96" s="38">
        <f t="shared" si="100"/>
        <v>5.6879999999999997</v>
      </c>
      <c r="L96" s="33">
        <f t="shared" si="101"/>
        <v>0</v>
      </c>
      <c r="N96" s="69"/>
      <c r="O96" s="70"/>
      <c r="P96" s="71"/>
      <c r="Q96" s="33"/>
      <c r="R96" s="69"/>
      <c r="S96" s="70"/>
      <c r="T96" s="30">
        <f t="shared" si="103"/>
        <v>0</v>
      </c>
      <c r="U96" s="36">
        <f t="shared" si="104"/>
        <v>0</v>
      </c>
      <c r="V96" s="30"/>
      <c r="W96" s="38">
        <f t="shared" si="105"/>
        <v>5.6879999999999997</v>
      </c>
      <c r="X96" s="33">
        <f t="shared" si="106"/>
        <v>0</v>
      </c>
    </row>
    <row r="97" spans="1:24" ht="15.75" x14ac:dyDescent="0.25">
      <c r="A97" s="312"/>
      <c r="B97" s="221"/>
      <c r="C97" s="30"/>
      <c r="D97" s="31"/>
      <c r="E97" s="33"/>
      <c r="F97" s="80"/>
      <c r="G97" s="30"/>
      <c r="H97" s="30">
        <f t="shared" si="98"/>
        <v>0</v>
      </c>
      <c r="I97" s="36">
        <f t="shared" si="99"/>
        <v>0</v>
      </c>
      <c r="J97" s="30"/>
      <c r="K97" s="38">
        <f t="shared" si="100"/>
        <v>5.6879999999999997</v>
      </c>
      <c r="L97" s="33">
        <f t="shared" si="101"/>
        <v>0</v>
      </c>
      <c r="N97" s="79"/>
      <c r="O97" s="30"/>
      <c r="P97" s="31"/>
      <c r="Q97" s="33"/>
      <c r="R97" s="80"/>
      <c r="S97" s="30"/>
      <c r="T97" s="30">
        <f t="shared" si="103"/>
        <v>0</v>
      </c>
      <c r="U97" s="36">
        <f t="shared" si="104"/>
        <v>0</v>
      </c>
      <c r="V97" s="30"/>
      <c r="W97" s="38">
        <f t="shared" si="105"/>
        <v>5.6879999999999997</v>
      </c>
      <c r="X97" s="33">
        <f t="shared" si="106"/>
        <v>0</v>
      </c>
    </row>
    <row r="98" spans="1:24" ht="15.75" x14ac:dyDescent="0.25">
      <c r="A98" s="312"/>
      <c r="B98" s="220"/>
      <c r="C98" s="70"/>
      <c r="D98" s="71"/>
      <c r="E98" s="33"/>
      <c r="F98" s="69"/>
      <c r="G98" s="70"/>
      <c r="H98" s="30">
        <f t="shared" si="98"/>
        <v>0</v>
      </c>
      <c r="I98" s="36">
        <f t="shared" si="99"/>
        <v>0</v>
      </c>
      <c r="J98" s="30"/>
      <c r="K98" s="38">
        <f t="shared" si="100"/>
        <v>5.6879999999999997</v>
      </c>
      <c r="L98" s="33">
        <f t="shared" si="101"/>
        <v>0</v>
      </c>
      <c r="N98" s="69"/>
      <c r="O98" s="70"/>
      <c r="P98" s="71"/>
      <c r="Q98" s="33"/>
      <c r="R98" s="69"/>
      <c r="S98" s="70"/>
      <c r="T98" s="30">
        <f t="shared" si="103"/>
        <v>0</v>
      </c>
      <c r="U98" s="36">
        <f t="shared" si="104"/>
        <v>0</v>
      </c>
      <c r="V98" s="30"/>
      <c r="W98" s="38">
        <f t="shared" si="105"/>
        <v>5.6879999999999997</v>
      </c>
      <c r="X98" s="33">
        <f t="shared" si="106"/>
        <v>0</v>
      </c>
    </row>
    <row r="99" spans="1:24" ht="15.75" x14ac:dyDescent="0.25">
      <c r="A99" s="312"/>
      <c r="B99" s="222"/>
      <c r="C99" s="30"/>
      <c r="D99" s="31"/>
      <c r="E99" s="33">
        <f t="shared" ref="E99:E104" si="107">D99*C99</f>
        <v>0</v>
      </c>
      <c r="F99" s="81"/>
      <c r="G99" s="30"/>
      <c r="H99" s="30">
        <f t="shared" si="98"/>
        <v>0</v>
      </c>
      <c r="I99" s="36">
        <f t="shared" si="99"/>
        <v>0</v>
      </c>
      <c r="J99" s="30"/>
      <c r="K99" s="38">
        <f t="shared" si="100"/>
        <v>5.6879999999999997</v>
      </c>
      <c r="L99" s="33">
        <f t="shared" si="101"/>
        <v>0</v>
      </c>
      <c r="N99" s="81"/>
      <c r="O99" s="30"/>
      <c r="P99" s="31"/>
      <c r="Q99" s="33">
        <f t="shared" ref="Q99:Q104" si="108">P99*O99</f>
        <v>0</v>
      </c>
      <c r="R99" s="81"/>
      <c r="S99" s="30"/>
      <c r="T99" s="30">
        <f t="shared" si="103"/>
        <v>0</v>
      </c>
      <c r="U99" s="36">
        <f t="shared" si="104"/>
        <v>0</v>
      </c>
      <c r="V99" s="30"/>
      <c r="W99" s="38">
        <f t="shared" si="105"/>
        <v>5.6879999999999997</v>
      </c>
      <c r="X99" s="33">
        <f t="shared" si="106"/>
        <v>0</v>
      </c>
    </row>
    <row r="100" spans="1:24" ht="15.75" x14ac:dyDescent="0.25">
      <c r="A100" s="312"/>
      <c r="B100" s="220"/>
      <c r="C100" s="70"/>
      <c r="D100" s="71"/>
      <c r="E100" s="33">
        <f t="shared" si="107"/>
        <v>0</v>
      </c>
      <c r="F100" s="69"/>
      <c r="G100" s="70"/>
      <c r="H100" s="30">
        <f t="shared" si="98"/>
        <v>0</v>
      </c>
      <c r="I100" s="36">
        <f t="shared" si="99"/>
        <v>0</v>
      </c>
      <c r="J100" s="30"/>
      <c r="K100" s="38">
        <f t="shared" si="100"/>
        <v>5.6879999999999997</v>
      </c>
      <c r="L100" s="33">
        <f t="shared" si="101"/>
        <v>0</v>
      </c>
      <c r="N100" s="69"/>
      <c r="O100" s="70"/>
      <c r="P100" s="71"/>
      <c r="Q100" s="33">
        <f t="shared" si="108"/>
        <v>0</v>
      </c>
      <c r="R100" s="69"/>
      <c r="S100" s="70"/>
      <c r="T100" s="30">
        <f t="shared" si="103"/>
        <v>0</v>
      </c>
      <c r="U100" s="36">
        <f t="shared" si="104"/>
        <v>0</v>
      </c>
      <c r="V100" s="30"/>
      <c r="W100" s="38">
        <f t="shared" si="105"/>
        <v>5.6879999999999997</v>
      </c>
      <c r="X100" s="33">
        <f t="shared" si="106"/>
        <v>0</v>
      </c>
    </row>
    <row r="101" spans="1:24" ht="15.75" x14ac:dyDescent="0.25">
      <c r="A101" s="312"/>
      <c r="B101" s="222"/>
      <c r="C101" s="30"/>
      <c r="D101" s="31"/>
      <c r="E101" s="33">
        <f t="shared" si="107"/>
        <v>0</v>
      </c>
      <c r="F101" s="81"/>
      <c r="G101" s="30"/>
      <c r="H101" s="30">
        <f t="shared" si="98"/>
        <v>0</v>
      </c>
      <c r="I101" s="36">
        <f t="shared" si="99"/>
        <v>0</v>
      </c>
      <c r="J101" s="30"/>
      <c r="K101" s="38">
        <f t="shared" si="100"/>
        <v>5.6879999999999997</v>
      </c>
      <c r="L101" s="33">
        <f t="shared" si="101"/>
        <v>0</v>
      </c>
      <c r="N101" s="81"/>
      <c r="O101" s="30"/>
      <c r="P101" s="31"/>
      <c r="Q101" s="33">
        <f t="shared" si="108"/>
        <v>0</v>
      </c>
      <c r="R101" s="81"/>
      <c r="S101" s="30"/>
      <c r="T101" s="30">
        <f t="shared" si="103"/>
        <v>0</v>
      </c>
      <c r="U101" s="36">
        <f t="shared" si="104"/>
        <v>0</v>
      </c>
      <c r="V101" s="30"/>
      <c r="W101" s="38">
        <f t="shared" si="105"/>
        <v>5.6879999999999997</v>
      </c>
      <c r="X101" s="33">
        <f t="shared" si="106"/>
        <v>0</v>
      </c>
    </row>
    <row r="102" spans="1:24" ht="15.75" x14ac:dyDescent="0.25">
      <c r="A102" s="312"/>
      <c r="B102" s="220"/>
      <c r="C102" s="70"/>
      <c r="D102" s="71"/>
      <c r="E102" s="33">
        <f t="shared" si="107"/>
        <v>0</v>
      </c>
      <c r="F102" s="88"/>
      <c r="G102" s="52"/>
      <c r="H102" s="30">
        <f t="shared" si="98"/>
        <v>0</v>
      </c>
      <c r="I102" s="36">
        <f t="shared" si="99"/>
        <v>0</v>
      </c>
      <c r="J102" s="30"/>
      <c r="K102" s="38">
        <f t="shared" si="100"/>
        <v>5.6879999999999997</v>
      </c>
      <c r="L102" s="33">
        <f t="shared" si="101"/>
        <v>0</v>
      </c>
      <c r="N102" s="69"/>
      <c r="O102" s="70"/>
      <c r="P102" s="71"/>
      <c r="Q102" s="33">
        <f t="shared" si="108"/>
        <v>0</v>
      </c>
      <c r="R102" s="88"/>
      <c r="S102" s="52"/>
      <c r="T102" s="30">
        <f t="shared" si="103"/>
        <v>0</v>
      </c>
      <c r="U102" s="36">
        <f t="shared" si="104"/>
        <v>0</v>
      </c>
      <c r="V102" s="30"/>
      <c r="W102" s="38">
        <f t="shared" si="105"/>
        <v>5.6879999999999997</v>
      </c>
      <c r="X102" s="33">
        <f t="shared" si="106"/>
        <v>0</v>
      </c>
    </row>
    <row r="103" spans="1:24" ht="15.75" x14ac:dyDescent="0.25">
      <c r="A103" s="312"/>
      <c r="B103" s="222"/>
      <c r="C103" s="30"/>
      <c r="D103" s="31"/>
      <c r="E103" s="33">
        <f t="shared" si="107"/>
        <v>0</v>
      </c>
      <c r="F103" s="90"/>
      <c r="G103" s="30"/>
      <c r="H103" s="30">
        <f t="shared" si="98"/>
        <v>0</v>
      </c>
      <c r="I103" s="36">
        <f t="shared" si="99"/>
        <v>0</v>
      </c>
      <c r="J103" s="30"/>
      <c r="K103" s="38">
        <f t="shared" si="100"/>
        <v>5.6879999999999997</v>
      </c>
      <c r="L103" s="33">
        <f t="shared" si="101"/>
        <v>0</v>
      </c>
      <c r="N103" s="81"/>
      <c r="O103" s="30"/>
      <c r="P103" s="31"/>
      <c r="Q103" s="33">
        <f t="shared" si="108"/>
        <v>0</v>
      </c>
      <c r="R103" s="90"/>
      <c r="S103" s="30"/>
      <c r="T103" s="30">
        <f t="shared" si="103"/>
        <v>0</v>
      </c>
      <c r="U103" s="36">
        <f t="shared" si="104"/>
        <v>0</v>
      </c>
      <c r="V103" s="30"/>
      <c r="W103" s="38">
        <f t="shared" si="105"/>
        <v>5.6879999999999997</v>
      </c>
      <c r="X103" s="33">
        <f t="shared" si="106"/>
        <v>0</v>
      </c>
    </row>
    <row r="104" spans="1:24" ht="15.75" x14ac:dyDescent="0.25">
      <c r="A104" s="312"/>
      <c r="B104" s="220"/>
      <c r="C104" s="70"/>
      <c r="D104" s="71"/>
      <c r="E104" s="95">
        <f t="shared" si="107"/>
        <v>0</v>
      </c>
      <c r="F104" s="69"/>
      <c r="G104" s="70"/>
      <c r="H104" s="30">
        <f t="shared" si="98"/>
        <v>0</v>
      </c>
      <c r="I104" s="36">
        <f t="shared" si="99"/>
        <v>0</v>
      </c>
      <c r="J104" s="30"/>
      <c r="K104" s="38">
        <f t="shared" si="100"/>
        <v>5.6879999999999997</v>
      </c>
      <c r="L104" s="33">
        <f t="shared" si="101"/>
        <v>0</v>
      </c>
      <c r="N104" s="69"/>
      <c r="O104" s="70"/>
      <c r="P104" s="71"/>
      <c r="Q104" s="95">
        <f t="shared" si="108"/>
        <v>0</v>
      </c>
      <c r="R104" s="69"/>
      <c r="S104" s="70"/>
      <c r="T104" s="30">
        <f t="shared" si="103"/>
        <v>0</v>
      </c>
      <c r="U104" s="36">
        <f t="shared" si="104"/>
        <v>0</v>
      </c>
      <c r="V104" s="30"/>
      <c r="W104" s="38">
        <f t="shared" si="105"/>
        <v>5.6879999999999997</v>
      </c>
      <c r="X104" s="33">
        <f t="shared" si="106"/>
        <v>0</v>
      </c>
    </row>
    <row r="105" spans="1:24" x14ac:dyDescent="0.25">
      <c r="A105" s="312"/>
      <c r="B105" s="214" t="s">
        <v>96</v>
      </c>
      <c r="C105" s="22"/>
      <c r="D105" s="22"/>
      <c r="E105" s="23"/>
      <c r="F105" s="24"/>
      <c r="G105" s="22"/>
      <c r="H105" s="22"/>
      <c r="I105" s="22"/>
      <c r="J105" s="22"/>
      <c r="K105" s="22"/>
      <c r="L105" s="23"/>
      <c r="N105" s="194" t="s">
        <v>96</v>
      </c>
      <c r="O105" s="25"/>
      <c r="P105" s="25"/>
      <c r="Q105" s="26"/>
      <c r="R105" s="27"/>
      <c r="S105" s="25"/>
      <c r="T105" s="25"/>
      <c r="U105" s="25"/>
      <c r="V105" s="25"/>
      <c r="W105" s="25"/>
      <c r="X105" s="26"/>
    </row>
    <row r="106" spans="1:24" ht="15.75" x14ac:dyDescent="0.25">
      <c r="A106" s="312"/>
      <c r="B106" s="224" t="s">
        <v>92</v>
      </c>
      <c r="C106" s="99"/>
      <c r="D106" s="100"/>
      <c r="E106" s="101">
        <f t="shared" ref="E106:E120" si="109">D106*C106</f>
        <v>0</v>
      </c>
      <c r="F106" s="224" t="s">
        <v>92</v>
      </c>
      <c r="G106" s="99"/>
      <c r="H106" s="30">
        <f t="shared" ref="H106:H120" si="110">$AB$7</f>
        <v>0</v>
      </c>
      <c r="I106" s="36">
        <f t="shared" ref="I106:I120" si="111">H106*G106</f>
        <v>0</v>
      </c>
      <c r="J106" s="30"/>
      <c r="K106" s="38">
        <f t="shared" ref="K106:K120" si="112">$AB$8</f>
        <v>5.6879999999999997</v>
      </c>
      <c r="L106" s="33">
        <f t="shared" ref="L106:L120" si="113">J106*K106</f>
        <v>0</v>
      </c>
      <c r="N106" s="224" t="s">
        <v>92</v>
      </c>
      <c r="O106" s="99"/>
      <c r="P106" s="100"/>
      <c r="Q106" s="101">
        <f t="shared" ref="Q106:Q120" si="114">P106*O106</f>
        <v>0</v>
      </c>
      <c r="R106" s="224" t="s">
        <v>92</v>
      </c>
      <c r="S106" s="99"/>
      <c r="T106" s="30">
        <f t="shared" ref="T106:T120" si="115">$AB$7</f>
        <v>0</v>
      </c>
      <c r="U106" s="36">
        <f t="shared" ref="U106:U120" si="116">T106*S106</f>
        <v>0</v>
      </c>
      <c r="V106" s="30"/>
      <c r="W106" s="38">
        <f t="shared" ref="W106:W120" si="117">$AB$8</f>
        <v>5.6879999999999997</v>
      </c>
      <c r="X106" s="33">
        <f t="shared" ref="X106:X120" si="118">V106*W106</f>
        <v>0</v>
      </c>
    </row>
    <row r="107" spans="1:24" ht="15.75" x14ac:dyDescent="0.25">
      <c r="A107" s="312"/>
      <c r="B107" s="260" t="s">
        <v>164</v>
      </c>
      <c r="C107" s="30">
        <v>2</v>
      </c>
      <c r="D107" s="31">
        <v>14.22</v>
      </c>
      <c r="E107" s="33">
        <f t="shared" si="109"/>
        <v>28.44</v>
      </c>
      <c r="F107" s="261" t="s">
        <v>164</v>
      </c>
      <c r="G107" s="30"/>
      <c r="H107" s="30">
        <f t="shared" si="110"/>
        <v>0</v>
      </c>
      <c r="I107" s="36">
        <f t="shared" si="111"/>
        <v>0</v>
      </c>
      <c r="J107" s="30">
        <v>3</v>
      </c>
      <c r="K107" s="38">
        <f t="shared" si="112"/>
        <v>5.6879999999999997</v>
      </c>
      <c r="L107" s="33">
        <f t="shared" si="113"/>
        <v>17.064</v>
      </c>
      <c r="N107" s="228" t="s">
        <v>93</v>
      </c>
      <c r="O107" s="30"/>
      <c r="P107" s="31"/>
      <c r="Q107" s="33">
        <f t="shared" si="114"/>
        <v>0</v>
      </c>
      <c r="R107" s="228" t="s">
        <v>93</v>
      </c>
      <c r="S107" s="30"/>
      <c r="T107" s="30">
        <f t="shared" si="115"/>
        <v>0</v>
      </c>
      <c r="U107" s="36">
        <f t="shared" si="116"/>
        <v>0</v>
      </c>
      <c r="V107" s="30"/>
      <c r="W107" s="38">
        <f t="shared" si="117"/>
        <v>5.6879999999999997</v>
      </c>
      <c r="X107" s="33">
        <f t="shared" si="118"/>
        <v>0</v>
      </c>
    </row>
    <row r="108" spans="1:24" ht="15.75" x14ac:dyDescent="0.25">
      <c r="A108" s="312"/>
      <c r="B108" s="259" t="s">
        <v>165</v>
      </c>
      <c r="C108" s="30">
        <v>2</v>
      </c>
      <c r="D108" s="31">
        <v>14.22</v>
      </c>
      <c r="E108" s="33">
        <f t="shared" si="109"/>
        <v>28.44</v>
      </c>
      <c r="F108" s="262" t="s">
        <v>165</v>
      </c>
      <c r="G108" s="70"/>
      <c r="H108" s="30">
        <f t="shared" si="110"/>
        <v>0</v>
      </c>
      <c r="I108" s="36">
        <f t="shared" si="111"/>
        <v>0</v>
      </c>
      <c r="J108" s="30">
        <v>3</v>
      </c>
      <c r="K108" s="38">
        <f t="shared" si="112"/>
        <v>5.6879999999999997</v>
      </c>
      <c r="L108" s="33">
        <f t="shared" si="113"/>
        <v>17.064</v>
      </c>
      <c r="N108" s="220"/>
      <c r="O108" s="70"/>
      <c r="P108" s="71"/>
      <c r="Q108" s="33">
        <f t="shared" si="114"/>
        <v>0</v>
      </c>
      <c r="R108" s="220"/>
      <c r="S108" s="70"/>
      <c r="T108" s="30">
        <f t="shared" si="115"/>
        <v>0</v>
      </c>
      <c r="U108" s="36">
        <f t="shared" si="116"/>
        <v>0</v>
      </c>
      <c r="V108" s="30"/>
      <c r="W108" s="38">
        <f t="shared" si="117"/>
        <v>5.6879999999999997</v>
      </c>
      <c r="X108" s="33">
        <f t="shared" si="118"/>
        <v>0</v>
      </c>
    </row>
    <row r="109" spans="1:24" ht="15.75" x14ac:dyDescent="0.25">
      <c r="A109" s="312"/>
      <c r="B109" s="228" t="s">
        <v>94</v>
      </c>
      <c r="C109" s="30"/>
      <c r="D109" s="31"/>
      <c r="E109" s="33">
        <f t="shared" si="109"/>
        <v>0</v>
      </c>
      <c r="F109" s="228" t="s">
        <v>94</v>
      </c>
      <c r="G109" s="30"/>
      <c r="H109" s="30">
        <f t="shared" si="110"/>
        <v>0</v>
      </c>
      <c r="I109" s="36">
        <f t="shared" si="111"/>
        <v>0</v>
      </c>
      <c r="J109" s="30"/>
      <c r="K109" s="38">
        <f t="shared" si="112"/>
        <v>5.6879999999999997</v>
      </c>
      <c r="L109" s="33">
        <f t="shared" si="113"/>
        <v>0</v>
      </c>
      <c r="N109" s="228" t="s">
        <v>94</v>
      </c>
      <c r="O109" s="30"/>
      <c r="P109" s="31"/>
      <c r="Q109" s="33">
        <f t="shared" si="114"/>
        <v>0</v>
      </c>
      <c r="R109" s="228" t="s">
        <v>94</v>
      </c>
      <c r="S109" s="30"/>
      <c r="T109" s="30">
        <f t="shared" si="115"/>
        <v>0</v>
      </c>
      <c r="U109" s="36">
        <f t="shared" si="116"/>
        <v>0</v>
      </c>
      <c r="V109" s="30"/>
      <c r="W109" s="38">
        <f t="shared" si="117"/>
        <v>5.6879999999999997</v>
      </c>
      <c r="X109" s="33">
        <f t="shared" si="118"/>
        <v>0</v>
      </c>
    </row>
    <row r="110" spans="1:24" ht="15.75" x14ac:dyDescent="0.25">
      <c r="A110" s="312"/>
      <c r="B110" s="259" t="s">
        <v>175</v>
      </c>
      <c r="C110" s="52">
        <v>2</v>
      </c>
      <c r="D110" s="53">
        <v>14.22</v>
      </c>
      <c r="E110" s="33">
        <f t="shared" si="109"/>
        <v>28.44</v>
      </c>
      <c r="F110" s="259" t="s">
        <v>175</v>
      </c>
      <c r="G110" s="52"/>
      <c r="H110" s="30">
        <f t="shared" si="110"/>
        <v>0</v>
      </c>
      <c r="I110" s="36">
        <f t="shared" si="111"/>
        <v>0</v>
      </c>
      <c r="J110" s="30">
        <v>3</v>
      </c>
      <c r="K110" s="38">
        <f t="shared" si="112"/>
        <v>5.6879999999999997</v>
      </c>
      <c r="L110" s="33">
        <f t="shared" si="113"/>
        <v>17.064</v>
      </c>
      <c r="N110" s="102"/>
      <c r="O110" s="52"/>
      <c r="P110" s="53"/>
      <c r="Q110" s="33">
        <f t="shared" si="114"/>
        <v>0</v>
      </c>
      <c r="R110" s="102"/>
      <c r="S110" s="52"/>
      <c r="T110" s="30">
        <f t="shared" si="115"/>
        <v>0</v>
      </c>
      <c r="U110" s="36">
        <f t="shared" si="116"/>
        <v>0</v>
      </c>
      <c r="V110" s="30"/>
      <c r="W110" s="38">
        <f t="shared" si="117"/>
        <v>5.6879999999999997</v>
      </c>
      <c r="X110" s="33">
        <f t="shared" si="118"/>
        <v>0</v>
      </c>
    </row>
    <row r="111" spans="1:24" ht="15.75" x14ac:dyDescent="0.25">
      <c r="A111" s="312"/>
      <c r="B111" s="230"/>
      <c r="C111" s="104"/>
      <c r="D111" s="105"/>
      <c r="E111" s="33">
        <f t="shared" si="109"/>
        <v>0</v>
      </c>
      <c r="F111" s="103"/>
      <c r="G111" s="104"/>
      <c r="H111" s="30">
        <f t="shared" si="110"/>
        <v>0</v>
      </c>
      <c r="I111" s="36">
        <f t="shared" si="111"/>
        <v>0</v>
      </c>
      <c r="J111" s="30"/>
      <c r="K111" s="38">
        <f t="shared" si="112"/>
        <v>5.6879999999999997</v>
      </c>
      <c r="L111" s="33">
        <f t="shared" si="113"/>
        <v>0</v>
      </c>
      <c r="N111" s="103"/>
      <c r="O111" s="104"/>
      <c r="P111" s="105"/>
      <c r="Q111" s="33">
        <f t="shared" si="114"/>
        <v>0</v>
      </c>
      <c r="R111" s="103"/>
      <c r="S111" s="104"/>
      <c r="T111" s="30">
        <f t="shared" si="115"/>
        <v>0</v>
      </c>
      <c r="U111" s="36">
        <f t="shared" si="116"/>
        <v>0</v>
      </c>
      <c r="V111" s="30"/>
      <c r="W111" s="38">
        <f t="shared" si="117"/>
        <v>5.6879999999999997</v>
      </c>
      <c r="X111" s="33">
        <f t="shared" si="118"/>
        <v>0</v>
      </c>
    </row>
    <row r="112" spans="1:24" ht="15.75" x14ac:dyDescent="0.25">
      <c r="A112" s="312"/>
      <c r="B112" s="220"/>
      <c r="C112" s="70"/>
      <c r="D112" s="71"/>
      <c r="E112" s="33">
        <f t="shared" si="109"/>
        <v>0</v>
      </c>
      <c r="F112" s="69"/>
      <c r="G112" s="70"/>
      <c r="H112" s="30">
        <f t="shared" si="110"/>
        <v>0</v>
      </c>
      <c r="I112" s="36">
        <f t="shared" si="111"/>
        <v>0</v>
      </c>
      <c r="J112" s="30"/>
      <c r="K112" s="38">
        <f t="shared" si="112"/>
        <v>5.6879999999999997</v>
      </c>
      <c r="L112" s="33">
        <f t="shared" si="113"/>
        <v>0</v>
      </c>
      <c r="N112" s="69"/>
      <c r="O112" s="70"/>
      <c r="P112" s="71"/>
      <c r="Q112" s="33">
        <f t="shared" si="114"/>
        <v>0</v>
      </c>
      <c r="R112" s="69"/>
      <c r="S112" s="70"/>
      <c r="T112" s="30">
        <f t="shared" si="115"/>
        <v>0</v>
      </c>
      <c r="U112" s="36">
        <f t="shared" si="116"/>
        <v>0</v>
      </c>
      <c r="V112" s="30"/>
      <c r="W112" s="38">
        <f t="shared" si="117"/>
        <v>5.6879999999999997</v>
      </c>
      <c r="X112" s="33">
        <f t="shared" si="118"/>
        <v>0</v>
      </c>
    </row>
    <row r="113" spans="1:24" ht="15.75" x14ac:dyDescent="0.25">
      <c r="A113" s="312"/>
      <c r="B113" s="230"/>
      <c r="C113" s="104"/>
      <c r="D113" s="105"/>
      <c r="E113" s="33">
        <f t="shared" si="109"/>
        <v>0</v>
      </c>
      <c r="F113" s="103"/>
      <c r="G113" s="104"/>
      <c r="H113" s="30">
        <f t="shared" si="110"/>
        <v>0</v>
      </c>
      <c r="I113" s="36">
        <f t="shared" si="111"/>
        <v>0</v>
      </c>
      <c r="J113" s="30"/>
      <c r="K113" s="38">
        <f t="shared" si="112"/>
        <v>5.6879999999999997</v>
      </c>
      <c r="L113" s="33">
        <f t="shared" si="113"/>
        <v>0</v>
      </c>
      <c r="N113" s="103"/>
      <c r="O113" s="104"/>
      <c r="P113" s="105"/>
      <c r="Q113" s="33">
        <f t="shared" si="114"/>
        <v>0</v>
      </c>
      <c r="R113" s="103"/>
      <c r="S113" s="104"/>
      <c r="T113" s="30">
        <f t="shared" si="115"/>
        <v>0</v>
      </c>
      <c r="U113" s="36">
        <f t="shared" si="116"/>
        <v>0</v>
      </c>
      <c r="V113" s="30"/>
      <c r="W113" s="38">
        <f t="shared" si="117"/>
        <v>5.6879999999999997</v>
      </c>
      <c r="X113" s="33">
        <f t="shared" si="118"/>
        <v>0</v>
      </c>
    </row>
    <row r="114" spans="1:24" ht="15.75" x14ac:dyDescent="0.25">
      <c r="A114" s="312"/>
      <c r="B114" s="220"/>
      <c r="C114" s="70"/>
      <c r="D114" s="71"/>
      <c r="E114" s="33">
        <f t="shared" si="109"/>
        <v>0</v>
      </c>
      <c r="F114" s="69"/>
      <c r="G114" s="70"/>
      <c r="H114" s="30">
        <f t="shared" si="110"/>
        <v>0</v>
      </c>
      <c r="I114" s="36">
        <f t="shared" si="111"/>
        <v>0</v>
      </c>
      <c r="J114" s="30"/>
      <c r="K114" s="38">
        <f t="shared" si="112"/>
        <v>5.6879999999999997</v>
      </c>
      <c r="L114" s="33">
        <f t="shared" si="113"/>
        <v>0</v>
      </c>
      <c r="N114" s="69"/>
      <c r="O114" s="70"/>
      <c r="P114" s="71"/>
      <c r="Q114" s="33">
        <f t="shared" si="114"/>
        <v>0</v>
      </c>
      <c r="R114" s="69"/>
      <c r="S114" s="70"/>
      <c r="T114" s="30">
        <f t="shared" si="115"/>
        <v>0</v>
      </c>
      <c r="U114" s="36">
        <f t="shared" si="116"/>
        <v>0</v>
      </c>
      <c r="V114" s="30"/>
      <c r="W114" s="38">
        <f t="shared" si="117"/>
        <v>5.6879999999999997</v>
      </c>
      <c r="X114" s="33">
        <f t="shared" si="118"/>
        <v>0</v>
      </c>
    </row>
    <row r="115" spans="1:24" ht="15.75" x14ac:dyDescent="0.25">
      <c r="A115" s="312"/>
      <c r="B115" s="230"/>
      <c r="C115" s="104"/>
      <c r="D115" s="105"/>
      <c r="E115" s="33">
        <f t="shared" si="109"/>
        <v>0</v>
      </c>
      <c r="F115" s="103"/>
      <c r="G115" s="104"/>
      <c r="H115" s="30">
        <f t="shared" si="110"/>
        <v>0</v>
      </c>
      <c r="I115" s="36">
        <f t="shared" si="111"/>
        <v>0</v>
      </c>
      <c r="J115" s="30"/>
      <c r="K115" s="38">
        <f t="shared" si="112"/>
        <v>5.6879999999999997</v>
      </c>
      <c r="L115" s="33">
        <f t="shared" si="113"/>
        <v>0</v>
      </c>
      <c r="N115" s="103"/>
      <c r="O115" s="104"/>
      <c r="P115" s="105"/>
      <c r="Q115" s="33">
        <f t="shared" si="114"/>
        <v>0</v>
      </c>
      <c r="R115" s="103"/>
      <c r="S115" s="104"/>
      <c r="T115" s="30">
        <f t="shared" si="115"/>
        <v>0</v>
      </c>
      <c r="U115" s="36">
        <f t="shared" si="116"/>
        <v>0</v>
      </c>
      <c r="V115" s="30"/>
      <c r="W115" s="38">
        <f t="shared" si="117"/>
        <v>5.6879999999999997</v>
      </c>
      <c r="X115" s="33">
        <f t="shared" si="118"/>
        <v>0</v>
      </c>
    </row>
    <row r="116" spans="1:24" ht="15.75" x14ac:dyDescent="0.25">
      <c r="A116" s="312"/>
      <c r="B116" s="220"/>
      <c r="C116" s="70"/>
      <c r="D116" s="71"/>
      <c r="E116" s="33">
        <f t="shared" si="109"/>
        <v>0</v>
      </c>
      <c r="F116" s="69"/>
      <c r="G116" s="70"/>
      <c r="H116" s="30">
        <f t="shared" si="110"/>
        <v>0</v>
      </c>
      <c r="I116" s="36">
        <f t="shared" si="111"/>
        <v>0</v>
      </c>
      <c r="J116" s="30"/>
      <c r="K116" s="38">
        <f t="shared" si="112"/>
        <v>5.6879999999999997</v>
      </c>
      <c r="L116" s="33">
        <f t="shared" si="113"/>
        <v>0</v>
      </c>
      <c r="N116" s="69"/>
      <c r="O116" s="70"/>
      <c r="P116" s="71"/>
      <c r="Q116" s="33">
        <f t="shared" si="114"/>
        <v>0</v>
      </c>
      <c r="R116" s="69"/>
      <c r="S116" s="70"/>
      <c r="T116" s="30">
        <f t="shared" si="115"/>
        <v>0</v>
      </c>
      <c r="U116" s="36">
        <f t="shared" si="116"/>
        <v>0</v>
      </c>
      <c r="V116" s="30"/>
      <c r="W116" s="38">
        <f t="shared" si="117"/>
        <v>5.6879999999999997</v>
      </c>
      <c r="X116" s="33">
        <f t="shared" si="118"/>
        <v>0</v>
      </c>
    </row>
    <row r="117" spans="1:24" ht="15.75" x14ac:dyDescent="0.25">
      <c r="A117" s="312"/>
      <c r="B117" s="230"/>
      <c r="C117" s="104"/>
      <c r="D117" s="105"/>
      <c r="E117" s="33">
        <f t="shared" si="109"/>
        <v>0</v>
      </c>
      <c r="F117" s="103"/>
      <c r="G117" s="104"/>
      <c r="H117" s="30">
        <f t="shared" si="110"/>
        <v>0</v>
      </c>
      <c r="I117" s="36">
        <f t="shared" si="111"/>
        <v>0</v>
      </c>
      <c r="J117" s="30"/>
      <c r="K117" s="38">
        <f t="shared" si="112"/>
        <v>5.6879999999999997</v>
      </c>
      <c r="L117" s="33">
        <f t="shared" si="113"/>
        <v>0</v>
      </c>
      <c r="N117" s="103"/>
      <c r="O117" s="104"/>
      <c r="P117" s="105"/>
      <c r="Q117" s="33">
        <f t="shared" si="114"/>
        <v>0</v>
      </c>
      <c r="R117" s="103"/>
      <c r="S117" s="104"/>
      <c r="T117" s="30">
        <f t="shared" si="115"/>
        <v>0</v>
      </c>
      <c r="U117" s="36">
        <f t="shared" si="116"/>
        <v>0</v>
      </c>
      <c r="V117" s="30"/>
      <c r="W117" s="38">
        <f t="shared" si="117"/>
        <v>5.6879999999999997</v>
      </c>
      <c r="X117" s="33">
        <f t="shared" si="118"/>
        <v>0</v>
      </c>
    </row>
    <row r="118" spans="1:24" ht="15.75" x14ac:dyDescent="0.25">
      <c r="A118" s="312"/>
      <c r="B118" s="220"/>
      <c r="C118" s="70"/>
      <c r="D118" s="71"/>
      <c r="E118" s="33">
        <f t="shared" si="109"/>
        <v>0</v>
      </c>
      <c r="F118" s="69"/>
      <c r="G118" s="70"/>
      <c r="H118" s="30">
        <f t="shared" si="110"/>
        <v>0</v>
      </c>
      <c r="I118" s="36">
        <f t="shared" si="111"/>
        <v>0</v>
      </c>
      <c r="J118" s="30"/>
      <c r="K118" s="38">
        <f t="shared" si="112"/>
        <v>5.6879999999999997</v>
      </c>
      <c r="L118" s="33">
        <f t="shared" si="113"/>
        <v>0</v>
      </c>
      <c r="N118" s="69"/>
      <c r="O118" s="70"/>
      <c r="P118" s="71"/>
      <c r="Q118" s="33">
        <f t="shared" si="114"/>
        <v>0</v>
      </c>
      <c r="R118" s="69"/>
      <c r="S118" s="70"/>
      <c r="T118" s="30">
        <f t="shared" si="115"/>
        <v>0</v>
      </c>
      <c r="U118" s="36">
        <f t="shared" si="116"/>
        <v>0</v>
      </c>
      <c r="V118" s="30"/>
      <c r="W118" s="38">
        <f t="shared" si="117"/>
        <v>5.6879999999999997</v>
      </c>
      <c r="X118" s="33">
        <f t="shared" si="118"/>
        <v>0</v>
      </c>
    </row>
    <row r="119" spans="1:24" ht="15.75" x14ac:dyDescent="0.25">
      <c r="A119" s="312"/>
      <c r="B119" s="230"/>
      <c r="C119" s="104"/>
      <c r="D119" s="105"/>
      <c r="E119" s="33">
        <f t="shared" si="109"/>
        <v>0</v>
      </c>
      <c r="F119" s="103"/>
      <c r="G119" s="104"/>
      <c r="H119" s="30">
        <f t="shared" si="110"/>
        <v>0</v>
      </c>
      <c r="I119" s="36">
        <f t="shared" si="111"/>
        <v>0</v>
      </c>
      <c r="J119" s="30"/>
      <c r="K119" s="38">
        <f t="shared" si="112"/>
        <v>5.6879999999999997</v>
      </c>
      <c r="L119" s="33">
        <f t="shared" si="113"/>
        <v>0</v>
      </c>
      <c r="N119" s="103"/>
      <c r="O119" s="104"/>
      <c r="P119" s="105"/>
      <c r="Q119" s="33">
        <f t="shared" si="114"/>
        <v>0</v>
      </c>
      <c r="R119" s="103"/>
      <c r="S119" s="104"/>
      <c r="T119" s="30">
        <f t="shared" si="115"/>
        <v>0</v>
      </c>
      <c r="U119" s="36">
        <f t="shared" si="116"/>
        <v>0</v>
      </c>
      <c r="V119" s="30"/>
      <c r="W119" s="38">
        <f t="shared" si="117"/>
        <v>5.6879999999999997</v>
      </c>
      <c r="X119" s="33">
        <f t="shared" si="118"/>
        <v>0</v>
      </c>
    </row>
    <row r="120" spans="1:24" ht="15.75" x14ac:dyDescent="0.25">
      <c r="A120" s="312"/>
      <c r="B120" s="220"/>
      <c r="C120" s="70"/>
      <c r="D120" s="71"/>
      <c r="E120" s="95">
        <f t="shared" si="109"/>
        <v>0</v>
      </c>
      <c r="F120" s="69"/>
      <c r="G120" s="70"/>
      <c r="H120" s="30">
        <f t="shared" si="110"/>
        <v>0</v>
      </c>
      <c r="I120" s="36">
        <f t="shared" si="111"/>
        <v>0</v>
      </c>
      <c r="J120" s="30"/>
      <c r="K120" s="38">
        <f t="shared" si="112"/>
        <v>5.6879999999999997</v>
      </c>
      <c r="L120" s="33">
        <f t="shared" si="113"/>
        <v>0</v>
      </c>
      <c r="N120" s="69"/>
      <c r="O120" s="70"/>
      <c r="P120" s="71"/>
      <c r="Q120" s="95">
        <f t="shared" si="114"/>
        <v>0</v>
      </c>
      <c r="R120" s="69"/>
      <c r="S120" s="70"/>
      <c r="T120" s="30">
        <f t="shared" si="115"/>
        <v>0</v>
      </c>
      <c r="U120" s="36">
        <f t="shared" si="116"/>
        <v>0</v>
      </c>
      <c r="V120" s="30"/>
      <c r="W120" s="38">
        <f t="shared" si="117"/>
        <v>5.6879999999999997</v>
      </c>
      <c r="X120" s="33">
        <f t="shared" si="118"/>
        <v>0</v>
      </c>
    </row>
    <row r="121" spans="1:24" x14ac:dyDescent="0.25">
      <c r="A121" s="312"/>
      <c r="B121" s="214" t="s">
        <v>97</v>
      </c>
      <c r="C121" s="22"/>
      <c r="D121" s="22"/>
      <c r="E121" s="23"/>
      <c r="F121" s="24"/>
      <c r="G121" s="22"/>
      <c r="H121" s="22"/>
      <c r="I121" s="22"/>
      <c r="J121" s="22"/>
      <c r="K121" s="22"/>
      <c r="L121" s="23"/>
      <c r="N121" s="194" t="s">
        <v>97</v>
      </c>
      <c r="O121" s="25"/>
      <c r="P121" s="25"/>
      <c r="Q121" s="26"/>
      <c r="R121" s="27"/>
      <c r="S121" s="25"/>
      <c r="T121" s="25"/>
      <c r="U121" s="25"/>
      <c r="V121" s="25"/>
      <c r="W121" s="25"/>
      <c r="X121" s="26"/>
    </row>
    <row r="122" spans="1:24" ht="15.75" x14ac:dyDescent="0.25">
      <c r="A122" s="312"/>
      <c r="B122" s="231" t="s">
        <v>98</v>
      </c>
      <c r="C122" s="107"/>
      <c r="D122" s="108"/>
      <c r="E122" s="101">
        <f t="shared" ref="E122:E124" si="119">D122*C122</f>
        <v>0</v>
      </c>
      <c r="F122" s="231" t="s">
        <v>98</v>
      </c>
      <c r="G122" s="107"/>
      <c r="H122" s="30">
        <f t="shared" ref="H122:H124" si="120">$AB$7</f>
        <v>0</v>
      </c>
      <c r="I122" s="36">
        <f t="shared" ref="I122:I124" si="121">H122*G122</f>
        <v>0</v>
      </c>
      <c r="J122" s="30"/>
      <c r="K122" s="38">
        <f t="shared" ref="K122:K124" si="122">$AB$8</f>
        <v>5.6879999999999997</v>
      </c>
      <c r="L122" s="33">
        <f t="shared" ref="L122:L124" si="123">J122*K122</f>
        <v>0</v>
      </c>
      <c r="N122" s="231" t="s">
        <v>98</v>
      </c>
      <c r="O122" s="107"/>
      <c r="P122" s="108"/>
      <c r="Q122" s="101">
        <f t="shared" ref="Q122:Q124" si="124">P122*O122</f>
        <v>0</v>
      </c>
      <c r="R122" s="231" t="s">
        <v>98</v>
      </c>
      <c r="S122" s="107"/>
      <c r="T122" s="30">
        <f t="shared" ref="T122:T124" si="125">$AB$7</f>
        <v>0</v>
      </c>
      <c r="U122" s="36">
        <f t="shared" ref="U122:U124" si="126">T122*S122</f>
        <v>0</v>
      </c>
      <c r="V122" s="30"/>
      <c r="W122" s="38">
        <f t="shared" ref="W122:W124" si="127">$AB$8</f>
        <v>5.6879999999999997</v>
      </c>
      <c r="X122" s="33">
        <f t="shared" ref="X122:X124" si="128">V122*W122</f>
        <v>0</v>
      </c>
    </row>
    <row r="123" spans="1:24" ht="15.75" x14ac:dyDescent="0.25">
      <c r="A123" s="312"/>
      <c r="B123" s="232" t="s">
        <v>99</v>
      </c>
      <c r="C123" s="70"/>
      <c r="D123" s="71"/>
      <c r="E123" s="33">
        <f t="shared" si="119"/>
        <v>0</v>
      </c>
      <c r="F123" s="232" t="s">
        <v>99</v>
      </c>
      <c r="G123" s="70"/>
      <c r="H123" s="30">
        <f t="shared" si="120"/>
        <v>0</v>
      </c>
      <c r="I123" s="36">
        <f t="shared" si="121"/>
        <v>0</v>
      </c>
      <c r="J123" s="30"/>
      <c r="K123" s="38">
        <f t="shared" si="122"/>
        <v>5.6879999999999997</v>
      </c>
      <c r="L123" s="33">
        <f t="shared" si="123"/>
        <v>0</v>
      </c>
      <c r="N123" s="232" t="s">
        <v>99</v>
      </c>
      <c r="O123" s="70"/>
      <c r="P123" s="71"/>
      <c r="Q123" s="33">
        <f t="shared" si="124"/>
        <v>0</v>
      </c>
      <c r="R123" s="232" t="s">
        <v>99</v>
      </c>
      <c r="S123" s="70"/>
      <c r="T123" s="30">
        <f t="shared" si="125"/>
        <v>0</v>
      </c>
      <c r="U123" s="36">
        <f t="shared" si="126"/>
        <v>0</v>
      </c>
      <c r="V123" s="30"/>
      <c r="W123" s="38">
        <f t="shared" si="127"/>
        <v>5.6879999999999997</v>
      </c>
      <c r="X123" s="33">
        <f t="shared" si="128"/>
        <v>0</v>
      </c>
    </row>
    <row r="124" spans="1:24" ht="30" x14ac:dyDescent="0.25">
      <c r="A124" s="312"/>
      <c r="B124" s="233" t="s">
        <v>100</v>
      </c>
      <c r="C124" s="104"/>
      <c r="D124" s="105"/>
      <c r="E124" s="33">
        <f t="shared" si="119"/>
        <v>0</v>
      </c>
      <c r="F124" s="233" t="s">
        <v>100</v>
      </c>
      <c r="G124" s="52"/>
      <c r="H124" s="30">
        <f t="shared" si="120"/>
        <v>0</v>
      </c>
      <c r="I124" s="36">
        <f t="shared" si="121"/>
        <v>0</v>
      </c>
      <c r="J124" s="30"/>
      <c r="K124" s="38">
        <f t="shared" si="122"/>
        <v>5.6879999999999997</v>
      </c>
      <c r="L124" s="33">
        <f t="shared" si="123"/>
        <v>0</v>
      </c>
      <c r="N124" s="233" t="s">
        <v>100</v>
      </c>
      <c r="O124" s="104"/>
      <c r="P124" s="105"/>
      <c r="Q124" s="33">
        <f t="shared" si="124"/>
        <v>0</v>
      </c>
      <c r="R124" s="233" t="s">
        <v>100</v>
      </c>
      <c r="S124" s="52"/>
      <c r="T124" s="30">
        <f t="shared" si="125"/>
        <v>0</v>
      </c>
      <c r="U124" s="36">
        <f t="shared" si="126"/>
        <v>0</v>
      </c>
      <c r="V124" s="30"/>
      <c r="W124" s="38">
        <f t="shared" si="127"/>
        <v>5.6879999999999997</v>
      </c>
      <c r="X124" s="33">
        <f t="shared" si="128"/>
        <v>0</v>
      </c>
    </row>
    <row r="125" spans="1:24" ht="15.75" thickBot="1" x14ac:dyDescent="0.3">
      <c r="A125" s="312"/>
      <c r="B125" s="111" t="s">
        <v>41</v>
      </c>
      <c r="C125" s="112"/>
      <c r="D125" s="112"/>
      <c r="E125" s="114">
        <f>SUM(E89:E104,E106:E120,E122:E124)</f>
        <v>85.320000000000007</v>
      </c>
      <c r="F125" s="116" t="s">
        <v>41</v>
      </c>
      <c r="G125" s="112">
        <f>SUM(G89:G124)</f>
        <v>0</v>
      </c>
      <c r="H125" s="112"/>
      <c r="I125" s="114">
        <f>SUM(I89:I104,I106:I120,I122:I124)</f>
        <v>0</v>
      </c>
      <c r="J125" s="112">
        <f>SUM(J89:J124)</f>
        <v>9</v>
      </c>
      <c r="K125" s="118"/>
      <c r="L125" s="114">
        <f>SUM(L89:L104,L106:L120,L122:L124)</f>
        <v>51.192</v>
      </c>
      <c r="N125" s="119" t="s">
        <v>41</v>
      </c>
      <c r="O125" s="120"/>
      <c r="P125" s="120"/>
      <c r="Q125" s="121">
        <f>SUM(Q89:Q104,Q106:Q120,Q122:Q124)</f>
        <v>0</v>
      </c>
      <c r="R125" s="122" t="s">
        <v>41</v>
      </c>
      <c r="S125" s="120">
        <f>SUM(S89:S124)</f>
        <v>0</v>
      </c>
      <c r="T125" s="120"/>
      <c r="U125" s="121">
        <f>SUM(U89:U104,U106:U120,U122:U124)</f>
        <v>0</v>
      </c>
      <c r="V125" s="120">
        <f>SUM(V89:V124)</f>
        <v>0</v>
      </c>
      <c r="W125" s="123"/>
      <c r="X125" s="121">
        <f>SUM(X89:X104,X106:X120,X122:X124)</f>
        <v>0</v>
      </c>
    </row>
    <row r="126" spans="1:24" x14ac:dyDescent="0.25">
      <c r="A126" s="313"/>
      <c r="B126" s="125"/>
      <c r="C126" s="125"/>
      <c r="D126" s="125"/>
      <c r="E126" s="125"/>
      <c r="F126" s="125"/>
      <c r="G126" s="125"/>
      <c r="H126" s="125"/>
      <c r="I126" s="125"/>
      <c r="J126" s="125"/>
      <c r="K126" s="125"/>
      <c r="L126" s="12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</row>
    <row r="127" spans="1:24" ht="15.75" thickBot="1" x14ac:dyDescent="0.3"/>
    <row r="128" spans="1:24" ht="15" customHeight="1" x14ac:dyDescent="0.25">
      <c r="A128" s="311" t="s">
        <v>128</v>
      </c>
      <c r="B128" s="314" t="s">
        <v>123</v>
      </c>
      <c r="C128" s="316" t="s">
        <v>157</v>
      </c>
      <c r="D128" s="317"/>
      <c r="E128" s="318"/>
      <c r="F128" s="319" t="s">
        <v>124</v>
      </c>
      <c r="G128" s="324" t="s">
        <v>20</v>
      </c>
      <c r="H128" s="322"/>
      <c r="I128" s="322"/>
      <c r="J128" s="322"/>
      <c r="K128" s="322"/>
      <c r="L128" s="323"/>
      <c r="N128" s="325" t="s">
        <v>123</v>
      </c>
      <c r="O128" s="327" t="s">
        <v>19</v>
      </c>
      <c r="P128" s="322"/>
      <c r="Q128" s="323"/>
      <c r="R128" s="325" t="s">
        <v>124</v>
      </c>
      <c r="S128" s="321" t="s">
        <v>20</v>
      </c>
      <c r="T128" s="322"/>
      <c r="U128" s="322"/>
      <c r="V128" s="322"/>
      <c r="W128" s="322"/>
      <c r="X128" s="323"/>
    </row>
    <row r="129" spans="1:24" ht="30" x14ac:dyDescent="0.25">
      <c r="A129" s="312"/>
      <c r="B129" s="315"/>
      <c r="C129" s="212" t="s">
        <v>23</v>
      </c>
      <c r="D129" s="254" t="s">
        <v>155</v>
      </c>
      <c r="E129" s="213" t="s">
        <v>24</v>
      </c>
      <c r="F129" s="320"/>
      <c r="G129" s="239" t="s">
        <v>156</v>
      </c>
      <c r="H129" s="239" t="s">
        <v>102</v>
      </c>
      <c r="I129" s="239" t="s">
        <v>103</v>
      </c>
      <c r="J129" s="13" t="s">
        <v>27</v>
      </c>
      <c r="K129" s="16" t="s">
        <v>28</v>
      </c>
      <c r="L129" s="240" t="s">
        <v>104</v>
      </c>
      <c r="N129" s="326"/>
      <c r="O129" s="17" t="s">
        <v>23</v>
      </c>
      <c r="P129" s="239" t="s">
        <v>155</v>
      </c>
      <c r="Q129" s="19" t="s">
        <v>24</v>
      </c>
      <c r="R129" s="326"/>
      <c r="S129" s="239" t="s">
        <v>156</v>
      </c>
      <c r="T129" s="17" t="s">
        <v>26</v>
      </c>
      <c r="U129" s="239" t="s">
        <v>103</v>
      </c>
      <c r="V129" s="13" t="s">
        <v>27</v>
      </c>
      <c r="W129" s="16" t="s">
        <v>28</v>
      </c>
      <c r="X129" s="240" t="s">
        <v>104</v>
      </c>
    </row>
    <row r="130" spans="1:24" x14ac:dyDescent="0.25">
      <c r="A130" s="312"/>
      <c r="B130" s="214" t="s">
        <v>95</v>
      </c>
      <c r="C130" s="22"/>
      <c r="D130" s="22"/>
      <c r="E130" s="23"/>
      <c r="F130" s="24"/>
      <c r="G130" s="22"/>
      <c r="H130" s="22"/>
      <c r="I130" s="22"/>
      <c r="J130" s="22"/>
      <c r="K130" s="22"/>
      <c r="L130" s="23"/>
      <c r="N130" s="194" t="s">
        <v>95</v>
      </c>
      <c r="O130" s="25"/>
      <c r="P130" s="25"/>
      <c r="Q130" s="26"/>
      <c r="R130" s="27"/>
      <c r="S130" s="25"/>
      <c r="T130" s="25"/>
      <c r="U130" s="25"/>
      <c r="V130" s="25"/>
      <c r="W130" s="25"/>
      <c r="X130" s="26"/>
    </row>
    <row r="131" spans="1:24" ht="15.75" x14ac:dyDescent="0.25">
      <c r="A131" s="312"/>
      <c r="B131" s="228" t="s">
        <v>93</v>
      </c>
      <c r="C131" s="30"/>
      <c r="D131" s="31"/>
      <c r="E131" s="33">
        <f t="shared" ref="E131:E135" si="129">D131*C131</f>
        <v>0</v>
      </c>
      <c r="F131" s="228" t="s">
        <v>93</v>
      </c>
      <c r="G131" s="30"/>
      <c r="H131" s="30">
        <f t="shared" ref="H131:H146" si="130">$AB$7</f>
        <v>0</v>
      </c>
      <c r="I131" s="36">
        <f t="shared" ref="I131:I146" si="131">H131*G131</f>
        <v>0</v>
      </c>
      <c r="J131" s="30"/>
      <c r="K131" s="38">
        <f t="shared" ref="K131:K146" si="132">$AB$8</f>
        <v>5.6879999999999997</v>
      </c>
      <c r="L131" s="33">
        <f t="shared" ref="L131:L146" si="133">J131*K131</f>
        <v>0</v>
      </c>
      <c r="N131" s="228" t="s">
        <v>93</v>
      </c>
      <c r="O131" s="30"/>
      <c r="P131" s="31"/>
      <c r="Q131" s="33">
        <f t="shared" ref="Q131:Q135" si="134">P131*O131</f>
        <v>0</v>
      </c>
      <c r="R131" s="228" t="s">
        <v>93</v>
      </c>
      <c r="S131" s="30"/>
      <c r="T131" s="30">
        <f t="shared" ref="T131:T146" si="135">$AB$7</f>
        <v>0</v>
      </c>
      <c r="U131" s="36">
        <f t="shared" ref="U131:U146" si="136">T131*S131</f>
        <v>0</v>
      </c>
      <c r="V131" s="30"/>
      <c r="W131" s="38">
        <f t="shared" ref="W131:W146" si="137">$AB$8</f>
        <v>5.6879999999999997</v>
      </c>
      <c r="X131" s="33">
        <f t="shared" ref="X131:X146" si="138">V131*W131</f>
        <v>0</v>
      </c>
    </row>
    <row r="132" spans="1:24" ht="15.75" x14ac:dyDescent="0.25">
      <c r="A132" s="312"/>
      <c r="B132" s="218" t="s">
        <v>42</v>
      </c>
      <c r="C132" s="52"/>
      <c r="D132" s="53"/>
      <c r="E132" s="33">
        <f t="shared" si="129"/>
        <v>0</v>
      </c>
      <c r="F132" s="218" t="s">
        <v>42</v>
      </c>
      <c r="G132" s="52"/>
      <c r="H132" s="30">
        <f t="shared" si="130"/>
        <v>0</v>
      </c>
      <c r="I132" s="36">
        <f t="shared" si="131"/>
        <v>0</v>
      </c>
      <c r="J132" s="30"/>
      <c r="K132" s="38">
        <f t="shared" si="132"/>
        <v>5.6879999999999997</v>
      </c>
      <c r="L132" s="33">
        <f t="shared" si="133"/>
        <v>0</v>
      </c>
      <c r="N132" s="218" t="s">
        <v>42</v>
      </c>
      <c r="O132" s="52"/>
      <c r="P132" s="53"/>
      <c r="Q132" s="33">
        <f t="shared" si="134"/>
        <v>0</v>
      </c>
      <c r="R132" s="218" t="s">
        <v>42</v>
      </c>
      <c r="S132" s="52"/>
      <c r="T132" s="30">
        <f t="shared" si="135"/>
        <v>0</v>
      </c>
      <c r="U132" s="36">
        <f t="shared" si="136"/>
        <v>0</v>
      </c>
      <c r="V132" s="30"/>
      <c r="W132" s="38">
        <f t="shared" si="137"/>
        <v>5.6879999999999997</v>
      </c>
      <c r="X132" s="33">
        <f t="shared" si="138"/>
        <v>0</v>
      </c>
    </row>
    <row r="133" spans="1:24" ht="15.75" x14ac:dyDescent="0.25">
      <c r="A133" s="312"/>
      <c r="B133" s="219" t="s">
        <v>44</v>
      </c>
      <c r="C133" s="30"/>
      <c r="D133" s="31"/>
      <c r="E133" s="33">
        <f t="shared" si="129"/>
        <v>0</v>
      </c>
      <c r="F133" s="219" t="s">
        <v>44</v>
      </c>
      <c r="G133" s="30"/>
      <c r="H133" s="30">
        <f t="shared" si="130"/>
        <v>0</v>
      </c>
      <c r="I133" s="36">
        <f t="shared" si="131"/>
        <v>0</v>
      </c>
      <c r="J133" s="30"/>
      <c r="K133" s="38">
        <f t="shared" si="132"/>
        <v>5.6879999999999997</v>
      </c>
      <c r="L133" s="33">
        <f t="shared" si="133"/>
        <v>0</v>
      </c>
      <c r="N133" s="219" t="s">
        <v>44</v>
      </c>
      <c r="O133" s="30"/>
      <c r="P133" s="31"/>
      <c r="Q133" s="33">
        <f t="shared" si="134"/>
        <v>0</v>
      </c>
      <c r="R133" s="219" t="s">
        <v>44</v>
      </c>
      <c r="S133" s="30"/>
      <c r="T133" s="30">
        <f t="shared" si="135"/>
        <v>0</v>
      </c>
      <c r="U133" s="36">
        <f t="shared" si="136"/>
        <v>0</v>
      </c>
      <c r="V133" s="30"/>
      <c r="W133" s="38">
        <f t="shared" si="137"/>
        <v>5.6879999999999997</v>
      </c>
      <c r="X133" s="33">
        <f t="shared" si="138"/>
        <v>0</v>
      </c>
    </row>
    <row r="134" spans="1:24" ht="15.75" x14ac:dyDescent="0.25">
      <c r="A134" s="312"/>
      <c r="B134" s="220"/>
      <c r="C134" s="70"/>
      <c r="D134" s="71"/>
      <c r="E134" s="33">
        <f t="shared" si="129"/>
        <v>0</v>
      </c>
      <c r="F134" s="220"/>
      <c r="G134" s="70"/>
      <c r="H134" s="30">
        <f t="shared" si="130"/>
        <v>0</v>
      </c>
      <c r="I134" s="36">
        <f t="shared" si="131"/>
        <v>0</v>
      </c>
      <c r="J134" s="30"/>
      <c r="K134" s="38">
        <f t="shared" si="132"/>
        <v>5.6879999999999997</v>
      </c>
      <c r="L134" s="33">
        <f t="shared" si="133"/>
        <v>0</v>
      </c>
      <c r="N134" s="220"/>
      <c r="O134" s="70"/>
      <c r="P134" s="71"/>
      <c r="Q134" s="33">
        <f t="shared" si="134"/>
        <v>0</v>
      </c>
      <c r="R134" s="220"/>
      <c r="S134" s="70"/>
      <c r="T134" s="30">
        <f t="shared" si="135"/>
        <v>0</v>
      </c>
      <c r="U134" s="36">
        <f t="shared" si="136"/>
        <v>0</v>
      </c>
      <c r="V134" s="30"/>
      <c r="W134" s="38">
        <f t="shared" si="137"/>
        <v>5.6879999999999997</v>
      </c>
      <c r="X134" s="33">
        <f t="shared" si="138"/>
        <v>0</v>
      </c>
    </row>
    <row r="135" spans="1:24" ht="15.75" x14ac:dyDescent="0.25">
      <c r="A135" s="312"/>
      <c r="B135" s="221" t="s">
        <v>46</v>
      </c>
      <c r="C135" s="30"/>
      <c r="D135" s="31"/>
      <c r="E135" s="33">
        <f t="shared" si="129"/>
        <v>0</v>
      </c>
      <c r="F135" s="221" t="s">
        <v>46</v>
      </c>
      <c r="G135" s="30"/>
      <c r="H135" s="30">
        <f t="shared" si="130"/>
        <v>0</v>
      </c>
      <c r="I135" s="36">
        <f t="shared" si="131"/>
        <v>0</v>
      </c>
      <c r="J135" s="30"/>
      <c r="K135" s="38">
        <f t="shared" si="132"/>
        <v>5.6879999999999997</v>
      </c>
      <c r="L135" s="33">
        <f t="shared" si="133"/>
        <v>0</v>
      </c>
      <c r="N135" s="221" t="s">
        <v>46</v>
      </c>
      <c r="O135" s="30"/>
      <c r="P135" s="31"/>
      <c r="Q135" s="33">
        <f t="shared" si="134"/>
        <v>0</v>
      </c>
      <c r="R135" s="221" t="s">
        <v>46</v>
      </c>
      <c r="S135" s="30"/>
      <c r="T135" s="30">
        <f t="shared" si="135"/>
        <v>0</v>
      </c>
      <c r="U135" s="36">
        <f t="shared" si="136"/>
        <v>0</v>
      </c>
      <c r="V135" s="30"/>
      <c r="W135" s="38">
        <f t="shared" si="137"/>
        <v>5.6879999999999997</v>
      </c>
      <c r="X135" s="33">
        <f t="shared" si="138"/>
        <v>0</v>
      </c>
    </row>
    <row r="136" spans="1:24" ht="15.75" x14ac:dyDescent="0.25">
      <c r="A136" s="312"/>
      <c r="B136" s="220"/>
      <c r="C136" s="70"/>
      <c r="D136" s="71"/>
      <c r="E136" s="33"/>
      <c r="F136" s="69"/>
      <c r="G136" s="70"/>
      <c r="H136" s="30">
        <f t="shared" si="130"/>
        <v>0</v>
      </c>
      <c r="I136" s="36">
        <f t="shared" si="131"/>
        <v>0</v>
      </c>
      <c r="J136" s="30"/>
      <c r="K136" s="38">
        <f t="shared" si="132"/>
        <v>5.6879999999999997</v>
      </c>
      <c r="L136" s="33">
        <f t="shared" si="133"/>
        <v>0</v>
      </c>
      <c r="N136" s="220"/>
      <c r="O136" s="70"/>
      <c r="P136" s="71"/>
      <c r="Q136" s="33"/>
      <c r="R136" s="69"/>
      <c r="S136" s="70"/>
      <c r="T136" s="30">
        <f t="shared" si="135"/>
        <v>0</v>
      </c>
      <c r="U136" s="36">
        <f t="shared" si="136"/>
        <v>0</v>
      </c>
      <c r="V136" s="30"/>
      <c r="W136" s="38">
        <f t="shared" si="137"/>
        <v>5.6879999999999997</v>
      </c>
      <c r="X136" s="33">
        <f t="shared" si="138"/>
        <v>0</v>
      </c>
    </row>
    <row r="137" spans="1:24" ht="15.75" x14ac:dyDescent="0.25">
      <c r="A137" s="312"/>
      <c r="B137" s="221"/>
      <c r="C137" s="30"/>
      <c r="D137" s="31"/>
      <c r="E137" s="33"/>
      <c r="F137" s="80"/>
      <c r="G137" s="30"/>
      <c r="H137" s="30">
        <f t="shared" si="130"/>
        <v>0</v>
      </c>
      <c r="I137" s="36">
        <f t="shared" si="131"/>
        <v>0</v>
      </c>
      <c r="J137" s="30"/>
      <c r="K137" s="38">
        <f t="shared" si="132"/>
        <v>5.6879999999999997</v>
      </c>
      <c r="L137" s="33">
        <f t="shared" si="133"/>
        <v>0</v>
      </c>
      <c r="N137" s="79"/>
      <c r="O137" s="30"/>
      <c r="P137" s="31"/>
      <c r="Q137" s="33"/>
      <c r="R137" s="80"/>
      <c r="S137" s="30"/>
      <c r="T137" s="30">
        <f t="shared" si="135"/>
        <v>0</v>
      </c>
      <c r="U137" s="36">
        <f t="shared" si="136"/>
        <v>0</v>
      </c>
      <c r="V137" s="30"/>
      <c r="W137" s="38">
        <f t="shared" si="137"/>
        <v>5.6879999999999997</v>
      </c>
      <c r="X137" s="33">
        <f t="shared" si="138"/>
        <v>0</v>
      </c>
    </row>
    <row r="138" spans="1:24" ht="15.75" x14ac:dyDescent="0.25">
      <c r="A138" s="312"/>
      <c r="B138" s="220"/>
      <c r="C138" s="70"/>
      <c r="D138" s="71"/>
      <c r="E138" s="33"/>
      <c r="F138" s="69"/>
      <c r="G138" s="70"/>
      <c r="H138" s="30">
        <f t="shared" si="130"/>
        <v>0</v>
      </c>
      <c r="I138" s="36">
        <f t="shared" si="131"/>
        <v>0</v>
      </c>
      <c r="J138" s="30"/>
      <c r="K138" s="38">
        <f t="shared" si="132"/>
        <v>5.6879999999999997</v>
      </c>
      <c r="L138" s="33">
        <f t="shared" si="133"/>
        <v>0</v>
      </c>
      <c r="N138" s="69"/>
      <c r="O138" s="70"/>
      <c r="P138" s="71"/>
      <c r="Q138" s="33"/>
      <c r="R138" s="69"/>
      <c r="S138" s="70"/>
      <c r="T138" s="30">
        <f t="shared" si="135"/>
        <v>0</v>
      </c>
      <c r="U138" s="36">
        <f t="shared" si="136"/>
        <v>0</v>
      </c>
      <c r="V138" s="30"/>
      <c r="W138" s="38">
        <f t="shared" si="137"/>
        <v>5.6879999999999997</v>
      </c>
      <c r="X138" s="33">
        <f t="shared" si="138"/>
        <v>0</v>
      </c>
    </row>
    <row r="139" spans="1:24" ht="15.75" x14ac:dyDescent="0.25">
      <c r="A139" s="312"/>
      <c r="B139" s="221"/>
      <c r="C139" s="30"/>
      <c r="D139" s="31"/>
      <c r="E139" s="33"/>
      <c r="F139" s="80"/>
      <c r="G139" s="30"/>
      <c r="H139" s="30">
        <f t="shared" si="130"/>
        <v>0</v>
      </c>
      <c r="I139" s="36">
        <f t="shared" si="131"/>
        <v>0</v>
      </c>
      <c r="J139" s="30"/>
      <c r="K139" s="38">
        <f t="shared" si="132"/>
        <v>5.6879999999999997</v>
      </c>
      <c r="L139" s="33">
        <f t="shared" si="133"/>
        <v>0</v>
      </c>
      <c r="N139" s="79"/>
      <c r="O139" s="30"/>
      <c r="P139" s="31"/>
      <c r="Q139" s="33"/>
      <c r="R139" s="80"/>
      <c r="S139" s="30"/>
      <c r="T139" s="30">
        <f t="shared" si="135"/>
        <v>0</v>
      </c>
      <c r="U139" s="36">
        <f t="shared" si="136"/>
        <v>0</v>
      </c>
      <c r="V139" s="30"/>
      <c r="W139" s="38">
        <f t="shared" si="137"/>
        <v>5.6879999999999997</v>
      </c>
      <c r="X139" s="33">
        <f t="shared" si="138"/>
        <v>0</v>
      </c>
    </row>
    <row r="140" spans="1:24" ht="15.75" x14ac:dyDescent="0.25">
      <c r="A140" s="312"/>
      <c r="B140" s="220"/>
      <c r="C140" s="70"/>
      <c r="D140" s="71"/>
      <c r="E140" s="33"/>
      <c r="F140" s="69"/>
      <c r="G140" s="70"/>
      <c r="H140" s="30">
        <f t="shared" si="130"/>
        <v>0</v>
      </c>
      <c r="I140" s="36">
        <f t="shared" si="131"/>
        <v>0</v>
      </c>
      <c r="J140" s="30"/>
      <c r="K140" s="38">
        <f t="shared" si="132"/>
        <v>5.6879999999999997</v>
      </c>
      <c r="L140" s="33">
        <f t="shared" si="133"/>
        <v>0</v>
      </c>
      <c r="N140" s="69"/>
      <c r="O140" s="70"/>
      <c r="P140" s="71"/>
      <c r="Q140" s="33"/>
      <c r="R140" s="69"/>
      <c r="S140" s="70"/>
      <c r="T140" s="30">
        <f t="shared" si="135"/>
        <v>0</v>
      </c>
      <c r="U140" s="36">
        <f t="shared" si="136"/>
        <v>0</v>
      </c>
      <c r="V140" s="30"/>
      <c r="W140" s="38">
        <f t="shared" si="137"/>
        <v>5.6879999999999997</v>
      </c>
      <c r="X140" s="33">
        <f t="shared" si="138"/>
        <v>0</v>
      </c>
    </row>
    <row r="141" spans="1:24" ht="15.75" x14ac:dyDescent="0.25">
      <c r="A141" s="312"/>
      <c r="B141" s="222"/>
      <c r="C141" s="30"/>
      <c r="D141" s="31"/>
      <c r="E141" s="33">
        <f t="shared" ref="E141:E146" si="139">D141*C141</f>
        <v>0</v>
      </c>
      <c r="F141" s="81"/>
      <c r="G141" s="30"/>
      <c r="H141" s="30">
        <f t="shared" si="130"/>
        <v>0</v>
      </c>
      <c r="I141" s="36">
        <f t="shared" si="131"/>
        <v>0</v>
      </c>
      <c r="J141" s="30"/>
      <c r="K141" s="38">
        <f t="shared" si="132"/>
        <v>5.6879999999999997</v>
      </c>
      <c r="L141" s="33">
        <f t="shared" si="133"/>
        <v>0</v>
      </c>
      <c r="N141" s="81"/>
      <c r="O141" s="30"/>
      <c r="P141" s="31"/>
      <c r="Q141" s="33">
        <f t="shared" ref="Q141:Q146" si="140">P141*O141</f>
        <v>0</v>
      </c>
      <c r="R141" s="81"/>
      <c r="S141" s="30"/>
      <c r="T141" s="30">
        <f t="shared" si="135"/>
        <v>0</v>
      </c>
      <c r="U141" s="36">
        <f t="shared" si="136"/>
        <v>0</v>
      </c>
      <c r="V141" s="30"/>
      <c r="W141" s="38">
        <f t="shared" si="137"/>
        <v>5.6879999999999997</v>
      </c>
      <c r="X141" s="33">
        <f t="shared" si="138"/>
        <v>0</v>
      </c>
    </row>
    <row r="142" spans="1:24" ht="15.75" x14ac:dyDescent="0.25">
      <c r="A142" s="312"/>
      <c r="B142" s="220"/>
      <c r="C142" s="70"/>
      <c r="D142" s="71"/>
      <c r="E142" s="33">
        <f t="shared" si="139"/>
        <v>0</v>
      </c>
      <c r="F142" s="69"/>
      <c r="G142" s="70"/>
      <c r="H142" s="30">
        <f t="shared" si="130"/>
        <v>0</v>
      </c>
      <c r="I142" s="36">
        <f t="shared" si="131"/>
        <v>0</v>
      </c>
      <c r="J142" s="30"/>
      <c r="K142" s="38">
        <f t="shared" si="132"/>
        <v>5.6879999999999997</v>
      </c>
      <c r="L142" s="33">
        <f t="shared" si="133"/>
        <v>0</v>
      </c>
      <c r="N142" s="69"/>
      <c r="O142" s="70"/>
      <c r="P142" s="71"/>
      <c r="Q142" s="33">
        <f t="shared" si="140"/>
        <v>0</v>
      </c>
      <c r="R142" s="69"/>
      <c r="S142" s="70"/>
      <c r="T142" s="30">
        <f t="shared" si="135"/>
        <v>0</v>
      </c>
      <c r="U142" s="36">
        <f t="shared" si="136"/>
        <v>0</v>
      </c>
      <c r="V142" s="30"/>
      <c r="W142" s="38">
        <f t="shared" si="137"/>
        <v>5.6879999999999997</v>
      </c>
      <c r="X142" s="33">
        <f t="shared" si="138"/>
        <v>0</v>
      </c>
    </row>
    <row r="143" spans="1:24" ht="15.75" x14ac:dyDescent="0.25">
      <c r="A143" s="312"/>
      <c r="B143" s="222"/>
      <c r="C143" s="30"/>
      <c r="D143" s="31"/>
      <c r="E143" s="33">
        <f t="shared" si="139"/>
        <v>0</v>
      </c>
      <c r="F143" s="81"/>
      <c r="G143" s="30"/>
      <c r="H143" s="30">
        <f t="shared" si="130"/>
        <v>0</v>
      </c>
      <c r="I143" s="36">
        <f t="shared" si="131"/>
        <v>0</v>
      </c>
      <c r="J143" s="30"/>
      <c r="K143" s="38">
        <f t="shared" si="132"/>
        <v>5.6879999999999997</v>
      </c>
      <c r="L143" s="33">
        <f t="shared" si="133"/>
        <v>0</v>
      </c>
      <c r="N143" s="81"/>
      <c r="O143" s="30"/>
      <c r="P143" s="31"/>
      <c r="Q143" s="33">
        <f t="shared" si="140"/>
        <v>0</v>
      </c>
      <c r="R143" s="81"/>
      <c r="S143" s="30"/>
      <c r="T143" s="30">
        <f t="shared" si="135"/>
        <v>0</v>
      </c>
      <c r="U143" s="36">
        <f t="shared" si="136"/>
        <v>0</v>
      </c>
      <c r="V143" s="30"/>
      <c r="W143" s="38">
        <f t="shared" si="137"/>
        <v>5.6879999999999997</v>
      </c>
      <c r="X143" s="33">
        <f t="shared" si="138"/>
        <v>0</v>
      </c>
    </row>
    <row r="144" spans="1:24" ht="15.75" x14ac:dyDescent="0.25">
      <c r="A144" s="312"/>
      <c r="B144" s="220"/>
      <c r="C144" s="70"/>
      <c r="D144" s="71"/>
      <c r="E144" s="33">
        <f t="shared" si="139"/>
        <v>0</v>
      </c>
      <c r="F144" s="88"/>
      <c r="G144" s="52"/>
      <c r="H144" s="30">
        <f t="shared" si="130"/>
        <v>0</v>
      </c>
      <c r="I144" s="36">
        <f t="shared" si="131"/>
        <v>0</v>
      </c>
      <c r="J144" s="30"/>
      <c r="K144" s="38">
        <f t="shared" si="132"/>
        <v>5.6879999999999997</v>
      </c>
      <c r="L144" s="33">
        <f t="shared" si="133"/>
        <v>0</v>
      </c>
      <c r="N144" s="69"/>
      <c r="O144" s="70"/>
      <c r="P144" s="71"/>
      <c r="Q144" s="33">
        <f t="shared" si="140"/>
        <v>0</v>
      </c>
      <c r="R144" s="88"/>
      <c r="S144" s="52"/>
      <c r="T144" s="30">
        <f t="shared" si="135"/>
        <v>0</v>
      </c>
      <c r="U144" s="36">
        <f t="shared" si="136"/>
        <v>0</v>
      </c>
      <c r="V144" s="30"/>
      <c r="W144" s="38">
        <f t="shared" si="137"/>
        <v>5.6879999999999997</v>
      </c>
      <c r="X144" s="33">
        <f t="shared" si="138"/>
        <v>0</v>
      </c>
    </row>
    <row r="145" spans="1:24" ht="15.75" x14ac:dyDescent="0.25">
      <c r="A145" s="312"/>
      <c r="B145" s="222"/>
      <c r="C145" s="30"/>
      <c r="D145" s="31"/>
      <c r="E145" s="33">
        <f t="shared" si="139"/>
        <v>0</v>
      </c>
      <c r="F145" s="90"/>
      <c r="G145" s="30"/>
      <c r="H145" s="30">
        <f t="shared" si="130"/>
        <v>0</v>
      </c>
      <c r="I145" s="36">
        <f t="shared" si="131"/>
        <v>0</v>
      </c>
      <c r="J145" s="30"/>
      <c r="K145" s="38">
        <f t="shared" si="132"/>
        <v>5.6879999999999997</v>
      </c>
      <c r="L145" s="33">
        <f t="shared" si="133"/>
        <v>0</v>
      </c>
      <c r="N145" s="81"/>
      <c r="O145" s="30"/>
      <c r="P145" s="31"/>
      <c r="Q145" s="33">
        <f t="shared" si="140"/>
        <v>0</v>
      </c>
      <c r="R145" s="90"/>
      <c r="S145" s="30"/>
      <c r="T145" s="30">
        <f t="shared" si="135"/>
        <v>0</v>
      </c>
      <c r="U145" s="36">
        <f t="shared" si="136"/>
        <v>0</v>
      </c>
      <c r="V145" s="30"/>
      <c r="W145" s="38">
        <f t="shared" si="137"/>
        <v>5.6879999999999997</v>
      </c>
      <c r="X145" s="33">
        <f t="shared" si="138"/>
        <v>0</v>
      </c>
    </row>
    <row r="146" spans="1:24" ht="15.75" x14ac:dyDescent="0.25">
      <c r="A146" s="312"/>
      <c r="B146" s="220"/>
      <c r="C146" s="70"/>
      <c r="D146" s="71"/>
      <c r="E146" s="95">
        <f t="shared" si="139"/>
        <v>0</v>
      </c>
      <c r="F146" s="69"/>
      <c r="G146" s="70"/>
      <c r="H146" s="30">
        <f t="shared" si="130"/>
        <v>0</v>
      </c>
      <c r="I146" s="36">
        <f t="shared" si="131"/>
        <v>0</v>
      </c>
      <c r="J146" s="30"/>
      <c r="K146" s="38">
        <f t="shared" si="132"/>
        <v>5.6879999999999997</v>
      </c>
      <c r="L146" s="33">
        <f t="shared" si="133"/>
        <v>0</v>
      </c>
      <c r="N146" s="69"/>
      <c r="O146" s="70"/>
      <c r="P146" s="71"/>
      <c r="Q146" s="95">
        <f t="shared" si="140"/>
        <v>0</v>
      </c>
      <c r="R146" s="69"/>
      <c r="S146" s="70"/>
      <c r="T146" s="30">
        <f t="shared" si="135"/>
        <v>0</v>
      </c>
      <c r="U146" s="36">
        <f t="shared" si="136"/>
        <v>0</v>
      </c>
      <c r="V146" s="30"/>
      <c r="W146" s="38">
        <f t="shared" si="137"/>
        <v>5.6879999999999997</v>
      </c>
      <c r="X146" s="33">
        <f t="shared" si="138"/>
        <v>0</v>
      </c>
    </row>
    <row r="147" spans="1:24" x14ac:dyDescent="0.25">
      <c r="A147" s="312"/>
      <c r="B147" s="214" t="s">
        <v>96</v>
      </c>
      <c r="C147" s="22"/>
      <c r="D147" s="22"/>
      <c r="E147" s="23"/>
      <c r="F147" s="24"/>
      <c r="G147" s="22"/>
      <c r="H147" s="22"/>
      <c r="I147" s="22"/>
      <c r="J147" s="22"/>
      <c r="K147" s="22"/>
      <c r="L147" s="23"/>
      <c r="N147" s="194" t="s">
        <v>96</v>
      </c>
      <c r="O147" s="25"/>
      <c r="P147" s="25"/>
      <c r="Q147" s="26"/>
      <c r="R147" s="27"/>
      <c r="S147" s="25"/>
      <c r="T147" s="25"/>
      <c r="U147" s="25"/>
      <c r="V147" s="25"/>
      <c r="W147" s="25"/>
      <c r="X147" s="26"/>
    </row>
    <row r="148" spans="1:24" ht="15.75" x14ac:dyDescent="0.25">
      <c r="A148" s="312"/>
      <c r="B148" s="224" t="s">
        <v>92</v>
      </c>
      <c r="C148" s="99"/>
      <c r="D148" s="100"/>
      <c r="E148" s="101">
        <f t="shared" ref="E148:E162" si="141">D148*C148</f>
        <v>0</v>
      </c>
      <c r="F148" s="224" t="s">
        <v>92</v>
      </c>
      <c r="G148" s="99"/>
      <c r="H148" s="30">
        <f t="shared" ref="H148:H162" si="142">$AB$7</f>
        <v>0</v>
      </c>
      <c r="I148" s="36">
        <f t="shared" ref="I148:I162" si="143">H148*G148</f>
        <v>0</v>
      </c>
      <c r="J148" s="30"/>
      <c r="K148" s="38">
        <f t="shared" ref="K148:K162" si="144">$AB$8</f>
        <v>5.6879999999999997</v>
      </c>
      <c r="L148" s="33">
        <f t="shared" ref="L148:L162" si="145">J148*K148</f>
        <v>0</v>
      </c>
      <c r="N148" s="224" t="s">
        <v>92</v>
      </c>
      <c r="O148" s="99"/>
      <c r="P148" s="100"/>
      <c r="Q148" s="101">
        <f t="shared" ref="Q148:Q162" si="146">P148*O148</f>
        <v>0</v>
      </c>
      <c r="R148" s="224" t="s">
        <v>92</v>
      </c>
      <c r="S148" s="99"/>
      <c r="T148" s="30">
        <f t="shared" ref="T148:T162" si="147">$AB$7</f>
        <v>0</v>
      </c>
      <c r="U148" s="36">
        <f t="shared" ref="U148:U162" si="148">T148*S148</f>
        <v>0</v>
      </c>
      <c r="V148" s="30"/>
      <c r="W148" s="38">
        <f t="shared" ref="W148:W162" si="149">$AB$8</f>
        <v>5.6879999999999997</v>
      </c>
      <c r="X148" s="33">
        <f t="shared" ref="X148:X162" si="150">V148*W148</f>
        <v>0</v>
      </c>
    </row>
    <row r="149" spans="1:24" ht="15.75" x14ac:dyDescent="0.25">
      <c r="A149" s="312"/>
      <c r="B149" s="260" t="s">
        <v>164</v>
      </c>
      <c r="C149" s="30">
        <v>2</v>
      </c>
      <c r="D149" s="31">
        <v>14.22</v>
      </c>
      <c r="E149" s="33">
        <f t="shared" si="141"/>
        <v>28.44</v>
      </c>
      <c r="F149" s="261" t="s">
        <v>164</v>
      </c>
      <c r="G149" s="30"/>
      <c r="H149" s="30">
        <f t="shared" si="142"/>
        <v>0</v>
      </c>
      <c r="I149" s="36">
        <f t="shared" si="143"/>
        <v>0</v>
      </c>
      <c r="J149" s="30">
        <v>3</v>
      </c>
      <c r="K149" s="38">
        <f t="shared" si="144"/>
        <v>5.6879999999999997</v>
      </c>
      <c r="L149" s="33">
        <f t="shared" si="145"/>
        <v>17.064</v>
      </c>
      <c r="N149" s="228" t="s">
        <v>93</v>
      </c>
      <c r="O149" s="30"/>
      <c r="P149" s="31"/>
      <c r="Q149" s="33">
        <f t="shared" si="146"/>
        <v>0</v>
      </c>
      <c r="R149" s="228" t="s">
        <v>93</v>
      </c>
      <c r="S149" s="30"/>
      <c r="T149" s="30">
        <f t="shared" si="147"/>
        <v>0</v>
      </c>
      <c r="U149" s="36">
        <f t="shared" si="148"/>
        <v>0</v>
      </c>
      <c r="V149" s="30"/>
      <c r="W149" s="38">
        <f t="shared" si="149"/>
        <v>5.6879999999999997</v>
      </c>
      <c r="X149" s="33">
        <f t="shared" si="150"/>
        <v>0</v>
      </c>
    </row>
    <row r="150" spans="1:24" ht="15.75" x14ac:dyDescent="0.25">
      <c r="A150" s="312"/>
      <c r="B150" s="259" t="s">
        <v>165</v>
      </c>
      <c r="C150" s="30">
        <v>2</v>
      </c>
      <c r="D150" s="31">
        <v>14.22</v>
      </c>
      <c r="E150" s="33">
        <f t="shared" si="141"/>
        <v>28.44</v>
      </c>
      <c r="F150" s="262" t="s">
        <v>165</v>
      </c>
      <c r="G150" s="70"/>
      <c r="H150" s="30">
        <f t="shared" si="142"/>
        <v>0</v>
      </c>
      <c r="I150" s="36">
        <f t="shared" si="143"/>
        <v>0</v>
      </c>
      <c r="J150" s="30">
        <v>3</v>
      </c>
      <c r="K150" s="38">
        <f t="shared" si="144"/>
        <v>5.6879999999999997</v>
      </c>
      <c r="L150" s="33">
        <f t="shared" si="145"/>
        <v>17.064</v>
      </c>
      <c r="N150" s="220"/>
      <c r="O150" s="70"/>
      <c r="P150" s="71"/>
      <c r="Q150" s="33">
        <f t="shared" si="146"/>
        <v>0</v>
      </c>
      <c r="R150" s="220"/>
      <c r="S150" s="70"/>
      <c r="T150" s="30">
        <f t="shared" si="147"/>
        <v>0</v>
      </c>
      <c r="U150" s="36">
        <f t="shared" si="148"/>
        <v>0</v>
      </c>
      <c r="V150" s="30"/>
      <c r="W150" s="38">
        <f t="shared" si="149"/>
        <v>5.6879999999999997</v>
      </c>
      <c r="X150" s="33">
        <f t="shared" si="150"/>
        <v>0</v>
      </c>
    </row>
    <row r="151" spans="1:24" ht="15.75" x14ac:dyDescent="0.25">
      <c r="A151" s="312"/>
      <c r="B151" s="228" t="s">
        <v>94</v>
      </c>
      <c r="C151" s="30"/>
      <c r="D151" s="31"/>
      <c r="E151" s="33">
        <f t="shared" si="141"/>
        <v>0</v>
      </c>
      <c r="F151" s="228" t="s">
        <v>94</v>
      </c>
      <c r="G151" s="30"/>
      <c r="H151" s="30">
        <f t="shared" si="142"/>
        <v>0</v>
      </c>
      <c r="I151" s="36">
        <f t="shared" si="143"/>
        <v>0</v>
      </c>
      <c r="J151" s="30"/>
      <c r="K151" s="38">
        <f t="shared" si="144"/>
        <v>5.6879999999999997</v>
      </c>
      <c r="L151" s="33">
        <f t="shared" si="145"/>
        <v>0</v>
      </c>
      <c r="N151" s="228" t="s">
        <v>94</v>
      </c>
      <c r="O151" s="30"/>
      <c r="P151" s="31"/>
      <c r="Q151" s="33">
        <f t="shared" si="146"/>
        <v>0</v>
      </c>
      <c r="R151" s="228" t="s">
        <v>94</v>
      </c>
      <c r="S151" s="30"/>
      <c r="T151" s="30">
        <f t="shared" si="147"/>
        <v>0</v>
      </c>
      <c r="U151" s="36">
        <f t="shared" si="148"/>
        <v>0</v>
      </c>
      <c r="V151" s="30"/>
      <c r="W151" s="38">
        <f t="shared" si="149"/>
        <v>5.6879999999999997</v>
      </c>
      <c r="X151" s="33">
        <f t="shared" si="150"/>
        <v>0</v>
      </c>
    </row>
    <row r="152" spans="1:24" ht="15.75" x14ac:dyDescent="0.25">
      <c r="A152" s="312"/>
      <c r="B152" s="259" t="s">
        <v>175</v>
      </c>
      <c r="C152" s="52">
        <v>2</v>
      </c>
      <c r="D152" s="53">
        <v>14.22</v>
      </c>
      <c r="E152" s="33">
        <f t="shared" si="141"/>
        <v>28.44</v>
      </c>
      <c r="F152" s="259" t="s">
        <v>175</v>
      </c>
      <c r="G152" s="52"/>
      <c r="H152" s="30">
        <f t="shared" si="142"/>
        <v>0</v>
      </c>
      <c r="I152" s="36">
        <f t="shared" si="143"/>
        <v>0</v>
      </c>
      <c r="J152" s="30">
        <v>3</v>
      </c>
      <c r="K152" s="38">
        <f t="shared" si="144"/>
        <v>5.6879999999999997</v>
      </c>
      <c r="L152" s="33">
        <f t="shared" si="145"/>
        <v>17.064</v>
      </c>
      <c r="N152" s="102"/>
      <c r="O152" s="52"/>
      <c r="P152" s="53"/>
      <c r="Q152" s="33">
        <f t="shared" si="146"/>
        <v>0</v>
      </c>
      <c r="R152" s="102"/>
      <c r="S152" s="52"/>
      <c r="T152" s="30">
        <f t="shared" si="147"/>
        <v>0</v>
      </c>
      <c r="U152" s="36">
        <f t="shared" si="148"/>
        <v>0</v>
      </c>
      <c r="V152" s="30"/>
      <c r="W152" s="38">
        <f t="shared" si="149"/>
        <v>5.6879999999999997</v>
      </c>
      <c r="X152" s="33">
        <f t="shared" si="150"/>
        <v>0</v>
      </c>
    </row>
    <row r="153" spans="1:24" ht="15.75" x14ac:dyDescent="0.25">
      <c r="A153" s="312"/>
      <c r="B153" s="230"/>
      <c r="C153" s="104"/>
      <c r="D153" s="105"/>
      <c r="E153" s="33">
        <f t="shared" si="141"/>
        <v>0</v>
      </c>
      <c r="F153" s="103"/>
      <c r="G153" s="104"/>
      <c r="H153" s="30">
        <f t="shared" si="142"/>
        <v>0</v>
      </c>
      <c r="I153" s="36">
        <f t="shared" si="143"/>
        <v>0</v>
      </c>
      <c r="J153" s="30"/>
      <c r="K153" s="38">
        <f t="shared" si="144"/>
        <v>5.6879999999999997</v>
      </c>
      <c r="L153" s="33">
        <f t="shared" si="145"/>
        <v>0</v>
      </c>
      <c r="N153" s="103"/>
      <c r="O153" s="104"/>
      <c r="P153" s="105"/>
      <c r="Q153" s="33">
        <f t="shared" si="146"/>
        <v>0</v>
      </c>
      <c r="R153" s="103"/>
      <c r="S153" s="104"/>
      <c r="T153" s="30">
        <f t="shared" si="147"/>
        <v>0</v>
      </c>
      <c r="U153" s="36">
        <f t="shared" si="148"/>
        <v>0</v>
      </c>
      <c r="V153" s="30"/>
      <c r="W153" s="38">
        <f t="shared" si="149"/>
        <v>5.6879999999999997</v>
      </c>
      <c r="X153" s="33">
        <f t="shared" si="150"/>
        <v>0</v>
      </c>
    </row>
    <row r="154" spans="1:24" ht="15.75" x14ac:dyDescent="0.25">
      <c r="A154" s="312"/>
      <c r="B154" s="220"/>
      <c r="C154" s="70"/>
      <c r="D154" s="71"/>
      <c r="E154" s="33">
        <f t="shared" si="141"/>
        <v>0</v>
      </c>
      <c r="F154" s="69"/>
      <c r="G154" s="70"/>
      <c r="H154" s="30">
        <f t="shared" si="142"/>
        <v>0</v>
      </c>
      <c r="I154" s="36">
        <f t="shared" si="143"/>
        <v>0</v>
      </c>
      <c r="J154" s="30"/>
      <c r="K154" s="38">
        <f t="shared" si="144"/>
        <v>5.6879999999999997</v>
      </c>
      <c r="L154" s="33">
        <f t="shared" si="145"/>
        <v>0</v>
      </c>
      <c r="N154" s="69"/>
      <c r="O154" s="70"/>
      <c r="P154" s="71"/>
      <c r="Q154" s="33">
        <f t="shared" si="146"/>
        <v>0</v>
      </c>
      <c r="R154" s="69"/>
      <c r="S154" s="70"/>
      <c r="T154" s="30">
        <f t="shared" si="147"/>
        <v>0</v>
      </c>
      <c r="U154" s="36">
        <f t="shared" si="148"/>
        <v>0</v>
      </c>
      <c r="V154" s="30"/>
      <c r="W154" s="38">
        <f t="shared" si="149"/>
        <v>5.6879999999999997</v>
      </c>
      <c r="X154" s="33">
        <f t="shared" si="150"/>
        <v>0</v>
      </c>
    </row>
    <row r="155" spans="1:24" ht="15.75" x14ac:dyDescent="0.25">
      <c r="A155" s="312"/>
      <c r="B155" s="230"/>
      <c r="C155" s="104"/>
      <c r="D155" s="105"/>
      <c r="E155" s="33">
        <f t="shared" si="141"/>
        <v>0</v>
      </c>
      <c r="F155" s="103"/>
      <c r="G155" s="104"/>
      <c r="H155" s="30">
        <f t="shared" si="142"/>
        <v>0</v>
      </c>
      <c r="I155" s="36">
        <f t="shared" si="143"/>
        <v>0</v>
      </c>
      <c r="J155" s="30"/>
      <c r="K155" s="38">
        <f t="shared" si="144"/>
        <v>5.6879999999999997</v>
      </c>
      <c r="L155" s="33">
        <f t="shared" si="145"/>
        <v>0</v>
      </c>
      <c r="N155" s="103"/>
      <c r="O155" s="104"/>
      <c r="P155" s="105"/>
      <c r="Q155" s="33">
        <f t="shared" si="146"/>
        <v>0</v>
      </c>
      <c r="R155" s="103"/>
      <c r="S155" s="104"/>
      <c r="T155" s="30">
        <f t="shared" si="147"/>
        <v>0</v>
      </c>
      <c r="U155" s="36">
        <f t="shared" si="148"/>
        <v>0</v>
      </c>
      <c r="V155" s="30"/>
      <c r="W155" s="38">
        <f t="shared" si="149"/>
        <v>5.6879999999999997</v>
      </c>
      <c r="X155" s="33">
        <f t="shared" si="150"/>
        <v>0</v>
      </c>
    </row>
    <row r="156" spans="1:24" ht="15.75" x14ac:dyDescent="0.25">
      <c r="A156" s="312"/>
      <c r="B156" s="220"/>
      <c r="C156" s="70"/>
      <c r="D156" s="71"/>
      <c r="E156" s="33">
        <f t="shared" si="141"/>
        <v>0</v>
      </c>
      <c r="F156" s="69"/>
      <c r="G156" s="70"/>
      <c r="H156" s="30">
        <f t="shared" si="142"/>
        <v>0</v>
      </c>
      <c r="I156" s="36">
        <f t="shared" si="143"/>
        <v>0</v>
      </c>
      <c r="J156" s="30"/>
      <c r="K156" s="38">
        <f t="shared" si="144"/>
        <v>5.6879999999999997</v>
      </c>
      <c r="L156" s="33">
        <f t="shared" si="145"/>
        <v>0</v>
      </c>
      <c r="N156" s="69"/>
      <c r="O156" s="70"/>
      <c r="P156" s="71"/>
      <c r="Q156" s="33">
        <f t="shared" si="146"/>
        <v>0</v>
      </c>
      <c r="R156" s="69"/>
      <c r="S156" s="70"/>
      <c r="T156" s="30">
        <f t="shared" si="147"/>
        <v>0</v>
      </c>
      <c r="U156" s="36">
        <f t="shared" si="148"/>
        <v>0</v>
      </c>
      <c r="V156" s="30"/>
      <c r="W156" s="38">
        <f t="shared" si="149"/>
        <v>5.6879999999999997</v>
      </c>
      <c r="X156" s="33">
        <f t="shared" si="150"/>
        <v>0</v>
      </c>
    </row>
    <row r="157" spans="1:24" ht="15.75" x14ac:dyDescent="0.25">
      <c r="A157" s="312"/>
      <c r="B157" s="230"/>
      <c r="C157" s="104"/>
      <c r="D157" s="105"/>
      <c r="E157" s="33">
        <f t="shared" si="141"/>
        <v>0</v>
      </c>
      <c r="F157" s="103"/>
      <c r="G157" s="104"/>
      <c r="H157" s="30">
        <f t="shared" si="142"/>
        <v>0</v>
      </c>
      <c r="I157" s="36">
        <f t="shared" si="143"/>
        <v>0</v>
      </c>
      <c r="J157" s="30"/>
      <c r="K157" s="38">
        <f t="shared" si="144"/>
        <v>5.6879999999999997</v>
      </c>
      <c r="L157" s="33">
        <f t="shared" si="145"/>
        <v>0</v>
      </c>
      <c r="N157" s="103"/>
      <c r="O157" s="104"/>
      <c r="P157" s="105"/>
      <c r="Q157" s="33">
        <f t="shared" si="146"/>
        <v>0</v>
      </c>
      <c r="R157" s="103"/>
      <c r="S157" s="104"/>
      <c r="T157" s="30">
        <f t="shared" si="147"/>
        <v>0</v>
      </c>
      <c r="U157" s="36">
        <f t="shared" si="148"/>
        <v>0</v>
      </c>
      <c r="V157" s="30"/>
      <c r="W157" s="38">
        <f t="shared" si="149"/>
        <v>5.6879999999999997</v>
      </c>
      <c r="X157" s="33">
        <f t="shared" si="150"/>
        <v>0</v>
      </c>
    </row>
    <row r="158" spans="1:24" ht="15.75" x14ac:dyDescent="0.25">
      <c r="A158" s="312"/>
      <c r="B158" s="220"/>
      <c r="C158" s="70"/>
      <c r="D158" s="71"/>
      <c r="E158" s="33">
        <f t="shared" si="141"/>
        <v>0</v>
      </c>
      <c r="F158" s="69"/>
      <c r="G158" s="70"/>
      <c r="H158" s="30">
        <f t="shared" si="142"/>
        <v>0</v>
      </c>
      <c r="I158" s="36">
        <f t="shared" si="143"/>
        <v>0</v>
      </c>
      <c r="J158" s="30"/>
      <c r="K158" s="38">
        <f t="shared" si="144"/>
        <v>5.6879999999999997</v>
      </c>
      <c r="L158" s="33">
        <f t="shared" si="145"/>
        <v>0</v>
      </c>
      <c r="N158" s="69"/>
      <c r="O158" s="70"/>
      <c r="P158" s="71"/>
      <c r="Q158" s="33">
        <f t="shared" si="146"/>
        <v>0</v>
      </c>
      <c r="R158" s="69"/>
      <c r="S158" s="70"/>
      <c r="T158" s="30">
        <f t="shared" si="147"/>
        <v>0</v>
      </c>
      <c r="U158" s="36">
        <f t="shared" si="148"/>
        <v>0</v>
      </c>
      <c r="V158" s="30"/>
      <c r="W158" s="38">
        <f t="shared" si="149"/>
        <v>5.6879999999999997</v>
      </c>
      <c r="X158" s="33">
        <f t="shared" si="150"/>
        <v>0</v>
      </c>
    </row>
    <row r="159" spans="1:24" ht="15.75" x14ac:dyDescent="0.25">
      <c r="A159" s="312"/>
      <c r="B159" s="230"/>
      <c r="C159" s="104"/>
      <c r="D159" s="105"/>
      <c r="E159" s="33">
        <f t="shared" si="141"/>
        <v>0</v>
      </c>
      <c r="F159" s="103"/>
      <c r="G159" s="104"/>
      <c r="H159" s="30">
        <f t="shared" si="142"/>
        <v>0</v>
      </c>
      <c r="I159" s="36">
        <f t="shared" si="143"/>
        <v>0</v>
      </c>
      <c r="J159" s="30"/>
      <c r="K159" s="38">
        <f t="shared" si="144"/>
        <v>5.6879999999999997</v>
      </c>
      <c r="L159" s="33">
        <f t="shared" si="145"/>
        <v>0</v>
      </c>
      <c r="N159" s="103"/>
      <c r="O159" s="104"/>
      <c r="P159" s="105"/>
      <c r="Q159" s="33">
        <f t="shared" si="146"/>
        <v>0</v>
      </c>
      <c r="R159" s="103"/>
      <c r="S159" s="104"/>
      <c r="T159" s="30">
        <f t="shared" si="147"/>
        <v>0</v>
      </c>
      <c r="U159" s="36">
        <f t="shared" si="148"/>
        <v>0</v>
      </c>
      <c r="V159" s="30"/>
      <c r="W159" s="38">
        <f t="shared" si="149"/>
        <v>5.6879999999999997</v>
      </c>
      <c r="X159" s="33">
        <f t="shared" si="150"/>
        <v>0</v>
      </c>
    </row>
    <row r="160" spans="1:24" ht="15.75" x14ac:dyDescent="0.25">
      <c r="A160" s="312"/>
      <c r="B160" s="220"/>
      <c r="C160" s="70"/>
      <c r="D160" s="71"/>
      <c r="E160" s="33">
        <f t="shared" si="141"/>
        <v>0</v>
      </c>
      <c r="F160" s="69"/>
      <c r="G160" s="70"/>
      <c r="H160" s="30">
        <f t="shared" si="142"/>
        <v>0</v>
      </c>
      <c r="I160" s="36">
        <f t="shared" si="143"/>
        <v>0</v>
      </c>
      <c r="J160" s="30"/>
      <c r="K160" s="38">
        <f t="shared" si="144"/>
        <v>5.6879999999999997</v>
      </c>
      <c r="L160" s="33">
        <f t="shared" si="145"/>
        <v>0</v>
      </c>
      <c r="N160" s="69"/>
      <c r="O160" s="70"/>
      <c r="P160" s="71"/>
      <c r="Q160" s="33">
        <f t="shared" si="146"/>
        <v>0</v>
      </c>
      <c r="R160" s="69"/>
      <c r="S160" s="70"/>
      <c r="T160" s="30">
        <f t="shared" si="147"/>
        <v>0</v>
      </c>
      <c r="U160" s="36">
        <f t="shared" si="148"/>
        <v>0</v>
      </c>
      <c r="V160" s="30"/>
      <c r="W160" s="38">
        <f t="shared" si="149"/>
        <v>5.6879999999999997</v>
      </c>
      <c r="X160" s="33">
        <f t="shared" si="150"/>
        <v>0</v>
      </c>
    </row>
    <row r="161" spans="1:24" ht="15.75" x14ac:dyDescent="0.25">
      <c r="A161" s="312"/>
      <c r="B161" s="230"/>
      <c r="C161" s="104"/>
      <c r="D161" s="105"/>
      <c r="E161" s="33">
        <f t="shared" si="141"/>
        <v>0</v>
      </c>
      <c r="F161" s="103"/>
      <c r="G161" s="104"/>
      <c r="H161" s="30">
        <f t="shared" si="142"/>
        <v>0</v>
      </c>
      <c r="I161" s="36">
        <f t="shared" si="143"/>
        <v>0</v>
      </c>
      <c r="J161" s="30"/>
      <c r="K161" s="38">
        <f t="shared" si="144"/>
        <v>5.6879999999999997</v>
      </c>
      <c r="L161" s="33">
        <f t="shared" si="145"/>
        <v>0</v>
      </c>
      <c r="N161" s="103"/>
      <c r="O161" s="104"/>
      <c r="P161" s="105"/>
      <c r="Q161" s="33">
        <f t="shared" si="146"/>
        <v>0</v>
      </c>
      <c r="R161" s="103"/>
      <c r="S161" s="104"/>
      <c r="T161" s="30">
        <f t="shared" si="147"/>
        <v>0</v>
      </c>
      <c r="U161" s="36">
        <f t="shared" si="148"/>
        <v>0</v>
      </c>
      <c r="V161" s="30"/>
      <c r="W161" s="38">
        <f t="shared" si="149"/>
        <v>5.6879999999999997</v>
      </c>
      <c r="X161" s="33">
        <f t="shared" si="150"/>
        <v>0</v>
      </c>
    </row>
    <row r="162" spans="1:24" ht="15.75" x14ac:dyDescent="0.25">
      <c r="A162" s="312"/>
      <c r="B162" s="220"/>
      <c r="C162" s="70"/>
      <c r="D162" s="71"/>
      <c r="E162" s="95">
        <f t="shared" si="141"/>
        <v>0</v>
      </c>
      <c r="F162" s="69"/>
      <c r="G162" s="70"/>
      <c r="H162" s="30">
        <f t="shared" si="142"/>
        <v>0</v>
      </c>
      <c r="I162" s="36">
        <f t="shared" si="143"/>
        <v>0</v>
      </c>
      <c r="J162" s="30"/>
      <c r="K162" s="38">
        <f t="shared" si="144"/>
        <v>5.6879999999999997</v>
      </c>
      <c r="L162" s="33">
        <f t="shared" si="145"/>
        <v>0</v>
      </c>
      <c r="N162" s="69"/>
      <c r="O162" s="70"/>
      <c r="P162" s="71"/>
      <c r="Q162" s="95">
        <f t="shared" si="146"/>
        <v>0</v>
      </c>
      <c r="R162" s="69"/>
      <c r="S162" s="70"/>
      <c r="T162" s="30">
        <f t="shared" si="147"/>
        <v>0</v>
      </c>
      <c r="U162" s="36">
        <f t="shared" si="148"/>
        <v>0</v>
      </c>
      <c r="V162" s="30"/>
      <c r="W162" s="38">
        <f t="shared" si="149"/>
        <v>5.6879999999999997</v>
      </c>
      <c r="X162" s="33">
        <f t="shared" si="150"/>
        <v>0</v>
      </c>
    </row>
    <row r="163" spans="1:24" x14ac:dyDescent="0.25">
      <c r="A163" s="312"/>
      <c r="B163" s="214" t="s">
        <v>97</v>
      </c>
      <c r="C163" s="22"/>
      <c r="D163" s="22"/>
      <c r="E163" s="23"/>
      <c r="F163" s="24"/>
      <c r="G163" s="22"/>
      <c r="H163" s="22"/>
      <c r="I163" s="22"/>
      <c r="J163" s="22"/>
      <c r="K163" s="22"/>
      <c r="L163" s="23"/>
      <c r="N163" s="194" t="s">
        <v>97</v>
      </c>
      <c r="O163" s="25"/>
      <c r="P163" s="25"/>
      <c r="Q163" s="26"/>
      <c r="R163" s="27"/>
      <c r="S163" s="25"/>
      <c r="T163" s="25"/>
      <c r="U163" s="25"/>
      <c r="V163" s="25"/>
      <c r="W163" s="25"/>
      <c r="X163" s="26"/>
    </row>
    <row r="164" spans="1:24" ht="15.75" x14ac:dyDescent="0.25">
      <c r="A164" s="312"/>
      <c r="B164" s="231" t="s">
        <v>98</v>
      </c>
      <c r="C164" s="107">
        <f>Production_Revenue!K15</f>
        <v>440</v>
      </c>
      <c r="D164" s="108">
        <v>0.01</v>
      </c>
      <c r="E164" s="101">
        <f t="shared" ref="E164:E166" si="151">D164*C164</f>
        <v>4.4000000000000004</v>
      </c>
      <c r="F164" s="231" t="s">
        <v>98</v>
      </c>
      <c r="G164" s="107"/>
      <c r="H164" s="30">
        <f t="shared" ref="H164:H166" si="152">$AB$7</f>
        <v>0</v>
      </c>
      <c r="I164" s="36">
        <f t="shared" ref="I164:I166" si="153">H164*G164</f>
        <v>0</v>
      </c>
      <c r="J164" s="30"/>
      <c r="K164" s="38">
        <f t="shared" ref="K164:K166" si="154">$AB$8</f>
        <v>5.6879999999999997</v>
      </c>
      <c r="L164" s="33">
        <f t="shared" ref="L164:L166" si="155">J164*K164</f>
        <v>0</v>
      </c>
      <c r="N164" s="231" t="s">
        <v>98</v>
      </c>
      <c r="O164" s="107">
        <f>Production_Revenue!K16</f>
        <v>440</v>
      </c>
      <c r="P164" s="108">
        <v>0.01</v>
      </c>
      <c r="Q164" s="101">
        <f t="shared" ref="Q164:Q166" si="156">P164*O164</f>
        <v>4.4000000000000004</v>
      </c>
      <c r="R164" s="231" t="s">
        <v>98</v>
      </c>
      <c r="S164" s="107"/>
      <c r="T164" s="30">
        <f t="shared" ref="T164:T166" si="157">$AB$7</f>
        <v>0</v>
      </c>
      <c r="U164" s="36">
        <f t="shared" ref="U164:U166" si="158">T164*S164</f>
        <v>0</v>
      </c>
      <c r="V164" s="30"/>
      <c r="W164" s="38">
        <f t="shared" ref="W164:W166" si="159">$AB$8</f>
        <v>5.6879999999999997</v>
      </c>
      <c r="X164" s="33">
        <f t="shared" ref="X164:X166" si="160">V164*W164</f>
        <v>0</v>
      </c>
    </row>
    <row r="165" spans="1:24" ht="15.75" x14ac:dyDescent="0.25">
      <c r="A165" s="312"/>
      <c r="B165" s="232" t="s">
        <v>99</v>
      </c>
      <c r="C165" s="70"/>
      <c r="D165" s="71"/>
      <c r="E165" s="33">
        <f t="shared" si="151"/>
        <v>0</v>
      </c>
      <c r="F165" s="232" t="s">
        <v>99</v>
      </c>
      <c r="G165" s="70"/>
      <c r="H165" s="30">
        <f t="shared" si="152"/>
        <v>0</v>
      </c>
      <c r="I165" s="36">
        <f t="shared" si="153"/>
        <v>0</v>
      </c>
      <c r="J165" s="30"/>
      <c r="K165" s="38">
        <f t="shared" si="154"/>
        <v>5.6879999999999997</v>
      </c>
      <c r="L165" s="33">
        <f t="shared" si="155"/>
        <v>0</v>
      </c>
      <c r="N165" s="232" t="s">
        <v>99</v>
      </c>
      <c r="O165" s="70"/>
      <c r="P165" s="71"/>
      <c r="Q165" s="33">
        <f t="shared" si="156"/>
        <v>0</v>
      </c>
      <c r="R165" s="232" t="s">
        <v>99</v>
      </c>
      <c r="S165" s="70"/>
      <c r="T165" s="30">
        <f t="shared" si="157"/>
        <v>0</v>
      </c>
      <c r="U165" s="36">
        <f t="shared" si="158"/>
        <v>0</v>
      </c>
      <c r="V165" s="30"/>
      <c r="W165" s="38">
        <f t="shared" si="159"/>
        <v>5.6879999999999997</v>
      </c>
      <c r="X165" s="33">
        <f t="shared" si="160"/>
        <v>0</v>
      </c>
    </row>
    <row r="166" spans="1:24" ht="30" x14ac:dyDescent="0.25">
      <c r="A166" s="312"/>
      <c r="B166" s="233" t="s">
        <v>100</v>
      </c>
      <c r="C166" s="104"/>
      <c r="D166" s="105"/>
      <c r="E166" s="33">
        <f t="shared" si="151"/>
        <v>0</v>
      </c>
      <c r="F166" s="233" t="s">
        <v>100</v>
      </c>
      <c r="G166" s="52"/>
      <c r="H166" s="30">
        <f t="shared" si="152"/>
        <v>0</v>
      </c>
      <c r="I166" s="36">
        <f t="shared" si="153"/>
        <v>0</v>
      </c>
      <c r="J166" s="30"/>
      <c r="K166" s="38">
        <f t="shared" si="154"/>
        <v>5.6879999999999997</v>
      </c>
      <c r="L166" s="33">
        <f t="shared" si="155"/>
        <v>0</v>
      </c>
      <c r="N166" s="233" t="s">
        <v>100</v>
      </c>
      <c r="O166" s="104"/>
      <c r="P166" s="105"/>
      <c r="Q166" s="33">
        <f t="shared" si="156"/>
        <v>0</v>
      </c>
      <c r="R166" s="233" t="s">
        <v>100</v>
      </c>
      <c r="S166" s="52"/>
      <c r="T166" s="30">
        <f t="shared" si="157"/>
        <v>0</v>
      </c>
      <c r="U166" s="36">
        <f t="shared" si="158"/>
        <v>0</v>
      </c>
      <c r="V166" s="30"/>
      <c r="W166" s="38">
        <f t="shared" si="159"/>
        <v>5.6879999999999997</v>
      </c>
      <c r="X166" s="33">
        <f t="shared" si="160"/>
        <v>0</v>
      </c>
    </row>
    <row r="167" spans="1:24" ht="15.75" thickBot="1" x14ac:dyDescent="0.3">
      <c r="A167" s="312"/>
      <c r="B167" s="111" t="s">
        <v>41</v>
      </c>
      <c r="C167" s="112"/>
      <c r="D167" s="112"/>
      <c r="E167" s="114">
        <f>SUM(E131:E146,E148:E162,E164:E166)</f>
        <v>89.720000000000013</v>
      </c>
      <c r="F167" s="116" t="s">
        <v>41</v>
      </c>
      <c r="G167" s="112">
        <f>SUM(G131:G166)</f>
        <v>0</v>
      </c>
      <c r="H167" s="112"/>
      <c r="I167" s="114">
        <f>SUM(I131:I146,I148:I162,I164:I166)</f>
        <v>0</v>
      </c>
      <c r="J167" s="112">
        <f>SUM(J131:J166)</f>
        <v>9</v>
      </c>
      <c r="K167" s="118"/>
      <c r="L167" s="114">
        <f>SUM(L131:L146,L148:L162,L164:L166)</f>
        <v>51.192</v>
      </c>
      <c r="N167" s="119" t="s">
        <v>41</v>
      </c>
      <c r="O167" s="120"/>
      <c r="P167" s="120"/>
      <c r="Q167" s="121">
        <f>SUM(Q131:Q146,Q148:Q162,Q164:Q166)</f>
        <v>4.4000000000000004</v>
      </c>
      <c r="R167" s="122" t="s">
        <v>41</v>
      </c>
      <c r="S167" s="120">
        <f>SUM(S131:S166)</f>
        <v>0</v>
      </c>
      <c r="T167" s="120"/>
      <c r="U167" s="121">
        <f>SUM(U131:U146,U148:U162,U164:U166)</f>
        <v>0</v>
      </c>
      <c r="V167" s="120">
        <f>SUM(V131:V166)</f>
        <v>0</v>
      </c>
      <c r="W167" s="123"/>
      <c r="X167" s="121">
        <f>SUM(X131:X146,X148:X162,X164:X166)</f>
        <v>0</v>
      </c>
    </row>
    <row r="168" spans="1:24" x14ac:dyDescent="0.25">
      <c r="A168" s="313"/>
      <c r="B168" s="125"/>
      <c r="C168" s="125"/>
      <c r="D168" s="125"/>
      <c r="E168" s="125"/>
      <c r="F168" s="125"/>
      <c r="G168" s="125"/>
      <c r="H168" s="125"/>
      <c r="I168" s="125"/>
      <c r="J168" s="125"/>
      <c r="K168" s="125"/>
      <c r="L168" s="125"/>
      <c r="N168" s="85"/>
      <c r="O168" s="85"/>
      <c r="P168" s="85"/>
      <c r="Q168" s="85"/>
      <c r="R168" s="85"/>
      <c r="S168" s="85"/>
      <c r="T168" s="85"/>
      <c r="U168" s="85"/>
      <c r="V168" s="85"/>
      <c r="W168" s="85"/>
      <c r="X168" s="85"/>
    </row>
    <row r="169" spans="1:24" ht="15.75" thickBot="1" x14ac:dyDescent="0.3"/>
    <row r="170" spans="1:24" ht="15" customHeight="1" x14ac:dyDescent="0.25">
      <c r="A170" s="311" t="s">
        <v>129</v>
      </c>
      <c r="B170" s="314" t="s">
        <v>123</v>
      </c>
      <c r="C170" s="316" t="s">
        <v>157</v>
      </c>
      <c r="D170" s="317"/>
      <c r="E170" s="318"/>
      <c r="F170" s="319" t="s">
        <v>124</v>
      </c>
      <c r="G170" s="324" t="s">
        <v>20</v>
      </c>
      <c r="H170" s="322"/>
      <c r="I170" s="322"/>
      <c r="J170" s="322"/>
      <c r="K170" s="322"/>
      <c r="L170" s="323"/>
      <c r="N170" s="325" t="s">
        <v>123</v>
      </c>
      <c r="O170" s="327" t="s">
        <v>19</v>
      </c>
      <c r="P170" s="322"/>
      <c r="Q170" s="323"/>
      <c r="R170" s="325" t="s">
        <v>124</v>
      </c>
      <c r="S170" s="321" t="s">
        <v>20</v>
      </c>
      <c r="T170" s="322"/>
      <c r="U170" s="322"/>
      <c r="V170" s="322"/>
      <c r="W170" s="322"/>
      <c r="X170" s="323"/>
    </row>
    <row r="171" spans="1:24" ht="30" x14ac:dyDescent="0.25">
      <c r="A171" s="312"/>
      <c r="B171" s="315"/>
      <c r="C171" s="212" t="s">
        <v>23</v>
      </c>
      <c r="D171" s="254" t="s">
        <v>155</v>
      </c>
      <c r="E171" s="213" t="s">
        <v>24</v>
      </c>
      <c r="F171" s="320"/>
      <c r="G171" s="239" t="s">
        <v>156</v>
      </c>
      <c r="H171" s="239" t="s">
        <v>102</v>
      </c>
      <c r="I171" s="239" t="s">
        <v>103</v>
      </c>
      <c r="J171" s="13" t="s">
        <v>27</v>
      </c>
      <c r="K171" s="16" t="s">
        <v>28</v>
      </c>
      <c r="L171" s="240" t="s">
        <v>104</v>
      </c>
      <c r="N171" s="326"/>
      <c r="O171" s="17" t="s">
        <v>23</v>
      </c>
      <c r="P171" s="239" t="s">
        <v>155</v>
      </c>
      <c r="Q171" s="19" t="s">
        <v>24</v>
      </c>
      <c r="R171" s="326"/>
      <c r="S171" s="239" t="s">
        <v>156</v>
      </c>
      <c r="T171" s="17" t="s">
        <v>26</v>
      </c>
      <c r="U171" s="239" t="s">
        <v>103</v>
      </c>
      <c r="V171" s="13" t="s">
        <v>27</v>
      </c>
      <c r="W171" s="16" t="s">
        <v>28</v>
      </c>
      <c r="X171" s="240" t="s">
        <v>104</v>
      </c>
    </row>
    <row r="172" spans="1:24" x14ac:dyDescent="0.25">
      <c r="A172" s="312"/>
      <c r="B172" s="214" t="s">
        <v>95</v>
      </c>
      <c r="C172" s="22"/>
      <c r="D172" s="22"/>
      <c r="E172" s="23"/>
      <c r="F172" s="24"/>
      <c r="G172" s="22"/>
      <c r="H172" s="22"/>
      <c r="I172" s="22"/>
      <c r="J172" s="22"/>
      <c r="K172" s="22"/>
      <c r="L172" s="23"/>
      <c r="N172" s="194" t="s">
        <v>95</v>
      </c>
      <c r="O172" s="25"/>
      <c r="P172" s="25"/>
      <c r="Q172" s="26"/>
      <c r="R172" s="27"/>
      <c r="S172" s="25"/>
      <c r="T172" s="25"/>
      <c r="U172" s="25"/>
      <c r="V172" s="25"/>
      <c r="W172" s="25"/>
      <c r="X172" s="26"/>
    </row>
    <row r="173" spans="1:24" ht="15.75" x14ac:dyDescent="0.25">
      <c r="A173" s="312"/>
      <c r="B173" s="228" t="s">
        <v>93</v>
      </c>
      <c r="C173" s="30"/>
      <c r="D173" s="31"/>
      <c r="E173" s="33">
        <f t="shared" ref="E173:E177" si="161">D173*C173</f>
        <v>0</v>
      </c>
      <c r="F173" s="34" t="s">
        <v>55</v>
      </c>
      <c r="G173" s="30"/>
      <c r="H173" s="30">
        <f t="shared" ref="H173:H188" si="162">$AB$7</f>
        <v>0</v>
      </c>
      <c r="I173" s="36">
        <f t="shared" ref="I173:I188" si="163">H173*G173</f>
        <v>0</v>
      </c>
      <c r="J173" s="30"/>
      <c r="K173" s="38">
        <f t="shared" ref="K173:K188" si="164">$AB$8</f>
        <v>5.6879999999999997</v>
      </c>
      <c r="L173" s="33">
        <f t="shared" ref="L173:L188" si="165">J173*K173</f>
        <v>0</v>
      </c>
      <c r="N173" s="228" t="s">
        <v>93</v>
      </c>
      <c r="O173" s="30"/>
      <c r="P173" s="31"/>
      <c r="Q173" s="33">
        <f t="shared" ref="Q173:Q177" si="166">P173*O173</f>
        <v>0</v>
      </c>
      <c r="R173" s="228" t="s">
        <v>93</v>
      </c>
      <c r="S173" s="30"/>
      <c r="T173" s="30">
        <f t="shared" ref="T173:T188" si="167">$AB$7</f>
        <v>0</v>
      </c>
      <c r="U173" s="36">
        <f t="shared" ref="U173:U188" si="168">T173*S173</f>
        <v>0</v>
      </c>
      <c r="V173" s="30"/>
      <c r="W173" s="38">
        <f t="shared" ref="W173:W188" si="169">$AB$8</f>
        <v>5.6879999999999997</v>
      </c>
      <c r="X173" s="33">
        <f t="shared" ref="X173:X188" si="170">V173*W173</f>
        <v>0</v>
      </c>
    </row>
    <row r="174" spans="1:24" ht="15.75" x14ac:dyDescent="0.25">
      <c r="A174" s="312"/>
      <c r="B174" s="218" t="s">
        <v>42</v>
      </c>
      <c r="C174" s="52"/>
      <c r="D174" s="53"/>
      <c r="E174" s="33">
        <f t="shared" si="161"/>
        <v>0</v>
      </c>
      <c r="F174" s="54"/>
      <c r="G174" s="52"/>
      <c r="H174" s="30">
        <f t="shared" si="162"/>
        <v>0</v>
      </c>
      <c r="I174" s="36">
        <f t="shared" si="163"/>
        <v>0</v>
      </c>
      <c r="J174" s="30"/>
      <c r="K174" s="38">
        <f t="shared" si="164"/>
        <v>5.6879999999999997</v>
      </c>
      <c r="L174" s="33">
        <f t="shared" si="165"/>
        <v>0</v>
      </c>
      <c r="N174" s="218" t="s">
        <v>42</v>
      </c>
      <c r="O174" s="52"/>
      <c r="P174" s="53"/>
      <c r="Q174" s="33">
        <f t="shared" si="166"/>
        <v>0</v>
      </c>
      <c r="R174" s="218" t="s">
        <v>42</v>
      </c>
      <c r="S174" s="52"/>
      <c r="T174" s="30">
        <f t="shared" si="167"/>
        <v>0</v>
      </c>
      <c r="U174" s="36">
        <f t="shared" si="168"/>
        <v>0</v>
      </c>
      <c r="V174" s="30"/>
      <c r="W174" s="38">
        <f t="shared" si="169"/>
        <v>5.6879999999999997</v>
      </c>
      <c r="X174" s="33">
        <f t="shared" si="170"/>
        <v>0</v>
      </c>
    </row>
    <row r="175" spans="1:24" ht="15.75" x14ac:dyDescent="0.25">
      <c r="A175" s="312"/>
      <c r="B175" s="219" t="s">
        <v>44</v>
      </c>
      <c r="C175" s="30"/>
      <c r="D175" s="31"/>
      <c r="E175" s="33">
        <f t="shared" si="161"/>
        <v>0</v>
      </c>
      <c r="F175" s="34"/>
      <c r="G175" s="30"/>
      <c r="H175" s="30">
        <f t="shared" si="162"/>
        <v>0</v>
      </c>
      <c r="I175" s="36">
        <f t="shared" si="163"/>
        <v>0</v>
      </c>
      <c r="J175" s="30"/>
      <c r="K175" s="38">
        <f t="shared" si="164"/>
        <v>5.6879999999999997</v>
      </c>
      <c r="L175" s="33">
        <f t="shared" si="165"/>
        <v>0</v>
      </c>
      <c r="N175" s="219" t="s">
        <v>44</v>
      </c>
      <c r="O175" s="30"/>
      <c r="P175" s="31"/>
      <c r="Q175" s="33">
        <f t="shared" si="166"/>
        <v>0</v>
      </c>
      <c r="R175" s="219" t="s">
        <v>44</v>
      </c>
      <c r="S175" s="30"/>
      <c r="T175" s="30">
        <f t="shared" si="167"/>
        <v>0</v>
      </c>
      <c r="U175" s="36">
        <f t="shared" si="168"/>
        <v>0</v>
      </c>
      <c r="V175" s="30"/>
      <c r="W175" s="38">
        <f t="shared" si="169"/>
        <v>5.6879999999999997</v>
      </c>
      <c r="X175" s="33">
        <f t="shared" si="170"/>
        <v>0</v>
      </c>
    </row>
    <row r="176" spans="1:24" ht="15.75" x14ac:dyDescent="0.25">
      <c r="A176" s="312"/>
      <c r="B176" s="220"/>
      <c r="C176" s="70"/>
      <c r="D176" s="71"/>
      <c r="E176" s="33">
        <f t="shared" si="161"/>
        <v>0</v>
      </c>
      <c r="F176" s="69"/>
      <c r="G176" s="70"/>
      <c r="H176" s="30">
        <f t="shared" si="162"/>
        <v>0</v>
      </c>
      <c r="I176" s="36">
        <f t="shared" si="163"/>
        <v>0</v>
      </c>
      <c r="J176" s="30"/>
      <c r="K176" s="38">
        <f t="shared" si="164"/>
        <v>5.6879999999999997</v>
      </c>
      <c r="L176" s="33">
        <f t="shared" si="165"/>
        <v>0</v>
      </c>
      <c r="N176" s="220"/>
      <c r="O176" s="70"/>
      <c r="P176" s="71"/>
      <c r="Q176" s="33">
        <f t="shared" si="166"/>
        <v>0</v>
      </c>
      <c r="R176" s="220"/>
      <c r="S176" s="70"/>
      <c r="T176" s="30">
        <f t="shared" si="167"/>
        <v>0</v>
      </c>
      <c r="U176" s="36">
        <f t="shared" si="168"/>
        <v>0</v>
      </c>
      <c r="V176" s="30"/>
      <c r="W176" s="38">
        <f t="shared" si="169"/>
        <v>5.6879999999999997</v>
      </c>
      <c r="X176" s="33">
        <f t="shared" si="170"/>
        <v>0</v>
      </c>
    </row>
    <row r="177" spans="1:24" ht="15.75" x14ac:dyDescent="0.25">
      <c r="A177" s="312"/>
      <c r="B177" s="221" t="s">
        <v>46</v>
      </c>
      <c r="C177" s="30"/>
      <c r="D177" s="31"/>
      <c r="E177" s="33">
        <f t="shared" si="161"/>
        <v>0</v>
      </c>
      <c r="F177" s="80"/>
      <c r="G177" s="30"/>
      <c r="H177" s="30">
        <f t="shared" si="162"/>
        <v>0</v>
      </c>
      <c r="I177" s="36">
        <f t="shared" si="163"/>
        <v>0</v>
      </c>
      <c r="J177" s="30"/>
      <c r="K177" s="38">
        <f t="shared" si="164"/>
        <v>5.6879999999999997</v>
      </c>
      <c r="L177" s="33">
        <f t="shared" si="165"/>
        <v>0</v>
      </c>
      <c r="N177" s="221" t="s">
        <v>46</v>
      </c>
      <c r="O177" s="30"/>
      <c r="P177" s="31"/>
      <c r="Q177" s="33">
        <f t="shared" si="166"/>
        <v>0</v>
      </c>
      <c r="R177" s="221" t="s">
        <v>46</v>
      </c>
      <c r="S177" s="30"/>
      <c r="T177" s="30">
        <f t="shared" si="167"/>
        <v>0</v>
      </c>
      <c r="U177" s="36">
        <f t="shared" si="168"/>
        <v>0</v>
      </c>
      <c r="V177" s="30"/>
      <c r="W177" s="38">
        <f t="shared" si="169"/>
        <v>5.6879999999999997</v>
      </c>
      <c r="X177" s="33">
        <f t="shared" si="170"/>
        <v>0</v>
      </c>
    </row>
    <row r="178" spans="1:24" ht="15.75" x14ac:dyDescent="0.25">
      <c r="A178" s="312"/>
      <c r="B178" s="220"/>
      <c r="C178" s="70"/>
      <c r="D178" s="71"/>
      <c r="E178" s="33"/>
      <c r="F178" s="69"/>
      <c r="G178" s="70"/>
      <c r="H178" s="30">
        <f t="shared" si="162"/>
        <v>0</v>
      </c>
      <c r="I178" s="36">
        <f t="shared" si="163"/>
        <v>0</v>
      </c>
      <c r="J178" s="30"/>
      <c r="K178" s="38">
        <f t="shared" si="164"/>
        <v>5.6879999999999997</v>
      </c>
      <c r="L178" s="33">
        <f t="shared" si="165"/>
        <v>0</v>
      </c>
      <c r="N178" s="220"/>
      <c r="O178" s="70"/>
      <c r="P178" s="71"/>
      <c r="Q178" s="33"/>
      <c r="R178" s="69"/>
      <c r="S178" s="70"/>
      <c r="T178" s="30">
        <f t="shared" si="167"/>
        <v>0</v>
      </c>
      <c r="U178" s="36">
        <f t="shared" si="168"/>
        <v>0</v>
      </c>
      <c r="V178" s="30"/>
      <c r="W178" s="38">
        <f t="shared" si="169"/>
        <v>5.6879999999999997</v>
      </c>
      <c r="X178" s="33">
        <f t="shared" si="170"/>
        <v>0</v>
      </c>
    </row>
    <row r="179" spans="1:24" ht="15.75" x14ac:dyDescent="0.25">
      <c r="A179" s="312"/>
      <c r="B179" s="221"/>
      <c r="C179" s="30"/>
      <c r="D179" s="31"/>
      <c r="E179" s="33"/>
      <c r="F179" s="80"/>
      <c r="G179" s="30"/>
      <c r="H179" s="30">
        <f t="shared" si="162"/>
        <v>0</v>
      </c>
      <c r="I179" s="36">
        <f t="shared" si="163"/>
        <v>0</v>
      </c>
      <c r="J179" s="30"/>
      <c r="K179" s="38">
        <f t="shared" si="164"/>
        <v>5.6879999999999997</v>
      </c>
      <c r="L179" s="33">
        <f t="shared" si="165"/>
        <v>0</v>
      </c>
      <c r="N179" s="79"/>
      <c r="O179" s="30"/>
      <c r="P179" s="31"/>
      <c r="Q179" s="33"/>
      <c r="R179" s="80"/>
      <c r="S179" s="30"/>
      <c r="T179" s="30">
        <f t="shared" si="167"/>
        <v>0</v>
      </c>
      <c r="U179" s="36">
        <f t="shared" si="168"/>
        <v>0</v>
      </c>
      <c r="V179" s="30"/>
      <c r="W179" s="38">
        <f t="shared" si="169"/>
        <v>5.6879999999999997</v>
      </c>
      <c r="X179" s="33">
        <f t="shared" si="170"/>
        <v>0</v>
      </c>
    </row>
    <row r="180" spans="1:24" ht="15.75" x14ac:dyDescent="0.25">
      <c r="A180" s="312"/>
      <c r="B180" s="220"/>
      <c r="C180" s="70"/>
      <c r="D180" s="71"/>
      <c r="E180" s="33"/>
      <c r="F180" s="69"/>
      <c r="G180" s="70"/>
      <c r="H180" s="30">
        <f t="shared" si="162"/>
        <v>0</v>
      </c>
      <c r="I180" s="36">
        <f t="shared" si="163"/>
        <v>0</v>
      </c>
      <c r="J180" s="30"/>
      <c r="K180" s="38">
        <f t="shared" si="164"/>
        <v>5.6879999999999997</v>
      </c>
      <c r="L180" s="33">
        <f t="shared" si="165"/>
        <v>0</v>
      </c>
      <c r="N180" s="69"/>
      <c r="O180" s="70"/>
      <c r="P180" s="71"/>
      <c r="Q180" s="33"/>
      <c r="R180" s="69"/>
      <c r="S180" s="70"/>
      <c r="T180" s="30">
        <f t="shared" si="167"/>
        <v>0</v>
      </c>
      <c r="U180" s="36">
        <f t="shared" si="168"/>
        <v>0</v>
      </c>
      <c r="V180" s="30"/>
      <c r="W180" s="38">
        <f t="shared" si="169"/>
        <v>5.6879999999999997</v>
      </c>
      <c r="X180" s="33">
        <f t="shared" si="170"/>
        <v>0</v>
      </c>
    </row>
    <row r="181" spans="1:24" ht="15.75" x14ac:dyDescent="0.25">
      <c r="A181" s="312"/>
      <c r="B181" s="221"/>
      <c r="C181" s="30"/>
      <c r="D181" s="31"/>
      <c r="E181" s="33"/>
      <c r="F181" s="80"/>
      <c r="G181" s="30"/>
      <c r="H181" s="30">
        <f t="shared" si="162"/>
        <v>0</v>
      </c>
      <c r="I181" s="36">
        <f t="shared" si="163"/>
        <v>0</v>
      </c>
      <c r="J181" s="30"/>
      <c r="K181" s="38">
        <f t="shared" si="164"/>
        <v>5.6879999999999997</v>
      </c>
      <c r="L181" s="33">
        <f t="shared" si="165"/>
        <v>0</v>
      </c>
      <c r="N181" s="79"/>
      <c r="O181" s="30"/>
      <c r="P181" s="31"/>
      <c r="Q181" s="33"/>
      <c r="R181" s="80"/>
      <c r="S181" s="30"/>
      <c r="T181" s="30">
        <f t="shared" si="167"/>
        <v>0</v>
      </c>
      <c r="U181" s="36">
        <f t="shared" si="168"/>
        <v>0</v>
      </c>
      <c r="V181" s="30"/>
      <c r="W181" s="38">
        <f t="shared" si="169"/>
        <v>5.6879999999999997</v>
      </c>
      <c r="X181" s="33">
        <f t="shared" si="170"/>
        <v>0</v>
      </c>
    </row>
    <row r="182" spans="1:24" ht="15.75" x14ac:dyDescent="0.25">
      <c r="A182" s="312"/>
      <c r="B182" s="220"/>
      <c r="C182" s="70"/>
      <c r="D182" s="71"/>
      <c r="E182" s="33"/>
      <c r="F182" s="69"/>
      <c r="G182" s="70"/>
      <c r="H182" s="30">
        <f t="shared" si="162"/>
        <v>0</v>
      </c>
      <c r="I182" s="36">
        <f t="shared" si="163"/>
        <v>0</v>
      </c>
      <c r="J182" s="30"/>
      <c r="K182" s="38">
        <f t="shared" si="164"/>
        <v>5.6879999999999997</v>
      </c>
      <c r="L182" s="33">
        <f t="shared" si="165"/>
        <v>0</v>
      </c>
      <c r="N182" s="69"/>
      <c r="O182" s="70"/>
      <c r="P182" s="71"/>
      <c r="Q182" s="33"/>
      <c r="R182" s="69"/>
      <c r="S182" s="70"/>
      <c r="T182" s="30">
        <f t="shared" si="167"/>
        <v>0</v>
      </c>
      <c r="U182" s="36">
        <f t="shared" si="168"/>
        <v>0</v>
      </c>
      <c r="V182" s="30"/>
      <c r="W182" s="38">
        <f t="shared" si="169"/>
        <v>5.6879999999999997</v>
      </c>
      <c r="X182" s="33">
        <f t="shared" si="170"/>
        <v>0</v>
      </c>
    </row>
    <row r="183" spans="1:24" ht="15.75" x14ac:dyDescent="0.25">
      <c r="A183" s="312"/>
      <c r="B183" s="222"/>
      <c r="C183" s="30"/>
      <c r="D183" s="31"/>
      <c r="E183" s="33">
        <f t="shared" ref="E183:E188" si="171">D183*C183</f>
        <v>0</v>
      </c>
      <c r="F183" s="81"/>
      <c r="G183" s="30"/>
      <c r="H183" s="30">
        <f t="shared" si="162"/>
        <v>0</v>
      </c>
      <c r="I183" s="36">
        <f t="shared" si="163"/>
        <v>0</v>
      </c>
      <c r="J183" s="30"/>
      <c r="K183" s="38">
        <f t="shared" si="164"/>
        <v>5.6879999999999997</v>
      </c>
      <c r="L183" s="33">
        <f t="shared" si="165"/>
        <v>0</v>
      </c>
      <c r="N183" s="81"/>
      <c r="O183" s="30"/>
      <c r="P183" s="31"/>
      <c r="Q183" s="33">
        <f t="shared" ref="Q183:Q188" si="172">P183*O183</f>
        <v>0</v>
      </c>
      <c r="R183" s="81"/>
      <c r="S183" s="30"/>
      <c r="T183" s="30">
        <f t="shared" si="167"/>
        <v>0</v>
      </c>
      <c r="U183" s="36">
        <f t="shared" si="168"/>
        <v>0</v>
      </c>
      <c r="V183" s="30"/>
      <c r="W183" s="38">
        <f t="shared" si="169"/>
        <v>5.6879999999999997</v>
      </c>
      <c r="X183" s="33">
        <f t="shared" si="170"/>
        <v>0</v>
      </c>
    </row>
    <row r="184" spans="1:24" ht="15.75" x14ac:dyDescent="0.25">
      <c r="A184" s="312"/>
      <c r="B184" s="220"/>
      <c r="C184" s="70"/>
      <c r="D184" s="71"/>
      <c r="E184" s="33">
        <f t="shared" si="171"/>
        <v>0</v>
      </c>
      <c r="F184" s="69"/>
      <c r="G184" s="70"/>
      <c r="H184" s="30">
        <f t="shared" si="162"/>
        <v>0</v>
      </c>
      <c r="I184" s="36">
        <f t="shared" si="163"/>
        <v>0</v>
      </c>
      <c r="J184" s="30"/>
      <c r="K184" s="38">
        <f t="shared" si="164"/>
        <v>5.6879999999999997</v>
      </c>
      <c r="L184" s="33">
        <f t="shared" si="165"/>
        <v>0</v>
      </c>
      <c r="N184" s="69"/>
      <c r="O184" s="70"/>
      <c r="P184" s="71"/>
      <c r="Q184" s="33">
        <f t="shared" si="172"/>
        <v>0</v>
      </c>
      <c r="R184" s="69"/>
      <c r="S184" s="70"/>
      <c r="T184" s="30">
        <f t="shared" si="167"/>
        <v>0</v>
      </c>
      <c r="U184" s="36">
        <f t="shared" si="168"/>
        <v>0</v>
      </c>
      <c r="V184" s="30"/>
      <c r="W184" s="38">
        <f t="shared" si="169"/>
        <v>5.6879999999999997</v>
      </c>
      <c r="X184" s="33">
        <f t="shared" si="170"/>
        <v>0</v>
      </c>
    </row>
    <row r="185" spans="1:24" ht="15.75" x14ac:dyDescent="0.25">
      <c r="A185" s="312"/>
      <c r="B185" s="222"/>
      <c r="C185" s="30"/>
      <c r="D185" s="31"/>
      <c r="E185" s="33">
        <f t="shared" si="171"/>
        <v>0</v>
      </c>
      <c r="F185" s="81"/>
      <c r="G185" s="30"/>
      <c r="H185" s="30">
        <f t="shared" si="162"/>
        <v>0</v>
      </c>
      <c r="I185" s="36">
        <f t="shared" si="163"/>
        <v>0</v>
      </c>
      <c r="J185" s="30"/>
      <c r="K185" s="38">
        <f t="shared" si="164"/>
        <v>5.6879999999999997</v>
      </c>
      <c r="L185" s="33">
        <f t="shared" si="165"/>
        <v>0</v>
      </c>
      <c r="N185" s="81"/>
      <c r="O185" s="30"/>
      <c r="P185" s="31"/>
      <c r="Q185" s="33">
        <f t="shared" si="172"/>
        <v>0</v>
      </c>
      <c r="R185" s="81"/>
      <c r="S185" s="30"/>
      <c r="T185" s="30">
        <f t="shared" si="167"/>
        <v>0</v>
      </c>
      <c r="U185" s="36">
        <f t="shared" si="168"/>
        <v>0</v>
      </c>
      <c r="V185" s="30"/>
      <c r="W185" s="38">
        <f t="shared" si="169"/>
        <v>5.6879999999999997</v>
      </c>
      <c r="X185" s="33">
        <f t="shared" si="170"/>
        <v>0</v>
      </c>
    </row>
    <row r="186" spans="1:24" ht="15.75" x14ac:dyDescent="0.25">
      <c r="A186" s="312"/>
      <c r="B186" s="220"/>
      <c r="C186" s="70"/>
      <c r="D186" s="71"/>
      <c r="E186" s="33">
        <f t="shared" si="171"/>
        <v>0</v>
      </c>
      <c r="F186" s="88"/>
      <c r="G186" s="52"/>
      <c r="H186" s="30">
        <f t="shared" si="162"/>
        <v>0</v>
      </c>
      <c r="I186" s="36">
        <f t="shared" si="163"/>
        <v>0</v>
      </c>
      <c r="J186" s="30"/>
      <c r="K186" s="38">
        <f t="shared" si="164"/>
        <v>5.6879999999999997</v>
      </c>
      <c r="L186" s="33">
        <f t="shared" si="165"/>
        <v>0</v>
      </c>
      <c r="N186" s="69"/>
      <c r="O186" s="70"/>
      <c r="P186" s="71"/>
      <c r="Q186" s="33">
        <f t="shared" si="172"/>
        <v>0</v>
      </c>
      <c r="R186" s="88"/>
      <c r="S186" s="52"/>
      <c r="T186" s="30">
        <f t="shared" si="167"/>
        <v>0</v>
      </c>
      <c r="U186" s="36">
        <f t="shared" si="168"/>
        <v>0</v>
      </c>
      <c r="V186" s="30"/>
      <c r="W186" s="38">
        <f t="shared" si="169"/>
        <v>5.6879999999999997</v>
      </c>
      <c r="X186" s="33">
        <f t="shared" si="170"/>
        <v>0</v>
      </c>
    </row>
    <row r="187" spans="1:24" ht="15.75" x14ac:dyDescent="0.25">
      <c r="A187" s="312"/>
      <c r="B187" s="222"/>
      <c r="C187" s="30"/>
      <c r="D187" s="31"/>
      <c r="E187" s="33">
        <f t="shared" si="171"/>
        <v>0</v>
      </c>
      <c r="F187" s="90"/>
      <c r="G187" s="30"/>
      <c r="H187" s="30">
        <f t="shared" si="162"/>
        <v>0</v>
      </c>
      <c r="I187" s="36">
        <f t="shared" si="163"/>
        <v>0</v>
      </c>
      <c r="J187" s="30"/>
      <c r="K187" s="38">
        <f t="shared" si="164"/>
        <v>5.6879999999999997</v>
      </c>
      <c r="L187" s="33">
        <f t="shared" si="165"/>
        <v>0</v>
      </c>
      <c r="N187" s="81"/>
      <c r="O187" s="30"/>
      <c r="P187" s="31"/>
      <c r="Q187" s="33">
        <f t="shared" si="172"/>
        <v>0</v>
      </c>
      <c r="R187" s="90"/>
      <c r="S187" s="30"/>
      <c r="T187" s="30">
        <f t="shared" si="167"/>
        <v>0</v>
      </c>
      <c r="U187" s="36">
        <f t="shared" si="168"/>
        <v>0</v>
      </c>
      <c r="V187" s="30"/>
      <c r="W187" s="38">
        <f t="shared" si="169"/>
        <v>5.6879999999999997</v>
      </c>
      <c r="X187" s="33">
        <f t="shared" si="170"/>
        <v>0</v>
      </c>
    </row>
    <row r="188" spans="1:24" ht="15.75" x14ac:dyDescent="0.25">
      <c r="A188" s="312"/>
      <c r="B188" s="220"/>
      <c r="C188" s="70"/>
      <c r="D188" s="71"/>
      <c r="E188" s="95">
        <f t="shared" si="171"/>
        <v>0</v>
      </c>
      <c r="F188" s="69"/>
      <c r="G188" s="70"/>
      <c r="H188" s="30">
        <f t="shared" si="162"/>
        <v>0</v>
      </c>
      <c r="I188" s="36">
        <f t="shared" si="163"/>
        <v>0</v>
      </c>
      <c r="J188" s="30"/>
      <c r="K188" s="38">
        <f t="shared" si="164"/>
        <v>5.6879999999999997</v>
      </c>
      <c r="L188" s="33">
        <f t="shared" si="165"/>
        <v>0</v>
      </c>
      <c r="N188" s="69"/>
      <c r="O188" s="70"/>
      <c r="P188" s="71"/>
      <c r="Q188" s="95">
        <f t="shared" si="172"/>
        <v>0</v>
      </c>
      <c r="R188" s="69"/>
      <c r="S188" s="70"/>
      <c r="T188" s="30">
        <f t="shared" si="167"/>
        <v>0</v>
      </c>
      <c r="U188" s="36">
        <f t="shared" si="168"/>
        <v>0</v>
      </c>
      <c r="V188" s="30"/>
      <c r="W188" s="38">
        <f t="shared" si="169"/>
        <v>5.6879999999999997</v>
      </c>
      <c r="X188" s="33">
        <f t="shared" si="170"/>
        <v>0</v>
      </c>
    </row>
    <row r="189" spans="1:24" x14ac:dyDescent="0.25">
      <c r="A189" s="312"/>
      <c r="B189" s="214" t="s">
        <v>96</v>
      </c>
      <c r="C189" s="22"/>
      <c r="D189" s="22"/>
      <c r="E189" s="23"/>
      <c r="F189" s="24"/>
      <c r="G189" s="22"/>
      <c r="H189" s="22"/>
      <c r="I189" s="22"/>
      <c r="J189" s="22"/>
      <c r="K189" s="22"/>
      <c r="L189" s="23"/>
      <c r="N189" s="194" t="s">
        <v>96</v>
      </c>
      <c r="O189" s="25"/>
      <c r="P189" s="25"/>
      <c r="Q189" s="26"/>
      <c r="R189" s="27"/>
      <c r="S189" s="25"/>
      <c r="T189" s="25"/>
      <c r="U189" s="25"/>
      <c r="V189" s="25"/>
      <c r="W189" s="25"/>
      <c r="X189" s="26"/>
    </row>
    <row r="190" spans="1:24" ht="15.75" x14ac:dyDescent="0.25">
      <c r="A190" s="312"/>
      <c r="B190" s="224" t="s">
        <v>92</v>
      </c>
      <c r="C190" s="99"/>
      <c r="D190" s="100"/>
      <c r="E190" s="101">
        <f t="shared" ref="E190:E204" si="173">D190*C190</f>
        <v>0</v>
      </c>
      <c r="F190" s="98"/>
      <c r="G190" s="99"/>
      <c r="H190" s="30">
        <f t="shared" ref="H190:H204" si="174">$AB$7</f>
        <v>0</v>
      </c>
      <c r="I190" s="36">
        <f t="shared" ref="I190:I204" si="175">H190*G190</f>
        <v>0</v>
      </c>
      <c r="J190" s="30"/>
      <c r="K190" s="38">
        <f t="shared" ref="K190:K204" si="176">$AB$8</f>
        <v>5.6879999999999997</v>
      </c>
      <c r="L190" s="33">
        <f t="shared" ref="L190:L204" si="177">J190*K190</f>
        <v>0</v>
      </c>
      <c r="N190" s="224" t="s">
        <v>92</v>
      </c>
      <c r="O190" s="99"/>
      <c r="P190" s="100"/>
      <c r="Q190" s="101">
        <f t="shared" ref="Q190:Q204" si="178">P190*O190</f>
        <v>0</v>
      </c>
      <c r="R190" s="224" t="s">
        <v>92</v>
      </c>
      <c r="S190" s="99"/>
      <c r="T190" s="30">
        <f t="shared" ref="T190:T204" si="179">$AB$7</f>
        <v>0</v>
      </c>
      <c r="U190" s="36">
        <f t="shared" ref="U190:U204" si="180">T190*S190</f>
        <v>0</v>
      </c>
      <c r="V190" s="30"/>
      <c r="W190" s="38">
        <f t="shared" ref="W190:W204" si="181">$AB$8</f>
        <v>5.6879999999999997</v>
      </c>
      <c r="X190" s="33">
        <f t="shared" ref="X190:X204" si="182">V190*W190</f>
        <v>0</v>
      </c>
    </row>
    <row r="191" spans="1:24" ht="15.75" x14ac:dyDescent="0.25">
      <c r="A191" s="312"/>
      <c r="B191" s="260" t="s">
        <v>164</v>
      </c>
      <c r="C191" s="30">
        <v>2</v>
      </c>
      <c r="D191" s="31">
        <v>14.22</v>
      </c>
      <c r="E191" s="33">
        <f t="shared" si="173"/>
        <v>28.44</v>
      </c>
      <c r="F191" s="261" t="s">
        <v>164</v>
      </c>
      <c r="G191" s="30"/>
      <c r="H191" s="30">
        <f t="shared" si="174"/>
        <v>0</v>
      </c>
      <c r="I191" s="36">
        <f t="shared" si="175"/>
        <v>0</v>
      </c>
      <c r="J191" s="30">
        <v>3</v>
      </c>
      <c r="K191" s="38">
        <f t="shared" si="176"/>
        <v>5.6879999999999997</v>
      </c>
      <c r="L191" s="33">
        <f t="shared" si="177"/>
        <v>17.064</v>
      </c>
      <c r="N191" s="228" t="s">
        <v>93</v>
      </c>
      <c r="O191" s="30"/>
      <c r="P191" s="31"/>
      <c r="Q191" s="33">
        <f t="shared" si="178"/>
        <v>0</v>
      </c>
      <c r="R191" s="228" t="s">
        <v>93</v>
      </c>
      <c r="S191" s="30"/>
      <c r="T191" s="30">
        <f t="shared" si="179"/>
        <v>0</v>
      </c>
      <c r="U191" s="36">
        <f t="shared" si="180"/>
        <v>0</v>
      </c>
      <c r="V191" s="30"/>
      <c r="W191" s="38">
        <f t="shared" si="181"/>
        <v>5.6879999999999997</v>
      </c>
      <c r="X191" s="33">
        <f t="shared" si="182"/>
        <v>0</v>
      </c>
    </row>
    <row r="192" spans="1:24" ht="15.75" x14ac:dyDescent="0.25">
      <c r="A192" s="312"/>
      <c r="B192" s="259" t="s">
        <v>165</v>
      </c>
      <c r="C192" s="30">
        <v>2</v>
      </c>
      <c r="D192" s="31">
        <v>14.22</v>
      </c>
      <c r="E192" s="33">
        <f t="shared" si="173"/>
        <v>28.44</v>
      </c>
      <c r="F192" s="262" t="s">
        <v>165</v>
      </c>
      <c r="G192" s="70"/>
      <c r="H192" s="30">
        <f t="shared" si="174"/>
        <v>0</v>
      </c>
      <c r="I192" s="36">
        <f t="shared" si="175"/>
        <v>0</v>
      </c>
      <c r="J192" s="30">
        <v>3</v>
      </c>
      <c r="K192" s="38">
        <f t="shared" si="176"/>
        <v>5.6879999999999997</v>
      </c>
      <c r="L192" s="33">
        <f t="shared" si="177"/>
        <v>17.064</v>
      </c>
      <c r="N192" s="220"/>
      <c r="O192" s="70"/>
      <c r="P192" s="71"/>
      <c r="Q192" s="33">
        <f t="shared" si="178"/>
        <v>0</v>
      </c>
      <c r="R192" s="220"/>
      <c r="S192" s="70"/>
      <c r="T192" s="30">
        <f t="shared" si="179"/>
        <v>0</v>
      </c>
      <c r="U192" s="36">
        <f t="shared" si="180"/>
        <v>0</v>
      </c>
      <c r="V192" s="30"/>
      <c r="W192" s="38">
        <f t="shared" si="181"/>
        <v>5.6879999999999997</v>
      </c>
      <c r="X192" s="33">
        <f t="shared" si="182"/>
        <v>0</v>
      </c>
    </row>
    <row r="193" spans="1:24" ht="15.75" x14ac:dyDescent="0.25">
      <c r="A193" s="312"/>
      <c r="B193" s="228" t="s">
        <v>94</v>
      </c>
      <c r="C193" s="30"/>
      <c r="D193" s="31"/>
      <c r="E193" s="33">
        <f t="shared" si="173"/>
        <v>0</v>
      </c>
      <c r="F193" s="259" t="s">
        <v>175</v>
      </c>
      <c r="G193" s="30"/>
      <c r="H193" s="30">
        <f t="shared" si="174"/>
        <v>0</v>
      </c>
      <c r="I193" s="36">
        <f t="shared" si="175"/>
        <v>0</v>
      </c>
      <c r="J193" s="30">
        <v>3</v>
      </c>
      <c r="K193" s="38">
        <f t="shared" si="176"/>
        <v>5.6879999999999997</v>
      </c>
      <c r="L193" s="33">
        <f t="shared" si="177"/>
        <v>17.064</v>
      </c>
      <c r="N193" s="228" t="s">
        <v>94</v>
      </c>
      <c r="O193" s="30"/>
      <c r="P193" s="31"/>
      <c r="Q193" s="33">
        <f t="shared" si="178"/>
        <v>0</v>
      </c>
      <c r="R193" s="228" t="s">
        <v>94</v>
      </c>
      <c r="S193" s="30"/>
      <c r="T193" s="30">
        <f t="shared" si="179"/>
        <v>0</v>
      </c>
      <c r="U193" s="36">
        <f t="shared" si="180"/>
        <v>0</v>
      </c>
      <c r="V193" s="30"/>
      <c r="W193" s="38">
        <f t="shared" si="181"/>
        <v>5.6879999999999997</v>
      </c>
      <c r="X193" s="33">
        <f t="shared" si="182"/>
        <v>0</v>
      </c>
    </row>
    <row r="194" spans="1:24" ht="15.75" x14ac:dyDescent="0.25">
      <c r="A194" s="312"/>
      <c r="B194" s="259" t="s">
        <v>175</v>
      </c>
      <c r="C194" s="52">
        <v>2</v>
      </c>
      <c r="D194" s="53">
        <v>14.22</v>
      </c>
      <c r="E194" s="33">
        <f t="shared" si="173"/>
        <v>28.44</v>
      </c>
      <c r="F194" s="102"/>
      <c r="G194" s="52"/>
      <c r="H194" s="30">
        <f t="shared" si="174"/>
        <v>0</v>
      </c>
      <c r="I194" s="36">
        <f t="shared" si="175"/>
        <v>0</v>
      </c>
      <c r="J194" s="30"/>
      <c r="K194" s="38">
        <f t="shared" si="176"/>
        <v>5.6879999999999997</v>
      </c>
      <c r="L194" s="33">
        <f t="shared" si="177"/>
        <v>0</v>
      </c>
      <c r="N194" s="102"/>
      <c r="O194" s="52"/>
      <c r="P194" s="53"/>
      <c r="Q194" s="33">
        <f t="shared" si="178"/>
        <v>0</v>
      </c>
      <c r="R194" s="102"/>
      <c r="S194" s="52"/>
      <c r="T194" s="30">
        <f t="shared" si="179"/>
        <v>0</v>
      </c>
      <c r="U194" s="36">
        <f t="shared" si="180"/>
        <v>0</v>
      </c>
      <c r="V194" s="30"/>
      <c r="W194" s="38">
        <f t="shared" si="181"/>
        <v>5.6879999999999997</v>
      </c>
      <c r="X194" s="33">
        <f t="shared" si="182"/>
        <v>0</v>
      </c>
    </row>
    <row r="195" spans="1:24" ht="15.75" x14ac:dyDescent="0.25">
      <c r="A195" s="312"/>
      <c r="B195" s="230"/>
      <c r="C195" s="104"/>
      <c r="D195" s="105"/>
      <c r="E195" s="33">
        <f t="shared" si="173"/>
        <v>0</v>
      </c>
      <c r="F195" s="103"/>
      <c r="G195" s="104"/>
      <c r="H195" s="30">
        <f t="shared" si="174"/>
        <v>0</v>
      </c>
      <c r="I195" s="36">
        <f t="shared" si="175"/>
        <v>0</v>
      </c>
      <c r="J195" s="30"/>
      <c r="K195" s="38">
        <f t="shared" si="176"/>
        <v>5.6879999999999997</v>
      </c>
      <c r="L195" s="33">
        <f t="shared" si="177"/>
        <v>0</v>
      </c>
      <c r="N195" s="103"/>
      <c r="O195" s="104"/>
      <c r="P195" s="105"/>
      <c r="Q195" s="33">
        <f t="shared" si="178"/>
        <v>0</v>
      </c>
      <c r="R195" s="103"/>
      <c r="S195" s="104"/>
      <c r="T195" s="30">
        <f t="shared" si="179"/>
        <v>0</v>
      </c>
      <c r="U195" s="36">
        <f t="shared" si="180"/>
        <v>0</v>
      </c>
      <c r="V195" s="30"/>
      <c r="W195" s="38">
        <f t="shared" si="181"/>
        <v>5.6879999999999997</v>
      </c>
      <c r="X195" s="33">
        <f t="shared" si="182"/>
        <v>0</v>
      </c>
    </row>
    <row r="196" spans="1:24" ht="15.75" x14ac:dyDescent="0.25">
      <c r="A196" s="312"/>
      <c r="B196" s="220"/>
      <c r="C196" s="70"/>
      <c r="D196" s="71"/>
      <c r="E196" s="33">
        <f t="shared" si="173"/>
        <v>0</v>
      </c>
      <c r="F196" s="69"/>
      <c r="G196" s="70"/>
      <c r="H196" s="30">
        <f t="shared" si="174"/>
        <v>0</v>
      </c>
      <c r="I196" s="36">
        <f t="shared" si="175"/>
        <v>0</v>
      </c>
      <c r="J196" s="30"/>
      <c r="K196" s="38">
        <f t="shared" si="176"/>
        <v>5.6879999999999997</v>
      </c>
      <c r="L196" s="33">
        <f t="shared" si="177"/>
        <v>0</v>
      </c>
      <c r="N196" s="69"/>
      <c r="O196" s="70"/>
      <c r="P196" s="71"/>
      <c r="Q196" s="33">
        <f t="shared" si="178"/>
        <v>0</v>
      </c>
      <c r="R196" s="69"/>
      <c r="S196" s="70"/>
      <c r="T196" s="30">
        <f t="shared" si="179"/>
        <v>0</v>
      </c>
      <c r="U196" s="36">
        <f t="shared" si="180"/>
        <v>0</v>
      </c>
      <c r="V196" s="30"/>
      <c r="W196" s="38">
        <f t="shared" si="181"/>
        <v>5.6879999999999997</v>
      </c>
      <c r="X196" s="33">
        <f t="shared" si="182"/>
        <v>0</v>
      </c>
    </row>
    <row r="197" spans="1:24" ht="15.75" x14ac:dyDescent="0.25">
      <c r="A197" s="312"/>
      <c r="B197" s="230"/>
      <c r="C197" s="104"/>
      <c r="D197" s="105"/>
      <c r="E197" s="33">
        <f t="shared" si="173"/>
        <v>0</v>
      </c>
      <c r="F197" s="103"/>
      <c r="G197" s="104"/>
      <c r="H197" s="30">
        <f t="shared" si="174"/>
        <v>0</v>
      </c>
      <c r="I197" s="36">
        <f t="shared" si="175"/>
        <v>0</v>
      </c>
      <c r="J197" s="30"/>
      <c r="K197" s="38">
        <f t="shared" si="176"/>
        <v>5.6879999999999997</v>
      </c>
      <c r="L197" s="33">
        <f t="shared" si="177"/>
        <v>0</v>
      </c>
      <c r="N197" s="103"/>
      <c r="O197" s="104"/>
      <c r="P197" s="105"/>
      <c r="Q197" s="33">
        <f t="shared" si="178"/>
        <v>0</v>
      </c>
      <c r="R197" s="103"/>
      <c r="S197" s="104"/>
      <c r="T197" s="30">
        <f t="shared" si="179"/>
        <v>0</v>
      </c>
      <c r="U197" s="36">
        <f t="shared" si="180"/>
        <v>0</v>
      </c>
      <c r="V197" s="30"/>
      <c r="W197" s="38">
        <f t="shared" si="181"/>
        <v>5.6879999999999997</v>
      </c>
      <c r="X197" s="33">
        <f t="shared" si="182"/>
        <v>0</v>
      </c>
    </row>
    <row r="198" spans="1:24" ht="15.75" x14ac:dyDescent="0.25">
      <c r="A198" s="312"/>
      <c r="B198" s="220"/>
      <c r="C198" s="70"/>
      <c r="D198" s="71"/>
      <c r="E198" s="33">
        <f t="shared" si="173"/>
        <v>0</v>
      </c>
      <c r="F198" s="69"/>
      <c r="G198" s="70"/>
      <c r="H198" s="30">
        <f t="shared" si="174"/>
        <v>0</v>
      </c>
      <c r="I198" s="36">
        <f t="shared" si="175"/>
        <v>0</v>
      </c>
      <c r="J198" s="30"/>
      <c r="K198" s="38">
        <f t="shared" si="176"/>
        <v>5.6879999999999997</v>
      </c>
      <c r="L198" s="33">
        <f t="shared" si="177"/>
        <v>0</v>
      </c>
      <c r="N198" s="69"/>
      <c r="O198" s="70"/>
      <c r="P198" s="71"/>
      <c r="Q198" s="33">
        <f t="shared" si="178"/>
        <v>0</v>
      </c>
      <c r="R198" s="69"/>
      <c r="S198" s="70"/>
      <c r="T198" s="30">
        <f t="shared" si="179"/>
        <v>0</v>
      </c>
      <c r="U198" s="36">
        <f t="shared" si="180"/>
        <v>0</v>
      </c>
      <c r="V198" s="30"/>
      <c r="W198" s="38">
        <f t="shared" si="181"/>
        <v>5.6879999999999997</v>
      </c>
      <c r="X198" s="33">
        <f t="shared" si="182"/>
        <v>0</v>
      </c>
    </row>
    <row r="199" spans="1:24" ht="15.75" x14ac:dyDescent="0.25">
      <c r="A199" s="312"/>
      <c r="B199" s="230"/>
      <c r="C199" s="104"/>
      <c r="D199" s="105"/>
      <c r="E199" s="33">
        <f t="shared" si="173"/>
        <v>0</v>
      </c>
      <c r="F199" s="103"/>
      <c r="G199" s="104"/>
      <c r="H199" s="30">
        <f t="shared" si="174"/>
        <v>0</v>
      </c>
      <c r="I199" s="36">
        <f t="shared" si="175"/>
        <v>0</v>
      </c>
      <c r="J199" s="30"/>
      <c r="K199" s="38">
        <f t="shared" si="176"/>
        <v>5.6879999999999997</v>
      </c>
      <c r="L199" s="33">
        <f t="shared" si="177"/>
        <v>0</v>
      </c>
      <c r="N199" s="103"/>
      <c r="O199" s="104"/>
      <c r="P199" s="105"/>
      <c r="Q199" s="33">
        <f t="shared" si="178"/>
        <v>0</v>
      </c>
      <c r="R199" s="103"/>
      <c r="S199" s="104"/>
      <c r="T199" s="30">
        <f t="shared" si="179"/>
        <v>0</v>
      </c>
      <c r="U199" s="36">
        <f t="shared" si="180"/>
        <v>0</v>
      </c>
      <c r="V199" s="30"/>
      <c r="W199" s="38">
        <f t="shared" si="181"/>
        <v>5.6879999999999997</v>
      </c>
      <c r="X199" s="33">
        <f t="shared" si="182"/>
        <v>0</v>
      </c>
    </row>
    <row r="200" spans="1:24" ht="15.75" x14ac:dyDescent="0.25">
      <c r="A200" s="312"/>
      <c r="B200" s="220"/>
      <c r="C200" s="70"/>
      <c r="D200" s="71"/>
      <c r="E200" s="33">
        <f t="shared" si="173"/>
        <v>0</v>
      </c>
      <c r="F200" s="69"/>
      <c r="G200" s="70"/>
      <c r="H200" s="30">
        <f t="shared" si="174"/>
        <v>0</v>
      </c>
      <c r="I200" s="36">
        <f t="shared" si="175"/>
        <v>0</v>
      </c>
      <c r="J200" s="30"/>
      <c r="K200" s="38">
        <f t="shared" si="176"/>
        <v>5.6879999999999997</v>
      </c>
      <c r="L200" s="33">
        <f t="shared" si="177"/>
        <v>0</v>
      </c>
      <c r="N200" s="69"/>
      <c r="O200" s="70"/>
      <c r="P200" s="71"/>
      <c r="Q200" s="33">
        <f t="shared" si="178"/>
        <v>0</v>
      </c>
      <c r="R200" s="69"/>
      <c r="S200" s="70"/>
      <c r="T200" s="30">
        <f t="shared" si="179"/>
        <v>0</v>
      </c>
      <c r="U200" s="36">
        <f t="shared" si="180"/>
        <v>0</v>
      </c>
      <c r="V200" s="30"/>
      <c r="W200" s="38">
        <f t="shared" si="181"/>
        <v>5.6879999999999997</v>
      </c>
      <c r="X200" s="33">
        <f t="shared" si="182"/>
        <v>0</v>
      </c>
    </row>
    <row r="201" spans="1:24" ht="15.75" x14ac:dyDescent="0.25">
      <c r="A201" s="312"/>
      <c r="B201" s="230"/>
      <c r="C201" s="104"/>
      <c r="D201" s="105"/>
      <c r="E201" s="33">
        <f t="shared" si="173"/>
        <v>0</v>
      </c>
      <c r="F201" s="103"/>
      <c r="G201" s="104"/>
      <c r="H201" s="30">
        <f t="shared" si="174"/>
        <v>0</v>
      </c>
      <c r="I201" s="36">
        <f t="shared" si="175"/>
        <v>0</v>
      </c>
      <c r="J201" s="30"/>
      <c r="K201" s="38">
        <f t="shared" si="176"/>
        <v>5.6879999999999997</v>
      </c>
      <c r="L201" s="33">
        <f t="shared" si="177"/>
        <v>0</v>
      </c>
      <c r="N201" s="103"/>
      <c r="O201" s="104"/>
      <c r="P201" s="105"/>
      <c r="Q201" s="33">
        <f t="shared" si="178"/>
        <v>0</v>
      </c>
      <c r="R201" s="103"/>
      <c r="S201" s="104"/>
      <c r="T201" s="30">
        <f t="shared" si="179"/>
        <v>0</v>
      </c>
      <c r="U201" s="36">
        <f t="shared" si="180"/>
        <v>0</v>
      </c>
      <c r="V201" s="30"/>
      <c r="W201" s="38">
        <f t="shared" si="181"/>
        <v>5.6879999999999997</v>
      </c>
      <c r="X201" s="33">
        <f t="shared" si="182"/>
        <v>0</v>
      </c>
    </row>
    <row r="202" spans="1:24" ht="15.75" x14ac:dyDescent="0.25">
      <c r="A202" s="312"/>
      <c r="B202" s="220"/>
      <c r="C202" s="70"/>
      <c r="D202" s="71"/>
      <c r="E202" s="33">
        <f t="shared" si="173"/>
        <v>0</v>
      </c>
      <c r="F202" s="69"/>
      <c r="G202" s="70"/>
      <c r="H202" s="30">
        <f t="shared" si="174"/>
        <v>0</v>
      </c>
      <c r="I202" s="36">
        <f t="shared" si="175"/>
        <v>0</v>
      </c>
      <c r="J202" s="30"/>
      <c r="K202" s="38">
        <f t="shared" si="176"/>
        <v>5.6879999999999997</v>
      </c>
      <c r="L202" s="33">
        <f t="shared" si="177"/>
        <v>0</v>
      </c>
      <c r="N202" s="69"/>
      <c r="O202" s="70"/>
      <c r="P202" s="71"/>
      <c r="Q202" s="33">
        <f t="shared" si="178"/>
        <v>0</v>
      </c>
      <c r="R202" s="69"/>
      <c r="S202" s="70"/>
      <c r="T202" s="30">
        <f t="shared" si="179"/>
        <v>0</v>
      </c>
      <c r="U202" s="36">
        <f t="shared" si="180"/>
        <v>0</v>
      </c>
      <c r="V202" s="30"/>
      <c r="W202" s="38">
        <f t="shared" si="181"/>
        <v>5.6879999999999997</v>
      </c>
      <c r="X202" s="33">
        <f t="shared" si="182"/>
        <v>0</v>
      </c>
    </row>
    <row r="203" spans="1:24" ht="15.75" x14ac:dyDescent="0.25">
      <c r="A203" s="312"/>
      <c r="B203" s="230"/>
      <c r="C203" s="104"/>
      <c r="D203" s="105"/>
      <c r="E203" s="33">
        <f t="shared" si="173"/>
        <v>0</v>
      </c>
      <c r="F203" s="103"/>
      <c r="G203" s="104"/>
      <c r="H203" s="30">
        <f t="shared" si="174"/>
        <v>0</v>
      </c>
      <c r="I203" s="36">
        <f t="shared" si="175"/>
        <v>0</v>
      </c>
      <c r="J203" s="30"/>
      <c r="K203" s="38">
        <f t="shared" si="176"/>
        <v>5.6879999999999997</v>
      </c>
      <c r="L203" s="33">
        <f t="shared" si="177"/>
        <v>0</v>
      </c>
      <c r="N203" s="103"/>
      <c r="O203" s="104"/>
      <c r="P203" s="105"/>
      <c r="Q203" s="33">
        <f t="shared" si="178"/>
        <v>0</v>
      </c>
      <c r="R203" s="103"/>
      <c r="S203" s="104"/>
      <c r="T203" s="30">
        <f t="shared" si="179"/>
        <v>0</v>
      </c>
      <c r="U203" s="36">
        <f t="shared" si="180"/>
        <v>0</v>
      </c>
      <c r="V203" s="30"/>
      <c r="W203" s="38">
        <f t="shared" si="181"/>
        <v>5.6879999999999997</v>
      </c>
      <c r="X203" s="33">
        <f t="shared" si="182"/>
        <v>0</v>
      </c>
    </row>
    <row r="204" spans="1:24" ht="15.75" x14ac:dyDescent="0.25">
      <c r="A204" s="312"/>
      <c r="B204" s="220"/>
      <c r="C204" s="70"/>
      <c r="D204" s="71"/>
      <c r="E204" s="95">
        <f t="shared" si="173"/>
        <v>0</v>
      </c>
      <c r="F204" s="69"/>
      <c r="G204" s="70"/>
      <c r="H204" s="30">
        <f t="shared" si="174"/>
        <v>0</v>
      </c>
      <c r="I204" s="36">
        <f t="shared" si="175"/>
        <v>0</v>
      </c>
      <c r="J204" s="30"/>
      <c r="K204" s="38">
        <f t="shared" si="176"/>
        <v>5.6879999999999997</v>
      </c>
      <c r="L204" s="33">
        <f t="shared" si="177"/>
        <v>0</v>
      </c>
      <c r="N204" s="69"/>
      <c r="O204" s="70"/>
      <c r="P204" s="71"/>
      <c r="Q204" s="95">
        <f t="shared" si="178"/>
        <v>0</v>
      </c>
      <c r="R204" s="69"/>
      <c r="S204" s="70"/>
      <c r="T204" s="30">
        <f t="shared" si="179"/>
        <v>0</v>
      </c>
      <c r="U204" s="36">
        <f t="shared" si="180"/>
        <v>0</v>
      </c>
      <c r="V204" s="30"/>
      <c r="W204" s="38">
        <f t="shared" si="181"/>
        <v>5.6879999999999997</v>
      </c>
      <c r="X204" s="33">
        <f t="shared" si="182"/>
        <v>0</v>
      </c>
    </row>
    <row r="205" spans="1:24" x14ac:dyDescent="0.25">
      <c r="A205" s="312"/>
      <c r="B205" s="214" t="s">
        <v>97</v>
      </c>
      <c r="C205" s="22"/>
      <c r="D205" s="22"/>
      <c r="E205" s="23"/>
      <c r="F205" s="24"/>
      <c r="G205" s="22"/>
      <c r="H205" s="22"/>
      <c r="I205" s="22"/>
      <c r="J205" s="22"/>
      <c r="K205" s="22"/>
      <c r="L205" s="23"/>
      <c r="N205" s="194" t="s">
        <v>97</v>
      </c>
      <c r="O205" s="25"/>
      <c r="P205" s="25"/>
      <c r="Q205" s="26"/>
      <c r="R205" s="27"/>
      <c r="S205" s="25"/>
      <c r="T205" s="25"/>
      <c r="U205" s="25"/>
      <c r="V205" s="25"/>
      <c r="W205" s="25"/>
      <c r="X205" s="26"/>
    </row>
    <row r="206" spans="1:24" ht="15.75" x14ac:dyDescent="0.25">
      <c r="A206" s="312"/>
      <c r="B206" s="231" t="s">
        <v>98</v>
      </c>
      <c r="C206" s="107">
        <f>Production_Revenue!K17</f>
        <v>440</v>
      </c>
      <c r="D206" s="108">
        <v>0.01</v>
      </c>
      <c r="E206" s="101">
        <f t="shared" ref="E206:E208" si="183">D206*C206</f>
        <v>4.4000000000000004</v>
      </c>
      <c r="F206" s="109" t="s">
        <v>51</v>
      </c>
      <c r="G206" s="107"/>
      <c r="H206" s="30">
        <f t="shared" ref="H206:H208" si="184">$AB$7</f>
        <v>0</v>
      </c>
      <c r="I206" s="36">
        <f t="shared" ref="I206:I208" si="185">H206*G206</f>
        <v>0</v>
      </c>
      <c r="J206" s="30"/>
      <c r="K206" s="38">
        <f t="shared" ref="K206:K208" si="186">$AB$8</f>
        <v>5.6879999999999997</v>
      </c>
      <c r="L206" s="33">
        <f t="shared" ref="L206:L208" si="187">J206*K206</f>
        <v>0</v>
      </c>
      <c r="N206" s="231" t="s">
        <v>98</v>
      </c>
      <c r="O206" s="107">
        <f>Production_Revenue!K18</f>
        <v>528</v>
      </c>
      <c r="P206" s="108">
        <v>0.01</v>
      </c>
      <c r="Q206" s="101">
        <f t="shared" ref="Q206:Q208" si="188">P206*O206</f>
        <v>5.28</v>
      </c>
      <c r="R206" s="231" t="s">
        <v>98</v>
      </c>
      <c r="S206" s="107"/>
      <c r="T206" s="30">
        <f t="shared" ref="T206:T208" si="189">$AB$7</f>
        <v>0</v>
      </c>
      <c r="U206" s="36">
        <f t="shared" ref="U206:U208" si="190">T206*S206</f>
        <v>0</v>
      </c>
      <c r="V206" s="30"/>
      <c r="W206" s="38">
        <f t="shared" ref="W206:W208" si="191">$AB$8</f>
        <v>5.6879999999999997</v>
      </c>
      <c r="X206" s="33">
        <f t="shared" ref="X206:X208" si="192">V206*W206</f>
        <v>0</v>
      </c>
    </row>
    <row r="207" spans="1:24" ht="15.75" x14ac:dyDescent="0.25">
      <c r="A207" s="312"/>
      <c r="B207" s="232" t="s">
        <v>99</v>
      </c>
      <c r="C207" s="70"/>
      <c r="D207" s="71"/>
      <c r="E207" s="33">
        <f t="shared" si="183"/>
        <v>0</v>
      </c>
      <c r="F207" s="69"/>
      <c r="G207" s="70"/>
      <c r="H207" s="30">
        <f t="shared" si="184"/>
        <v>0</v>
      </c>
      <c r="I207" s="36">
        <f t="shared" si="185"/>
        <v>0</v>
      </c>
      <c r="J207" s="30"/>
      <c r="K207" s="38">
        <f t="shared" si="186"/>
        <v>5.6879999999999997</v>
      </c>
      <c r="L207" s="33">
        <f t="shared" si="187"/>
        <v>0</v>
      </c>
      <c r="N207" s="232" t="s">
        <v>99</v>
      </c>
      <c r="O207" s="70"/>
      <c r="P207" s="71"/>
      <c r="Q207" s="33">
        <f t="shared" si="188"/>
        <v>0</v>
      </c>
      <c r="R207" s="232" t="s">
        <v>99</v>
      </c>
      <c r="S207" s="70"/>
      <c r="T207" s="30">
        <f t="shared" si="189"/>
        <v>0</v>
      </c>
      <c r="U207" s="36">
        <f t="shared" si="190"/>
        <v>0</v>
      </c>
      <c r="V207" s="30"/>
      <c r="W207" s="38">
        <f t="shared" si="191"/>
        <v>5.6879999999999997</v>
      </c>
      <c r="X207" s="33">
        <f t="shared" si="192"/>
        <v>0</v>
      </c>
    </row>
    <row r="208" spans="1:24" ht="30" x14ac:dyDescent="0.25">
      <c r="A208" s="312"/>
      <c r="B208" s="233" t="s">
        <v>100</v>
      </c>
      <c r="C208" s="104"/>
      <c r="D208" s="105"/>
      <c r="E208" s="33">
        <f t="shared" si="183"/>
        <v>0</v>
      </c>
      <c r="F208" s="110" t="s">
        <v>52</v>
      </c>
      <c r="G208" s="52"/>
      <c r="H208" s="30">
        <f t="shared" si="184"/>
        <v>0</v>
      </c>
      <c r="I208" s="36">
        <f t="shared" si="185"/>
        <v>0</v>
      </c>
      <c r="J208" s="30"/>
      <c r="K208" s="38">
        <f t="shared" si="186"/>
        <v>5.6879999999999997</v>
      </c>
      <c r="L208" s="33">
        <f t="shared" si="187"/>
        <v>0</v>
      </c>
      <c r="N208" s="233" t="s">
        <v>100</v>
      </c>
      <c r="O208" s="104"/>
      <c r="P208" s="105"/>
      <c r="Q208" s="33">
        <f t="shared" si="188"/>
        <v>0</v>
      </c>
      <c r="R208" s="233" t="s">
        <v>100</v>
      </c>
      <c r="S208" s="52"/>
      <c r="T208" s="30">
        <f t="shared" si="189"/>
        <v>0</v>
      </c>
      <c r="U208" s="36">
        <f t="shared" si="190"/>
        <v>0</v>
      </c>
      <c r="V208" s="30"/>
      <c r="W208" s="38">
        <f t="shared" si="191"/>
        <v>5.6879999999999997</v>
      </c>
      <c r="X208" s="33">
        <f t="shared" si="192"/>
        <v>0</v>
      </c>
    </row>
    <row r="209" spans="1:24" ht="15.75" thickBot="1" x14ac:dyDescent="0.3">
      <c r="A209" s="312"/>
      <c r="B209" s="111" t="s">
        <v>41</v>
      </c>
      <c r="C209" s="112"/>
      <c r="D209" s="112"/>
      <c r="E209" s="114">
        <f>SUM(E173:E188,E190:E204,E206:E208)</f>
        <v>89.720000000000013</v>
      </c>
      <c r="F209" s="116" t="s">
        <v>41</v>
      </c>
      <c r="G209" s="112">
        <f>SUM(G173:G208)</f>
        <v>0</v>
      </c>
      <c r="H209" s="112"/>
      <c r="I209" s="114">
        <f>SUM(I173:I188,I190:I204,I206:I208)</f>
        <v>0</v>
      </c>
      <c r="J209" s="112">
        <f>SUM(J173:J208)</f>
        <v>9</v>
      </c>
      <c r="K209" s="118"/>
      <c r="L209" s="114">
        <f>SUM(L173:L188,L190:L204,L206:L208)</f>
        <v>51.192</v>
      </c>
      <c r="N209" s="119" t="s">
        <v>41</v>
      </c>
      <c r="O209" s="120"/>
      <c r="P209" s="120"/>
      <c r="Q209" s="121">
        <f>SUM(Q173:Q188,Q190:Q204,Q206:Q208)</f>
        <v>5.28</v>
      </c>
      <c r="R209" s="122" t="s">
        <v>41</v>
      </c>
      <c r="S209" s="120">
        <f>SUM(S173:S208)</f>
        <v>0</v>
      </c>
      <c r="T209" s="120"/>
      <c r="U209" s="121">
        <f>SUM(U173:U188,U190:U204,U206:U208)</f>
        <v>0</v>
      </c>
      <c r="V209" s="120">
        <f>SUM(V173:V208)</f>
        <v>0</v>
      </c>
      <c r="W209" s="123"/>
      <c r="X209" s="121">
        <f>SUM(X173:X188,X190:X204,X206:X208)</f>
        <v>0</v>
      </c>
    </row>
    <row r="210" spans="1:24" x14ac:dyDescent="0.25">
      <c r="A210" s="313"/>
      <c r="B210" s="125"/>
      <c r="C210" s="125"/>
      <c r="D210" s="125"/>
      <c r="E210" s="125"/>
      <c r="F210" s="125"/>
      <c r="G210" s="125"/>
      <c r="H210" s="125"/>
      <c r="I210" s="125"/>
      <c r="J210" s="125"/>
      <c r="K210" s="125"/>
      <c r="L210" s="125"/>
      <c r="N210" s="85"/>
      <c r="O210" s="85"/>
      <c r="P210" s="85"/>
      <c r="Q210" s="85"/>
      <c r="R210" s="85"/>
      <c r="S210" s="85"/>
      <c r="T210" s="85"/>
      <c r="U210" s="85"/>
      <c r="V210" s="85"/>
      <c r="W210" s="85"/>
      <c r="X210" s="85"/>
    </row>
    <row r="211" spans="1:24" ht="15.75" thickBot="1" x14ac:dyDescent="0.3"/>
    <row r="212" spans="1:24" ht="15" customHeight="1" x14ac:dyDescent="0.25">
      <c r="A212" s="311" t="s">
        <v>130</v>
      </c>
      <c r="B212" s="314" t="s">
        <v>123</v>
      </c>
      <c r="C212" s="316" t="s">
        <v>157</v>
      </c>
      <c r="D212" s="317"/>
      <c r="E212" s="318"/>
      <c r="F212" s="319" t="s">
        <v>124</v>
      </c>
      <c r="G212" s="324" t="s">
        <v>20</v>
      </c>
      <c r="H212" s="322"/>
      <c r="I212" s="322"/>
      <c r="J212" s="322"/>
      <c r="K212" s="322"/>
      <c r="L212" s="323"/>
      <c r="N212" s="325" t="s">
        <v>123</v>
      </c>
      <c r="O212" s="327" t="s">
        <v>19</v>
      </c>
      <c r="P212" s="322"/>
      <c r="Q212" s="323"/>
      <c r="R212" s="325" t="s">
        <v>124</v>
      </c>
      <c r="S212" s="321" t="s">
        <v>20</v>
      </c>
      <c r="T212" s="322"/>
      <c r="U212" s="322"/>
      <c r="V212" s="322"/>
      <c r="W212" s="322"/>
      <c r="X212" s="323"/>
    </row>
    <row r="213" spans="1:24" ht="30" x14ac:dyDescent="0.25">
      <c r="A213" s="312"/>
      <c r="B213" s="315"/>
      <c r="C213" s="212" t="s">
        <v>23</v>
      </c>
      <c r="D213" s="254" t="s">
        <v>155</v>
      </c>
      <c r="E213" s="213" t="s">
        <v>24</v>
      </c>
      <c r="F213" s="320"/>
      <c r="G213" s="239" t="s">
        <v>156</v>
      </c>
      <c r="H213" s="239" t="s">
        <v>102</v>
      </c>
      <c r="I213" s="239" t="s">
        <v>103</v>
      </c>
      <c r="J213" s="13" t="s">
        <v>27</v>
      </c>
      <c r="K213" s="16" t="s">
        <v>28</v>
      </c>
      <c r="L213" s="240" t="s">
        <v>104</v>
      </c>
      <c r="N213" s="326"/>
      <c r="O213" s="17" t="s">
        <v>23</v>
      </c>
      <c r="P213" s="239" t="s">
        <v>155</v>
      </c>
      <c r="Q213" s="19" t="s">
        <v>24</v>
      </c>
      <c r="R213" s="326"/>
      <c r="S213" s="239" t="s">
        <v>156</v>
      </c>
      <c r="T213" s="17" t="s">
        <v>26</v>
      </c>
      <c r="U213" s="239" t="s">
        <v>103</v>
      </c>
      <c r="V213" s="13" t="s">
        <v>27</v>
      </c>
      <c r="W213" s="16" t="s">
        <v>28</v>
      </c>
      <c r="X213" s="240" t="s">
        <v>104</v>
      </c>
    </row>
    <row r="214" spans="1:24" x14ac:dyDescent="0.25">
      <c r="A214" s="312"/>
      <c r="B214" s="214" t="s">
        <v>95</v>
      </c>
      <c r="C214" s="22"/>
      <c r="D214" s="22"/>
      <c r="E214" s="23"/>
      <c r="F214" s="24"/>
      <c r="G214" s="22"/>
      <c r="H214" s="22"/>
      <c r="I214" s="22"/>
      <c r="J214" s="22"/>
      <c r="K214" s="22"/>
      <c r="L214" s="23"/>
      <c r="N214" s="194" t="s">
        <v>95</v>
      </c>
      <c r="O214" s="25"/>
      <c r="P214" s="25"/>
      <c r="Q214" s="26"/>
      <c r="R214" s="27"/>
      <c r="S214" s="25"/>
      <c r="T214" s="25"/>
      <c r="U214" s="25"/>
      <c r="V214" s="25"/>
      <c r="W214" s="25"/>
      <c r="X214" s="26"/>
    </row>
    <row r="215" spans="1:24" ht="15.75" x14ac:dyDescent="0.25">
      <c r="A215" s="312"/>
      <c r="B215" s="228" t="s">
        <v>93</v>
      </c>
      <c r="C215" s="30"/>
      <c r="D215" s="31"/>
      <c r="E215" s="33">
        <f t="shared" ref="E215:E219" si="193">D215*C215</f>
        <v>0</v>
      </c>
      <c r="F215" s="34" t="s">
        <v>55</v>
      </c>
      <c r="G215" s="30"/>
      <c r="H215" s="30">
        <f t="shared" ref="H215:H230" si="194">$AB$7</f>
        <v>0</v>
      </c>
      <c r="I215" s="36">
        <f t="shared" ref="I215:I230" si="195">H215*G215</f>
        <v>0</v>
      </c>
      <c r="J215" s="30"/>
      <c r="K215" s="38">
        <f t="shared" ref="K215:K230" si="196">$AB$8</f>
        <v>5.6879999999999997</v>
      </c>
      <c r="L215" s="33">
        <f t="shared" ref="L215:L230" si="197">J215*K215</f>
        <v>0</v>
      </c>
      <c r="N215" s="228" t="s">
        <v>93</v>
      </c>
      <c r="O215" s="30"/>
      <c r="P215" s="31"/>
      <c r="Q215" s="33">
        <f t="shared" ref="Q215:Q219" si="198">P215*O215</f>
        <v>0</v>
      </c>
      <c r="R215" s="228" t="s">
        <v>93</v>
      </c>
      <c r="S215" s="30"/>
      <c r="T215" s="30">
        <f t="shared" ref="T215:T230" si="199">$AB$7</f>
        <v>0</v>
      </c>
      <c r="U215" s="36">
        <f t="shared" ref="U215:U230" si="200">T215*S215</f>
        <v>0</v>
      </c>
      <c r="V215" s="30"/>
      <c r="W215" s="38">
        <f t="shared" ref="W215:W230" si="201">$AB$8</f>
        <v>5.6879999999999997</v>
      </c>
      <c r="X215" s="33">
        <f t="shared" ref="X215:X230" si="202">V215*W215</f>
        <v>0</v>
      </c>
    </row>
    <row r="216" spans="1:24" ht="15.75" x14ac:dyDescent="0.25">
      <c r="A216" s="312"/>
      <c r="B216" s="218" t="s">
        <v>42</v>
      </c>
      <c r="C216" s="52"/>
      <c r="D216" s="53"/>
      <c r="E216" s="33">
        <f t="shared" si="193"/>
        <v>0</v>
      </c>
      <c r="F216" s="54"/>
      <c r="G216" s="52"/>
      <c r="H216" s="30">
        <f t="shared" si="194"/>
        <v>0</v>
      </c>
      <c r="I216" s="36">
        <f t="shared" si="195"/>
        <v>0</v>
      </c>
      <c r="J216" s="30"/>
      <c r="K216" s="38">
        <f t="shared" si="196"/>
        <v>5.6879999999999997</v>
      </c>
      <c r="L216" s="33">
        <f t="shared" si="197"/>
        <v>0</v>
      </c>
      <c r="N216" s="218" t="s">
        <v>42</v>
      </c>
      <c r="O216" s="52"/>
      <c r="P216" s="53"/>
      <c r="Q216" s="33">
        <f t="shared" si="198"/>
        <v>0</v>
      </c>
      <c r="R216" s="218" t="s">
        <v>42</v>
      </c>
      <c r="S216" s="52"/>
      <c r="T216" s="30">
        <f t="shared" si="199"/>
        <v>0</v>
      </c>
      <c r="U216" s="36">
        <f t="shared" si="200"/>
        <v>0</v>
      </c>
      <c r="V216" s="30"/>
      <c r="W216" s="38">
        <f t="shared" si="201"/>
        <v>5.6879999999999997</v>
      </c>
      <c r="X216" s="33">
        <f t="shared" si="202"/>
        <v>0</v>
      </c>
    </row>
    <row r="217" spans="1:24" ht="15.75" x14ac:dyDescent="0.25">
      <c r="A217" s="312"/>
      <c r="B217" s="219" t="s">
        <v>44</v>
      </c>
      <c r="C217" s="30"/>
      <c r="D217" s="31"/>
      <c r="E217" s="33">
        <f t="shared" si="193"/>
        <v>0</v>
      </c>
      <c r="F217" s="34"/>
      <c r="G217" s="30"/>
      <c r="H217" s="30">
        <f t="shared" si="194"/>
        <v>0</v>
      </c>
      <c r="I217" s="36">
        <f t="shared" si="195"/>
        <v>0</v>
      </c>
      <c r="J217" s="30"/>
      <c r="K217" s="38">
        <f t="shared" si="196"/>
        <v>5.6879999999999997</v>
      </c>
      <c r="L217" s="33">
        <f t="shared" si="197"/>
        <v>0</v>
      </c>
      <c r="N217" s="219" t="s">
        <v>44</v>
      </c>
      <c r="O217" s="30"/>
      <c r="P217" s="31"/>
      <c r="Q217" s="33">
        <f t="shared" si="198"/>
        <v>0</v>
      </c>
      <c r="R217" s="219" t="s">
        <v>44</v>
      </c>
      <c r="S217" s="30"/>
      <c r="T217" s="30">
        <f t="shared" si="199"/>
        <v>0</v>
      </c>
      <c r="U217" s="36">
        <f t="shared" si="200"/>
        <v>0</v>
      </c>
      <c r="V217" s="30"/>
      <c r="W217" s="38">
        <f t="shared" si="201"/>
        <v>5.6879999999999997</v>
      </c>
      <c r="X217" s="33">
        <f t="shared" si="202"/>
        <v>0</v>
      </c>
    </row>
    <row r="218" spans="1:24" ht="15.75" x14ac:dyDescent="0.25">
      <c r="A218" s="312"/>
      <c r="B218" s="220"/>
      <c r="C218" s="70"/>
      <c r="D218" s="71"/>
      <c r="E218" s="33">
        <f t="shared" si="193"/>
        <v>0</v>
      </c>
      <c r="F218" s="69"/>
      <c r="G218" s="70"/>
      <c r="H218" s="30">
        <f t="shared" si="194"/>
        <v>0</v>
      </c>
      <c r="I218" s="36">
        <f t="shared" si="195"/>
        <v>0</v>
      </c>
      <c r="J218" s="30"/>
      <c r="K218" s="38">
        <f t="shared" si="196"/>
        <v>5.6879999999999997</v>
      </c>
      <c r="L218" s="33">
        <f t="shared" si="197"/>
        <v>0</v>
      </c>
      <c r="N218" s="220"/>
      <c r="O218" s="70"/>
      <c r="P218" s="71"/>
      <c r="Q218" s="33">
        <f t="shared" si="198"/>
        <v>0</v>
      </c>
      <c r="R218" s="220"/>
      <c r="S218" s="70"/>
      <c r="T218" s="30">
        <f t="shared" si="199"/>
        <v>0</v>
      </c>
      <c r="U218" s="36">
        <f t="shared" si="200"/>
        <v>0</v>
      </c>
      <c r="V218" s="30"/>
      <c r="W218" s="38">
        <f t="shared" si="201"/>
        <v>5.6879999999999997</v>
      </c>
      <c r="X218" s="33">
        <f t="shared" si="202"/>
        <v>0</v>
      </c>
    </row>
    <row r="219" spans="1:24" ht="15.75" x14ac:dyDescent="0.25">
      <c r="A219" s="312"/>
      <c r="B219" s="221" t="s">
        <v>46</v>
      </c>
      <c r="C219" s="30"/>
      <c r="D219" s="31"/>
      <c r="E219" s="33">
        <f t="shared" si="193"/>
        <v>0</v>
      </c>
      <c r="F219" s="80"/>
      <c r="G219" s="30"/>
      <c r="H219" s="30">
        <f t="shared" si="194"/>
        <v>0</v>
      </c>
      <c r="I219" s="36">
        <f t="shared" si="195"/>
        <v>0</v>
      </c>
      <c r="J219" s="30"/>
      <c r="K219" s="38">
        <f t="shared" si="196"/>
        <v>5.6879999999999997</v>
      </c>
      <c r="L219" s="33">
        <f t="shared" si="197"/>
        <v>0</v>
      </c>
      <c r="N219" s="221" t="s">
        <v>46</v>
      </c>
      <c r="O219" s="30"/>
      <c r="P219" s="31"/>
      <c r="Q219" s="33">
        <f t="shared" si="198"/>
        <v>0</v>
      </c>
      <c r="R219" s="221" t="s">
        <v>46</v>
      </c>
      <c r="S219" s="30"/>
      <c r="T219" s="30">
        <f t="shared" si="199"/>
        <v>0</v>
      </c>
      <c r="U219" s="36">
        <f t="shared" si="200"/>
        <v>0</v>
      </c>
      <c r="V219" s="30"/>
      <c r="W219" s="38">
        <f t="shared" si="201"/>
        <v>5.6879999999999997</v>
      </c>
      <c r="X219" s="33">
        <f t="shared" si="202"/>
        <v>0</v>
      </c>
    </row>
    <row r="220" spans="1:24" ht="15.75" x14ac:dyDescent="0.25">
      <c r="A220" s="312"/>
      <c r="B220" s="220"/>
      <c r="C220" s="70"/>
      <c r="D220" s="71"/>
      <c r="E220" s="33"/>
      <c r="F220" s="69"/>
      <c r="G220" s="70"/>
      <c r="H220" s="30">
        <f t="shared" si="194"/>
        <v>0</v>
      </c>
      <c r="I220" s="36">
        <f t="shared" si="195"/>
        <v>0</v>
      </c>
      <c r="J220" s="30"/>
      <c r="K220" s="38">
        <f t="shared" si="196"/>
        <v>5.6879999999999997</v>
      </c>
      <c r="L220" s="33">
        <f t="shared" si="197"/>
        <v>0</v>
      </c>
      <c r="N220" s="220"/>
      <c r="O220" s="70"/>
      <c r="P220" s="71"/>
      <c r="Q220" s="33"/>
      <c r="R220" s="69"/>
      <c r="S220" s="70"/>
      <c r="T220" s="30">
        <f t="shared" si="199"/>
        <v>0</v>
      </c>
      <c r="U220" s="36">
        <f t="shared" si="200"/>
        <v>0</v>
      </c>
      <c r="V220" s="30"/>
      <c r="W220" s="38">
        <f t="shared" si="201"/>
        <v>5.6879999999999997</v>
      </c>
      <c r="X220" s="33">
        <f t="shared" si="202"/>
        <v>0</v>
      </c>
    </row>
    <row r="221" spans="1:24" ht="15.75" x14ac:dyDescent="0.25">
      <c r="A221" s="312"/>
      <c r="B221" s="221"/>
      <c r="C221" s="30"/>
      <c r="D221" s="31"/>
      <c r="E221" s="33"/>
      <c r="F221" s="80"/>
      <c r="G221" s="30"/>
      <c r="H221" s="30">
        <f t="shared" si="194"/>
        <v>0</v>
      </c>
      <c r="I221" s="36">
        <f t="shared" si="195"/>
        <v>0</v>
      </c>
      <c r="J221" s="30"/>
      <c r="K221" s="38">
        <f t="shared" si="196"/>
        <v>5.6879999999999997</v>
      </c>
      <c r="L221" s="33">
        <f t="shared" si="197"/>
        <v>0</v>
      </c>
      <c r="N221" s="79"/>
      <c r="O221" s="30"/>
      <c r="P221" s="31"/>
      <c r="Q221" s="33"/>
      <c r="R221" s="80"/>
      <c r="S221" s="30"/>
      <c r="T221" s="30">
        <f t="shared" si="199"/>
        <v>0</v>
      </c>
      <c r="U221" s="36">
        <f t="shared" si="200"/>
        <v>0</v>
      </c>
      <c r="V221" s="30"/>
      <c r="W221" s="38">
        <f t="shared" si="201"/>
        <v>5.6879999999999997</v>
      </c>
      <c r="X221" s="33">
        <f t="shared" si="202"/>
        <v>0</v>
      </c>
    </row>
    <row r="222" spans="1:24" ht="15.75" x14ac:dyDescent="0.25">
      <c r="A222" s="312"/>
      <c r="B222" s="220"/>
      <c r="C222" s="70"/>
      <c r="D222" s="71"/>
      <c r="E222" s="33"/>
      <c r="F222" s="69"/>
      <c r="G222" s="70"/>
      <c r="H222" s="30">
        <f t="shared" si="194"/>
        <v>0</v>
      </c>
      <c r="I222" s="36">
        <f t="shared" si="195"/>
        <v>0</v>
      </c>
      <c r="J222" s="30"/>
      <c r="K222" s="38">
        <f t="shared" si="196"/>
        <v>5.6879999999999997</v>
      </c>
      <c r="L222" s="33">
        <f t="shared" si="197"/>
        <v>0</v>
      </c>
      <c r="N222" s="69"/>
      <c r="O222" s="70"/>
      <c r="P222" s="71"/>
      <c r="Q222" s="33"/>
      <c r="R222" s="69"/>
      <c r="S222" s="70"/>
      <c r="T222" s="30">
        <f t="shared" si="199"/>
        <v>0</v>
      </c>
      <c r="U222" s="36">
        <f t="shared" si="200"/>
        <v>0</v>
      </c>
      <c r="V222" s="30"/>
      <c r="W222" s="38">
        <f t="shared" si="201"/>
        <v>5.6879999999999997</v>
      </c>
      <c r="X222" s="33">
        <f t="shared" si="202"/>
        <v>0</v>
      </c>
    </row>
    <row r="223" spans="1:24" ht="15.75" x14ac:dyDescent="0.25">
      <c r="A223" s="312"/>
      <c r="B223" s="221"/>
      <c r="C223" s="30"/>
      <c r="D223" s="31"/>
      <c r="E223" s="33"/>
      <c r="F223" s="80"/>
      <c r="G223" s="30"/>
      <c r="H223" s="30">
        <f t="shared" si="194"/>
        <v>0</v>
      </c>
      <c r="I223" s="36">
        <f t="shared" si="195"/>
        <v>0</v>
      </c>
      <c r="J223" s="30"/>
      <c r="K223" s="38">
        <f t="shared" si="196"/>
        <v>5.6879999999999997</v>
      </c>
      <c r="L223" s="33">
        <f t="shared" si="197"/>
        <v>0</v>
      </c>
      <c r="N223" s="79"/>
      <c r="O223" s="30"/>
      <c r="P223" s="31"/>
      <c r="Q223" s="33"/>
      <c r="R223" s="80"/>
      <c r="S223" s="30"/>
      <c r="T223" s="30">
        <f t="shared" si="199"/>
        <v>0</v>
      </c>
      <c r="U223" s="36">
        <f t="shared" si="200"/>
        <v>0</v>
      </c>
      <c r="V223" s="30"/>
      <c r="W223" s="38">
        <f t="shared" si="201"/>
        <v>5.6879999999999997</v>
      </c>
      <c r="X223" s="33">
        <f t="shared" si="202"/>
        <v>0</v>
      </c>
    </row>
    <row r="224" spans="1:24" ht="15.75" x14ac:dyDescent="0.25">
      <c r="A224" s="312"/>
      <c r="B224" s="220"/>
      <c r="C224" s="70"/>
      <c r="D224" s="71"/>
      <c r="E224" s="33"/>
      <c r="F224" s="69"/>
      <c r="G224" s="70"/>
      <c r="H224" s="30">
        <f t="shared" si="194"/>
        <v>0</v>
      </c>
      <c r="I224" s="36">
        <f t="shared" si="195"/>
        <v>0</v>
      </c>
      <c r="J224" s="30"/>
      <c r="K224" s="38">
        <f t="shared" si="196"/>
        <v>5.6879999999999997</v>
      </c>
      <c r="L224" s="33">
        <f t="shared" si="197"/>
        <v>0</v>
      </c>
      <c r="N224" s="69"/>
      <c r="O224" s="70"/>
      <c r="P224" s="71"/>
      <c r="Q224" s="33"/>
      <c r="R224" s="69"/>
      <c r="S224" s="70"/>
      <c r="T224" s="30">
        <f t="shared" si="199"/>
        <v>0</v>
      </c>
      <c r="U224" s="36">
        <f t="shared" si="200"/>
        <v>0</v>
      </c>
      <c r="V224" s="30"/>
      <c r="W224" s="38">
        <f t="shared" si="201"/>
        <v>5.6879999999999997</v>
      </c>
      <c r="X224" s="33">
        <f t="shared" si="202"/>
        <v>0</v>
      </c>
    </row>
    <row r="225" spans="1:24" ht="15.75" x14ac:dyDescent="0.25">
      <c r="A225" s="312"/>
      <c r="B225" s="222"/>
      <c r="C225" s="30"/>
      <c r="D225" s="31"/>
      <c r="E225" s="33">
        <f t="shared" ref="E225:E230" si="203">D225*C225</f>
        <v>0</v>
      </c>
      <c r="F225" s="81"/>
      <c r="G225" s="30"/>
      <c r="H225" s="30">
        <f t="shared" si="194"/>
        <v>0</v>
      </c>
      <c r="I225" s="36">
        <f t="shared" si="195"/>
        <v>0</v>
      </c>
      <c r="J225" s="30"/>
      <c r="K225" s="38">
        <f t="shared" si="196"/>
        <v>5.6879999999999997</v>
      </c>
      <c r="L225" s="33">
        <f t="shared" si="197"/>
        <v>0</v>
      </c>
      <c r="N225" s="81"/>
      <c r="O225" s="30"/>
      <c r="P225" s="31"/>
      <c r="Q225" s="33">
        <f t="shared" ref="Q225:Q230" si="204">P225*O225</f>
        <v>0</v>
      </c>
      <c r="R225" s="81"/>
      <c r="S225" s="30"/>
      <c r="T225" s="30">
        <f t="shared" si="199"/>
        <v>0</v>
      </c>
      <c r="U225" s="36">
        <f t="shared" si="200"/>
        <v>0</v>
      </c>
      <c r="V225" s="30"/>
      <c r="W225" s="38">
        <f t="shared" si="201"/>
        <v>5.6879999999999997</v>
      </c>
      <c r="X225" s="33">
        <f t="shared" si="202"/>
        <v>0</v>
      </c>
    </row>
    <row r="226" spans="1:24" ht="15.75" x14ac:dyDescent="0.25">
      <c r="A226" s="312"/>
      <c r="B226" s="220"/>
      <c r="C226" s="70"/>
      <c r="D226" s="71"/>
      <c r="E226" s="33">
        <f t="shared" si="203"/>
        <v>0</v>
      </c>
      <c r="F226" s="69"/>
      <c r="G226" s="70"/>
      <c r="H226" s="30">
        <f t="shared" si="194"/>
        <v>0</v>
      </c>
      <c r="I226" s="36">
        <f t="shared" si="195"/>
        <v>0</v>
      </c>
      <c r="J226" s="30"/>
      <c r="K226" s="38">
        <f t="shared" si="196"/>
        <v>5.6879999999999997</v>
      </c>
      <c r="L226" s="33">
        <f t="shared" si="197"/>
        <v>0</v>
      </c>
      <c r="N226" s="69"/>
      <c r="O226" s="70"/>
      <c r="P226" s="71"/>
      <c r="Q226" s="33">
        <f t="shared" si="204"/>
        <v>0</v>
      </c>
      <c r="R226" s="69"/>
      <c r="S226" s="70"/>
      <c r="T226" s="30">
        <f t="shared" si="199"/>
        <v>0</v>
      </c>
      <c r="U226" s="36">
        <f t="shared" si="200"/>
        <v>0</v>
      </c>
      <c r="V226" s="30"/>
      <c r="W226" s="38">
        <f t="shared" si="201"/>
        <v>5.6879999999999997</v>
      </c>
      <c r="X226" s="33">
        <f t="shared" si="202"/>
        <v>0</v>
      </c>
    </row>
    <row r="227" spans="1:24" ht="15.75" x14ac:dyDescent="0.25">
      <c r="A227" s="312"/>
      <c r="B227" s="222"/>
      <c r="C227" s="30"/>
      <c r="D227" s="31"/>
      <c r="E227" s="33">
        <f t="shared" si="203"/>
        <v>0</v>
      </c>
      <c r="F227" s="81"/>
      <c r="G227" s="30"/>
      <c r="H227" s="30">
        <f t="shared" si="194"/>
        <v>0</v>
      </c>
      <c r="I227" s="36">
        <f t="shared" si="195"/>
        <v>0</v>
      </c>
      <c r="J227" s="30"/>
      <c r="K227" s="38">
        <f t="shared" si="196"/>
        <v>5.6879999999999997</v>
      </c>
      <c r="L227" s="33">
        <f t="shared" si="197"/>
        <v>0</v>
      </c>
      <c r="N227" s="81"/>
      <c r="O227" s="30"/>
      <c r="P227" s="31"/>
      <c r="Q227" s="33">
        <f t="shared" si="204"/>
        <v>0</v>
      </c>
      <c r="R227" s="81"/>
      <c r="S227" s="30"/>
      <c r="T227" s="30">
        <f t="shared" si="199"/>
        <v>0</v>
      </c>
      <c r="U227" s="36">
        <f t="shared" si="200"/>
        <v>0</v>
      </c>
      <c r="V227" s="30"/>
      <c r="W227" s="38">
        <f t="shared" si="201"/>
        <v>5.6879999999999997</v>
      </c>
      <c r="X227" s="33">
        <f t="shared" si="202"/>
        <v>0</v>
      </c>
    </row>
    <row r="228" spans="1:24" ht="15.75" x14ac:dyDescent="0.25">
      <c r="A228" s="312"/>
      <c r="B228" s="220"/>
      <c r="C228" s="70"/>
      <c r="D228" s="71"/>
      <c r="E228" s="33">
        <f t="shared" si="203"/>
        <v>0</v>
      </c>
      <c r="F228" s="88"/>
      <c r="G228" s="52"/>
      <c r="H228" s="30">
        <f t="shared" si="194"/>
        <v>0</v>
      </c>
      <c r="I228" s="36">
        <f t="shared" si="195"/>
        <v>0</v>
      </c>
      <c r="J228" s="30"/>
      <c r="K228" s="38">
        <f t="shared" si="196"/>
        <v>5.6879999999999997</v>
      </c>
      <c r="L228" s="33">
        <f t="shared" si="197"/>
        <v>0</v>
      </c>
      <c r="N228" s="69"/>
      <c r="O228" s="70"/>
      <c r="P228" s="71"/>
      <c r="Q228" s="33">
        <f t="shared" si="204"/>
        <v>0</v>
      </c>
      <c r="R228" s="88"/>
      <c r="S228" s="52"/>
      <c r="T228" s="30">
        <f t="shared" si="199"/>
        <v>0</v>
      </c>
      <c r="U228" s="36">
        <f t="shared" si="200"/>
        <v>0</v>
      </c>
      <c r="V228" s="30"/>
      <c r="W228" s="38">
        <f t="shared" si="201"/>
        <v>5.6879999999999997</v>
      </c>
      <c r="X228" s="33">
        <f t="shared" si="202"/>
        <v>0</v>
      </c>
    </row>
    <row r="229" spans="1:24" ht="15.75" x14ac:dyDescent="0.25">
      <c r="A229" s="312"/>
      <c r="B229" s="222"/>
      <c r="C229" s="30"/>
      <c r="D229" s="31"/>
      <c r="E229" s="33">
        <f t="shared" si="203"/>
        <v>0</v>
      </c>
      <c r="F229" s="90"/>
      <c r="G229" s="30"/>
      <c r="H229" s="30">
        <f t="shared" si="194"/>
        <v>0</v>
      </c>
      <c r="I229" s="36">
        <f t="shared" si="195"/>
        <v>0</v>
      </c>
      <c r="J229" s="30"/>
      <c r="K229" s="38">
        <f t="shared" si="196"/>
        <v>5.6879999999999997</v>
      </c>
      <c r="L229" s="33">
        <f t="shared" si="197"/>
        <v>0</v>
      </c>
      <c r="N229" s="81"/>
      <c r="O229" s="30"/>
      <c r="P229" s="31"/>
      <c r="Q229" s="33">
        <f t="shared" si="204"/>
        <v>0</v>
      </c>
      <c r="R229" s="90"/>
      <c r="S229" s="30"/>
      <c r="T229" s="30">
        <f t="shared" si="199"/>
        <v>0</v>
      </c>
      <c r="U229" s="36">
        <f t="shared" si="200"/>
        <v>0</v>
      </c>
      <c r="V229" s="30"/>
      <c r="W229" s="38">
        <f t="shared" si="201"/>
        <v>5.6879999999999997</v>
      </c>
      <c r="X229" s="33">
        <f t="shared" si="202"/>
        <v>0</v>
      </c>
    </row>
    <row r="230" spans="1:24" ht="15.75" x14ac:dyDescent="0.25">
      <c r="A230" s="312"/>
      <c r="B230" s="220"/>
      <c r="C230" s="70"/>
      <c r="D230" s="71"/>
      <c r="E230" s="95">
        <f t="shared" si="203"/>
        <v>0</v>
      </c>
      <c r="F230" s="69"/>
      <c r="G230" s="70"/>
      <c r="H230" s="30">
        <f t="shared" si="194"/>
        <v>0</v>
      </c>
      <c r="I230" s="36">
        <f t="shared" si="195"/>
        <v>0</v>
      </c>
      <c r="J230" s="30"/>
      <c r="K230" s="38">
        <f t="shared" si="196"/>
        <v>5.6879999999999997</v>
      </c>
      <c r="L230" s="33">
        <f t="shared" si="197"/>
        <v>0</v>
      </c>
      <c r="N230" s="69"/>
      <c r="O230" s="70"/>
      <c r="P230" s="71"/>
      <c r="Q230" s="95">
        <f t="shared" si="204"/>
        <v>0</v>
      </c>
      <c r="R230" s="69"/>
      <c r="S230" s="70"/>
      <c r="T230" s="30">
        <f t="shared" si="199"/>
        <v>0</v>
      </c>
      <c r="U230" s="36">
        <f t="shared" si="200"/>
        <v>0</v>
      </c>
      <c r="V230" s="30"/>
      <c r="W230" s="38">
        <f t="shared" si="201"/>
        <v>5.6879999999999997</v>
      </c>
      <c r="X230" s="33">
        <f t="shared" si="202"/>
        <v>0</v>
      </c>
    </row>
    <row r="231" spans="1:24" x14ac:dyDescent="0.25">
      <c r="A231" s="312"/>
      <c r="B231" s="214" t="s">
        <v>96</v>
      </c>
      <c r="C231" s="22"/>
      <c r="D231" s="22"/>
      <c r="E231" s="23"/>
      <c r="F231" s="24"/>
      <c r="G231" s="22"/>
      <c r="H231" s="22"/>
      <c r="I231" s="22"/>
      <c r="J231" s="22"/>
      <c r="K231" s="22"/>
      <c r="L231" s="23"/>
      <c r="N231" s="194" t="s">
        <v>96</v>
      </c>
      <c r="O231" s="25"/>
      <c r="P231" s="25"/>
      <c r="Q231" s="26"/>
      <c r="R231" s="27"/>
      <c r="S231" s="25"/>
      <c r="T231" s="25"/>
      <c r="U231" s="25"/>
      <c r="V231" s="25"/>
      <c r="W231" s="25"/>
      <c r="X231" s="26"/>
    </row>
    <row r="232" spans="1:24" ht="15.75" x14ac:dyDescent="0.25">
      <c r="A232" s="312"/>
      <c r="B232" s="224" t="s">
        <v>92</v>
      </c>
      <c r="C232" s="99"/>
      <c r="D232" s="100"/>
      <c r="E232" s="101">
        <f t="shared" ref="E232:E246" si="205">D232*C232</f>
        <v>0</v>
      </c>
      <c r="F232" s="98"/>
      <c r="G232" s="99"/>
      <c r="H232" s="30">
        <f t="shared" ref="H232:H246" si="206">$AB$7</f>
        <v>0</v>
      </c>
      <c r="I232" s="36">
        <f t="shared" ref="I232:I246" si="207">H232*G232</f>
        <v>0</v>
      </c>
      <c r="J232" s="30"/>
      <c r="K232" s="38">
        <f t="shared" ref="K232:K246" si="208">$AB$8</f>
        <v>5.6879999999999997</v>
      </c>
      <c r="L232" s="33">
        <f t="shared" ref="L232:L246" si="209">J232*K232</f>
        <v>0</v>
      </c>
      <c r="N232" s="224" t="s">
        <v>92</v>
      </c>
      <c r="O232" s="99"/>
      <c r="P232" s="100"/>
      <c r="Q232" s="101">
        <f t="shared" ref="Q232:Q246" si="210">P232*O232</f>
        <v>0</v>
      </c>
      <c r="R232" s="224" t="s">
        <v>92</v>
      </c>
      <c r="S232" s="99"/>
      <c r="T232" s="30">
        <f t="shared" ref="T232:T246" si="211">$AB$7</f>
        <v>0</v>
      </c>
      <c r="U232" s="36">
        <f t="shared" ref="U232:U246" si="212">T232*S232</f>
        <v>0</v>
      </c>
      <c r="V232" s="30"/>
      <c r="W232" s="38">
        <f t="shared" ref="W232:W246" si="213">$AB$8</f>
        <v>5.6879999999999997</v>
      </c>
      <c r="X232" s="33">
        <f t="shared" ref="X232:X246" si="214">V232*W232</f>
        <v>0</v>
      </c>
    </row>
    <row r="233" spans="1:24" ht="15.75" x14ac:dyDescent="0.25">
      <c r="A233" s="312"/>
      <c r="B233" s="260" t="s">
        <v>164</v>
      </c>
      <c r="C233" s="30">
        <v>2</v>
      </c>
      <c r="D233" s="31">
        <v>14.22</v>
      </c>
      <c r="E233" s="33">
        <f t="shared" si="205"/>
        <v>28.44</v>
      </c>
      <c r="F233" s="261" t="s">
        <v>164</v>
      </c>
      <c r="G233" s="30"/>
      <c r="H233" s="30">
        <f t="shared" si="206"/>
        <v>0</v>
      </c>
      <c r="I233" s="36">
        <f t="shared" si="207"/>
        <v>0</v>
      </c>
      <c r="J233" s="30">
        <v>3</v>
      </c>
      <c r="K233" s="38">
        <f t="shared" si="208"/>
        <v>5.6879999999999997</v>
      </c>
      <c r="L233" s="33">
        <f t="shared" si="209"/>
        <v>17.064</v>
      </c>
      <c r="N233" s="228" t="s">
        <v>93</v>
      </c>
      <c r="O233" s="30"/>
      <c r="P233" s="31"/>
      <c r="Q233" s="33">
        <f t="shared" si="210"/>
        <v>0</v>
      </c>
      <c r="R233" s="228" t="s">
        <v>93</v>
      </c>
      <c r="S233" s="30"/>
      <c r="T233" s="30">
        <f t="shared" si="211"/>
        <v>0</v>
      </c>
      <c r="U233" s="36">
        <f t="shared" si="212"/>
        <v>0</v>
      </c>
      <c r="V233" s="30"/>
      <c r="W233" s="38">
        <f t="shared" si="213"/>
        <v>5.6879999999999997</v>
      </c>
      <c r="X233" s="33">
        <f t="shared" si="214"/>
        <v>0</v>
      </c>
    </row>
    <row r="234" spans="1:24" ht="15.75" x14ac:dyDescent="0.25">
      <c r="A234" s="312"/>
      <c r="B234" s="259" t="s">
        <v>165</v>
      </c>
      <c r="C234" s="30">
        <v>2</v>
      </c>
      <c r="D234" s="31">
        <v>14.22</v>
      </c>
      <c r="E234" s="33">
        <f t="shared" si="205"/>
        <v>28.44</v>
      </c>
      <c r="F234" s="262" t="s">
        <v>165</v>
      </c>
      <c r="G234" s="70"/>
      <c r="H234" s="30">
        <f t="shared" si="206"/>
        <v>0</v>
      </c>
      <c r="I234" s="36">
        <f t="shared" si="207"/>
        <v>0</v>
      </c>
      <c r="J234" s="30">
        <v>3</v>
      </c>
      <c r="K234" s="38">
        <f t="shared" si="208"/>
        <v>5.6879999999999997</v>
      </c>
      <c r="L234" s="33">
        <f t="shared" si="209"/>
        <v>17.064</v>
      </c>
      <c r="N234" s="220"/>
      <c r="O234" s="70"/>
      <c r="P234" s="71"/>
      <c r="Q234" s="33">
        <f t="shared" si="210"/>
        <v>0</v>
      </c>
      <c r="R234" s="220"/>
      <c r="S234" s="70"/>
      <c r="T234" s="30">
        <f t="shared" si="211"/>
        <v>0</v>
      </c>
      <c r="U234" s="36">
        <f t="shared" si="212"/>
        <v>0</v>
      </c>
      <c r="V234" s="30"/>
      <c r="W234" s="38">
        <f t="shared" si="213"/>
        <v>5.6879999999999997</v>
      </c>
      <c r="X234" s="33">
        <f t="shared" si="214"/>
        <v>0</v>
      </c>
    </row>
    <row r="235" spans="1:24" ht="15.75" x14ac:dyDescent="0.25">
      <c r="A235" s="312"/>
      <c r="B235" s="228" t="s">
        <v>94</v>
      </c>
      <c r="C235" s="30"/>
      <c r="D235" s="31"/>
      <c r="E235" s="33">
        <f t="shared" si="205"/>
        <v>0</v>
      </c>
      <c r="F235" s="259" t="s">
        <v>175</v>
      </c>
      <c r="G235" s="30"/>
      <c r="H235" s="30">
        <f t="shared" si="206"/>
        <v>0</v>
      </c>
      <c r="I235" s="36">
        <f t="shared" si="207"/>
        <v>0</v>
      </c>
      <c r="J235" s="30">
        <v>3</v>
      </c>
      <c r="K235" s="38">
        <f t="shared" si="208"/>
        <v>5.6879999999999997</v>
      </c>
      <c r="L235" s="33">
        <f t="shared" si="209"/>
        <v>17.064</v>
      </c>
      <c r="N235" s="228" t="s">
        <v>94</v>
      </c>
      <c r="O235" s="30"/>
      <c r="P235" s="31"/>
      <c r="Q235" s="33">
        <f t="shared" si="210"/>
        <v>0</v>
      </c>
      <c r="R235" s="228" t="s">
        <v>94</v>
      </c>
      <c r="S235" s="30"/>
      <c r="T235" s="30">
        <f t="shared" si="211"/>
        <v>0</v>
      </c>
      <c r="U235" s="36">
        <f t="shared" si="212"/>
        <v>0</v>
      </c>
      <c r="V235" s="30"/>
      <c r="W235" s="38">
        <f t="shared" si="213"/>
        <v>5.6879999999999997</v>
      </c>
      <c r="X235" s="33">
        <f t="shared" si="214"/>
        <v>0</v>
      </c>
    </row>
    <row r="236" spans="1:24" ht="15.75" x14ac:dyDescent="0.25">
      <c r="A236" s="312"/>
      <c r="B236" s="259" t="s">
        <v>175</v>
      </c>
      <c r="C236" s="52">
        <v>2</v>
      </c>
      <c r="D236" s="53">
        <v>14.22</v>
      </c>
      <c r="E236" s="33">
        <f t="shared" si="205"/>
        <v>28.44</v>
      </c>
      <c r="F236" s="102"/>
      <c r="G236" s="52"/>
      <c r="H236" s="30">
        <f t="shared" si="206"/>
        <v>0</v>
      </c>
      <c r="I236" s="36">
        <f t="shared" si="207"/>
        <v>0</v>
      </c>
      <c r="J236" s="30"/>
      <c r="K236" s="38">
        <f t="shared" si="208"/>
        <v>5.6879999999999997</v>
      </c>
      <c r="L236" s="33">
        <f t="shared" si="209"/>
        <v>0</v>
      </c>
      <c r="N236" s="102"/>
      <c r="O236" s="52"/>
      <c r="P236" s="53"/>
      <c r="Q236" s="33">
        <f t="shared" si="210"/>
        <v>0</v>
      </c>
      <c r="R236" s="102"/>
      <c r="S236" s="52"/>
      <c r="T236" s="30">
        <f t="shared" si="211"/>
        <v>0</v>
      </c>
      <c r="U236" s="36">
        <f t="shared" si="212"/>
        <v>0</v>
      </c>
      <c r="V236" s="30"/>
      <c r="W236" s="38">
        <f t="shared" si="213"/>
        <v>5.6879999999999997</v>
      </c>
      <c r="X236" s="33">
        <f t="shared" si="214"/>
        <v>0</v>
      </c>
    </row>
    <row r="237" spans="1:24" ht="15.75" x14ac:dyDescent="0.25">
      <c r="A237" s="312"/>
      <c r="B237" s="230"/>
      <c r="C237" s="104"/>
      <c r="D237" s="105"/>
      <c r="E237" s="33">
        <f t="shared" si="205"/>
        <v>0</v>
      </c>
      <c r="F237" s="103"/>
      <c r="G237" s="104"/>
      <c r="H237" s="30">
        <f t="shared" si="206"/>
        <v>0</v>
      </c>
      <c r="I237" s="36">
        <f t="shared" si="207"/>
        <v>0</v>
      </c>
      <c r="J237" s="30"/>
      <c r="K237" s="38">
        <f t="shared" si="208"/>
        <v>5.6879999999999997</v>
      </c>
      <c r="L237" s="33">
        <f t="shared" si="209"/>
        <v>0</v>
      </c>
      <c r="N237" s="103"/>
      <c r="O237" s="104"/>
      <c r="P237" s="105"/>
      <c r="Q237" s="33">
        <f t="shared" si="210"/>
        <v>0</v>
      </c>
      <c r="R237" s="103"/>
      <c r="S237" s="104"/>
      <c r="T237" s="30">
        <f t="shared" si="211"/>
        <v>0</v>
      </c>
      <c r="U237" s="36">
        <f t="shared" si="212"/>
        <v>0</v>
      </c>
      <c r="V237" s="30"/>
      <c r="W237" s="38">
        <f t="shared" si="213"/>
        <v>5.6879999999999997</v>
      </c>
      <c r="X237" s="33">
        <f t="shared" si="214"/>
        <v>0</v>
      </c>
    </row>
    <row r="238" spans="1:24" ht="15.75" x14ac:dyDescent="0.25">
      <c r="A238" s="312"/>
      <c r="B238" s="220"/>
      <c r="C238" s="70"/>
      <c r="D238" s="71"/>
      <c r="E238" s="33">
        <f t="shared" si="205"/>
        <v>0</v>
      </c>
      <c r="F238" s="69"/>
      <c r="G238" s="70"/>
      <c r="H238" s="30">
        <f t="shared" si="206"/>
        <v>0</v>
      </c>
      <c r="I238" s="36">
        <f t="shared" si="207"/>
        <v>0</v>
      </c>
      <c r="J238" s="30"/>
      <c r="K238" s="38">
        <f t="shared" si="208"/>
        <v>5.6879999999999997</v>
      </c>
      <c r="L238" s="33">
        <f t="shared" si="209"/>
        <v>0</v>
      </c>
      <c r="N238" s="69"/>
      <c r="O238" s="70"/>
      <c r="P238" s="71"/>
      <c r="Q238" s="33">
        <f t="shared" si="210"/>
        <v>0</v>
      </c>
      <c r="R238" s="69"/>
      <c r="S238" s="70"/>
      <c r="T238" s="30">
        <f t="shared" si="211"/>
        <v>0</v>
      </c>
      <c r="U238" s="36">
        <f t="shared" si="212"/>
        <v>0</v>
      </c>
      <c r="V238" s="30"/>
      <c r="W238" s="38">
        <f t="shared" si="213"/>
        <v>5.6879999999999997</v>
      </c>
      <c r="X238" s="33">
        <f t="shared" si="214"/>
        <v>0</v>
      </c>
    </row>
    <row r="239" spans="1:24" ht="15.75" x14ac:dyDescent="0.25">
      <c r="A239" s="312"/>
      <c r="B239" s="230"/>
      <c r="C239" s="104"/>
      <c r="D239" s="105"/>
      <c r="E239" s="33">
        <f t="shared" si="205"/>
        <v>0</v>
      </c>
      <c r="F239" s="103"/>
      <c r="G239" s="104"/>
      <c r="H239" s="30">
        <f t="shared" si="206"/>
        <v>0</v>
      </c>
      <c r="I239" s="36">
        <f t="shared" si="207"/>
        <v>0</v>
      </c>
      <c r="J239" s="30"/>
      <c r="K239" s="38">
        <f t="shared" si="208"/>
        <v>5.6879999999999997</v>
      </c>
      <c r="L239" s="33">
        <f t="shared" si="209"/>
        <v>0</v>
      </c>
      <c r="N239" s="103"/>
      <c r="O239" s="104"/>
      <c r="P239" s="105"/>
      <c r="Q239" s="33">
        <f t="shared" si="210"/>
        <v>0</v>
      </c>
      <c r="R239" s="103"/>
      <c r="S239" s="104"/>
      <c r="T239" s="30">
        <f t="shared" si="211"/>
        <v>0</v>
      </c>
      <c r="U239" s="36">
        <f t="shared" si="212"/>
        <v>0</v>
      </c>
      <c r="V239" s="30"/>
      <c r="W239" s="38">
        <f t="shared" si="213"/>
        <v>5.6879999999999997</v>
      </c>
      <c r="X239" s="33">
        <f t="shared" si="214"/>
        <v>0</v>
      </c>
    </row>
    <row r="240" spans="1:24" ht="15.75" x14ac:dyDescent="0.25">
      <c r="A240" s="312"/>
      <c r="B240" s="220"/>
      <c r="C240" s="70"/>
      <c r="D240" s="71"/>
      <c r="E240" s="33">
        <f t="shared" si="205"/>
        <v>0</v>
      </c>
      <c r="F240" s="69"/>
      <c r="G240" s="70"/>
      <c r="H240" s="30">
        <f t="shared" si="206"/>
        <v>0</v>
      </c>
      <c r="I240" s="36">
        <f t="shared" si="207"/>
        <v>0</v>
      </c>
      <c r="J240" s="30"/>
      <c r="K240" s="38">
        <f t="shared" si="208"/>
        <v>5.6879999999999997</v>
      </c>
      <c r="L240" s="33">
        <f t="shared" si="209"/>
        <v>0</v>
      </c>
      <c r="N240" s="69"/>
      <c r="O240" s="70"/>
      <c r="P240" s="71"/>
      <c r="Q240" s="33">
        <f t="shared" si="210"/>
        <v>0</v>
      </c>
      <c r="R240" s="69"/>
      <c r="S240" s="70"/>
      <c r="T240" s="30">
        <f t="shared" si="211"/>
        <v>0</v>
      </c>
      <c r="U240" s="36">
        <f t="shared" si="212"/>
        <v>0</v>
      </c>
      <c r="V240" s="30"/>
      <c r="W240" s="38">
        <f t="shared" si="213"/>
        <v>5.6879999999999997</v>
      </c>
      <c r="X240" s="33">
        <f t="shared" si="214"/>
        <v>0</v>
      </c>
    </row>
    <row r="241" spans="1:24" ht="15.75" x14ac:dyDescent="0.25">
      <c r="A241" s="312"/>
      <c r="B241" s="230"/>
      <c r="C241" s="104"/>
      <c r="D241" s="105"/>
      <c r="E241" s="33">
        <f t="shared" si="205"/>
        <v>0</v>
      </c>
      <c r="F241" s="103"/>
      <c r="G241" s="104"/>
      <c r="H241" s="30">
        <f t="shared" si="206"/>
        <v>0</v>
      </c>
      <c r="I241" s="36">
        <f t="shared" si="207"/>
        <v>0</v>
      </c>
      <c r="J241" s="30"/>
      <c r="K241" s="38">
        <f t="shared" si="208"/>
        <v>5.6879999999999997</v>
      </c>
      <c r="L241" s="33">
        <f t="shared" si="209"/>
        <v>0</v>
      </c>
      <c r="N241" s="103"/>
      <c r="O241" s="104"/>
      <c r="P241" s="105"/>
      <c r="Q241" s="33">
        <f t="shared" si="210"/>
        <v>0</v>
      </c>
      <c r="R241" s="103"/>
      <c r="S241" s="104"/>
      <c r="T241" s="30">
        <f t="shared" si="211"/>
        <v>0</v>
      </c>
      <c r="U241" s="36">
        <f t="shared" si="212"/>
        <v>0</v>
      </c>
      <c r="V241" s="30"/>
      <c r="W241" s="38">
        <f t="shared" si="213"/>
        <v>5.6879999999999997</v>
      </c>
      <c r="X241" s="33">
        <f t="shared" si="214"/>
        <v>0</v>
      </c>
    </row>
    <row r="242" spans="1:24" ht="15.75" x14ac:dyDescent="0.25">
      <c r="A242" s="312"/>
      <c r="B242" s="220"/>
      <c r="C242" s="70"/>
      <c r="D242" s="71"/>
      <c r="E242" s="33">
        <f t="shared" si="205"/>
        <v>0</v>
      </c>
      <c r="F242" s="69"/>
      <c r="G242" s="70"/>
      <c r="H242" s="30">
        <f t="shared" si="206"/>
        <v>0</v>
      </c>
      <c r="I242" s="36">
        <f t="shared" si="207"/>
        <v>0</v>
      </c>
      <c r="J242" s="30"/>
      <c r="K242" s="38">
        <f t="shared" si="208"/>
        <v>5.6879999999999997</v>
      </c>
      <c r="L242" s="33">
        <f t="shared" si="209"/>
        <v>0</v>
      </c>
      <c r="N242" s="69"/>
      <c r="O242" s="70"/>
      <c r="P242" s="71"/>
      <c r="Q242" s="33">
        <f t="shared" si="210"/>
        <v>0</v>
      </c>
      <c r="R242" s="69"/>
      <c r="S242" s="70"/>
      <c r="T242" s="30">
        <f t="shared" si="211"/>
        <v>0</v>
      </c>
      <c r="U242" s="36">
        <f t="shared" si="212"/>
        <v>0</v>
      </c>
      <c r="V242" s="30"/>
      <c r="W242" s="38">
        <f t="shared" si="213"/>
        <v>5.6879999999999997</v>
      </c>
      <c r="X242" s="33">
        <f t="shared" si="214"/>
        <v>0</v>
      </c>
    </row>
    <row r="243" spans="1:24" ht="15.75" x14ac:dyDescent="0.25">
      <c r="A243" s="312"/>
      <c r="B243" s="230"/>
      <c r="C243" s="104"/>
      <c r="D243" s="105"/>
      <c r="E243" s="33">
        <f t="shared" si="205"/>
        <v>0</v>
      </c>
      <c r="F243" s="103"/>
      <c r="G243" s="104"/>
      <c r="H243" s="30">
        <f t="shared" si="206"/>
        <v>0</v>
      </c>
      <c r="I243" s="36">
        <f t="shared" si="207"/>
        <v>0</v>
      </c>
      <c r="J243" s="30"/>
      <c r="K243" s="38">
        <f t="shared" si="208"/>
        <v>5.6879999999999997</v>
      </c>
      <c r="L243" s="33">
        <f t="shared" si="209"/>
        <v>0</v>
      </c>
      <c r="N243" s="103"/>
      <c r="O243" s="104"/>
      <c r="P243" s="105"/>
      <c r="Q243" s="33">
        <f t="shared" si="210"/>
        <v>0</v>
      </c>
      <c r="R243" s="103"/>
      <c r="S243" s="104"/>
      <c r="T243" s="30">
        <f t="shared" si="211"/>
        <v>0</v>
      </c>
      <c r="U243" s="36">
        <f t="shared" si="212"/>
        <v>0</v>
      </c>
      <c r="V243" s="30"/>
      <c r="W243" s="38">
        <f t="shared" si="213"/>
        <v>5.6879999999999997</v>
      </c>
      <c r="X243" s="33">
        <f t="shared" si="214"/>
        <v>0</v>
      </c>
    </row>
    <row r="244" spans="1:24" ht="15.75" x14ac:dyDescent="0.25">
      <c r="A244" s="312"/>
      <c r="B244" s="220"/>
      <c r="C244" s="70"/>
      <c r="D244" s="71"/>
      <c r="E244" s="33">
        <f t="shared" si="205"/>
        <v>0</v>
      </c>
      <c r="F244" s="69"/>
      <c r="G244" s="70"/>
      <c r="H244" s="30">
        <f t="shared" si="206"/>
        <v>0</v>
      </c>
      <c r="I244" s="36">
        <f t="shared" si="207"/>
        <v>0</v>
      </c>
      <c r="J244" s="30"/>
      <c r="K244" s="38">
        <f t="shared" si="208"/>
        <v>5.6879999999999997</v>
      </c>
      <c r="L244" s="33">
        <f t="shared" si="209"/>
        <v>0</v>
      </c>
      <c r="N244" s="69"/>
      <c r="O244" s="70"/>
      <c r="P244" s="71"/>
      <c r="Q244" s="33">
        <f t="shared" si="210"/>
        <v>0</v>
      </c>
      <c r="R244" s="69"/>
      <c r="S244" s="70"/>
      <c r="T244" s="30">
        <f t="shared" si="211"/>
        <v>0</v>
      </c>
      <c r="U244" s="36">
        <f t="shared" si="212"/>
        <v>0</v>
      </c>
      <c r="V244" s="30"/>
      <c r="W244" s="38">
        <f t="shared" si="213"/>
        <v>5.6879999999999997</v>
      </c>
      <c r="X244" s="33">
        <f t="shared" si="214"/>
        <v>0</v>
      </c>
    </row>
    <row r="245" spans="1:24" ht="15.75" x14ac:dyDescent="0.25">
      <c r="A245" s="312"/>
      <c r="B245" s="230"/>
      <c r="C245" s="104"/>
      <c r="D245" s="105"/>
      <c r="E245" s="33">
        <f t="shared" si="205"/>
        <v>0</v>
      </c>
      <c r="F245" s="103"/>
      <c r="G245" s="104"/>
      <c r="H245" s="30">
        <f t="shared" si="206"/>
        <v>0</v>
      </c>
      <c r="I245" s="36">
        <f t="shared" si="207"/>
        <v>0</v>
      </c>
      <c r="J245" s="30"/>
      <c r="K245" s="38">
        <f t="shared" si="208"/>
        <v>5.6879999999999997</v>
      </c>
      <c r="L245" s="33">
        <f t="shared" si="209"/>
        <v>0</v>
      </c>
      <c r="N245" s="103"/>
      <c r="O245" s="104"/>
      <c r="P245" s="105"/>
      <c r="Q245" s="33">
        <f t="shared" si="210"/>
        <v>0</v>
      </c>
      <c r="R245" s="103"/>
      <c r="S245" s="104"/>
      <c r="T245" s="30">
        <f t="shared" si="211"/>
        <v>0</v>
      </c>
      <c r="U245" s="36">
        <f t="shared" si="212"/>
        <v>0</v>
      </c>
      <c r="V245" s="30"/>
      <c r="W245" s="38">
        <f t="shared" si="213"/>
        <v>5.6879999999999997</v>
      </c>
      <c r="X245" s="33">
        <f t="shared" si="214"/>
        <v>0</v>
      </c>
    </row>
    <row r="246" spans="1:24" ht="15.75" x14ac:dyDescent="0.25">
      <c r="A246" s="312"/>
      <c r="B246" s="220"/>
      <c r="C246" s="70"/>
      <c r="D246" s="71"/>
      <c r="E246" s="95">
        <f t="shared" si="205"/>
        <v>0</v>
      </c>
      <c r="F246" s="69"/>
      <c r="G246" s="70"/>
      <c r="H246" s="30">
        <f t="shared" si="206"/>
        <v>0</v>
      </c>
      <c r="I246" s="36">
        <f t="shared" si="207"/>
        <v>0</v>
      </c>
      <c r="J246" s="30"/>
      <c r="K246" s="38">
        <f t="shared" si="208"/>
        <v>5.6879999999999997</v>
      </c>
      <c r="L246" s="33">
        <f t="shared" si="209"/>
        <v>0</v>
      </c>
      <c r="N246" s="69"/>
      <c r="O246" s="70"/>
      <c r="P246" s="71"/>
      <c r="Q246" s="95">
        <f t="shared" si="210"/>
        <v>0</v>
      </c>
      <c r="R246" s="69"/>
      <c r="S246" s="70"/>
      <c r="T246" s="30">
        <f t="shared" si="211"/>
        <v>0</v>
      </c>
      <c r="U246" s="36">
        <f t="shared" si="212"/>
        <v>0</v>
      </c>
      <c r="V246" s="30"/>
      <c r="W246" s="38">
        <f t="shared" si="213"/>
        <v>5.6879999999999997</v>
      </c>
      <c r="X246" s="33">
        <f t="shared" si="214"/>
        <v>0</v>
      </c>
    </row>
    <row r="247" spans="1:24" x14ac:dyDescent="0.25">
      <c r="A247" s="312"/>
      <c r="B247" s="214" t="s">
        <v>97</v>
      </c>
      <c r="C247" s="22"/>
      <c r="D247" s="22"/>
      <c r="E247" s="23"/>
      <c r="F247" s="24"/>
      <c r="G247" s="22"/>
      <c r="H247" s="22"/>
      <c r="I247" s="22"/>
      <c r="J247" s="22"/>
      <c r="K247" s="22"/>
      <c r="L247" s="23"/>
      <c r="N247" s="194" t="s">
        <v>97</v>
      </c>
      <c r="O247" s="25"/>
      <c r="P247" s="25"/>
      <c r="Q247" s="26"/>
      <c r="R247" s="27"/>
      <c r="S247" s="25"/>
      <c r="T247" s="25"/>
      <c r="U247" s="25"/>
      <c r="V247" s="25"/>
      <c r="W247" s="25"/>
      <c r="X247" s="26"/>
    </row>
    <row r="248" spans="1:24" ht="15.75" x14ac:dyDescent="0.25">
      <c r="A248" s="312"/>
      <c r="B248" s="231" t="s">
        <v>98</v>
      </c>
      <c r="C248" s="107">
        <f>Production_Revenue!K19</f>
        <v>528</v>
      </c>
      <c r="D248" s="108">
        <v>0.01</v>
      </c>
      <c r="E248" s="101">
        <f t="shared" ref="E248:E250" si="215">D248*C248</f>
        <v>5.28</v>
      </c>
      <c r="F248" s="109" t="s">
        <v>51</v>
      </c>
      <c r="G248" s="107"/>
      <c r="H248" s="30">
        <f t="shared" ref="H248:H250" si="216">$AB$7</f>
        <v>0</v>
      </c>
      <c r="I248" s="36">
        <f t="shared" ref="I248:I250" si="217">H248*G248</f>
        <v>0</v>
      </c>
      <c r="J248" s="30"/>
      <c r="K248" s="38">
        <f t="shared" ref="K248:K250" si="218">$AB$8</f>
        <v>5.6879999999999997</v>
      </c>
      <c r="L248" s="33">
        <f t="shared" ref="L248:L250" si="219">J248*K248</f>
        <v>0</v>
      </c>
      <c r="N248" s="231" t="s">
        <v>98</v>
      </c>
      <c r="O248" s="107">
        <f>Production_Revenue!K20</f>
        <v>704</v>
      </c>
      <c r="P248" s="108">
        <v>0.01</v>
      </c>
      <c r="Q248" s="101">
        <f t="shared" ref="Q248:Q250" si="220">P248*O248</f>
        <v>7.04</v>
      </c>
      <c r="R248" s="231" t="s">
        <v>98</v>
      </c>
      <c r="S248" s="107"/>
      <c r="T248" s="30">
        <f t="shared" ref="T248:T250" si="221">$AB$7</f>
        <v>0</v>
      </c>
      <c r="U248" s="36">
        <f t="shared" ref="U248:U250" si="222">T248*S248</f>
        <v>0</v>
      </c>
      <c r="V248" s="30"/>
      <c r="W248" s="38">
        <f t="shared" ref="W248:W250" si="223">$AB$8</f>
        <v>5.6879999999999997</v>
      </c>
      <c r="X248" s="33">
        <f t="shared" ref="X248:X250" si="224">V248*W248</f>
        <v>0</v>
      </c>
    </row>
    <row r="249" spans="1:24" ht="15.75" x14ac:dyDescent="0.25">
      <c r="A249" s="312"/>
      <c r="B249" s="232" t="s">
        <v>99</v>
      </c>
      <c r="C249" s="70"/>
      <c r="D249" s="71"/>
      <c r="E249" s="33">
        <f t="shared" si="215"/>
        <v>0</v>
      </c>
      <c r="F249" s="69"/>
      <c r="G249" s="70"/>
      <c r="H249" s="30">
        <f t="shared" si="216"/>
        <v>0</v>
      </c>
      <c r="I249" s="36">
        <f t="shared" si="217"/>
        <v>0</v>
      </c>
      <c r="J249" s="30"/>
      <c r="K249" s="38">
        <f t="shared" si="218"/>
        <v>5.6879999999999997</v>
      </c>
      <c r="L249" s="33">
        <f t="shared" si="219"/>
        <v>0</v>
      </c>
      <c r="N249" s="232" t="s">
        <v>99</v>
      </c>
      <c r="O249" s="70"/>
      <c r="P249" s="71"/>
      <c r="Q249" s="33">
        <f t="shared" si="220"/>
        <v>0</v>
      </c>
      <c r="R249" s="232" t="s">
        <v>99</v>
      </c>
      <c r="S249" s="70"/>
      <c r="T249" s="30">
        <f t="shared" si="221"/>
        <v>0</v>
      </c>
      <c r="U249" s="36">
        <f t="shared" si="222"/>
        <v>0</v>
      </c>
      <c r="V249" s="30"/>
      <c r="W249" s="38">
        <f t="shared" si="223"/>
        <v>5.6879999999999997</v>
      </c>
      <c r="X249" s="33">
        <f t="shared" si="224"/>
        <v>0</v>
      </c>
    </row>
    <row r="250" spans="1:24" ht="30" x14ac:dyDescent="0.25">
      <c r="A250" s="312"/>
      <c r="B250" s="233" t="s">
        <v>100</v>
      </c>
      <c r="C250" s="104"/>
      <c r="D250" s="105"/>
      <c r="E250" s="33">
        <f t="shared" si="215"/>
        <v>0</v>
      </c>
      <c r="F250" s="110" t="s">
        <v>52</v>
      </c>
      <c r="G250" s="52"/>
      <c r="H250" s="30">
        <f t="shared" si="216"/>
        <v>0</v>
      </c>
      <c r="I250" s="36">
        <f t="shared" si="217"/>
        <v>0</v>
      </c>
      <c r="J250" s="30"/>
      <c r="K250" s="38">
        <f t="shared" si="218"/>
        <v>5.6879999999999997</v>
      </c>
      <c r="L250" s="33">
        <f t="shared" si="219"/>
        <v>0</v>
      </c>
      <c r="N250" s="233" t="s">
        <v>100</v>
      </c>
      <c r="O250" s="104"/>
      <c r="P250" s="105"/>
      <c r="Q250" s="33">
        <f t="shared" si="220"/>
        <v>0</v>
      </c>
      <c r="R250" s="233" t="s">
        <v>100</v>
      </c>
      <c r="S250" s="52"/>
      <c r="T250" s="30">
        <f t="shared" si="221"/>
        <v>0</v>
      </c>
      <c r="U250" s="36">
        <f t="shared" si="222"/>
        <v>0</v>
      </c>
      <c r="V250" s="30"/>
      <c r="W250" s="38">
        <f t="shared" si="223"/>
        <v>5.6879999999999997</v>
      </c>
      <c r="X250" s="33">
        <f t="shared" si="224"/>
        <v>0</v>
      </c>
    </row>
    <row r="251" spans="1:24" ht="15.75" thickBot="1" x14ac:dyDescent="0.3">
      <c r="A251" s="312"/>
      <c r="B251" s="111" t="s">
        <v>41</v>
      </c>
      <c r="C251" s="112"/>
      <c r="D251" s="112"/>
      <c r="E251" s="114">
        <f>SUM(E215:E230,E232:E246,E248:E250)</f>
        <v>90.600000000000009</v>
      </c>
      <c r="F251" s="116" t="s">
        <v>41</v>
      </c>
      <c r="G251" s="112">
        <f>SUM(G215:G250)</f>
        <v>0</v>
      </c>
      <c r="H251" s="112"/>
      <c r="I251" s="114">
        <f>SUM(I215:I230,I232:I246,I248:I250)</f>
        <v>0</v>
      </c>
      <c r="J251" s="112">
        <f>SUM(J215:J250)</f>
        <v>9</v>
      </c>
      <c r="K251" s="118"/>
      <c r="L251" s="114">
        <f>SUM(L215:L230,L232:L246,L248:L250)</f>
        <v>51.192</v>
      </c>
      <c r="N251" s="119" t="s">
        <v>41</v>
      </c>
      <c r="O251" s="120"/>
      <c r="P251" s="120"/>
      <c r="Q251" s="121">
        <f>SUM(Q215:Q230,Q232:Q246,Q248:Q250)</f>
        <v>7.04</v>
      </c>
      <c r="R251" s="122" t="s">
        <v>41</v>
      </c>
      <c r="S251" s="120">
        <f>SUM(S215:S250)</f>
        <v>0</v>
      </c>
      <c r="T251" s="120"/>
      <c r="U251" s="121">
        <f>SUM(U215:U230,U232:U246,U248:U250)</f>
        <v>0</v>
      </c>
      <c r="V251" s="120">
        <f>SUM(V215:V250)</f>
        <v>0</v>
      </c>
      <c r="W251" s="123"/>
      <c r="X251" s="121">
        <f>SUM(X215:X230,X232:X246,X248:X250)</f>
        <v>0</v>
      </c>
    </row>
    <row r="252" spans="1:24" x14ac:dyDescent="0.25">
      <c r="A252" s="313"/>
      <c r="B252" s="125"/>
      <c r="C252" s="125"/>
      <c r="D252" s="125"/>
      <c r="E252" s="125"/>
      <c r="F252" s="125"/>
      <c r="G252" s="125"/>
      <c r="H252" s="125"/>
      <c r="I252" s="125"/>
      <c r="J252" s="125"/>
      <c r="K252" s="125"/>
      <c r="L252" s="125"/>
      <c r="N252" s="85"/>
      <c r="O252" s="85"/>
      <c r="P252" s="85"/>
      <c r="Q252" s="85"/>
      <c r="R252" s="85"/>
      <c r="S252" s="85"/>
      <c r="T252" s="85"/>
      <c r="U252" s="85"/>
      <c r="V252" s="85"/>
      <c r="W252" s="85"/>
      <c r="X252" s="85"/>
    </row>
    <row r="253" spans="1:24" ht="15.75" thickBot="1" x14ac:dyDescent="0.3"/>
    <row r="254" spans="1:24" ht="15" customHeight="1" x14ac:dyDescent="0.25">
      <c r="A254" s="311" t="s">
        <v>131</v>
      </c>
      <c r="B254" s="314" t="s">
        <v>123</v>
      </c>
      <c r="C254" s="316" t="s">
        <v>157</v>
      </c>
      <c r="D254" s="317"/>
      <c r="E254" s="318"/>
      <c r="F254" s="319" t="s">
        <v>124</v>
      </c>
      <c r="G254" s="324" t="s">
        <v>20</v>
      </c>
      <c r="H254" s="322"/>
      <c r="I254" s="322"/>
      <c r="J254" s="322"/>
      <c r="K254" s="322"/>
      <c r="L254" s="323"/>
      <c r="N254" s="325" t="s">
        <v>123</v>
      </c>
      <c r="O254" s="327" t="s">
        <v>19</v>
      </c>
      <c r="P254" s="322"/>
      <c r="Q254" s="323"/>
      <c r="R254" s="325" t="s">
        <v>124</v>
      </c>
      <c r="S254" s="321" t="s">
        <v>20</v>
      </c>
      <c r="T254" s="322"/>
      <c r="U254" s="322"/>
      <c r="V254" s="322"/>
      <c r="W254" s="322"/>
      <c r="X254" s="323"/>
    </row>
    <row r="255" spans="1:24" ht="30" x14ac:dyDescent="0.25">
      <c r="A255" s="312"/>
      <c r="B255" s="315"/>
      <c r="C255" s="212" t="s">
        <v>23</v>
      </c>
      <c r="D255" s="254" t="s">
        <v>155</v>
      </c>
      <c r="E255" s="213" t="s">
        <v>24</v>
      </c>
      <c r="F255" s="320"/>
      <c r="G255" s="239" t="s">
        <v>156</v>
      </c>
      <c r="H255" s="239" t="s">
        <v>102</v>
      </c>
      <c r="I255" s="239" t="s">
        <v>103</v>
      </c>
      <c r="J255" s="13" t="s">
        <v>27</v>
      </c>
      <c r="K255" s="16" t="s">
        <v>28</v>
      </c>
      <c r="L255" s="240" t="s">
        <v>104</v>
      </c>
      <c r="N255" s="326"/>
      <c r="O255" s="17" t="s">
        <v>23</v>
      </c>
      <c r="P255" s="239" t="s">
        <v>155</v>
      </c>
      <c r="Q255" s="19" t="s">
        <v>24</v>
      </c>
      <c r="R255" s="326"/>
      <c r="S255" s="239" t="s">
        <v>156</v>
      </c>
      <c r="T255" s="17" t="s">
        <v>26</v>
      </c>
      <c r="U255" s="239" t="s">
        <v>103</v>
      </c>
      <c r="V255" s="13" t="s">
        <v>27</v>
      </c>
      <c r="W255" s="16" t="s">
        <v>28</v>
      </c>
      <c r="X255" s="240" t="s">
        <v>104</v>
      </c>
    </row>
    <row r="256" spans="1:24" x14ac:dyDescent="0.25">
      <c r="A256" s="312"/>
      <c r="B256" s="214" t="s">
        <v>95</v>
      </c>
      <c r="C256" s="22"/>
      <c r="D256" s="22"/>
      <c r="E256" s="23"/>
      <c r="F256" s="24"/>
      <c r="G256" s="22"/>
      <c r="H256" s="22"/>
      <c r="I256" s="22"/>
      <c r="J256" s="22"/>
      <c r="K256" s="22"/>
      <c r="L256" s="23"/>
      <c r="N256" s="194" t="s">
        <v>95</v>
      </c>
      <c r="O256" s="25"/>
      <c r="P256" s="25"/>
      <c r="Q256" s="26"/>
      <c r="R256" s="27"/>
      <c r="S256" s="25"/>
      <c r="T256" s="25"/>
      <c r="U256" s="25"/>
      <c r="V256" s="25"/>
      <c r="W256" s="25"/>
      <c r="X256" s="26"/>
    </row>
    <row r="257" spans="1:24" ht="15.75" x14ac:dyDescent="0.25">
      <c r="A257" s="312"/>
      <c r="B257" s="228" t="s">
        <v>93</v>
      </c>
      <c r="C257" s="30"/>
      <c r="D257" s="31"/>
      <c r="E257" s="33">
        <f t="shared" ref="E257:E261" si="225">D257*C257</f>
        <v>0</v>
      </c>
      <c r="F257" s="34" t="s">
        <v>55</v>
      </c>
      <c r="G257" s="30"/>
      <c r="H257" s="30">
        <f t="shared" ref="H257:H272" si="226">$AB$7</f>
        <v>0</v>
      </c>
      <c r="I257" s="36">
        <f t="shared" ref="I257:I272" si="227">H257*G257</f>
        <v>0</v>
      </c>
      <c r="J257" s="30"/>
      <c r="K257" s="38">
        <f t="shared" ref="K257:K272" si="228">$AB$8</f>
        <v>5.6879999999999997</v>
      </c>
      <c r="L257" s="33">
        <f t="shared" ref="L257:L272" si="229">J257*K257</f>
        <v>0</v>
      </c>
      <c r="N257" s="228" t="s">
        <v>93</v>
      </c>
      <c r="O257" s="30"/>
      <c r="P257" s="31"/>
      <c r="Q257" s="33">
        <f t="shared" ref="Q257:Q261" si="230">P257*O257</f>
        <v>0</v>
      </c>
      <c r="R257" s="228" t="s">
        <v>93</v>
      </c>
      <c r="S257" s="30"/>
      <c r="T257" s="30">
        <f t="shared" ref="T257:T272" si="231">$AB$7</f>
        <v>0</v>
      </c>
      <c r="U257" s="36">
        <f t="shared" ref="U257:U272" si="232">T257*S257</f>
        <v>0</v>
      </c>
      <c r="V257" s="30"/>
      <c r="W257" s="38">
        <f t="shared" ref="W257:W272" si="233">$AB$8</f>
        <v>5.6879999999999997</v>
      </c>
      <c r="X257" s="33">
        <f t="shared" ref="X257:X272" si="234">V257*W257</f>
        <v>0</v>
      </c>
    </row>
    <row r="258" spans="1:24" ht="15.75" x14ac:dyDescent="0.25">
      <c r="A258" s="312"/>
      <c r="B258" s="218" t="s">
        <v>42</v>
      </c>
      <c r="C258" s="52"/>
      <c r="D258" s="53"/>
      <c r="E258" s="33">
        <f t="shared" si="225"/>
        <v>0</v>
      </c>
      <c r="F258" s="54"/>
      <c r="G258" s="52"/>
      <c r="H258" s="30">
        <f t="shared" si="226"/>
        <v>0</v>
      </c>
      <c r="I258" s="36">
        <f t="shared" si="227"/>
        <v>0</v>
      </c>
      <c r="J258" s="30"/>
      <c r="K258" s="38">
        <f t="shared" si="228"/>
        <v>5.6879999999999997</v>
      </c>
      <c r="L258" s="33">
        <f t="shared" si="229"/>
        <v>0</v>
      </c>
      <c r="N258" s="218" t="s">
        <v>42</v>
      </c>
      <c r="O258" s="52"/>
      <c r="P258" s="53"/>
      <c r="Q258" s="33">
        <f t="shared" si="230"/>
        <v>0</v>
      </c>
      <c r="R258" s="218" t="s">
        <v>42</v>
      </c>
      <c r="S258" s="52"/>
      <c r="T258" s="30">
        <f t="shared" si="231"/>
        <v>0</v>
      </c>
      <c r="U258" s="36">
        <f t="shared" si="232"/>
        <v>0</v>
      </c>
      <c r="V258" s="30"/>
      <c r="W258" s="38">
        <f t="shared" si="233"/>
        <v>5.6879999999999997</v>
      </c>
      <c r="X258" s="33">
        <f t="shared" si="234"/>
        <v>0</v>
      </c>
    </row>
    <row r="259" spans="1:24" ht="15.75" x14ac:dyDescent="0.25">
      <c r="A259" s="312"/>
      <c r="B259" s="219" t="s">
        <v>44</v>
      </c>
      <c r="C259" s="30"/>
      <c r="D259" s="31"/>
      <c r="E259" s="33">
        <f t="shared" si="225"/>
        <v>0</v>
      </c>
      <c r="F259" s="34"/>
      <c r="G259" s="30"/>
      <c r="H259" s="30">
        <f t="shared" si="226"/>
        <v>0</v>
      </c>
      <c r="I259" s="36">
        <f t="shared" si="227"/>
        <v>0</v>
      </c>
      <c r="J259" s="30"/>
      <c r="K259" s="38">
        <f t="shared" si="228"/>
        <v>5.6879999999999997</v>
      </c>
      <c r="L259" s="33">
        <f t="shared" si="229"/>
        <v>0</v>
      </c>
      <c r="N259" s="219" t="s">
        <v>44</v>
      </c>
      <c r="O259" s="30"/>
      <c r="P259" s="31"/>
      <c r="Q259" s="33">
        <f t="shared" si="230"/>
        <v>0</v>
      </c>
      <c r="R259" s="219" t="s">
        <v>44</v>
      </c>
      <c r="S259" s="30"/>
      <c r="T259" s="30">
        <f t="shared" si="231"/>
        <v>0</v>
      </c>
      <c r="U259" s="36">
        <f t="shared" si="232"/>
        <v>0</v>
      </c>
      <c r="V259" s="30"/>
      <c r="W259" s="38">
        <f t="shared" si="233"/>
        <v>5.6879999999999997</v>
      </c>
      <c r="X259" s="33">
        <f t="shared" si="234"/>
        <v>0</v>
      </c>
    </row>
    <row r="260" spans="1:24" ht="15.75" x14ac:dyDescent="0.25">
      <c r="A260" s="312"/>
      <c r="B260" s="220"/>
      <c r="C260" s="70"/>
      <c r="D260" s="71"/>
      <c r="E260" s="33">
        <f t="shared" si="225"/>
        <v>0</v>
      </c>
      <c r="F260" s="69"/>
      <c r="G260" s="70"/>
      <c r="H260" s="30">
        <f t="shared" si="226"/>
        <v>0</v>
      </c>
      <c r="I260" s="36">
        <f t="shared" si="227"/>
        <v>0</v>
      </c>
      <c r="J260" s="30"/>
      <c r="K260" s="38">
        <f t="shared" si="228"/>
        <v>5.6879999999999997</v>
      </c>
      <c r="L260" s="33">
        <f t="shared" si="229"/>
        <v>0</v>
      </c>
      <c r="N260" s="220"/>
      <c r="O260" s="70"/>
      <c r="P260" s="71"/>
      <c r="Q260" s="33">
        <f t="shared" si="230"/>
        <v>0</v>
      </c>
      <c r="R260" s="220"/>
      <c r="S260" s="70"/>
      <c r="T260" s="30">
        <f t="shared" si="231"/>
        <v>0</v>
      </c>
      <c r="U260" s="36">
        <f t="shared" si="232"/>
        <v>0</v>
      </c>
      <c r="V260" s="30"/>
      <c r="W260" s="38">
        <f t="shared" si="233"/>
        <v>5.6879999999999997</v>
      </c>
      <c r="X260" s="33">
        <f t="shared" si="234"/>
        <v>0</v>
      </c>
    </row>
    <row r="261" spans="1:24" ht="15.75" x14ac:dyDescent="0.25">
      <c r="A261" s="312"/>
      <c r="B261" s="221" t="s">
        <v>46</v>
      </c>
      <c r="C261" s="30"/>
      <c r="D261" s="31"/>
      <c r="E261" s="33">
        <f t="shared" si="225"/>
        <v>0</v>
      </c>
      <c r="F261" s="80"/>
      <c r="G261" s="30"/>
      <c r="H261" s="30">
        <f t="shared" si="226"/>
        <v>0</v>
      </c>
      <c r="I261" s="36">
        <f t="shared" si="227"/>
        <v>0</v>
      </c>
      <c r="J261" s="30"/>
      <c r="K261" s="38">
        <f t="shared" si="228"/>
        <v>5.6879999999999997</v>
      </c>
      <c r="L261" s="33">
        <f t="shared" si="229"/>
        <v>0</v>
      </c>
      <c r="N261" s="221" t="s">
        <v>46</v>
      </c>
      <c r="O261" s="30"/>
      <c r="P261" s="31"/>
      <c r="Q261" s="33">
        <f t="shared" si="230"/>
        <v>0</v>
      </c>
      <c r="R261" s="221" t="s">
        <v>46</v>
      </c>
      <c r="S261" s="30"/>
      <c r="T261" s="30">
        <f t="shared" si="231"/>
        <v>0</v>
      </c>
      <c r="U261" s="36">
        <f t="shared" si="232"/>
        <v>0</v>
      </c>
      <c r="V261" s="30"/>
      <c r="W261" s="38">
        <f t="shared" si="233"/>
        <v>5.6879999999999997</v>
      </c>
      <c r="X261" s="33">
        <f t="shared" si="234"/>
        <v>0</v>
      </c>
    </row>
    <row r="262" spans="1:24" ht="15.75" x14ac:dyDescent="0.25">
      <c r="A262" s="312"/>
      <c r="B262" s="220"/>
      <c r="C262" s="70"/>
      <c r="D262" s="71"/>
      <c r="E262" s="33"/>
      <c r="F262" s="69"/>
      <c r="G262" s="70"/>
      <c r="H262" s="30">
        <f t="shared" si="226"/>
        <v>0</v>
      </c>
      <c r="I262" s="36">
        <f t="shared" si="227"/>
        <v>0</v>
      </c>
      <c r="J262" s="30"/>
      <c r="K262" s="38">
        <f t="shared" si="228"/>
        <v>5.6879999999999997</v>
      </c>
      <c r="L262" s="33">
        <f t="shared" si="229"/>
        <v>0</v>
      </c>
      <c r="N262" s="220"/>
      <c r="O262" s="70"/>
      <c r="P262" s="71"/>
      <c r="Q262" s="33"/>
      <c r="R262" s="69"/>
      <c r="S262" s="70"/>
      <c r="T262" s="30">
        <f t="shared" si="231"/>
        <v>0</v>
      </c>
      <c r="U262" s="36">
        <f t="shared" si="232"/>
        <v>0</v>
      </c>
      <c r="V262" s="30"/>
      <c r="W262" s="38">
        <f t="shared" si="233"/>
        <v>5.6879999999999997</v>
      </c>
      <c r="X262" s="33">
        <f t="shared" si="234"/>
        <v>0</v>
      </c>
    </row>
    <row r="263" spans="1:24" ht="15.75" x14ac:dyDescent="0.25">
      <c r="A263" s="312"/>
      <c r="B263" s="221"/>
      <c r="C263" s="30"/>
      <c r="D263" s="31"/>
      <c r="E263" s="33"/>
      <c r="F263" s="80"/>
      <c r="G263" s="30"/>
      <c r="H263" s="30">
        <f t="shared" si="226"/>
        <v>0</v>
      </c>
      <c r="I263" s="36">
        <f t="shared" si="227"/>
        <v>0</v>
      </c>
      <c r="J263" s="30"/>
      <c r="K263" s="38">
        <f t="shared" si="228"/>
        <v>5.6879999999999997</v>
      </c>
      <c r="L263" s="33">
        <f t="shared" si="229"/>
        <v>0</v>
      </c>
      <c r="N263" s="79"/>
      <c r="O263" s="30"/>
      <c r="P263" s="31"/>
      <c r="Q263" s="33"/>
      <c r="R263" s="80"/>
      <c r="S263" s="30"/>
      <c r="T263" s="30">
        <f t="shared" si="231"/>
        <v>0</v>
      </c>
      <c r="U263" s="36">
        <f t="shared" si="232"/>
        <v>0</v>
      </c>
      <c r="V263" s="30"/>
      <c r="W263" s="38">
        <f t="shared" si="233"/>
        <v>5.6879999999999997</v>
      </c>
      <c r="X263" s="33">
        <f t="shared" si="234"/>
        <v>0</v>
      </c>
    </row>
    <row r="264" spans="1:24" ht="15.75" x14ac:dyDescent="0.25">
      <c r="A264" s="312"/>
      <c r="B264" s="220"/>
      <c r="C264" s="70"/>
      <c r="D264" s="71"/>
      <c r="E264" s="33"/>
      <c r="F264" s="69"/>
      <c r="G264" s="70"/>
      <c r="H264" s="30">
        <f t="shared" si="226"/>
        <v>0</v>
      </c>
      <c r="I264" s="36">
        <f t="shared" si="227"/>
        <v>0</v>
      </c>
      <c r="J264" s="30"/>
      <c r="K264" s="38">
        <f t="shared" si="228"/>
        <v>5.6879999999999997</v>
      </c>
      <c r="L264" s="33">
        <f t="shared" si="229"/>
        <v>0</v>
      </c>
      <c r="N264" s="69"/>
      <c r="O264" s="70"/>
      <c r="P264" s="71"/>
      <c r="Q264" s="33"/>
      <c r="R264" s="69"/>
      <c r="S264" s="70"/>
      <c r="T264" s="30">
        <f t="shared" si="231"/>
        <v>0</v>
      </c>
      <c r="U264" s="36">
        <f t="shared" si="232"/>
        <v>0</v>
      </c>
      <c r="V264" s="30"/>
      <c r="W264" s="38">
        <f t="shared" si="233"/>
        <v>5.6879999999999997</v>
      </c>
      <c r="X264" s="33">
        <f t="shared" si="234"/>
        <v>0</v>
      </c>
    </row>
    <row r="265" spans="1:24" ht="15.75" x14ac:dyDescent="0.25">
      <c r="A265" s="312"/>
      <c r="B265" s="221"/>
      <c r="C265" s="30"/>
      <c r="D265" s="31"/>
      <c r="E265" s="33"/>
      <c r="F265" s="80"/>
      <c r="G265" s="30"/>
      <c r="H265" s="30">
        <f t="shared" si="226"/>
        <v>0</v>
      </c>
      <c r="I265" s="36">
        <f t="shared" si="227"/>
        <v>0</v>
      </c>
      <c r="J265" s="30"/>
      <c r="K265" s="38">
        <f t="shared" si="228"/>
        <v>5.6879999999999997</v>
      </c>
      <c r="L265" s="33">
        <f t="shared" si="229"/>
        <v>0</v>
      </c>
      <c r="N265" s="79"/>
      <c r="O265" s="30"/>
      <c r="P265" s="31"/>
      <c r="Q265" s="33"/>
      <c r="R265" s="80"/>
      <c r="S265" s="30"/>
      <c r="T265" s="30">
        <f t="shared" si="231"/>
        <v>0</v>
      </c>
      <c r="U265" s="36">
        <f t="shared" si="232"/>
        <v>0</v>
      </c>
      <c r="V265" s="30"/>
      <c r="W265" s="38">
        <f t="shared" si="233"/>
        <v>5.6879999999999997</v>
      </c>
      <c r="X265" s="33">
        <f t="shared" si="234"/>
        <v>0</v>
      </c>
    </row>
    <row r="266" spans="1:24" ht="15.75" x14ac:dyDescent="0.25">
      <c r="A266" s="312"/>
      <c r="B266" s="220"/>
      <c r="C266" s="70"/>
      <c r="D266" s="71"/>
      <c r="E266" s="33"/>
      <c r="F266" s="69"/>
      <c r="G266" s="70"/>
      <c r="H266" s="30">
        <f t="shared" si="226"/>
        <v>0</v>
      </c>
      <c r="I266" s="36">
        <f t="shared" si="227"/>
        <v>0</v>
      </c>
      <c r="J266" s="30"/>
      <c r="K266" s="38">
        <f t="shared" si="228"/>
        <v>5.6879999999999997</v>
      </c>
      <c r="L266" s="33">
        <f t="shared" si="229"/>
        <v>0</v>
      </c>
      <c r="N266" s="69"/>
      <c r="O266" s="70"/>
      <c r="P266" s="71"/>
      <c r="Q266" s="33"/>
      <c r="R266" s="69"/>
      <c r="S266" s="70"/>
      <c r="T266" s="30">
        <f t="shared" si="231"/>
        <v>0</v>
      </c>
      <c r="U266" s="36">
        <f t="shared" si="232"/>
        <v>0</v>
      </c>
      <c r="V266" s="30"/>
      <c r="W266" s="38">
        <f t="shared" si="233"/>
        <v>5.6879999999999997</v>
      </c>
      <c r="X266" s="33">
        <f t="shared" si="234"/>
        <v>0</v>
      </c>
    </row>
    <row r="267" spans="1:24" ht="15.75" x14ac:dyDescent="0.25">
      <c r="A267" s="312"/>
      <c r="B267" s="222"/>
      <c r="C267" s="30"/>
      <c r="D267" s="31"/>
      <c r="E267" s="33">
        <f t="shared" ref="E267:E272" si="235">D267*C267</f>
        <v>0</v>
      </c>
      <c r="F267" s="81"/>
      <c r="G267" s="30"/>
      <c r="H267" s="30">
        <f t="shared" si="226"/>
        <v>0</v>
      </c>
      <c r="I267" s="36">
        <f t="shared" si="227"/>
        <v>0</v>
      </c>
      <c r="J267" s="30"/>
      <c r="K267" s="38">
        <f t="shared" si="228"/>
        <v>5.6879999999999997</v>
      </c>
      <c r="L267" s="33">
        <f t="shared" si="229"/>
        <v>0</v>
      </c>
      <c r="N267" s="81"/>
      <c r="O267" s="30"/>
      <c r="P267" s="31"/>
      <c r="Q267" s="33">
        <f t="shared" ref="Q267:Q272" si="236">P267*O267</f>
        <v>0</v>
      </c>
      <c r="R267" s="81"/>
      <c r="S267" s="30"/>
      <c r="T267" s="30">
        <f t="shared" si="231"/>
        <v>0</v>
      </c>
      <c r="U267" s="36">
        <f t="shared" si="232"/>
        <v>0</v>
      </c>
      <c r="V267" s="30"/>
      <c r="W267" s="38">
        <f t="shared" si="233"/>
        <v>5.6879999999999997</v>
      </c>
      <c r="X267" s="33">
        <f t="shared" si="234"/>
        <v>0</v>
      </c>
    </row>
    <row r="268" spans="1:24" ht="15.75" x14ac:dyDescent="0.25">
      <c r="A268" s="312"/>
      <c r="B268" s="220"/>
      <c r="C268" s="70"/>
      <c r="D268" s="71"/>
      <c r="E268" s="33">
        <f t="shared" si="235"/>
        <v>0</v>
      </c>
      <c r="F268" s="69"/>
      <c r="G268" s="70"/>
      <c r="H268" s="30">
        <f t="shared" si="226"/>
        <v>0</v>
      </c>
      <c r="I268" s="36">
        <f t="shared" si="227"/>
        <v>0</v>
      </c>
      <c r="J268" s="30"/>
      <c r="K268" s="38">
        <f t="shared" si="228"/>
        <v>5.6879999999999997</v>
      </c>
      <c r="L268" s="33">
        <f t="shared" si="229"/>
        <v>0</v>
      </c>
      <c r="N268" s="69"/>
      <c r="O268" s="70"/>
      <c r="P268" s="71"/>
      <c r="Q268" s="33">
        <f t="shared" si="236"/>
        <v>0</v>
      </c>
      <c r="R268" s="69"/>
      <c r="S268" s="70"/>
      <c r="T268" s="30">
        <f t="shared" si="231"/>
        <v>0</v>
      </c>
      <c r="U268" s="36">
        <f t="shared" si="232"/>
        <v>0</v>
      </c>
      <c r="V268" s="30"/>
      <c r="W268" s="38">
        <f t="shared" si="233"/>
        <v>5.6879999999999997</v>
      </c>
      <c r="X268" s="33">
        <f t="shared" si="234"/>
        <v>0</v>
      </c>
    </row>
    <row r="269" spans="1:24" ht="15.75" x14ac:dyDescent="0.25">
      <c r="A269" s="312"/>
      <c r="B269" s="222"/>
      <c r="C269" s="30"/>
      <c r="D269" s="31"/>
      <c r="E269" s="33">
        <f t="shared" si="235"/>
        <v>0</v>
      </c>
      <c r="F269" s="81"/>
      <c r="G269" s="30"/>
      <c r="H269" s="30">
        <f t="shared" si="226"/>
        <v>0</v>
      </c>
      <c r="I269" s="36">
        <f t="shared" si="227"/>
        <v>0</v>
      </c>
      <c r="J269" s="30"/>
      <c r="K269" s="38">
        <f t="shared" si="228"/>
        <v>5.6879999999999997</v>
      </c>
      <c r="L269" s="33">
        <f t="shared" si="229"/>
        <v>0</v>
      </c>
      <c r="N269" s="81"/>
      <c r="O269" s="30"/>
      <c r="P269" s="31"/>
      <c r="Q269" s="33">
        <f t="shared" si="236"/>
        <v>0</v>
      </c>
      <c r="R269" s="81"/>
      <c r="S269" s="30"/>
      <c r="T269" s="30">
        <f t="shared" si="231"/>
        <v>0</v>
      </c>
      <c r="U269" s="36">
        <f t="shared" si="232"/>
        <v>0</v>
      </c>
      <c r="V269" s="30"/>
      <c r="W269" s="38">
        <f t="shared" si="233"/>
        <v>5.6879999999999997</v>
      </c>
      <c r="X269" s="33">
        <f t="shared" si="234"/>
        <v>0</v>
      </c>
    </row>
    <row r="270" spans="1:24" ht="15.75" x14ac:dyDescent="0.25">
      <c r="A270" s="312"/>
      <c r="B270" s="220"/>
      <c r="C270" s="70"/>
      <c r="D270" s="71"/>
      <c r="E270" s="33">
        <f t="shared" si="235"/>
        <v>0</v>
      </c>
      <c r="F270" s="88"/>
      <c r="G270" s="52"/>
      <c r="H270" s="30">
        <f t="shared" si="226"/>
        <v>0</v>
      </c>
      <c r="I270" s="36">
        <f t="shared" si="227"/>
        <v>0</v>
      </c>
      <c r="J270" s="30"/>
      <c r="K270" s="38">
        <f t="shared" si="228"/>
        <v>5.6879999999999997</v>
      </c>
      <c r="L270" s="33">
        <f t="shared" si="229"/>
        <v>0</v>
      </c>
      <c r="N270" s="69"/>
      <c r="O270" s="70"/>
      <c r="P270" s="71"/>
      <c r="Q270" s="33">
        <f t="shared" si="236"/>
        <v>0</v>
      </c>
      <c r="R270" s="88"/>
      <c r="S270" s="52"/>
      <c r="T270" s="30">
        <f t="shared" si="231"/>
        <v>0</v>
      </c>
      <c r="U270" s="36">
        <f t="shared" si="232"/>
        <v>0</v>
      </c>
      <c r="V270" s="30"/>
      <c r="W270" s="38">
        <f t="shared" si="233"/>
        <v>5.6879999999999997</v>
      </c>
      <c r="X270" s="33">
        <f t="shared" si="234"/>
        <v>0</v>
      </c>
    </row>
    <row r="271" spans="1:24" ht="15.75" x14ac:dyDescent="0.25">
      <c r="A271" s="312"/>
      <c r="B271" s="222"/>
      <c r="C271" s="30"/>
      <c r="D271" s="31"/>
      <c r="E271" s="33">
        <f t="shared" si="235"/>
        <v>0</v>
      </c>
      <c r="F271" s="90"/>
      <c r="G271" s="30"/>
      <c r="H271" s="30">
        <f t="shared" si="226"/>
        <v>0</v>
      </c>
      <c r="I271" s="36">
        <f t="shared" si="227"/>
        <v>0</v>
      </c>
      <c r="J271" s="30"/>
      <c r="K271" s="38">
        <f t="shared" si="228"/>
        <v>5.6879999999999997</v>
      </c>
      <c r="L271" s="33">
        <f t="shared" si="229"/>
        <v>0</v>
      </c>
      <c r="N271" s="81"/>
      <c r="O271" s="30"/>
      <c r="P271" s="31"/>
      <c r="Q271" s="33">
        <f t="shared" si="236"/>
        <v>0</v>
      </c>
      <c r="R271" s="90"/>
      <c r="S271" s="30"/>
      <c r="T271" s="30">
        <f t="shared" si="231"/>
        <v>0</v>
      </c>
      <c r="U271" s="36">
        <f t="shared" si="232"/>
        <v>0</v>
      </c>
      <c r="V271" s="30"/>
      <c r="W271" s="38">
        <f t="shared" si="233"/>
        <v>5.6879999999999997</v>
      </c>
      <c r="X271" s="33">
        <f t="shared" si="234"/>
        <v>0</v>
      </c>
    </row>
    <row r="272" spans="1:24" ht="15.75" x14ac:dyDescent="0.25">
      <c r="A272" s="312"/>
      <c r="B272" s="220"/>
      <c r="C272" s="70"/>
      <c r="D272" s="71"/>
      <c r="E272" s="95">
        <f t="shared" si="235"/>
        <v>0</v>
      </c>
      <c r="F272" s="69"/>
      <c r="G272" s="70"/>
      <c r="H272" s="30">
        <f t="shared" si="226"/>
        <v>0</v>
      </c>
      <c r="I272" s="36">
        <f t="shared" si="227"/>
        <v>0</v>
      </c>
      <c r="J272" s="30"/>
      <c r="K272" s="38">
        <f t="shared" si="228"/>
        <v>5.6879999999999997</v>
      </c>
      <c r="L272" s="33">
        <f t="shared" si="229"/>
        <v>0</v>
      </c>
      <c r="N272" s="69"/>
      <c r="O272" s="70"/>
      <c r="P272" s="71"/>
      <c r="Q272" s="95">
        <f t="shared" si="236"/>
        <v>0</v>
      </c>
      <c r="R272" s="69"/>
      <c r="S272" s="70"/>
      <c r="T272" s="30">
        <f t="shared" si="231"/>
        <v>0</v>
      </c>
      <c r="U272" s="36">
        <f t="shared" si="232"/>
        <v>0</v>
      </c>
      <c r="V272" s="30"/>
      <c r="W272" s="38">
        <f t="shared" si="233"/>
        <v>5.6879999999999997</v>
      </c>
      <c r="X272" s="33">
        <f t="shared" si="234"/>
        <v>0</v>
      </c>
    </row>
    <row r="273" spans="1:24" x14ac:dyDescent="0.25">
      <c r="A273" s="312"/>
      <c r="B273" s="214" t="s">
        <v>96</v>
      </c>
      <c r="C273" s="22"/>
      <c r="D273" s="22"/>
      <c r="E273" s="23"/>
      <c r="F273" s="24"/>
      <c r="G273" s="22"/>
      <c r="H273" s="22"/>
      <c r="I273" s="22"/>
      <c r="J273" s="22"/>
      <c r="K273" s="22"/>
      <c r="L273" s="23"/>
      <c r="N273" s="194" t="s">
        <v>96</v>
      </c>
      <c r="O273" s="25"/>
      <c r="P273" s="25"/>
      <c r="Q273" s="26"/>
      <c r="R273" s="27"/>
      <c r="S273" s="25"/>
      <c r="T273" s="25"/>
      <c r="U273" s="25"/>
      <c r="V273" s="25"/>
      <c r="W273" s="25"/>
      <c r="X273" s="26"/>
    </row>
    <row r="274" spans="1:24" ht="15.75" x14ac:dyDescent="0.25">
      <c r="A274" s="312"/>
      <c r="B274" s="224" t="s">
        <v>92</v>
      </c>
      <c r="C274" s="99"/>
      <c r="D274" s="100"/>
      <c r="E274" s="101">
        <f t="shared" ref="E274:E288" si="237">D274*C274</f>
        <v>0</v>
      </c>
      <c r="F274" s="98"/>
      <c r="G274" s="99"/>
      <c r="H274" s="30">
        <f t="shared" ref="H274:H288" si="238">$AB$7</f>
        <v>0</v>
      </c>
      <c r="I274" s="36">
        <f t="shared" ref="I274:I288" si="239">H274*G274</f>
        <v>0</v>
      </c>
      <c r="J274" s="30"/>
      <c r="K274" s="38">
        <f t="shared" ref="K274:K288" si="240">$AB$8</f>
        <v>5.6879999999999997</v>
      </c>
      <c r="L274" s="33">
        <f t="shared" ref="L274:L288" si="241">J274*K274</f>
        <v>0</v>
      </c>
      <c r="N274" s="224" t="s">
        <v>92</v>
      </c>
      <c r="O274" s="99"/>
      <c r="P274" s="100"/>
      <c r="Q274" s="101">
        <f t="shared" ref="Q274:Q288" si="242">P274*O274</f>
        <v>0</v>
      </c>
      <c r="R274" s="224" t="s">
        <v>92</v>
      </c>
      <c r="S274" s="99"/>
      <c r="T274" s="30">
        <f t="shared" ref="T274:T288" si="243">$AB$7</f>
        <v>0</v>
      </c>
      <c r="U274" s="36">
        <f t="shared" ref="U274:U288" si="244">T274*S274</f>
        <v>0</v>
      </c>
      <c r="V274" s="30"/>
      <c r="W274" s="38">
        <f t="shared" ref="W274:W288" si="245">$AB$8</f>
        <v>5.6879999999999997</v>
      </c>
      <c r="X274" s="33">
        <f t="shared" ref="X274:X288" si="246">V274*W274</f>
        <v>0</v>
      </c>
    </row>
    <row r="275" spans="1:24" ht="15.75" x14ac:dyDescent="0.25">
      <c r="A275" s="312"/>
      <c r="B275" s="260" t="s">
        <v>164</v>
      </c>
      <c r="C275" s="30">
        <v>2</v>
      </c>
      <c r="D275" s="31">
        <v>14.22</v>
      </c>
      <c r="E275" s="33">
        <f t="shared" si="237"/>
        <v>28.44</v>
      </c>
      <c r="F275" s="261" t="s">
        <v>164</v>
      </c>
      <c r="G275" s="30"/>
      <c r="H275" s="30">
        <f t="shared" si="238"/>
        <v>0</v>
      </c>
      <c r="I275" s="36">
        <f t="shared" si="239"/>
        <v>0</v>
      </c>
      <c r="J275" s="30">
        <v>3</v>
      </c>
      <c r="K275" s="38">
        <f t="shared" si="240"/>
        <v>5.6879999999999997</v>
      </c>
      <c r="L275" s="33">
        <f t="shared" si="241"/>
        <v>17.064</v>
      </c>
      <c r="N275" s="228" t="s">
        <v>93</v>
      </c>
      <c r="O275" s="30"/>
      <c r="P275" s="31"/>
      <c r="Q275" s="33">
        <f t="shared" si="242"/>
        <v>0</v>
      </c>
      <c r="R275" s="228" t="s">
        <v>93</v>
      </c>
      <c r="S275" s="30"/>
      <c r="T275" s="30">
        <f t="shared" si="243"/>
        <v>0</v>
      </c>
      <c r="U275" s="36">
        <f t="shared" si="244"/>
        <v>0</v>
      </c>
      <c r="V275" s="30"/>
      <c r="W275" s="38">
        <f t="shared" si="245"/>
        <v>5.6879999999999997</v>
      </c>
      <c r="X275" s="33">
        <f t="shared" si="246"/>
        <v>0</v>
      </c>
    </row>
    <row r="276" spans="1:24" ht="15.75" x14ac:dyDescent="0.25">
      <c r="A276" s="312"/>
      <c r="B276" s="259" t="s">
        <v>165</v>
      </c>
      <c r="C276" s="30">
        <v>2</v>
      </c>
      <c r="D276" s="31">
        <v>14.22</v>
      </c>
      <c r="E276" s="33">
        <f t="shared" si="237"/>
        <v>28.44</v>
      </c>
      <c r="F276" s="262" t="s">
        <v>165</v>
      </c>
      <c r="G276" s="70"/>
      <c r="H276" s="30">
        <f t="shared" si="238"/>
        <v>0</v>
      </c>
      <c r="I276" s="36">
        <f t="shared" si="239"/>
        <v>0</v>
      </c>
      <c r="J276" s="30">
        <v>3</v>
      </c>
      <c r="K276" s="38">
        <f t="shared" si="240"/>
        <v>5.6879999999999997</v>
      </c>
      <c r="L276" s="33">
        <f t="shared" si="241"/>
        <v>17.064</v>
      </c>
      <c r="N276" s="220"/>
      <c r="O276" s="70"/>
      <c r="P276" s="71"/>
      <c r="Q276" s="33">
        <f t="shared" si="242"/>
        <v>0</v>
      </c>
      <c r="R276" s="220"/>
      <c r="S276" s="70"/>
      <c r="T276" s="30">
        <f t="shared" si="243"/>
        <v>0</v>
      </c>
      <c r="U276" s="36">
        <f t="shared" si="244"/>
        <v>0</v>
      </c>
      <c r="V276" s="30"/>
      <c r="W276" s="38">
        <f t="shared" si="245"/>
        <v>5.6879999999999997</v>
      </c>
      <c r="X276" s="33">
        <f t="shared" si="246"/>
        <v>0</v>
      </c>
    </row>
    <row r="277" spans="1:24" ht="15.75" x14ac:dyDescent="0.25">
      <c r="A277" s="312"/>
      <c r="B277" s="228" t="s">
        <v>94</v>
      </c>
      <c r="C277" s="30"/>
      <c r="D277" s="31"/>
      <c r="E277" s="33">
        <f t="shared" si="237"/>
        <v>0</v>
      </c>
      <c r="F277" s="259" t="s">
        <v>175</v>
      </c>
      <c r="G277" s="30"/>
      <c r="H277" s="30">
        <f t="shared" si="238"/>
        <v>0</v>
      </c>
      <c r="I277" s="36">
        <f t="shared" si="239"/>
        <v>0</v>
      </c>
      <c r="J277" s="30">
        <v>3</v>
      </c>
      <c r="K277" s="38">
        <f t="shared" si="240"/>
        <v>5.6879999999999997</v>
      </c>
      <c r="L277" s="33">
        <f t="shared" si="241"/>
        <v>17.064</v>
      </c>
      <c r="N277" s="228" t="s">
        <v>94</v>
      </c>
      <c r="O277" s="30"/>
      <c r="P277" s="31"/>
      <c r="Q277" s="33">
        <f t="shared" si="242"/>
        <v>0</v>
      </c>
      <c r="R277" s="228" t="s">
        <v>94</v>
      </c>
      <c r="S277" s="30"/>
      <c r="T277" s="30">
        <f t="shared" si="243"/>
        <v>0</v>
      </c>
      <c r="U277" s="36">
        <f t="shared" si="244"/>
        <v>0</v>
      </c>
      <c r="V277" s="30"/>
      <c r="W277" s="38">
        <f t="shared" si="245"/>
        <v>5.6879999999999997</v>
      </c>
      <c r="X277" s="33">
        <f t="shared" si="246"/>
        <v>0</v>
      </c>
    </row>
    <row r="278" spans="1:24" ht="15.75" x14ac:dyDescent="0.25">
      <c r="A278" s="312"/>
      <c r="B278" s="259" t="s">
        <v>175</v>
      </c>
      <c r="C278" s="52">
        <v>2</v>
      </c>
      <c r="D278" s="53">
        <v>14.22</v>
      </c>
      <c r="E278" s="33">
        <f t="shared" si="237"/>
        <v>28.44</v>
      </c>
      <c r="F278" s="102"/>
      <c r="G278" s="52"/>
      <c r="H278" s="30">
        <f t="shared" si="238"/>
        <v>0</v>
      </c>
      <c r="I278" s="36">
        <f t="shared" si="239"/>
        <v>0</v>
      </c>
      <c r="J278" s="30"/>
      <c r="K278" s="38">
        <f t="shared" si="240"/>
        <v>5.6879999999999997</v>
      </c>
      <c r="L278" s="33">
        <f t="shared" si="241"/>
        <v>0</v>
      </c>
      <c r="N278" s="102"/>
      <c r="O278" s="52"/>
      <c r="P278" s="53"/>
      <c r="Q278" s="33">
        <f t="shared" si="242"/>
        <v>0</v>
      </c>
      <c r="R278" s="102"/>
      <c r="S278" s="52"/>
      <c r="T278" s="30">
        <f t="shared" si="243"/>
        <v>0</v>
      </c>
      <c r="U278" s="36">
        <f t="shared" si="244"/>
        <v>0</v>
      </c>
      <c r="V278" s="30"/>
      <c r="W278" s="38">
        <f t="shared" si="245"/>
        <v>5.6879999999999997</v>
      </c>
      <c r="X278" s="33">
        <f t="shared" si="246"/>
        <v>0</v>
      </c>
    </row>
    <row r="279" spans="1:24" ht="15.75" x14ac:dyDescent="0.25">
      <c r="A279" s="312"/>
      <c r="B279" s="230"/>
      <c r="C279" s="104"/>
      <c r="D279" s="105"/>
      <c r="E279" s="33">
        <f t="shared" si="237"/>
        <v>0</v>
      </c>
      <c r="F279" s="103"/>
      <c r="G279" s="104"/>
      <c r="H279" s="30">
        <f t="shared" si="238"/>
        <v>0</v>
      </c>
      <c r="I279" s="36">
        <f t="shared" si="239"/>
        <v>0</v>
      </c>
      <c r="J279" s="30"/>
      <c r="K279" s="38">
        <f t="shared" si="240"/>
        <v>5.6879999999999997</v>
      </c>
      <c r="L279" s="33">
        <f t="shared" si="241"/>
        <v>0</v>
      </c>
      <c r="N279" s="103"/>
      <c r="O279" s="104"/>
      <c r="P279" s="105"/>
      <c r="Q279" s="33">
        <f t="shared" si="242"/>
        <v>0</v>
      </c>
      <c r="R279" s="103"/>
      <c r="S279" s="104"/>
      <c r="T279" s="30">
        <f t="shared" si="243"/>
        <v>0</v>
      </c>
      <c r="U279" s="36">
        <f t="shared" si="244"/>
        <v>0</v>
      </c>
      <c r="V279" s="30"/>
      <c r="W279" s="38">
        <f t="shared" si="245"/>
        <v>5.6879999999999997</v>
      </c>
      <c r="X279" s="33">
        <f t="shared" si="246"/>
        <v>0</v>
      </c>
    </row>
    <row r="280" spans="1:24" ht="15.75" x14ac:dyDescent="0.25">
      <c r="A280" s="312"/>
      <c r="B280" s="220"/>
      <c r="C280" s="70"/>
      <c r="D280" s="71"/>
      <c r="E280" s="33">
        <f t="shared" si="237"/>
        <v>0</v>
      </c>
      <c r="F280" s="69"/>
      <c r="G280" s="70"/>
      <c r="H280" s="30">
        <f t="shared" si="238"/>
        <v>0</v>
      </c>
      <c r="I280" s="36">
        <f t="shared" si="239"/>
        <v>0</v>
      </c>
      <c r="J280" s="30"/>
      <c r="K280" s="38">
        <f t="shared" si="240"/>
        <v>5.6879999999999997</v>
      </c>
      <c r="L280" s="33">
        <f t="shared" si="241"/>
        <v>0</v>
      </c>
      <c r="N280" s="69"/>
      <c r="O280" s="70"/>
      <c r="P280" s="71"/>
      <c r="Q280" s="33">
        <f t="shared" si="242"/>
        <v>0</v>
      </c>
      <c r="R280" s="69"/>
      <c r="S280" s="70"/>
      <c r="T280" s="30">
        <f t="shared" si="243"/>
        <v>0</v>
      </c>
      <c r="U280" s="36">
        <f t="shared" si="244"/>
        <v>0</v>
      </c>
      <c r="V280" s="30"/>
      <c r="W280" s="38">
        <f t="shared" si="245"/>
        <v>5.6879999999999997</v>
      </c>
      <c r="X280" s="33">
        <f t="shared" si="246"/>
        <v>0</v>
      </c>
    </row>
    <row r="281" spans="1:24" ht="15.75" x14ac:dyDescent="0.25">
      <c r="A281" s="312"/>
      <c r="B281" s="230"/>
      <c r="C281" s="104"/>
      <c r="D281" s="105"/>
      <c r="E281" s="33">
        <f t="shared" si="237"/>
        <v>0</v>
      </c>
      <c r="F281" s="103"/>
      <c r="G281" s="104"/>
      <c r="H281" s="30">
        <f t="shared" si="238"/>
        <v>0</v>
      </c>
      <c r="I281" s="36">
        <f t="shared" si="239"/>
        <v>0</v>
      </c>
      <c r="J281" s="30"/>
      <c r="K281" s="38">
        <f t="shared" si="240"/>
        <v>5.6879999999999997</v>
      </c>
      <c r="L281" s="33">
        <f t="shared" si="241"/>
        <v>0</v>
      </c>
      <c r="N281" s="103"/>
      <c r="O281" s="104"/>
      <c r="P281" s="105"/>
      <c r="Q281" s="33">
        <f t="shared" si="242"/>
        <v>0</v>
      </c>
      <c r="R281" s="103"/>
      <c r="S281" s="104"/>
      <c r="T281" s="30">
        <f t="shared" si="243"/>
        <v>0</v>
      </c>
      <c r="U281" s="36">
        <f t="shared" si="244"/>
        <v>0</v>
      </c>
      <c r="V281" s="30"/>
      <c r="W281" s="38">
        <f t="shared" si="245"/>
        <v>5.6879999999999997</v>
      </c>
      <c r="X281" s="33">
        <f t="shared" si="246"/>
        <v>0</v>
      </c>
    </row>
    <row r="282" spans="1:24" ht="15.75" x14ac:dyDescent="0.25">
      <c r="A282" s="312"/>
      <c r="B282" s="220"/>
      <c r="C282" s="70"/>
      <c r="D282" s="71"/>
      <c r="E282" s="33">
        <f t="shared" si="237"/>
        <v>0</v>
      </c>
      <c r="F282" s="69"/>
      <c r="G282" s="70"/>
      <c r="H282" s="30">
        <f t="shared" si="238"/>
        <v>0</v>
      </c>
      <c r="I282" s="36">
        <f t="shared" si="239"/>
        <v>0</v>
      </c>
      <c r="J282" s="30"/>
      <c r="K282" s="38">
        <f t="shared" si="240"/>
        <v>5.6879999999999997</v>
      </c>
      <c r="L282" s="33">
        <f t="shared" si="241"/>
        <v>0</v>
      </c>
      <c r="N282" s="69"/>
      <c r="O282" s="70"/>
      <c r="P282" s="71"/>
      <c r="Q282" s="33">
        <f t="shared" si="242"/>
        <v>0</v>
      </c>
      <c r="R282" s="69"/>
      <c r="S282" s="70"/>
      <c r="T282" s="30">
        <f t="shared" si="243"/>
        <v>0</v>
      </c>
      <c r="U282" s="36">
        <f t="shared" si="244"/>
        <v>0</v>
      </c>
      <c r="V282" s="30"/>
      <c r="W282" s="38">
        <f t="shared" si="245"/>
        <v>5.6879999999999997</v>
      </c>
      <c r="X282" s="33">
        <f t="shared" si="246"/>
        <v>0</v>
      </c>
    </row>
    <row r="283" spans="1:24" ht="15.75" x14ac:dyDescent="0.25">
      <c r="A283" s="312"/>
      <c r="B283" s="230"/>
      <c r="C283" s="104"/>
      <c r="D283" s="105"/>
      <c r="E283" s="33">
        <f t="shared" si="237"/>
        <v>0</v>
      </c>
      <c r="F283" s="103"/>
      <c r="G283" s="104"/>
      <c r="H283" s="30">
        <f t="shared" si="238"/>
        <v>0</v>
      </c>
      <c r="I283" s="36">
        <f t="shared" si="239"/>
        <v>0</v>
      </c>
      <c r="J283" s="30"/>
      <c r="K283" s="38">
        <f t="shared" si="240"/>
        <v>5.6879999999999997</v>
      </c>
      <c r="L283" s="33">
        <f t="shared" si="241"/>
        <v>0</v>
      </c>
      <c r="N283" s="103"/>
      <c r="O283" s="104"/>
      <c r="P283" s="105"/>
      <c r="Q283" s="33">
        <f t="shared" si="242"/>
        <v>0</v>
      </c>
      <c r="R283" s="103"/>
      <c r="S283" s="104"/>
      <c r="T283" s="30">
        <f t="shared" si="243"/>
        <v>0</v>
      </c>
      <c r="U283" s="36">
        <f t="shared" si="244"/>
        <v>0</v>
      </c>
      <c r="V283" s="30"/>
      <c r="W283" s="38">
        <f t="shared" si="245"/>
        <v>5.6879999999999997</v>
      </c>
      <c r="X283" s="33">
        <f t="shared" si="246"/>
        <v>0</v>
      </c>
    </row>
    <row r="284" spans="1:24" ht="15.75" x14ac:dyDescent="0.25">
      <c r="A284" s="312"/>
      <c r="B284" s="220"/>
      <c r="C284" s="70"/>
      <c r="D284" s="71"/>
      <c r="E284" s="33">
        <f t="shared" si="237"/>
        <v>0</v>
      </c>
      <c r="F284" s="69"/>
      <c r="G284" s="70"/>
      <c r="H284" s="30">
        <f t="shared" si="238"/>
        <v>0</v>
      </c>
      <c r="I284" s="36">
        <f t="shared" si="239"/>
        <v>0</v>
      </c>
      <c r="J284" s="30"/>
      <c r="K284" s="38">
        <f t="shared" si="240"/>
        <v>5.6879999999999997</v>
      </c>
      <c r="L284" s="33">
        <f t="shared" si="241"/>
        <v>0</v>
      </c>
      <c r="N284" s="69"/>
      <c r="O284" s="70"/>
      <c r="P284" s="71"/>
      <c r="Q284" s="33">
        <f t="shared" si="242"/>
        <v>0</v>
      </c>
      <c r="R284" s="69"/>
      <c r="S284" s="70"/>
      <c r="T284" s="30">
        <f t="shared" si="243"/>
        <v>0</v>
      </c>
      <c r="U284" s="36">
        <f t="shared" si="244"/>
        <v>0</v>
      </c>
      <c r="V284" s="30"/>
      <c r="W284" s="38">
        <f t="shared" si="245"/>
        <v>5.6879999999999997</v>
      </c>
      <c r="X284" s="33">
        <f t="shared" si="246"/>
        <v>0</v>
      </c>
    </row>
    <row r="285" spans="1:24" ht="15.75" x14ac:dyDescent="0.25">
      <c r="A285" s="312"/>
      <c r="B285" s="230"/>
      <c r="C285" s="104"/>
      <c r="D285" s="105"/>
      <c r="E285" s="33">
        <f t="shared" si="237"/>
        <v>0</v>
      </c>
      <c r="F285" s="103"/>
      <c r="G285" s="104"/>
      <c r="H285" s="30">
        <f t="shared" si="238"/>
        <v>0</v>
      </c>
      <c r="I285" s="36">
        <f t="shared" si="239"/>
        <v>0</v>
      </c>
      <c r="J285" s="30"/>
      <c r="K285" s="38">
        <f t="shared" si="240"/>
        <v>5.6879999999999997</v>
      </c>
      <c r="L285" s="33">
        <f t="shared" si="241"/>
        <v>0</v>
      </c>
      <c r="N285" s="103"/>
      <c r="O285" s="104"/>
      <c r="P285" s="105"/>
      <c r="Q285" s="33">
        <f t="shared" si="242"/>
        <v>0</v>
      </c>
      <c r="R285" s="103"/>
      <c r="S285" s="104"/>
      <c r="T285" s="30">
        <f t="shared" si="243"/>
        <v>0</v>
      </c>
      <c r="U285" s="36">
        <f t="shared" si="244"/>
        <v>0</v>
      </c>
      <c r="V285" s="30"/>
      <c r="W285" s="38">
        <f t="shared" si="245"/>
        <v>5.6879999999999997</v>
      </c>
      <c r="X285" s="33">
        <f t="shared" si="246"/>
        <v>0</v>
      </c>
    </row>
    <row r="286" spans="1:24" ht="15.75" x14ac:dyDescent="0.25">
      <c r="A286" s="312"/>
      <c r="B286" s="220"/>
      <c r="C286" s="70"/>
      <c r="D286" s="71"/>
      <c r="E286" s="33">
        <f t="shared" si="237"/>
        <v>0</v>
      </c>
      <c r="F286" s="69"/>
      <c r="G286" s="70"/>
      <c r="H286" s="30">
        <f t="shared" si="238"/>
        <v>0</v>
      </c>
      <c r="I286" s="36">
        <f t="shared" si="239"/>
        <v>0</v>
      </c>
      <c r="J286" s="30"/>
      <c r="K286" s="38">
        <f t="shared" si="240"/>
        <v>5.6879999999999997</v>
      </c>
      <c r="L286" s="33">
        <f t="shared" si="241"/>
        <v>0</v>
      </c>
      <c r="N286" s="69"/>
      <c r="O286" s="70"/>
      <c r="P286" s="71"/>
      <c r="Q286" s="33">
        <f t="shared" si="242"/>
        <v>0</v>
      </c>
      <c r="R286" s="69"/>
      <c r="S286" s="70"/>
      <c r="T286" s="30">
        <f t="shared" si="243"/>
        <v>0</v>
      </c>
      <c r="U286" s="36">
        <f t="shared" si="244"/>
        <v>0</v>
      </c>
      <c r="V286" s="30"/>
      <c r="W286" s="38">
        <f t="shared" si="245"/>
        <v>5.6879999999999997</v>
      </c>
      <c r="X286" s="33">
        <f t="shared" si="246"/>
        <v>0</v>
      </c>
    </row>
    <row r="287" spans="1:24" ht="15.75" x14ac:dyDescent="0.25">
      <c r="A287" s="312"/>
      <c r="B287" s="230"/>
      <c r="C287" s="104"/>
      <c r="D287" s="105"/>
      <c r="E287" s="33">
        <f t="shared" si="237"/>
        <v>0</v>
      </c>
      <c r="F287" s="103"/>
      <c r="G287" s="104"/>
      <c r="H287" s="30">
        <f t="shared" si="238"/>
        <v>0</v>
      </c>
      <c r="I287" s="36">
        <f t="shared" si="239"/>
        <v>0</v>
      </c>
      <c r="J287" s="30"/>
      <c r="K287" s="38">
        <f t="shared" si="240"/>
        <v>5.6879999999999997</v>
      </c>
      <c r="L287" s="33">
        <f t="shared" si="241"/>
        <v>0</v>
      </c>
      <c r="N287" s="103"/>
      <c r="O287" s="104"/>
      <c r="P287" s="105"/>
      <c r="Q287" s="33">
        <f t="shared" si="242"/>
        <v>0</v>
      </c>
      <c r="R287" s="103"/>
      <c r="S287" s="104"/>
      <c r="T287" s="30">
        <f t="shared" si="243"/>
        <v>0</v>
      </c>
      <c r="U287" s="36">
        <f t="shared" si="244"/>
        <v>0</v>
      </c>
      <c r="V287" s="30"/>
      <c r="W287" s="38">
        <f t="shared" si="245"/>
        <v>5.6879999999999997</v>
      </c>
      <c r="X287" s="33">
        <f t="shared" si="246"/>
        <v>0</v>
      </c>
    </row>
    <row r="288" spans="1:24" ht="15.75" x14ac:dyDescent="0.25">
      <c r="A288" s="312"/>
      <c r="B288" s="220"/>
      <c r="C288" s="70"/>
      <c r="D288" s="71"/>
      <c r="E288" s="95">
        <f t="shared" si="237"/>
        <v>0</v>
      </c>
      <c r="F288" s="69"/>
      <c r="G288" s="70"/>
      <c r="H288" s="30">
        <f t="shared" si="238"/>
        <v>0</v>
      </c>
      <c r="I288" s="36">
        <f t="shared" si="239"/>
        <v>0</v>
      </c>
      <c r="J288" s="30"/>
      <c r="K288" s="38">
        <f t="shared" si="240"/>
        <v>5.6879999999999997</v>
      </c>
      <c r="L288" s="33">
        <f t="shared" si="241"/>
        <v>0</v>
      </c>
      <c r="N288" s="69"/>
      <c r="O288" s="70"/>
      <c r="P288" s="71"/>
      <c r="Q288" s="95">
        <f t="shared" si="242"/>
        <v>0</v>
      </c>
      <c r="R288" s="69"/>
      <c r="S288" s="70"/>
      <c r="T288" s="30">
        <f t="shared" si="243"/>
        <v>0</v>
      </c>
      <c r="U288" s="36">
        <f t="shared" si="244"/>
        <v>0</v>
      </c>
      <c r="V288" s="30"/>
      <c r="W288" s="38">
        <f t="shared" si="245"/>
        <v>5.6879999999999997</v>
      </c>
      <c r="X288" s="33">
        <f t="shared" si="246"/>
        <v>0</v>
      </c>
    </row>
    <row r="289" spans="1:24" x14ac:dyDescent="0.25">
      <c r="A289" s="312"/>
      <c r="B289" s="214" t="s">
        <v>97</v>
      </c>
      <c r="C289" s="22"/>
      <c r="D289" s="22"/>
      <c r="E289" s="23"/>
      <c r="F289" s="24"/>
      <c r="G289" s="22"/>
      <c r="H289" s="22"/>
      <c r="I289" s="22"/>
      <c r="J289" s="22"/>
      <c r="K289" s="22"/>
      <c r="L289" s="23"/>
      <c r="N289" s="194" t="s">
        <v>97</v>
      </c>
      <c r="O289" s="25"/>
      <c r="P289" s="25"/>
      <c r="Q289" s="26"/>
      <c r="R289" s="27"/>
      <c r="S289" s="25"/>
      <c r="T289" s="25"/>
      <c r="U289" s="25"/>
      <c r="V289" s="25"/>
      <c r="W289" s="25"/>
      <c r="X289" s="26"/>
    </row>
    <row r="290" spans="1:24" ht="15.75" x14ac:dyDescent="0.25">
      <c r="A290" s="312"/>
      <c r="B290" s="267" t="s">
        <v>178</v>
      </c>
      <c r="C290" s="107">
        <f>Production_Revenue!K21</f>
        <v>704</v>
      </c>
      <c r="D290" s="108">
        <v>0.01</v>
      </c>
      <c r="E290" s="33">
        <f>D290*C290</f>
        <v>7.04</v>
      </c>
      <c r="F290" s="109" t="s">
        <v>51</v>
      </c>
      <c r="G290" s="107"/>
      <c r="H290" s="30">
        <f t="shared" ref="H290:H292" si="247">$AB$7</f>
        <v>0</v>
      </c>
      <c r="I290" s="36">
        <f t="shared" ref="I290:I292" si="248">H290*G290</f>
        <v>0</v>
      </c>
      <c r="J290" s="30"/>
      <c r="K290" s="38">
        <f t="shared" ref="K290:K292" si="249">$AB$8</f>
        <v>5.6879999999999997</v>
      </c>
      <c r="L290" s="33">
        <f t="shared" ref="L290:L292" si="250">J290*K290</f>
        <v>0</v>
      </c>
      <c r="N290" s="267" t="s">
        <v>178</v>
      </c>
      <c r="O290" s="107">
        <f>Production_Revenue!K22</f>
        <v>880</v>
      </c>
      <c r="P290" s="108">
        <v>0.01</v>
      </c>
      <c r="Q290" s="101">
        <f t="shared" ref="Q290:Q292" si="251">P290*O290</f>
        <v>8.8000000000000007</v>
      </c>
      <c r="R290" s="231" t="s">
        <v>98</v>
      </c>
      <c r="S290" s="107"/>
      <c r="T290" s="30">
        <f t="shared" ref="T290:T292" si="252">$AB$7</f>
        <v>0</v>
      </c>
      <c r="U290" s="36">
        <f t="shared" ref="U290:U292" si="253">T290*S290</f>
        <v>0</v>
      </c>
      <c r="V290" s="30"/>
      <c r="W290" s="38">
        <f t="shared" ref="W290:W292" si="254">$AB$8</f>
        <v>5.6879999999999997</v>
      </c>
      <c r="X290" s="33">
        <f t="shared" ref="X290:X292" si="255">V290*W290</f>
        <v>0</v>
      </c>
    </row>
    <row r="291" spans="1:24" ht="15.75" x14ac:dyDescent="0.25">
      <c r="A291" s="312"/>
      <c r="B291" s="232" t="s">
        <v>99</v>
      </c>
      <c r="C291" s="70"/>
      <c r="D291" s="71"/>
      <c r="E291" s="33">
        <f t="shared" ref="E291:E292" si="256">D291*C291</f>
        <v>0</v>
      </c>
      <c r="F291" s="69"/>
      <c r="G291" s="70"/>
      <c r="H291" s="30">
        <f t="shared" si="247"/>
        <v>0</v>
      </c>
      <c r="I291" s="36">
        <f t="shared" si="248"/>
        <v>0</v>
      </c>
      <c r="J291" s="30"/>
      <c r="K291" s="38">
        <f t="shared" si="249"/>
        <v>5.6879999999999997</v>
      </c>
      <c r="L291" s="33">
        <f t="shared" si="250"/>
        <v>0</v>
      </c>
      <c r="N291" s="232" t="s">
        <v>99</v>
      </c>
      <c r="O291" s="70"/>
      <c r="P291" s="71"/>
      <c r="Q291" s="33">
        <f t="shared" si="251"/>
        <v>0</v>
      </c>
      <c r="R291" s="232" t="s">
        <v>99</v>
      </c>
      <c r="S291" s="70"/>
      <c r="T291" s="30">
        <f t="shared" si="252"/>
        <v>0</v>
      </c>
      <c r="U291" s="36">
        <f t="shared" si="253"/>
        <v>0</v>
      </c>
      <c r="V291" s="30"/>
      <c r="W291" s="38">
        <f t="shared" si="254"/>
        <v>5.6879999999999997</v>
      </c>
      <c r="X291" s="33">
        <f t="shared" si="255"/>
        <v>0</v>
      </c>
    </row>
    <row r="292" spans="1:24" ht="30" x14ac:dyDescent="0.25">
      <c r="A292" s="312"/>
      <c r="B292" s="233" t="s">
        <v>100</v>
      </c>
      <c r="C292" s="104"/>
      <c r="D292" s="105"/>
      <c r="E292" s="33">
        <f t="shared" si="256"/>
        <v>0</v>
      </c>
      <c r="F292" s="110" t="s">
        <v>52</v>
      </c>
      <c r="G292" s="52"/>
      <c r="H292" s="30">
        <f t="shared" si="247"/>
        <v>0</v>
      </c>
      <c r="I292" s="36">
        <f t="shared" si="248"/>
        <v>0</v>
      </c>
      <c r="J292" s="30"/>
      <c r="K292" s="38">
        <f t="shared" si="249"/>
        <v>5.6879999999999997</v>
      </c>
      <c r="L292" s="33">
        <f t="shared" si="250"/>
        <v>0</v>
      </c>
      <c r="N292" s="233" t="s">
        <v>100</v>
      </c>
      <c r="O292" s="104"/>
      <c r="P292" s="105"/>
      <c r="Q292" s="33">
        <f t="shared" si="251"/>
        <v>0</v>
      </c>
      <c r="R292" s="233" t="s">
        <v>100</v>
      </c>
      <c r="S292" s="52"/>
      <c r="T292" s="30">
        <f t="shared" si="252"/>
        <v>0</v>
      </c>
      <c r="U292" s="36">
        <f t="shared" si="253"/>
        <v>0</v>
      </c>
      <c r="V292" s="30"/>
      <c r="W292" s="38">
        <f t="shared" si="254"/>
        <v>5.6879999999999997</v>
      </c>
      <c r="X292" s="33">
        <f t="shared" si="255"/>
        <v>0</v>
      </c>
    </row>
    <row r="293" spans="1:24" ht="15.75" thickBot="1" x14ac:dyDescent="0.3">
      <c r="A293" s="312"/>
      <c r="B293" s="111" t="s">
        <v>41</v>
      </c>
      <c r="C293" s="112"/>
      <c r="D293" s="112"/>
      <c r="E293" s="114">
        <f>SUM(E257:E272,E274:E288,E290:E292)</f>
        <v>92.360000000000014</v>
      </c>
      <c r="F293" s="116" t="s">
        <v>41</v>
      </c>
      <c r="G293" s="112">
        <f>SUM(G257:G292)</f>
        <v>0</v>
      </c>
      <c r="H293" s="112"/>
      <c r="I293" s="114">
        <f>SUM(I257:I272,I274:I288,I290:I292)</f>
        <v>0</v>
      </c>
      <c r="J293" s="112">
        <f>SUM(J257:J292)</f>
        <v>9</v>
      </c>
      <c r="K293" s="118"/>
      <c r="L293" s="114">
        <f>SUM(L257:L272,L274:L288,L290:L292)</f>
        <v>51.192</v>
      </c>
      <c r="N293" s="119" t="s">
        <v>41</v>
      </c>
      <c r="O293" s="120"/>
      <c r="P293" s="120"/>
      <c r="Q293" s="121">
        <f>SUM(Q257:Q272,Q274:Q288,Q290:Q292)</f>
        <v>8.8000000000000007</v>
      </c>
      <c r="R293" s="122" t="s">
        <v>41</v>
      </c>
      <c r="S293" s="120">
        <f>SUM(S257:S292)</f>
        <v>0</v>
      </c>
      <c r="T293" s="120"/>
      <c r="U293" s="121">
        <f>SUM(U257:U272,U274:U288,U290:U292)</f>
        <v>0</v>
      </c>
      <c r="V293" s="120">
        <f>SUM(V257:V292)</f>
        <v>0</v>
      </c>
      <c r="W293" s="123"/>
      <c r="X293" s="121">
        <f>SUM(X257:X272,X274:X288,X290:X292)</f>
        <v>0</v>
      </c>
    </row>
    <row r="294" spans="1:24" x14ac:dyDescent="0.25">
      <c r="A294" s="313"/>
      <c r="B294" s="125"/>
      <c r="C294" s="125"/>
      <c r="D294" s="125"/>
      <c r="E294" s="125"/>
      <c r="F294" s="125"/>
      <c r="G294" s="125"/>
      <c r="H294" s="125"/>
      <c r="I294" s="125"/>
      <c r="J294" s="125"/>
      <c r="K294" s="125"/>
      <c r="L294" s="125"/>
      <c r="N294" s="85"/>
      <c r="O294" s="85"/>
      <c r="P294" s="85"/>
      <c r="Q294" s="85"/>
      <c r="R294" s="85"/>
      <c r="S294" s="85"/>
      <c r="T294" s="85"/>
      <c r="U294" s="85"/>
      <c r="V294" s="85"/>
      <c r="W294" s="85"/>
      <c r="X294" s="85"/>
    </row>
    <row r="295" spans="1:24" ht="15.75" thickBot="1" x14ac:dyDescent="0.3"/>
    <row r="296" spans="1:24" ht="15" customHeight="1" x14ac:dyDescent="0.25">
      <c r="A296" s="311" t="s">
        <v>132</v>
      </c>
      <c r="B296" s="314" t="s">
        <v>123</v>
      </c>
      <c r="C296" s="316" t="s">
        <v>157</v>
      </c>
      <c r="D296" s="317"/>
      <c r="E296" s="318"/>
      <c r="F296" s="319" t="s">
        <v>124</v>
      </c>
      <c r="G296" s="324" t="s">
        <v>20</v>
      </c>
      <c r="H296" s="322"/>
      <c r="I296" s="322"/>
      <c r="J296" s="322"/>
      <c r="K296" s="322"/>
      <c r="L296" s="323"/>
      <c r="N296" s="325" t="s">
        <v>123</v>
      </c>
      <c r="O296" s="327" t="s">
        <v>19</v>
      </c>
      <c r="P296" s="322"/>
      <c r="Q296" s="323"/>
      <c r="R296" s="325" t="s">
        <v>124</v>
      </c>
      <c r="S296" s="321" t="s">
        <v>20</v>
      </c>
      <c r="T296" s="322"/>
      <c r="U296" s="322"/>
      <c r="V296" s="322"/>
      <c r="W296" s="322"/>
      <c r="X296" s="323"/>
    </row>
    <row r="297" spans="1:24" ht="30" x14ac:dyDescent="0.25">
      <c r="A297" s="312"/>
      <c r="B297" s="315"/>
      <c r="C297" s="212" t="s">
        <v>23</v>
      </c>
      <c r="D297" s="254" t="s">
        <v>155</v>
      </c>
      <c r="E297" s="213" t="s">
        <v>24</v>
      </c>
      <c r="F297" s="320"/>
      <c r="G297" s="239" t="s">
        <v>156</v>
      </c>
      <c r="H297" s="239" t="s">
        <v>102</v>
      </c>
      <c r="I297" s="239" t="s">
        <v>103</v>
      </c>
      <c r="J297" s="13" t="s">
        <v>27</v>
      </c>
      <c r="K297" s="16" t="s">
        <v>28</v>
      </c>
      <c r="L297" s="240" t="s">
        <v>104</v>
      </c>
      <c r="N297" s="326"/>
      <c r="O297" s="17" t="s">
        <v>23</v>
      </c>
      <c r="P297" s="239" t="s">
        <v>155</v>
      </c>
      <c r="Q297" s="19" t="s">
        <v>24</v>
      </c>
      <c r="R297" s="326"/>
      <c r="S297" s="239" t="s">
        <v>156</v>
      </c>
      <c r="T297" s="17" t="s">
        <v>26</v>
      </c>
      <c r="U297" s="239" t="s">
        <v>103</v>
      </c>
      <c r="V297" s="13" t="s">
        <v>27</v>
      </c>
      <c r="W297" s="16" t="s">
        <v>28</v>
      </c>
      <c r="X297" s="240" t="s">
        <v>104</v>
      </c>
    </row>
    <row r="298" spans="1:24" x14ac:dyDescent="0.25">
      <c r="A298" s="312"/>
      <c r="B298" s="214" t="s">
        <v>95</v>
      </c>
      <c r="C298" s="22"/>
      <c r="D298" s="22"/>
      <c r="E298" s="23"/>
      <c r="F298" s="24"/>
      <c r="G298" s="22"/>
      <c r="H298" s="22"/>
      <c r="I298" s="22"/>
      <c r="J298" s="22"/>
      <c r="K298" s="22"/>
      <c r="L298" s="23"/>
      <c r="N298" s="194" t="s">
        <v>95</v>
      </c>
      <c r="O298" s="25"/>
      <c r="P298" s="25"/>
      <c r="Q298" s="26"/>
      <c r="R298" s="27"/>
      <c r="S298" s="25"/>
      <c r="T298" s="25"/>
      <c r="U298" s="25"/>
      <c r="V298" s="25"/>
      <c r="W298" s="25"/>
      <c r="X298" s="26"/>
    </row>
    <row r="299" spans="1:24" ht="15.75" x14ac:dyDescent="0.25">
      <c r="A299" s="312"/>
      <c r="B299" s="228" t="s">
        <v>93</v>
      </c>
      <c r="C299" s="30"/>
      <c r="D299" s="31"/>
      <c r="E299" s="33">
        <f t="shared" ref="E299:E303" si="257">D299*C299</f>
        <v>0</v>
      </c>
      <c r="F299" s="34" t="s">
        <v>55</v>
      </c>
      <c r="G299" s="30"/>
      <c r="H299" s="30">
        <f t="shared" ref="H299:H314" si="258">$AB$7</f>
        <v>0</v>
      </c>
      <c r="I299" s="36">
        <f t="shared" ref="I299:I314" si="259">H299*G299</f>
        <v>0</v>
      </c>
      <c r="J299" s="30"/>
      <c r="K299" s="38">
        <f t="shared" ref="K299:K314" si="260">$AB$8</f>
        <v>5.6879999999999997</v>
      </c>
      <c r="L299" s="33">
        <f t="shared" ref="L299:L314" si="261">J299*K299</f>
        <v>0</v>
      </c>
      <c r="N299" s="228" t="s">
        <v>93</v>
      </c>
      <c r="O299" s="30"/>
      <c r="P299" s="31"/>
      <c r="Q299" s="33">
        <f t="shared" ref="Q299:Q303" si="262">P299*O299</f>
        <v>0</v>
      </c>
      <c r="R299" s="228" t="s">
        <v>93</v>
      </c>
      <c r="S299" s="30"/>
      <c r="T299" s="30">
        <f t="shared" ref="T299:T314" si="263">$AB$7</f>
        <v>0</v>
      </c>
      <c r="U299" s="36">
        <f t="shared" ref="U299:U314" si="264">T299*S299</f>
        <v>0</v>
      </c>
      <c r="V299" s="30"/>
      <c r="W299" s="38">
        <f t="shared" ref="W299:W314" si="265">$AB$8</f>
        <v>5.6879999999999997</v>
      </c>
      <c r="X299" s="33">
        <f t="shared" ref="X299:X314" si="266">V299*W299</f>
        <v>0</v>
      </c>
    </row>
    <row r="300" spans="1:24" ht="15.75" x14ac:dyDescent="0.25">
      <c r="A300" s="312"/>
      <c r="B300" s="218" t="s">
        <v>42</v>
      </c>
      <c r="C300" s="52"/>
      <c r="D300" s="53"/>
      <c r="E300" s="33">
        <f t="shared" si="257"/>
        <v>0</v>
      </c>
      <c r="F300" s="54"/>
      <c r="G300" s="52"/>
      <c r="H300" s="30">
        <f t="shared" si="258"/>
        <v>0</v>
      </c>
      <c r="I300" s="36">
        <f t="shared" si="259"/>
        <v>0</v>
      </c>
      <c r="J300" s="30"/>
      <c r="K300" s="38">
        <f t="shared" si="260"/>
        <v>5.6879999999999997</v>
      </c>
      <c r="L300" s="33">
        <f t="shared" si="261"/>
        <v>0</v>
      </c>
      <c r="N300" s="218" t="s">
        <v>42</v>
      </c>
      <c r="O300" s="52"/>
      <c r="P300" s="53"/>
      <c r="Q300" s="33">
        <f t="shared" si="262"/>
        <v>0</v>
      </c>
      <c r="R300" s="218" t="s">
        <v>42</v>
      </c>
      <c r="S300" s="52"/>
      <c r="T300" s="30">
        <f t="shared" si="263"/>
        <v>0</v>
      </c>
      <c r="U300" s="36">
        <f t="shared" si="264"/>
        <v>0</v>
      </c>
      <c r="V300" s="30"/>
      <c r="W300" s="38">
        <f t="shared" si="265"/>
        <v>5.6879999999999997</v>
      </c>
      <c r="X300" s="33">
        <f t="shared" si="266"/>
        <v>0</v>
      </c>
    </row>
    <row r="301" spans="1:24" ht="15.75" x14ac:dyDescent="0.25">
      <c r="A301" s="312"/>
      <c r="B301" s="219" t="s">
        <v>44</v>
      </c>
      <c r="C301" s="30"/>
      <c r="D301" s="31"/>
      <c r="E301" s="33">
        <f t="shared" si="257"/>
        <v>0</v>
      </c>
      <c r="F301" s="34"/>
      <c r="G301" s="30"/>
      <c r="H301" s="30">
        <f t="shared" si="258"/>
        <v>0</v>
      </c>
      <c r="I301" s="36">
        <f t="shared" si="259"/>
        <v>0</v>
      </c>
      <c r="J301" s="30"/>
      <c r="K301" s="38">
        <f t="shared" si="260"/>
        <v>5.6879999999999997</v>
      </c>
      <c r="L301" s="33">
        <f t="shared" si="261"/>
        <v>0</v>
      </c>
      <c r="N301" s="219" t="s">
        <v>44</v>
      </c>
      <c r="O301" s="30"/>
      <c r="P301" s="31"/>
      <c r="Q301" s="33">
        <f t="shared" si="262"/>
        <v>0</v>
      </c>
      <c r="R301" s="219" t="s">
        <v>44</v>
      </c>
      <c r="S301" s="30"/>
      <c r="T301" s="30">
        <f t="shared" si="263"/>
        <v>0</v>
      </c>
      <c r="U301" s="36">
        <f t="shared" si="264"/>
        <v>0</v>
      </c>
      <c r="V301" s="30"/>
      <c r="W301" s="38">
        <f t="shared" si="265"/>
        <v>5.6879999999999997</v>
      </c>
      <c r="X301" s="33">
        <f t="shared" si="266"/>
        <v>0</v>
      </c>
    </row>
    <row r="302" spans="1:24" ht="15.75" x14ac:dyDescent="0.25">
      <c r="A302" s="312"/>
      <c r="B302" s="220"/>
      <c r="C302" s="70"/>
      <c r="D302" s="71"/>
      <c r="E302" s="33">
        <f t="shared" si="257"/>
        <v>0</v>
      </c>
      <c r="F302" s="69"/>
      <c r="G302" s="70"/>
      <c r="H302" s="30">
        <f t="shared" si="258"/>
        <v>0</v>
      </c>
      <c r="I302" s="36">
        <f t="shared" si="259"/>
        <v>0</v>
      </c>
      <c r="J302" s="30"/>
      <c r="K302" s="38">
        <f t="shared" si="260"/>
        <v>5.6879999999999997</v>
      </c>
      <c r="L302" s="33">
        <f t="shared" si="261"/>
        <v>0</v>
      </c>
      <c r="N302" s="220"/>
      <c r="O302" s="70"/>
      <c r="P302" s="71"/>
      <c r="Q302" s="33">
        <f t="shared" si="262"/>
        <v>0</v>
      </c>
      <c r="R302" s="220"/>
      <c r="S302" s="70"/>
      <c r="T302" s="30">
        <f t="shared" si="263"/>
        <v>0</v>
      </c>
      <c r="U302" s="36">
        <f t="shared" si="264"/>
        <v>0</v>
      </c>
      <c r="V302" s="30"/>
      <c r="W302" s="38">
        <f t="shared" si="265"/>
        <v>5.6879999999999997</v>
      </c>
      <c r="X302" s="33">
        <f t="shared" si="266"/>
        <v>0</v>
      </c>
    </row>
    <row r="303" spans="1:24" ht="15.75" x14ac:dyDescent="0.25">
      <c r="A303" s="312"/>
      <c r="B303" s="221" t="s">
        <v>46</v>
      </c>
      <c r="C303" s="30"/>
      <c r="D303" s="31"/>
      <c r="E303" s="33">
        <f t="shared" si="257"/>
        <v>0</v>
      </c>
      <c r="F303" s="80"/>
      <c r="G303" s="30"/>
      <c r="H303" s="30">
        <f t="shared" si="258"/>
        <v>0</v>
      </c>
      <c r="I303" s="36">
        <f t="shared" si="259"/>
        <v>0</v>
      </c>
      <c r="J303" s="30"/>
      <c r="K303" s="38">
        <f t="shared" si="260"/>
        <v>5.6879999999999997</v>
      </c>
      <c r="L303" s="33">
        <f t="shared" si="261"/>
        <v>0</v>
      </c>
      <c r="N303" s="221" t="s">
        <v>46</v>
      </c>
      <c r="O303" s="30"/>
      <c r="P303" s="31"/>
      <c r="Q303" s="33">
        <f t="shared" si="262"/>
        <v>0</v>
      </c>
      <c r="R303" s="221" t="s">
        <v>46</v>
      </c>
      <c r="S303" s="30"/>
      <c r="T303" s="30">
        <f t="shared" si="263"/>
        <v>0</v>
      </c>
      <c r="U303" s="36">
        <f t="shared" si="264"/>
        <v>0</v>
      </c>
      <c r="V303" s="30"/>
      <c r="W303" s="38">
        <f t="shared" si="265"/>
        <v>5.6879999999999997</v>
      </c>
      <c r="X303" s="33">
        <f t="shared" si="266"/>
        <v>0</v>
      </c>
    </row>
    <row r="304" spans="1:24" ht="15.75" x14ac:dyDescent="0.25">
      <c r="A304" s="312"/>
      <c r="B304" s="220"/>
      <c r="C304" s="70"/>
      <c r="D304" s="71"/>
      <c r="E304" s="33"/>
      <c r="F304" s="69"/>
      <c r="G304" s="70"/>
      <c r="H304" s="30">
        <f t="shared" si="258"/>
        <v>0</v>
      </c>
      <c r="I304" s="36">
        <f t="shared" si="259"/>
        <v>0</v>
      </c>
      <c r="J304" s="30"/>
      <c r="K304" s="38">
        <f t="shared" si="260"/>
        <v>5.6879999999999997</v>
      </c>
      <c r="L304" s="33">
        <f t="shared" si="261"/>
        <v>0</v>
      </c>
      <c r="N304" s="220"/>
      <c r="O304" s="70"/>
      <c r="P304" s="71"/>
      <c r="Q304" s="33"/>
      <c r="R304" s="69"/>
      <c r="S304" s="70"/>
      <c r="T304" s="30">
        <f t="shared" si="263"/>
        <v>0</v>
      </c>
      <c r="U304" s="36">
        <f t="shared" si="264"/>
        <v>0</v>
      </c>
      <c r="V304" s="30"/>
      <c r="W304" s="38">
        <f t="shared" si="265"/>
        <v>5.6879999999999997</v>
      </c>
      <c r="X304" s="33">
        <f t="shared" si="266"/>
        <v>0</v>
      </c>
    </row>
    <row r="305" spans="1:24" ht="15.75" x14ac:dyDescent="0.25">
      <c r="A305" s="312"/>
      <c r="B305" s="221"/>
      <c r="C305" s="30"/>
      <c r="D305" s="31"/>
      <c r="E305" s="33"/>
      <c r="F305" s="80"/>
      <c r="G305" s="30"/>
      <c r="H305" s="30">
        <f t="shared" si="258"/>
        <v>0</v>
      </c>
      <c r="I305" s="36">
        <f t="shared" si="259"/>
        <v>0</v>
      </c>
      <c r="J305" s="30"/>
      <c r="K305" s="38">
        <f t="shared" si="260"/>
        <v>5.6879999999999997</v>
      </c>
      <c r="L305" s="33">
        <f t="shared" si="261"/>
        <v>0</v>
      </c>
      <c r="N305" s="79"/>
      <c r="O305" s="30"/>
      <c r="P305" s="31"/>
      <c r="Q305" s="33"/>
      <c r="R305" s="80"/>
      <c r="S305" s="30"/>
      <c r="T305" s="30">
        <f t="shared" si="263"/>
        <v>0</v>
      </c>
      <c r="U305" s="36">
        <f t="shared" si="264"/>
        <v>0</v>
      </c>
      <c r="V305" s="30"/>
      <c r="W305" s="38">
        <f t="shared" si="265"/>
        <v>5.6879999999999997</v>
      </c>
      <c r="X305" s="33">
        <f t="shared" si="266"/>
        <v>0</v>
      </c>
    </row>
    <row r="306" spans="1:24" ht="15.75" x14ac:dyDescent="0.25">
      <c r="A306" s="312"/>
      <c r="B306" s="220"/>
      <c r="C306" s="70"/>
      <c r="D306" s="71"/>
      <c r="E306" s="33"/>
      <c r="F306" s="69"/>
      <c r="G306" s="70"/>
      <c r="H306" s="30">
        <f t="shared" si="258"/>
        <v>0</v>
      </c>
      <c r="I306" s="36">
        <f t="shared" si="259"/>
        <v>0</v>
      </c>
      <c r="J306" s="30"/>
      <c r="K306" s="38">
        <f t="shared" si="260"/>
        <v>5.6879999999999997</v>
      </c>
      <c r="L306" s="33">
        <f t="shared" si="261"/>
        <v>0</v>
      </c>
      <c r="N306" s="69"/>
      <c r="O306" s="70"/>
      <c r="P306" s="71"/>
      <c r="Q306" s="33"/>
      <c r="R306" s="69"/>
      <c r="S306" s="70"/>
      <c r="T306" s="30">
        <f t="shared" si="263"/>
        <v>0</v>
      </c>
      <c r="U306" s="36">
        <f t="shared" si="264"/>
        <v>0</v>
      </c>
      <c r="V306" s="30"/>
      <c r="W306" s="38">
        <f t="shared" si="265"/>
        <v>5.6879999999999997</v>
      </c>
      <c r="X306" s="33">
        <f t="shared" si="266"/>
        <v>0</v>
      </c>
    </row>
    <row r="307" spans="1:24" ht="15.75" x14ac:dyDescent="0.25">
      <c r="A307" s="312"/>
      <c r="B307" s="221"/>
      <c r="C307" s="30"/>
      <c r="D307" s="31"/>
      <c r="E307" s="33"/>
      <c r="F307" s="80"/>
      <c r="G307" s="30"/>
      <c r="H307" s="30">
        <f t="shared" si="258"/>
        <v>0</v>
      </c>
      <c r="I307" s="36">
        <f t="shared" si="259"/>
        <v>0</v>
      </c>
      <c r="J307" s="30"/>
      <c r="K307" s="38">
        <f t="shared" si="260"/>
        <v>5.6879999999999997</v>
      </c>
      <c r="L307" s="33">
        <f t="shared" si="261"/>
        <v>0</v>
      </c>
      <c r="N307" s="79"/>
      <c r="O307" s="30"/>
      <c r="P307" s="31"/>
      <c r="Q307" s="33"/>
      <c r="R307" s="80"/>
      <c r="S307" s="30"/>
      <c r="T307" s="30">
        <f t="shared" si="263"/>
        <v>0</v>
      </c>
      <c r="U307" s="36">
        <f t="shared" si="264"/>
        <v>0</v>
      </c>
      <c r="V307" s="30"/>
      <c r="W307" s="38">
        <f t="shared" si="265"/>
        <v>5.6879999999999997</v>
      </c>
      <c r="X307" s="33">
        <f t="shared" si="266"/>
        <v>0</v>
      </c>
    </row>
    <row r="308" spans="1:24" ht="15.75" x14ac:dyDescent="0.25">
      <c r="A308" s="312"/>
      <c r="B308" s="220"/>
      <c r="C308" s="70"/>
      <c r="D308" s="71"/>
      <c r="E308" s="33"/>
      <c r="F308" s="69"/>
      <c r="G308" s="70"/>
      <c r="H308" s="30">
        <f t="shared" si="258"/>
        <v>0</v>
      </c>
      <c r="I308" s="36">
        <f t="shared" si="259"/>
        <v>0</v>
      </c>
      <c r="J308" s="30"/>
      <c r="K308" s="38">
        <f t="shared" si="260"/>
        <v>5.6879999999999997</v>
      </c>
      <c r="L308" s="33">
        <f t="shared" si="261"/>
        <v>0</v>
      </c>
      <c r="N308" s="69"/>
      <c r="O308" s="70"/>
      <c r="P308" s="71"/>
      <c r="Q308" s="33"/>
      <c r="R308" s="69"/>
      <c r="S308" s="70"/>
      <c r="T308" s="30">
        <f t="shared" si="263"/>
        <v>0</v>
      </c>
      <c r="U308" s="36">
        <f t="shared" si="264"/>
        <v>0</v>
      </c>
      <c r="V308" s="30"/>
      <c r="W308" s="38">
        <f t="shared" si="265"/>
        <v>5.6879999999999997</v>
      </c>
      <c r="X308" s="33">
        <f t="shared" si="266"/>
        <v>0</v>
      </c>
    </row>
    <row r="309" spans="1:24" ht="15.75" x14ac:dyDescent="0.25">
      <c r="A309" s="312"/>
      <c r="B309" s="222"/>
      <c r="C309" s="30"/>
      <c r="D309" s="31"/>
      <c r="E309" s="33">
        <f t="shared" ref="E309:E314" si="267">D309*C309</f>
        <v>0</v>
      </c>
      <c r="F309" s="81"/>
      <c r="G309" s="30"/>
      <c r="H309" s="30">
        <f t="shared" si="258"/>
        <v>0</v>
      </c>
      <c r="I309" s="36">
        <f t="shared" si="259"/>
        <v>0</v>
      </c>
      <c r="J309" s="30"/>
      <c r="K309" s="38">
        <f t="shared" si="260"/>
        <v>5.6879999999999997</v>
      </c>
      <c r="L309" s="33">
        <f t="shared" si="261"/>
        <v>0</v>
      </c>
      <c r="N309" s="81"/>
      <c r="O309" s="30"/>
      <c r="P309" s="31"/>
      <c r="Q309" s="33">
        <f t="shared" ref="Q309:Q314" si="268">P309*O309</f>
        <v>0</v>
      </c>
      <c r="R309" s="81"/>
      <c r="S309" s="30"/>
      <c r="T309" s="30">
        <f t="shared" si="263"/>
        <v>0</v>
      </c>
      <c r="U309" s="36">
        <f t="shared" si="264"/>
        <v>0</v>
      </c>
      <c r="V309" s="30"/>
      <c r="W309" s="38">
        <f t="shared" si="265"/>
        <v>5.6879999999999997</v>
      </c>
      <c r="X309" s="33">
        <f t="shared" si="266"/>
        <v>0</v>
      </c>
    </row>
    <row r="310" spans="1:24" ht="15.75" x14ac:dyDescent="0.25">
      <c r="A310" s="312"/>
      <c r="B310" s="220"/>
      <c r="C310" s="70"/>
      <c r="D310" s="71"/>
      <c r="E310" s="33">
        <f t="shared" si="267"/>
        <v>0</v>
      </c>
      <c r="F310" s="69"/>
      <c r="G310" s="70"/>
      <c r="H310" s="30">
        <f t="shared" si="258"/>
        <v>0</v>
      </c>
      <c r="I310" s="36">
        <f t="shared" si="259"/>
        <v>0</v>
      </c>
      <c r="J310" s="30"/>
      <c r="K310" s="38">
        <f t="shared" si="260"/>
        <v>5.6879999999999997</v>
      </c>
      <c r="L310" s="33">
        <f t="shared" si="261"/>
        <v>0</v>
      </c>
      <c r="N310" s="69"/>
      <c r="O310" s="70"/>
      <c r="P310" s="71"/>
      <c r="Q310" s="33">
        <f t="shared" si="268"/>
        <v>0</v>
      </c>
      <c r="R310" s="69"/>
      <c r="S310" s="70"/>
      <c r="T310" s="30">
        <f t="shared" si="263"/>
        <v>0</v>
      </c>
      <c r="U310" s="36">
        <f t="shared" si="264"/>
        <v>0</v>
      </c>
      <c r="V310" s="30"/>
      <c r="W310" s="38">
        <f t="shared" si="265"/>
        <v>5.6879999999999997</v>
      </c>
      <c r="X310" s="33">
        <f t="shared" si="266"/>
        <v>0</v>
      </c>
    </row>
    <row r="311" spans="1:24" ht="15.75" x14ac:dyDescent="0.25">
      <c r="A311" s="312"/>
      <c r="B311" s="222"/>
      <c r="C311" s="30"/>
      <c r="D311" s="31"/>
      <c r="E311" s="33">
        <f t="shared" si="267"/>
        <v>0</v>
      </c>
      <c r="F311" s="81"/>
      <c r="G311" s="30"/>
      <c r="H311" s="30">
        <f t="shared" si="258"/>
        <v>0</v>
      </c>
      <c r="I311" s="36">
        <f t="shared" si="259"/>
        <v>0</v>
      </c>
      <c r="J311" s="30"/>
      <c r="K311" s="38">
        <f t="shared" si="260"/>
        <v>5.6879999999999997</v>
      </c>
      <c r="L311" s="33">
        <f t="shared" si="261"/>
        <v>0</v>
      </c>
      <c r="N311" s="81"/>
      <c r="O311" s="30"/>
      <c r="P311" s="31"/>
      <c r="Q311" s="33">
        <f t="shared" si="268"/>
        <v>0</v>
      </c>
      <c r="R311" s="81"/>
      <c r="S311" s="30"/>
      <c r="T311" s="30">
        <f t="shared" si="263"/>
        <v>0</v>
      </c>
      <c r="U311" s="36">
        <f t="shared" si="264"/>
        <v>0</v>
      </c>
      <c r="V311" s="30"/>
      <c r="W311" s="38">
        <f t="shared" si="265"/>
        <v>5.6879999999999997</v>
      </c>
      <c r="X311" s="33">
        <f t="shared" si="266"/>
        <v>0</v>
      </c>
    </row>
    <row r="312" spans="1:24" ht="15.75" x14ac:dyDescent="0.25">
      <c r="A312" s="312"/>
      <c r="B312" s="220"/>
      <c r="C312" s="70"/>
      <c r="D312" s="71"/>
      <c r="E312" s="33">
        <f t="shared" si="267"/>
        <v>0</v>
      </c>
      <c r="F312" s="88"/>
      <c r="G312" s="52"/>
      <c r="H312" s="30">
        <f t="shared" si="258"/>
        <v>0</v>
      </c>
      <c r="I312" s="36">
        <f t="shared" si="259"/>
        <v>0</v>
      </c>
      <c r="J312" s="30"/>
      <c r="K312" s="38">
        <f t="shared" si="260"/>
        <v>5.6879999999999997</v>
      </c>
      <c r="L312" s="33">
        <f t="shared" si="261"/>
        <v>0</v>
      </c>
      <c r="N312" s="69"/>
      <c r="O312" s="70"/>
      <c r="P312" s="71"/>
      <c r="Q312" s="33">
        <f t="shared" si="268"/>
        <v>0</v>
      </c>
      <c r="R312" s="88"/>
      <c r="S312" s="52"/>
      <c r="T312" s="30">
        <f t="shared" si="263"/>
        <v>0</v>
      </c>
      <c r="U312" s="36">
        <f t="shared" si="264"/>
        <v>0</v>
      </c>
      <c r="V312" s="30"/>
      <c r="W312" s="38">
        <f t="shared" si="265"/>
        <v>5.6879999999999997</v>
      </c>
      <c r="X312" s="33">
        <f t="shared" si="266"/>
        <v>0</v>
      </c>
    </row>
    <row r="313" spans="1:24" ht="15.75" x14ac:dyDescent="0.25">
      <c r="A313" s="312"/>
      <c r="B313" s="222"/>
      <c r="C313" s="30"/>
      <c r="D313" s="31"/>
      <c r="E313" s="33">
        <f t="shared" si="267"/>
        <v>0</v>
      </c>
      <c r="F313" s="90"/>
      <c r="G313" s="30"/>
      <c r="H313" s="30">
        <f t="shared" si="258"/>
        <v>0</v>
      </c>
      <c r="I313" s="36">
        <f t="shared" si="259"/>
        <v>0</v>
      </c>
      <c r="J313" s="30"/>
      <c r="K313" s="38">
        <f t="shared" si="260"/>
        <v>5.6879999999999997</v>
      </c>
      <c r="L313" s="33">
        <f t="shared" si="261"/>
        <v>0</v>
      </c>
      <c r="N313" s="81"/>
      <c r="O313" s="30"/>
      <c r="P313" s="31"/>
      <c r="Q313" s="33">
        <f t="shared" si="268"/>
        <v>0</v>
      </c>
      <c r="R313" s="90"/>
      <c r="S313" s="30"/>
      <c r="T313" s="30">
        <f t="shared" si="263"/>
        <v>0</v>
      </c>
      <c r="U313" s="36">
        <f t="shared" si="264"/>
        <v>0</v>
      </c>
      <c r="V313" s="30"/>
      <c r="W313" s="38">
        <f t="shared" si="265"/>
        <v>5.6879999999999997</v>
      </c>
      <c r="X313" s="33">
        <f t="shared" si="266"/>
        <v>0</v>
      </c>
    </row>
    <row r="314" spans="1:24" ht="15.75" x14ac:dyDescent="0.25">
      <c r="A314" s="312"/>
      <c r="B314" s="220"/>
      <c r="C314" s="70"/>
      <c r="D314" s="71"/>
      <c r="E314" s="95">
        <f t="shared" si="267"/>
        <v>0</v>
      </c>
      <c r="F314" s="69"/>
      <c r="G314" s="70"/>
      <c r="H314" s="30">
        <f t="shared" si="258"/>
        <v>0</v>
      </c>
      <c r="I314" s="36">
        <f t="shared" si="259"/>
        <v>0</v>
      </c>
      <c r="J314" s="30"/>
      <c r="K314" s="38">
        <f t="shared" si="260"/>
        <v>5.6879999999999997</v>
      </c>
      <c r="L314" s="33">
        <f t="shared" si="261"/>
        <v>0</v>
      </c>
      <c r="N314" s="69"/>
      <c r="O314" s="70"/>
      <c r="P314" s="71"/>
      <c r="Q314" s="95">
        <f t="shared" si="268"/>
        <v>0</v>
      </c>
      <c r="R314" s="69"/>
      <c r="S314" s="70"/>
      <c r="T314" s="30">
        <f t="shared" si="263"/>
        <v>0</v>
      </c>
      <c r="U314" s="36">
        <f t="shared" si="264"/>
        <v>0</v>
      </c>
      <c r="V314" s="30"/>
      <c r="W314" s="38">
        <f t="shared" si="265"/>
        <v>5.6879999999999997</v>
      </c>
      <c r="X314" s="33">
        <f t="shared" si="266"/>
        <v>0</v>
      </c>
    </row>
    <row r="315" spans="1:24" x14ac:dyDescent="0.25">
      <c r="A315" s="312"/>
      <c r="B315" s="214" t="s">
        <v>96</v>
      </c>
      <c r="C315" s="22"/>
      <c r="D315" s="22"/>
      <c r="E315" s="23"/>
      <c r="F315" s="24"/>
      <c r="G315" s="22"/>
      <c r="H315" s="22"/>
      <c r="I315" s="22"/>
      <c r="J315" s="22"/>
      <c r="K315" s="22"/>
      <c r="L315" s="23"/>
      <c r="N315" s="194" t="s">
        <v>96</v>
      </c>
      <c r="O315" s="25"/>
      <c r="P315" s="25"/>
      <c r="Q315" s="26"/>
      <c r="R315" s="27"/>
      <c r="S315" s="25"/>
      <c r="T315" s="25"/>
      <c r="U315" s="25"/>
      <c r="V315" s="25"/>
      <c r="W315" s="25"/>
      <c r="X315" s="26"/>
    </row>
    <row r="316" spans="1:24" ht="15.75" x14ac:dyDescent="0.25">
      <c r="A316" s="312"/>
      <c r="B316" s="224" t="s">
        <v>92</v>
      </c>
      <c r="C316" s="99"/>
      <c r="D316" s="100"/>
      <c r="E316" s="101">
        <f t="shared" ref="E316:E330" si="269">D316*C316</f>
        <v>0</v>
      </c>
      <c r="F316" s="98"/>
      <c r="G316" s="99"/>
      <c r="H316" s="30">
        <f t="shared" ref="H316:H330" si="270">$AB$7</f>
        <v>0</v>
      </c>
      <c r="I316" s="36">
        <f t="shared" ref="I316:I330" si="271">H316*G316</f>
        <v>0</v>
      </c>
      <c r="J316" s="30"/>
      <c r="K316" s="38">
        <f t="shared" ref="K316:K330" si="272">$AB$8</f>
        <v>5.6879999999999997</v>
      </c>
      <c r="L316" s="33">
        <f t="shared" ref="L316:L330" si="273">J316*K316</f>
        <v>0</v>
      </c>
      <c r="N316" s="224" t="s">
        <v>92</v>
      </c>
      <c r="O316" s="99"/>
      <c r="P316" s="100"/>
      <c r="Q316" s="101">
        <f t="shared" ref="Q316:Q330" si="274">P316*O316</f>
        <v>0</v>
      </c>
      <c r="R316" s="224" t="s">
        <v>92</v>
      </c>
      <c r="S316" s="99"/>
      <c r="T316" s="30">
        <f t="shared" ref="T316:T330" si="275">$AB$7</f>
        <v>0</v>
      </c>
      <c r="U316" s="36">
        <f t="shared" ref="U316:U330" si="276">T316*S316</f>
        <v>0</v>
      </c>
      <c r="V316" s="30"/>
      <c r="W316" s="38">
        <f t="shared" ref="W316:W330" si="277">$AB$8</f>
        <v>5.6879999999999997</v>
      </c>
      <c r="X316" s="33">
        <f t="shared" ref="X316:X330" si="278">V316*W316</f>
        <v>0</v>
      </c>
    </row>
    <row r="317" spans="1:24" ht="15.75" x14ac:dyDescent="0.25">
      <c r="A317" s="312"/>
      <c r="B317" s="260" t="s">
        <v>164</v>
      </c>
      <c r="C317" s="30">
        <v>2</v>
      </c>
      <c r="D317" s="31">
        <v>14.22</v>
      </c>
      <c r="E317" s="33">
        <f t="shared" si="269"/>
        <v>28.44</v>
      </c>
      <c r="F317" s="261" t="s">
        <v>164</v>
      </c>
      <c r="G317" s="30"/>
      <c r="H317" s="30">
        <f t="shared" si="270"/>
        <v>0</v>
      </c>
      <c r="I317" s="36">
        <f t="shared" si="271"/>
        <v>0</v>
      </c>
      <c r="J317" s="30">
        <v>3</v>
      </c>
      <c r="K317" s="38">
        <f t="shared" si="272"/>
        <v>5.6879999999999997</v>
      </c>
      <c r="L317" s="33">
        <f t="shared" si="273"/>
        <v>17.064</v>
      </c>
      <c r="N317" s="228" t="s">
        <v>93</v>
      </c>
      <c r="O317" s="30"/>
      <c r="P317" s="31"/>
      <c r="Q317" s="33">
        <f t="shared" si="274"/>
        <v>0</v>
      </c>
      <c r="R317" s="228" t="s">
        <v>93</v>
      </c>
      <c r="S317" s="30"/>
      <c r="T317" s="30">
        <f t="shared" si="275"/>
        <v>0</v>
      </c>
      <c r="U317" s="36">
        <f t="shared" si="276"/>
        <v>0</v>
      </c>
      <c r="V317" s="30"/>
      <c r="W317" s="38">
        <f t="shared" si="277"/>
        <v>5.6879999999999997</v>
      </c>
      <c r="X317" s="33">
        <f t="shared" si="278"/>
        <v>0</v>
      </c>
    </row>
    <row r="318" spans="1:24" ht="15.75" x14ac:dyDescent="0.25">
      <c r="A318" s="312"/>
      <c r="B318" s="259" t="s">
        <v>165</v>
      </c>
      <c r="C318" s="30">
        <v>2</v>
      </c>
      <c r="D318" s="31">
        <v>14.22</v>
      </c>
      <c r="E318" s="33">
        <f t="shared" si="269"/>
        <v>28.44</v>
      </c>
      <c r="F318" s="262" t="s">
        <v>165</v>
      </c>
      <c r="G318" s="70"/>
      <c r="H318" s="30">
        <f t="shared" si="270"/>
        <v>0</v>
      </c>
      <c r="I318" s="36">
        <f t="shared" si="271"/>
        <v>0</v>
      </c>
      <c r="J318" s="30">
        <v>3</v>
      </c>
      <c r="K318" s="38">
        <f t="shared" si="272"/>
        <v>5.6879999999999997</v>
      </c>
      <c r="L318" s="33">
        <f t="shared" si="273"/>
        <v>17.064</v>
      </c>
      <c r="N318" s="220"/>
      <c r="O318" s="70"/>
      <c r="P318" s="71"/>
      <c r="Q318" s="33">
        <f t="shared" si="274"/>
        <v>0</v>
      </c>
      <c r="R318" s="220"/>
      <c r="S318" s="70"/>
      <c r="T318" s="30">
        <f t="shared" si="275"/>
        <v>0</v>
      </c>
      <c r="U318" s="36">
        <f t="shared" si="276"/>
        <v>0</v>
      </c>
      <c r="V318" s="30"/>
      <c r="W318" s="38">
        <f t="shared" si="277"/>
        <v>5.6879999999999997</v>
      </c>
      <c r="X318" s="33">
        <f t="shared" si="278"/>
        <v>0</v>
      </c>
    </row>
    <row r="319" spans="1:24" ht="15.75" x14ac:dyDescent="0.25">
      <c r="A319" s="312"/>
      <c r="B319" s="228" t="s">
        <v>94</v>
      </c>
      <c r="C319" s="30"/>
      <c r="D319" s="31"/>
      <c r="E319" s="33">
        <f t="shared" si="269"/>
        <v>0</v>
      </c>
      <c r="F319" s="259" t="s">
        <v>175</v>
      </c>
      <c r="G319" s="30"/>
      <c r="H319" s="30">
        <f t="shared" si="270"/>
        <v>0</v>
      </c>
      <c r="I319" s="36">
        <f t="shared" si="271"/>
        <v>0</v>
      </c>
      <c r="J319" s="30">
        <v>3</v>
      </c>
      <c r="K319" s="38">
        <f t="shared" si="272"/>
        <v>5.6879999999999997</v>
      </c>
      <c r="L319" s="33">
        <f t="shared" si="273"/>
        <v>17.064</v>
      </c>
      <c r="N319" s="228" t="s">
        <v>94</v>
      </c>
      <c r="O319" s="30"/>
      <c r="P319" s="31"/>
      <c r="Q319" s="33">
        <f t="shared" si="274"/>
        <v>0</v>
      </c>
      <c r="R319" s="228" t="s">
        <v>94</v>
      </c>
      <c r="S319" s="30"/>
      <c r="T319" s="30">
        <f t="shared" si="275"/>
        <v>0</v>
      </c>
      <c r="U319" s="36">
        <f t="shared" si="276"/>
        <v>0</v>
      </c>
      <c r="V319" s="30"/>
      <c r="W319" s="38">
        <f t="shared" si="277"/>
        <v>5.6879999999999997</v>
      </c>
      <c r="X319" s="33">
        <f t="shared" si="278"/>
        <v>0</v>
      </c>
    </row>
    <row r="320" spans="1:24" ht="15.75" x14ac:dyDescent="0.25">
      <c r="A320" s="312"/>
      <c r="B320" s="259" t="s">
        <v>175</v>
      </c>
      <c r="C320" s="52">
        <v>2</v>
      </c>
      <c r="D320" s="53">
        <v>14.22</v>
      </c>
      <c r="E320" s="33">
        <f t="shared" si="269"/>
        <v>28.44</v>
      </c>
      <c r="F320" s="102"/>
      <c r="G320" s="52"/>
      <c r="H320" s="30">
        <f t="shared" si="270"/>
        <v>0</v>
      </c>
      <c r="I320" s="36">
        <f t="shared" si="271"/>
        <v>0</v>
      </c>
      <c r="J320" s="30"/>
      <c r="K320" s="38">
        <f t="shared" si="272"/>
        <v>5.6879999999999997</v>
      </c>
      <c r="L320" s="33">
        <f t="shared" si="273"/>
        <v>0</v>
      </c>
      <c r="N320" s="102"/>
      <c r="O320" s="52"/>
      <c r="P320" s="53"/>
      <c r="Q320" s="33">
        <f t="shared" si="274"/>
        <v>0</v>
      </c>
      <c r="R320" s="102"/>
      <c r="S320" s="52"/>
      <c r="T320" s="30">
        <f t="shared" si="275"/>
        <v>0</v>
      </c>
      <c r="U320" s="36">
        <f t="shared" si="276"/>
        <v>0</v>
      </c>
      <c r="V320" s="30"/>
      <c r="W320" s="38">
        <f t="shared" si="277"/>
        <v>5.6879999999999997</v>
      </c>
      <c r="X320" s="33">
        <f t="shared" si="278"/>
        <v>0</v>
      </c>
    </row>
    <row r="321" spans="1:24" ht="15.75" x14ac:dyDescent="0.25">
      <c r="A321" s="312"/>
      <c r="B321" s="230"/>
      <c r="C321" s="104"/>
      <c r="D321" s="105"/>
      <c r="E321" s="33">
        <f t="shared" si="269"/>
        <v>0</v>
      </c>
      <c r="F321" s="103"/>
      <c r="G321" s="104"/>
      <c r="H321" s="30">
        <f t="shared" si="270"/>
        <v>0</v>
      </c>
      <c r="I321" s="36">
        <f t="shared" si="271"/>
        <v>0</v>
      </c>
      <c r="J321" s="30"/>
      <c r="K321" s="38">
        <f t="shared" si="272"/>
        <v>5.6879999999999997</v>
      </c>
      <c r="L321" s="33">
        <f t="shared" si="273"/>
        <v>0</v>
      </c>
      <c r="N321" s="103"/>
      <c r="O321" s="104"/>
      <c r="P321" s="105"/>
      <c r="Q321" s="33">
        <f t="shared" si="274"/>
        <v>0</v>
      </c>
      <c r="R321" s="103"/>
      <c r="S321" s="104"/>
      <c r="T321" s="30">
        <f t="shared" si="275"/>
        <v>0</v>
      </c>
      <c r="U321" s="36">
        <f t="shared" si="276"/>
        <v>0</v>
      </c>
      <c r="V321" s="30"/>
      <c r="W321" s="38">
        <f t="shared" si="277"/>
        <v>5.6879999999999997</v>
      </c>
      <c r="X321" s="33">
        <f t="shared" si="278"/>
        <v>0</v>
      </c>
    </row>
    <row r="322" spans="1:24" ht="15.75" x14ac:dyDescent="0.25">
      <c r="A322" s="312"/>
      <c r="B322" s="220"/>
      <c r="C322" s="70"/>
      <c r="D322" s="71"/>
      <c r="E322" s="33">
        <f t="shared" si="269"/>
        <v>0</v>
      </c>
      <c r="F322" s="69"/>
      <c r="G322" s="70"/>
      <c r="H322" s="30">
        <f t="shared" si="270"/>
        <v>0</v>
      </c>
      <c r="I322" s="36">
        <f t="shared" si="271"/>
        <v>0</v>
      </c>
      <c r="J322" s="30"/>
      <c r="K322" s="38">
        <f t="shared" si="272"/>
        <v>5.6879999999999997</v>
      </c>
      <c r="L322" s="33">
        <f t="shared" si="273"/>
        <v>0</v>
      </c>
      <c r="N322" s="69"/>
      <c r="O322" s="70"/>
      <c r="P322" s="71"/>
      <c r="Q322" s="33">
        <f t="shared" si="274"/>
        <v>0</v>
      </c>
      <c r="R322" s="69"/>
      <c r="S322" s="70"/>
      <c r="T322" s="30">
        <f t="shared" si="275"/>
        <v>0</v>
      </c>
      <c r="U322" s="36">
        <f t="shared" si="276"/>
        <v>0</v>
      </c>
      <c r="V322" s="30"/>
      <c r="W322" s="38">
        <f t="shared" si="277"/>
        <v>5.6879999999999997</v>
      </c>
      <c r="X322" s="33">
        <f t="shared" si="278"/>
        <v>0</v>
      </c>
    </row>
    <row r="323" spans="1:24" ht="15.75" x14ac:dyDescent="0.25">
      <c r="A323" s="312"/>
      <c r="B323" s="230"/>
      <c r="C323" s="104"/>
      <c r="D323" s="105"/>
      <c r="E323" s="33">
        <f t="shared" si="269"/>
        <v>0</v>
      </c>
      <c r="F323" s="103"/>
      <c r="G323" s="104"/>
      <c r="H323" s="30">
        <f t="shared" si="270"/>
        <v>0</v>
      </c>
      <c r="I323" s="36">
        <f t="shared" si="271"/>
        <v>0</v>
      </c>
      <c r="J323" s="30"/>
      <c r="K323" s="38">
        <f t="shared" si="272"/>
        <v>5.6879999999999997</v>
      </c>
      <c r="L323" s="33">
        <f t="shared" si="273"/>
        <v>0</v>
      </c>
      <c r="N323" s="103"/>
      <c r="O323" s="104"/>
      <c r="P323" s="105"/>
      <c r="Q323" s="33">
        <f t="shared" si="274"/>
        <v>0</v>
      </c>
      <c r="R323" s="103"/>
      <c r="S323" s="104"/>
      <c r="T323" s="30">
        <f t="shared" si="275"/>
        <v>0</v>
      </c>
      <c r="U323" s="36">
        <f t="shared" si="276"/>
        <v>0</v>
      </c>
      <c r="V323" s="30"/>
      <c r="W323" s="38">
        <f t="shared" si="277"/>
        <v>5.6879999999999997</v>
      </c>
      <c r="X323" s="33">
        <f t="shared" si="278"/>
        <v>0</v>
      </c>
    </row>
    <row r="324" spans="1:24" ht="15.75" x14ac:dyDescent="0.25">
      <c r="A324" s="312"/>
      <c r="B324" s="220"/>
      <c r="C324" s="70"/>
      <c r="D324" s="71"/>
      <c r="E324" s="33">
        <f t="shared" si="269"/>
        <v>0</v>
      </c>
      <c r="F324" s="69"/>
      <c r="G324" s="70"/>
      <c r="H324" s="30">
        <f t="shared" si="270"/>
        <v>0</v>
      </c>
      <c r="I324" s="36">
        <f t="shared" si="271"/>
        <v>0</v>
      </c>
      <c r="J324" s="30"/>
      <c r="K324" s="38">
        <f t="shared" si="272"/>
        <v>5.6879999999999997</v>
      </c>
      <c r="L324" s="33">
        <f t="shared" si="273"/>
        <v>0</v>
      </c>
      <c r="N324" s="69"/>
      <c r="O324" s="70"/>
      <c r="P324" s="71"/>
      <c r="Q324" s="33">
        <f t="shared" si="274"/>
        <v>0</v>
      </c>
      <c r="R324" s="69"/>
      <c r="S324" s="70"/>
      <c r="T324" s="30">
        <f t="shared" si="275"/>
        <v>0</v>
      </c>
      <c r="U324" s="36">
        <f t="shared" si="276"/>
        <v>0</v>
      </c>
      <c r="V324" s="30"/>
      <c r="W324" s="38">
        <f t="shared" si="277"/>
        <v>5.6879999999999997</v>
      </c>
      <c r="X324" s="33">
        <f t="shared" si="278"/>
        <v>0</v>
      </c>
    </row>
    <row r="325" spans="1:24" ht="15.75" x14ac:dyDescent="0.25">
      <c r="A325" s="312"/>
      <c r="B325" s="230"/>
      <c r="C325" s="104"/>
      <c r="D325" s="105"/>
      <c r="E325" s="33">
        <f t="shared" si="269"/>
        <v>0</v>
      </c>
      <c r="F325" s="103"/>
      <c r="G325" s="104"/>
      <c r="H325" s="30">
        <f t="shared" si="270"/>
        <v>0</v>
      </c>
      <c r="I325" s="36">
        <f t="shared" si="271"/>
        <v>0</v>
      </c>
      <c r="J325" s="30"/>
      <c r="K325" s="38">
        <f t="shared" si="272"/>
        <v>5.6879999999999997</v>
      </c>
      <c r="L325" s="33">
        <f t="shared" si="273"/>
        <v>0</v>
      </c>
      <c r="N325" s="103"/>
      <c r="O325" s="104"/>
      <c r="P325" s="105"/>
      <c r="Q325" s="33">
        <f t="shared" si="274"/>
        <v>0</v>
      </c>
      <c r="R325" s="103"/>
      <c r="S325" s="104"/>
      <c r="T325" s="30">
        <f t="shared" si="275"/>
        <v>0</v>
      </c>
      <c r="U325" s="36">
        <f t="shared" si="276"/>
        <v>0</v>
      </c>
      <c r="V325" s="30"/>
      <c r="W325" s="38">
        <f t="shared" si="277"/>
        <v>5.6879999999999997</v>
      </c>
      <c r="X325" s="33">
        <f t="shared" si="278"/>
        <v>0</v>
      </c>
    </row>
    <row r="326" spans="1:24" ht="15.75" x14ac:dyDescent="0.25">
      <c r="A326" s="312"/>
      <c r="B326" s="220"/>
      <c r="C326" s="70"/>
      <c r="D326" s="71"/>
      <c r="E326" s="33">
        <f t="shared" si="269"/>
        <v>0</v>
      </c>
      <c r="F326" s="69"/>
      <c r="G326" s="70"/>
      <c r="H326" s="30">
        <f t="shared" si="270"/>
        <v>0</v>
      </c>
      <c r="I326" s="36">
        <f t="shared" si="271"/>
        <v>0</v>
      </c>
      <c r="J326" s="30"/>
      <c r="K326" s="38">
        <f t="shared" si="272"/>
        <v>5.6879999999999997</v>
      </c>
      <c r="L326" s="33">
        <f t="shared" si="273"/>
        <v>0</v>
      </c>
      <c r="N326" s="69"/>
      <c r="O326" s="70"/>
      <c r="P326" s="71"/>
      <c r="Q326" s="33">
        <f t="shared" si="274"/>
        <v>0</v>
      </c>
      <c r="R326" s="69"/>
      <c r="S326" s="70"/>
      <c r="T326" s="30">
        <f t="shared" si="275"/>
        <v>0</v>
      </c>
      <c r="U326" s="36">
        <f t="shared" si="276"/>
        <v>0</v>
      </c>
      <c r="V326" s="30"/>
      <c r="W326" s="38">
        <f t="shared" si="277"/>
        <v>5.6879999999999997</v>
      </c>
      <c r="X326" s="33">
        <f t="shared" si="278"/>
        <v>0</v>
      </c>
    </row>
    <row r="327" spans="1:24" ht="15.75" x14ac:dyDescent="0.25">
      <c r="A327" s="312"/>
      <c r="B327" s="230"/>
      <c r="C327" s="104"/>
      <c r="D327" s="105"/>
      <c r="E327" s="33">
        <f t="shared" si="269"/>
        <v>0</v>
      </c>
      <c r="F327" s="103"/>
      <c r="G327" s="104"/>
      <c r="H327" s="30">
        <f t="shared" si="270"/>
        <v>0</v>
      </c>
      <c r="I327" s="36">
        <f t="shared" si="271"/>
        <v>0</v>
      </c>
      <c r="J327" s="30"/>
      <c r="K327" s="38">
        <f t="shared" si="272"/>
        <v>5.6879999999999997</v>
      </c>
      <c r="L327" s="33">
        <f t="shared" si="273"/>
        <v>0</v>
      </c>
      <c r="N327" s="103"/>
      <c r="O327" s="104"/>
      <c r="P327" s="105"/>
      <c r="Q327" s="33">
        <f t="shared" si="274"/>
        <v>0</v>
      </c>
      <c r="R327" s="103"/>
      <c r="S327" s="104"/>
      <c r="T327" s="30">
        <f t="shared" si="275"/>
        <v>0</v>
      </c>
      <c r="U327" s="36">
        <f t="shared" si="276"/>
        <v>0</v>
      </c>
      <c r="V327" s="30"/>
      <c r="W327" s="38">
        <f t="shared" si="277"/>
        <v>5.6879999999999997</v>
      </c>
      <c r="X327" s="33">
        <f t="shared" si="278"/>
        <v>0</v>
      </c>
    </row>
    <row r="328" spans="1:24" ht="15.75" x14ac:dyDescent="0.25">
      <c r="A328" s="312"/>
      <c r="B328" s="220"/>
      <c r="C328" s="70"/>
      <c r="D328" s="71"/>
      <c r="E328" s="33">
        <f t="shared" si="269"/>
        <v>0</v>
      </c>
      <c r="F328" s="69"/>
      <c r="G328" s="70"/>
      <c r="H328" s="30">
        <f t="shared" si="270"/>
        <v>0</v>
      </c>
      <c r="I328" s="36">
        <f t="shared" si="271"/>
        <v>0</v>
      </c>
      <c r="J328" s="30"/>
      <c r="K328" s="38">
        <f t="shared" si="272"/>
        <v>5.6879999999999997</v>
      </c>
      <c r="L328" s="33">
        <f t="shared" si="273"/>
        <v>0</v>
      </c>
      <c r="N328" s="69"/>
      <c r="O328" s="70"/>
      <c r="P328" s="71"/>
      <c r="Q328" s="33">
        <f t="shared" si="274"/>
        <v>0</v>
      </c>
      <c r="R328" s="69"/>
      <c r="S328" s="70"/>
      <c r="T328" s="30">
        <f t="shared" si="275"/>
        <v>0</v>
      </c>
      <c r="U328" s="36">
        <f t="shared" si="276"/>
        <v>0</v>
      </c>
      <c r="V328" s="30"/>
      <c r="W328" s="38">
        <f t="shared" si="277"/>
        <v>5.6879999999999997</v>
      </c>
      <c r="X328" s="33">
        <f t="shared" si="278"/>
        <v>0</v>
      </c>
    </row>
    <row r="329" spans="1:24" ht="15.75" x14ac:dyDescent="0.25">
      <c r="A329" s="312"/>
      <c r="B329" s="230"/>
      <c r="C329" s="104"/>
      <c r="D329" s="105"/>
      <c r="E329" s="33">
        <f t="shared" si="269"/>
        <v>0</v>
      </c>
      <c r="F329" s="103"/>
      <c r="G329" s="104"/>
      <c r="H329" s="30">
        <f t="shared" si="270"/>
        <v>0</v>
      </c>
      <c r="I329" s="36">
        <f t="shared" si="271"/>
        <v>0</v>
      </c>
      <c r="J329" s="30"/>
      <c r="K329" s="38">
        <f t="shared" si="272"/>
        <v>5.6879999999999997</v>
      </c>
      <c r="L329" s="33">
        <f t="shared" si="273"/>
        <v>0</v>
      </c>
      <c r="N329" s="103"/>
      <c r="O329" s="104"/>
      <c r="P329" s="105"/>
      <c r="Q329" s="33">
        <f t="shared" si="274"/>
        <v>0</v>
      </c>
      <c r="R329" s="103"/>
      <c r="S329" s="104"/>
      <c r="T329" s="30">
        <f t="shared" si="275"/>
        <v>0</v>
      </c>
      <c r="U329" s="36">
        <f t="shared" si="276"/>
        <v>0</v>
      </c>
      <c r="V329" s="30"/>
      <c r="W329" s="38">
        <f t="shared" si="277"/>
        <v>5.6879999999999997</v>
      </c>
      <c r="X329" s="33">
        <f t="shared" si="278"/>
        <v>0</v>
      </c>
    </row>
    <row r="330" spans="1:24" ht="15.75" x14ac:dyDescent="0.25">
      <c r="A330" s="312"/>
      <c r="B330" s="220"/>
      <c r="C330" s="70"/>
      <c r="D330" s="71"/>
      <c r="E330" s="95">
        <f t="shared" si="269"/>
        <v>0</v>
      </c>
      <c r="F330" s="69"/>
      <c r="G330" s="70"/>
      <c r="H330" s="30">
        <f t="shared" si="270"/>
        <v>0</v>
      </c>
      <c r="I330" s="36">
        <f t="shared" si="271"/>
        <v>0</v>
      </c>
      <c r="J330" s="30"/>
      <c r="K330" s="38">
        <f t="shared" si="272"/>
        <v>5.6879999999999997</v>
      </c>
      <c r="L330" s="33">
        <f t="shared" si="273"/>
        <v>0</v>
      </c>
      <c r="N330" s="69"/>
      <c r="O330" s="70"/>
      <c r="P330" s="71"/>
      <c r="Q330" s="95">
        <f t="shared" si="274"/>
        <v>0</v>
      </c>
      <c r="R330" s="69"/>
      <c r="S330" s="70"/>
      <c r="T330" s="30">
        <f t="shared" si="275"/>
        <v>0</v>
      </c>
      <c r="U330" s="36">
        <f t="shared" si="276"/>
        <v>0</v>
      </c>
      <c r="V330" s="30"/>
      <c r="W330" s="38">
        <f t="shared" si="277"/>
        <v>5.6879999999999997</v>
      </c>
      <c r="X330" s="33">
        <f t="shared" si="278"/>
        <v>0</v>
      </c>
    </row>
    <row r="331" spans="1:24" x14ac:dyDescent="0.25">
      <c r="A331" s="312"/>
      <c r="B331" s="214" t="s">
        <v>97</v>
      </c>
      <c r="C331" s="22"/>
      <c r="D331" s="22"/>
      <c r="E331" s="23"/>
      <c r="F331" s="24"/>
      <c r="G331" s="22"/>
      <c r="H331" s="22"/>
      <c r="I331" s="22"/>
      <c r="J331" s="22"/>
      <c r="K331" s="22"/>
      <c r="L331" s="23"/>
      <c r="N331" s="194" t="s">
        <v>97</v>
      </c>
      <c r="O331" s="25"/>
      <c r="P331" s="25"/>
      <c r="Q331" s="26"/>
      <c r="R331" s="27"/>
      <c r="S331" s="25"/>
      <c r="T331" s="25"/>
      <c r="U331" s="25"/>
      <c r="V331" s="25"/>
      <c r="W331" s="25"/>
      <c r="X331" s="26"/>
    </row>
    <row r="332" spans="1:24" ht="15.75" x14ac:dyDescent="0.25">
      <c r="A332" s="312"/>
      <c r="B332" s="267" t="s">
        <v>178</v>
      </c>
      <c r="C332" s="107">
        <f>Production_Revenue!K23</f>
        <v>880</v>
      </c>
      <c r="D332" s="108">
        <v>0.01</v>
      </c>
      <c r="E332" s="101">
        <f t="shared" ref="E332:E334" si="279">D332*C332</f>
        <v>8.8000000000000007</v>
      </c>
      <c r="F332" s="109" t="s">
        <v>51</v>
      </c>
      <c r="G332" s="107"/>
      <c r="H332" s="30">
        <f t="shared" ref="H332:H334" si="280">$AB$7</f>
        <v>0</v>
      </c>
      <c r="I332" s="36">
        <f t="shared" ref="I332:I334" si="281">H332*G332</f>
        <v>0</v>
      </c>
      <c r="J332" s="30"/>
      <c r="K332" s="38">
        <f t="shared" ref="K332:K334" si="282">$AB$8</f>
        <v>5.6879999999999997</v>
      </c>
      <c r="L332" s="33">
        <f t="shared" ref="L332:L334" si="283">J332*K332</f>
        <v>0</v>
      </c>
      <c r="N332" s="267" t="s">
        <v>178</v>
      </c>
      <c r="O332" s="107">
        <f>Production_Revenue!K24</f>
        <v>880</v>
      </c>
      <c r="P332" s="108">
        <v>0.01</v>
      </c>
      <c r="Q332" s="101">
        <f t="shared" ref="Q332:Q334" si="284">P332*O332</f>
        <v>8.8000000000000007</v>
      </c>
      <c r="R332" s="231" t="s">
        <v>98</v>
      </c>
      <c r="S332" s="107"/>
      <c r="T332" s="30">
        <f t="shared" ref="T332:T334" si="285">$AB$7</f>
        <v>0</v>
      </c>
      <c r="U332" s="36">
        <f t="shared" ref="U332:U334" si="286">T332*S332</f>
        <v>0</v>
      </c>
      <c r="V332" s="30"/>
      <c r="W332" s="38">
        <f t="shared" ref="W332:W334" si="287">$AB$8</f>
        <v>5.6879999999999997</v>
      </c>
      <c r="X332" s="33">
        <f t="shared" ref="X332:X334" si="288">V332*W332</f>
        <v>0</v>
      </c>
    </row>
    <row r="333" spans="1:24" ht="15.75" x14ac:dyDescent="0.25">
      <c r="A333" s="312"/>
      <c r="B333" s="232" t="s">
        <v>99</v>
      </c>
      <c r="C333" s="70"/>
      <c r="D333" s="71"/>
      <c r="E333" s="33">
        <f t="shared" si="279"/>
        <v>0</v>
      </c>
      <c r="F333" s="69"/>
      <c r="G333" s="70"/>
      <c r="H333" s="30">
        <f t="shared" si="280"/>
        <v>0</v>
      </c>
      <c r="I333" s="36">
        <f t="shared" si="281"/>
        <v>0</v>
      </c>
      <c r="J333" s="30"/>
      <c r="K333" s="38">
        <f t="shared" si="282"/>
        <v>5.6879999999999997</v>
      </c>
      <c r="L333" s="33">
        <f t="shared" si="283"/>
        <v>0</v>
      </c>
      <c r="N333" s="232" t="s">
        <v>99</v>
      </c>
      <c r="O333" s="70"/>
      <c r="P333" s="71"/>
      <c r="Q333" s="33">
        <f t="shared" si="284"/>
        <v>0</v>
      </c>
      <c r="R333" s="232" t="s">
        <v>99</v>
      </c>
      <c r="S333" s="70"/>
      <c r="T333" s="30">
        <f t="shared" si="285"/>
        <v>0</v>
      </c>
      <c r="U333" s="36">
        <f t="shared" si="286"/>
        <v>0</v>
      </c>
      <c r="V333" s="30"/>
      <c r="W333" s="38">
        <f t="shared" si="287"/>
        <v>5.6879999999999997</v>
      </c>
      <c r="X333" s="33">
        <f t="shared" si="288"/>
        <v>0</v>
      </c>
    </row>
    <row r="334" spans="1:24" ht="30" x14ac:dyDescent="0.25">
      <c r="A334" s="312"/>
      <c r="B334" s="233" t="s">
        <v>100</v>
      </c>
      <c r="C334" s="104"/>
      <c r="D334" s="105"/>
      <c r="E334" s="33">
        <f t="shared" si="279"/>
        <v>0</v>
      </c>
      <c r="F334" s="110" t="s">
        <v>52</v>
      </c>
      <c r="G334" s="52"/>
      <c r="H334" s="30">
        <f t="shared" si="280"/>
        <v>0</v>
      </c>
      <c r="I334" s="36">
        <f t="shared" si="281"/>
        <v>0</v>
      </c>
      <c r="J334" s="30"/>
      <c r="K334" s="38">
        <f t="shared" si="282"/>
        <v>5.6879999999999997</v>
      </c>
      <c r="L334" s="33">
        <f t="shared" si="283"/>
        <v>0</v>
      </c>
      <c r="N334" s="233" t="s">
        <v>100</v>
      </c>
      <c r="O334" s="104"/>
      <c r="P334" s="105"/>
      <c r="Q334" s="33">
        <f t="shared" si="284"/>
        <v>0</v>
      </c>
      <c r="R334" s="233" t="s">
        <v>100</v>
      </c>
      <c r="S334" s="52"/>
      <c r="T334" s="30">
        <f t="shared" si="285"/>
        <v>0</v>
      </c>
      <c r="U334" s="36">
        <f t="shared" si="286"/>
        <v>0</v>
      </c>
      <c r="V334" s="30"/>
      <c r="W334" s="38">
        <f t="shared" si="287"/>
        <v>5.6879999999999997</v>
      </c>
      <c r="X334" s="33">
        <f t="shared" si="288"/>
        <v>0</v>
      </c>
    </row>
    <row r="335" spans="1:24" ht="15.75" thickBot="1" x14ac:dyDescent="0.3">
      <c r="A335" s="312"/>
      <c r="B335" s="111" t="s">
        <v>41</v>
      </c>
      <c r="C335" s="112"/>
      <c r="D335" s="112"/>
      <c r="E335" s="114">
        <f>SUM(E299:E314,E316:E330,E332:E334)</f>
        <v>94.12</v>
      </c>
      <c r="F335" s="116" t="s">
        <v>41</v>
      </c>
      <c r="G335" s="112">
        <f>SUM(G299:G334)</f>
        <v>0</v>
      </c>
      <c r="H335" s="112"/>
      <c r="I335" s="114">
        <f>SUM(I299:I314,I316:I330,I332:I334)</f>
        <v>0</v>
      </c>
      <c r="J335" s="112">
        <f>SUM(J299:J334)</f>
        <v>9</v>
      </c>
      <c r="K335" s="118"/>
      <c r="L335" s="114">
        <f>SUM(L299:L314,L316:L330,L332:L334)</f>
        <v>51.192</v>
      </c>
      <c r="N335" s="119" t="s">
        <v>41</v>
      </c>
      <c r="O335" s="120"/>
      <c r="P335" s="120"/>
      <c r="Q335" s="121">
        <f>SUM(Q299:Q314,Q316:Q330,Q332:Q334)</f>
        <v>8.8000000000000007</v>
      </c>
      <c r="R335" s="122" t="s">
        <v>41</v>
      </c>
      <c r="S335" s="120">
        <f>SUM(S299:S334)</f>
        <v>0</v>
      </c>
      <c r="T335" s="120"/>
      <c r="U335" s="121">
        <f>SUM(U299:U314,U316:U330,U332:U334)</f>
        <v>0</v>
      </c>
      <c r="V335" s="120">
        <f>SUM(V299:V334)</f>
        <v>0</v>
      </c>
      <c r="W335" s="123"/>
      <c r="X335" s="121">
        <f>SUM(X299:X314,X316:X330,X332:X334)</f>
        <v>0</v>
      </c>
    </row>
    <row r="336" spans="1:24" x14ac:dyDescent="0.25">
      <c r="A336" s="313"/>
      <c r="B336" s="125"/>
      <c r="C336" s="125"/>
      <c r="D336" s="125"/>
      <c r="E336" s="125"/>
      <c r="F336" s="125"/>
      <c r="G336" s="125"/>
      <c r="H336" s="125"/>
      <c r="I336" s="125"/>
      <c r="J336" s="125"/>
      <c r="K336" s="125"/>
      <c r="L336" s="125"/>
      <c r="N336" s="85"/>
      <c r="O336" s="85"/>
      <c r="P336" s="85"/>
      <c r="Q336" s="85"/>
      <c r="R336" s="85"/>
      <c r="S336" s="85"/>
      <c r="T336" s="85"/>
      <c r="U336" s="85"/>
      <c r="V336" s="85"/>
      <c r="W336" s="85"/>
      <c r="X336" s="85"/>
    </row>
    <row r="337" spans="1:24" ht="15.75" thickBot="1" x14ac:dyDescent="0.3"/>
    <row r="338" spans="1:24" ht="15" customHeight="1" x14ac:dyDescent="0.25">
      <c r="A338" s="311" t="s">
        <v>133</v>
      </c>
      <c r="B338" s="314" t="s">
        <v>123</v>
      </c>
      <c r="C338" s="316" t="s">
        <v>157</v>
      </c>
      <c r="D338" s="317"/>
      <c r="E338" s="318"/>
      <c r="F338" s="319" t="s">
        <v>124</v>
      </c>
      <c r="G338" s="324" t="s">
        <v>20</v>
      </c>
      <c r="H338" s="322"/>
      <c r="I338" s="322"/>
      <c r="J338" s="322"/>
      <c r="K338" s="322"/>
      <c r="L338" s="323"/>
      <c r="N338" s="325" t="s">
        <v>123</v>
      </c>
      <c r="O338" s="327" t="s">
        <v>19</v>
      </c>
      <c r="P338" s="322"/>
      <c r="Q338" s="323"/>
      <c r="R338" s="325" t="s">
        <v>124</v>
      </c>
      <c r="S338" s="321" t="s">
        <v>20</v>
      </c>
      <c r="T338" s="322"/>
      <c r="U338" s="322"/>
      <c r="V338" s="322"/>
      <c r="W338" s="322"/>
      <c r="X338" s="323"/>
    </row>
    <row r="339" spans="1:24" ht="30" x14ac:dyDescent="0.25">
      <c r="A339" s="312"/>
      <c r="B339" s="315"/>
      <c r="C339" s="212" t="s">
        <v>23</v>
      </c>
      <c r="D339" s="254" t="s">
        <v>155</v>
      </c>
      <c r="E339" s="213" t="s">
        <v>24</v>
      </c>
      <c r="F339" s="320"/>
      <c r="G339" s="239" t="s">
        <v>156</v>
      </c>
      <c r="H339" s="239" t="s">
        <v>102</v>
      </c>
      <c r="I339" s="239" t="s">
        <v>103</v>
      </c>
      <c r="J339" s="13" t="s">
        <v>27</v>
      </c>
      <c r="K339" s="16" t="s">
        <v>28</v>
      </c>
      <c r="L339" s="240" t="s">
        <v>104</v>
      </c>
      <c r="N339" s="326"/>
      <c r="O339" s="17" t="s">
        <v>23</v>
      </c>
      <c r="P339" s="239" t="s">
        <v>155</v>
      </c>
      <c r="Q339" s="19" t="s">
        <v>24</v>
      </c>
      <c r="R339" s="326"/>
      <c r="S339" s="239" t="s">
        <v>156</v>
      </c>
      <c r="T339" s="17" t="s">
        <v>26</v>
      </c>
      <c r="U339" s="239" t="s">
        <v>103</v>
      </c>
      <c r="V339" s="13" t="s">
        <v>27</v>
      </c>
      <c r="W339" s="16" t="s">
        <v>28</v>
      </c>
      <c r="X339" s="240" t="s">
        <v>104</v>
      </c>
    </row>
    <row r="340" spans="1:24" x14ac:dyDescent="0.25">
      <c r="A340" s="312"/>
      <c r="B340" s="214" t="s">
        <v>95</v>
      </c>
      <c r="C340" s="22"/>
      <c r="D340" s="22"/>
      <c r="E340" s="23"/>
      <c r="F340" s="24"/>
      <c r="G340" s="22"/>
      <c r="H340" s="22"/>
      <c r="I340" s="22"/>
      <c r="J340" s="22"/>
      <c r="K340" s="22"/>
      <c r="L340" s="23"/>
      <c r="N340" s="194" t="s">
        <v>95</v>
      </c>
      <c r="O340" s="25"/>
      <c r="P340" s="25"/>
      <c r="Q340" s="26"/>
      <c r="R340" s="27"/>
      <c r="S340" s="25"/>
      <c r="T340" s="25"/>
      <c r="U340" s="25"/>
      <c r="V340" s="25"/>
      <c r="W340" s="25"/>
      <c r="X340" s="26"/>
    </row>
    <row r="341" spans="1:24" ht="15.75" x14ac:dyDescent="0.25">
      <c r="A341" s="312"/>
      <c r="B341" s="228" t="s">
        <v>93</v>
      </c>
      <c r="C341" s="30"/>
      <c r="D341" s="31"/>
      <c r="E341" s="33">
        <f t="shared" ref="E341:E345" si="289">D341*C341</f>
        <v>0</v>
      </c>
      <c r="F341" s="34" t="s">
        <v>55</v>
      </c>
      <c r="G341" s="30"/>
      <c r="H341" s="30">
        <f t="shared" ref="H341:H356" si="290">$AB$7</f>
        <v>0</v>
      </c>
      <c r="I341" s="36">
        <f t="shared" ref="I341:I356" si="291">H341*G341</f>
        <v>0</v>
      </c>
      <c r="J341" s="30"/>
      <c r="K341" s="38">
        <f t="shared" ref="K341:K356" si="292">$AB$8</f>
        <v>5.6879999999999997</v>
      </c>
      <c r="L341" s="33">
        <f t="shared" ref="L341:L356" si="293">J341*K341</f>
        <v>0</v>
      </c>
      <c r="N341" s="228" t="s">
        <v>93</v>
      </c>
      <c r="O341" s="30"/>
      <c r="P341" s="31"/>
      <c r="Q341" s="33">
        <f t="shared" ref="Q341:Q345" si="294">P341*O341</f>
        <v>0</v>
      </c>
      <c r="R341" s="228" t="s">
        <v>93</v>
      </c>
      <c r="S341" s="30"/>
      <c r="T341" s="30">
        <f t="shared" ref="T341:T356" si="295">$AB$7</f>
        <v>0</v>
      </c>
      <c r="U341" s="36">
        <f t="shared" ref="U341:U356" si="296">T341*S341</f>
        <v>0</v>
      </c>
      <c r="V341" s="30"/>
      <c r="W341" s="38">
        <f t="shared" ref="W341:W356" si="297">$AB$8</f>
        <v>5.6879999999999997</v>
      </c>
      <c r="X341" s="33">
        <f t="shared" ref="X341:X356" si="298">V341*W341</f>
        <v>0</v>
      </c>
    </row>
    <row r="342" spans="1:24" ht="15.75" x14ac:dyDescent="0.25">
      <c r="A342" s="312"/>
      <c r="B342" s="218" t="s">
        <v>42</v>
      </c>
      <c r="C342" s="52"/>
      <c r="D342" s="53"/>
      <c r="E342" s="33">
        <f t="shared" si="289"/>
        <v>0</v>
      </c>
      <c r="F342" s="54"/>
      <c r="G342" s="52"/>
      <c r="H342" s="30">
        <f t="shared" si="290"/>
        <v>0</v>
      </c>
      <c r="I342" s="36">
        <f t="shared" si="291"/>
        <v>0</v>
      </c>
      <c r="J342" s="30"/>
      <c r="K342" s="38">
        <f t="shared" si="292"/>
        <v>5.6879999999999997</v>
      </c>
      <c r="L342" s="33">
        <f t="shared" si="293"/>
        <v>0</v>
      </c>
      <c r="N342" s="218" t="s">
        <v>42</v>
      </c>
      <c r="O342" s="52"/>
      <c r="P342" s="53"/>
      <c r="Q342" s="33">
        <f t="shared" si="294"/>
        <v>0</v>
      </c>
      <c r="R342" s="218" t="s">
        <v>42</v>
      </c>
      <c r="S342" s="52"/>
      <c r="T342" s="30">
        <f t="shared" si="295"/>
        <v>0</v>
      </c>
      <c r="U342" s="36">
        <f t="shared" si="296"/>
        <v>0</v>
      </c>
      <c r="V342" s="30"/>
      <c r="W342" s="38">
        <f t="shared" si="297"/>
        <v>5.6879999999999997</v>
      </c>
      <c r="X342" s="33">
        <f t="shared" si="298"/>
        <v>0</v>
      </c>
    </row>
    <row r="343" spans="1:24" ht="15.75" x14ac:dyDescent="0.25">
      <c r="A343" s="312"/>
      <c r="B343" s="219" t="s">
        <v>44</v>
      </c>
      <c r="C343" s="30"/>
      <c r="D343" s="31"/>
      <c r="E343" s="33">
        <f t="shared" si="289"/>
        <v>0</v>
      </c>
      <c r="F343" s="34"/>
      <c r="G343" s="30"/>
      <c r="H343" s="30">
        <f t="shared" si="290"/>
        <v>0</v>
      </c>
      <c r="I343" s="36">
        <f t="shared" si="291"/>
        <v>0</v>
      </c>
      <c r="J343" s="30"/>
      <c r="K343" s="38">
        <f t="shared" si="292"/>
        <v>5.6879999999999997</v>
      </c>
      <c r="L343" s="33">
        <f t="shared" si="293"/>
        <v>0</v>
      </c>
      <c r="N343" s="219" t="s">
        <v>44</v>
      </c>
      <c r="O343" s="30"/>
      <c r="P343" s="31"/>
      <c r="Q343" s="33">
        <f t="shared" si="294"/>
        <v>0</v>
      </c>
      <c r="R343" s="219" t="s">
        <v>44</v>
      </c>
      <c r="S343" s="30"/>
      <c r="T343" s="30">
        <f t="shared" si="295"/>
        <v>0</v>
      </c>
      <c r="U343" s="36">
        <f t="shared" si="296"/>
        <v>0</v>
      </c>
      <c r="V343" s="30"/>
      <c r="W343" s="38">
        <f t="shared" si="297"/>
        <v>5.6879999999999997</v>
      </c>
      <c r="X343" s="33">
        <f t="shared" si="298"/>
        <v>0</v>
      </c>
    </row>
    <row r="344" spans="1:24" ht="15.75" x14ac:dyDescent="0.25">
      <c r="A344" s="312"/>
      <c r="B344" s="220"/>
      <c r="C344" s="70"/>
      <c r="D344" s="71"/>
      <c r="E344" s="33">
        <f t="shared" si="289"/>
        <v>0</v>
      </c>
      <c r="F344" s="69"/>
      <c r="G344" s="70"/>
      <c r="H344" s="30">
        <f t="shared" si="290"/>
        <v>0</v>
      </c>
      <c r="I344" s="36">
        <f t="shared" si="291"/>
        <v>0</v>
      </c>
      <c r="J344" s="30"/>
      <c r="K344" s="38">
        <f t="shared" si="292"/>
        <v>5.6879999999999997</v>
      </c>
      <c r="L344" s="33">
        <f t="shared" si="293"/>
        <v>0</v>
      </c>
      <c r="N344" s="220"/>
      <c r="O344" s="70"/>
      <c r="P344" s="71"/>
      <c r="Q344" s="33">
        <f t="shared" si="294"/>
        <v>0</v>
      </c>
      <c r="R344" s="220"/>
      <c r="S344" s="70"/>
      <c r="T344" s="30">
        <f t="shared" si="295"/>
        <v>0</v>
      </c>
      <c r="U344" s="36">
        <f t="shared" si="296"/>
        <v>0</v>
      </c>
      <c r="V344" s="30"/>
      <c r="W344" s="38">
        <f t="shared" si="297"/>
        <v>5.6879999999999997</v>
      </c>
      <c r="X344" s="33">
        <f t="shared" si="298"/>
        <v>0</v>
      </c>
    </row>
    <row r="345" spans="1:24" ht="15.75" x14ac:dyDescent="0.25">
      <c r="A345" s="312"/>
      <c r="B345" s="221" t="s">
        <v>46</v>
      </c>
      <c r="C345" s="30"/>
      <c r="D345" s="31"/>
      <c r="E345" s="33">
        <f t="shared" si="289"/>
        <v>0</v>
      </c>
      <c r="F345" s="80"/>
      <c r="G345" s="30"/>
      <c r="H345" s="30">
        <f t="shared" si="290"/>
        <v>0</v>
      </c>
      <c r="I345" s="36">
        <f t="shared" si="291"/>
        <v>0</v>
      </c>
      <c r="J345" s="30"/>
      <c r="K345" s="38">
        <f t="shared" si="292"/>
        <v>5.6879999999999997</v>
      </c>
      <c r="L345" s="33">
        <f t="shared" si="293"/>
        <v>0</v>
      </c>
      <c r="N345" s="221" t="s">
        <v>46</v>
      </c>
      <c r="O345" s="30"/>
      <c r="P345" s="31"/>
      <c r="Q345" s="33">
        <f t="shared" si="294"/>
        <v>0</v>
      </c>
      <c r="R345" s="221" t="s">
        <v>46</v>
      </c>
      <c r="S345" s="30"/>
      <c r="T345" s="30">
        <f t="shared" si="295"/>
        <v>0</v>
      </c>
      <c r="U345" s="36">
        <f t="shared" si="296"/>
        <v>0</v>
      </c>
      <c r="V345" s="30"/>
      <c r="W345" s="38">
        <f t="shared" si="297"/>
        <v>5.6879999999999997</v>
      </c>
      <c r="X345" s="33">
        <f t="shared" si="298"/>
        <v>0</v>
      </c>
    </row>
    <row r="346" spans="1:24" ht="15.75" x14ac:dyDescent="0.25">
      <c r="A346" s="312"/>
      <c r="B346" s="220"/>
      <c r="C346" s="70"/>
      <c r="D346" s="71"/>
      <c r="E346" s="33"/>
      <c r="F346" s="69"/>
      <c r="G346" s="70"/>
      <c r="H346" s="30">
        <f t="shared" si="290"/>
        <v>0</v>
      </c>
      <c r="I346" s="36">
        <f t="shared" si="291"/>
        <v>0</v>
      </c>
      <c r="J346" s="30"/>
      <c r="K346" s="38">
        <f t="shared" si="292"/>
        <v>5.6879999999999997</v>
      </c>
      <c r="L346" s="33">
        <f t="shared" si="293"/>
        <v>0</v>
      </c>
      <c r="N346" s="220"/>
      <c r="O346" s="70"/>
      <c r="P346" s="71"/>
      <c r="Q346" s="33"/>
      <c r="R346" s="69"/>
      <c r="S346" s="70"/>
      <c r="T346" s="30">
        <f t="shared" si="295"/>
        <v>0</v>
      </c>
      <c r="U346" s="36">
        <f t="shared" si="296"/>
        <v>0</v>
      </c>
      <c r="V346" s="30"/>
      <c r="W346" s="38">
        <f t="shared" si="297"/>
        <v>5.6879999999999997</v>
      </c>
      <c r="X346" s="33">
        <f t="shared" si="298"/>
        <v>0</v>
      </c>
    </row>
    <row r="347" spans="1:24" ht="15.75" x14ac:dyDescent="0.25">
      <c r="A347" s="312"/>
      <c r="B347" s="221"/>
      <c r="C347" s="30"/>
      <c r="D347" s="31"/>
      <c r="E347" s="33"/>
      <c r="F347" s="80"/>
      <c r="G347" s="30"/>
      <c r="H347" s="30">
        <f t="shared" si="290"/>
        <v>0</v>
      </c>
      <c r="I347" s="36">
        <f t="shared" si="291"/>
        <v>0</v>
      </c>
      <c r="J347" s="30"/>
      <c r="K347" s="38">
        <f t="shared" si="292"/>
        <v>5.6879999999999997</v>
      </c>
      <c r="L347" s="33">
        <f t="shared" si="293"/>
        <v>0</v>
      </c>
      <c r="N347" s="79"/>
      <c r="O347" s="30"/>
      <c r="P347" s="31"/>
      <c r="Q347" s="33"/>
      <c r="R347" s="80"/>
      <c r="S347" s="30"/>
      <c r="T347" s="30">
        <f t="shared" si="295"/>
        <v>0</v>
      </c>
      <c r="U347" s="36">
        <f t="shared" si="296"/>
        <v>0</v>
      </c>
      <c r="V347" s="30"/>
      <c r="W347" s="38">
        <f t="shared" si="297"/>
        <v>5.6879999999999997</v>
      </c>
      <c r="X347" s="33">
        <f t="shared" si="298"/>
        <v>0</v>
      </c>
    </row>
    <row r="348" spans="1:24" ht="15.75" x14ac:dyDescent="0.25">
      <c r="A348" s="312"/>
      <c r="B348" s="220"/>
      <c r="C348" s="70"/>
      <c r="D348" s="71"/>
      <c r="E348" s="33"/>
      <c r="F348" s="69"/>
      <c r="G348" s="70"/>
      <c r="H348" s="30">
        <f t="shared" si="290"/>
        <v>0</v>
      </c>
      <c r="I348" s="36">
        <f t="shared" si="291"/>
        <v>0</v>
      </c>
      <c r="J348" s="30"/>
      <c r="K348" s="38">
        <f t="shared" si="292"/>
        <v>5.6879999999999997</v>
      </c>
      <c r="L348" s="33">
        <f t="shared" si="293"/>
        <v>0</v>
      </c>
      <c r="N348" s="69"/>
      <c r="O348" s="70"/>
      <c r="P348" s="71"/>
      <c r="Q348" s="33"/>
      <c r="R348" s="69"/>
      <c r="S348" s="70"/>
      <c r="T348" s="30">
        <f t="shared" si="295"/>
        <v>0</v>
      </c>
      <c r="U348" s="36">
        <f t="shared" si="296"/>
        <v>0</v>
      </c>
      <c r="V348" s="30"/>
      <c r="W348" s="38">
        <f t="shared" si="297"/>
        <v>5.6879999999999997</v>
      </c>
      <c r="X348" s="33">
        <f t="shared" si="298"/>
        <v>0</v>
      </c>
    </row>
    <row r="349" spans="1:24" ht="15.75" x14ac:dyDescent="0.25">
      <c r="A349" s="312"/>
      <c r="B349" s="221"/>
      <c r="C349" s="30"/>
      <c r="D349" s="31"/>
      <c r="E349" s="33"/>
      <c r="F349" s="80"/>
      <c r="G349" s="30"/>
      <c r="H349" s="30">
        <f t="shared" si="290"/>
        <v>0</v>
      </c>
      <c r="I349" s="36">
        <f t="shared" si="291"/>
        <v>0</v>
      </c>
      <c r="J349" s="30"/>
      <c r="K349" s="38">
        <f t="shared" si="292"/>
        <v>5.6879999999999997</v>
      </c>
      <c r="L349" s="33">
        <f t="shared" si="293"/>
        <v>0</v>
      </c>
      <c r="N349" s="79"/>
      <c r="O349" s="30"/>
      <c r="P349" s="31"/>
      <c r="Q349" s="33"/>
      <c r="R349" s="80"/>
      <c r="S349" s="30"/>
      <c r="T349" s="30">
        <f t="shared" si="295"/>
        <v>0</v>
      </c>
      <c r="U349" s="36">
        <f t="shared" si="296"/>
        <v>0</v>
      </c>
      <c r="V349" s="30"/>
      <c r="W349" s="38">
        <f t="shared" si="297"/>
        <v>5.6879999999999997</v>
      </c>
      <c r="X349" s="33">
        <f t="shared" si="298"/>
        <v>0</v>
      </c>
    </row>
    <row r="350" spans="1:24" ht="15.75" x14ac:dyDescent="0.25">
      <c r="A350" s="312"/>
      <c r="B350" s="220"/>
      <c r="C350" s="70"/>
      <c r="D350" s="71"/>
      <c r="E350" s="33"/>
      <c r="F350" s="69"/>
      <c r="G350" s="70"/>
      <c r="H350" s="30">
        <f t="shared" si="290"/>
        <v>0</v>
      </c>
      <c r="I350" s="36">
        <f t="shared" si="291"/>
        <v>0</v>
      </c>
      <c r="J350" s="30"/>
      <c r="K350" s="38">
        <f t="shared" si="292"/>
        <v>5.6879999999999997</v>
      </c>
      <c r="L350" s="33">
        <f t="shared" si="293"/>
        <v>0</v>
      </c>
      <c r="N350" s="69"/>
      <c r="O350" s="70"/>
      <c r="P350" s="71"/>
      <c r="Q350" s="33"/>
      <c r="R350" s="69"/>
      <c r="S350" s="70"/>
      <c r="T350" s="30">
        <f t="shared" si="295"/>
        <v>0</v>
      </c>
      <c r="U350" s="36">
        <f t="shared" si="296"/>
        <v>0</v>
      </c>
      <c r="V350" s="30"/>
      <c r="W350" s="38">
        <f t="shared" si="297"/>
        <v>5.6879999999999997</v>
      </c>
      <c r="X350" s="33">
        <f t="shared" si="298"/>
        <v>0</v>
      </c>
    </row>
    <row r="351" spans="1:24" ht="15.75" x14ac:dyDescent="0.25">
      <c r="A351" s="312"/>
      <c r="B351" s="222"/>
      <c r="C351" s="30"/>
      <c r="D351" s="31"/>
      <c r="E351" s="33">
        <f t="shared" ref="E351:E356" si="299">D351*C351</f>
        <v>0</v>
      </c>
      <c r="F351" s="81"/>
      <c r="G351" s="30"/>
      <c r="H351" s="30">
        <f t="shared" si="290"/>
        <v>0</v>
      </c>
      <c r="I351" s="36">
        <f t="shared" si="291"/>
        <v>0</v>
      </c>
      <c r="J351" s="30"/>
      <c r="K351" s="38">
        <f t="shared" si="292"/>
        <v>5.6879999999999997</v>
      </c>
      <c r="L351" s="33">
        <f t="shared" si="293"/>
        <v>0</v>
      </c>
      <c r="N351" s="81"/>
      <c r="O351" s="30"/>
      <c r="P351" s="31"/>
      <c r="Q351" s="33">
        <f t="shared" ref="Q351:Q356" si="300">P351*O351</f>
        <v>0</v>
      </c>
      <c r="R351" s="81"/>
      <c r="S351" s="30"/>
      <c r="T351" s="30">
        <f t="shared" si="295"/>
        <v>0</v>
      </c>
      <c r="U351" s="36">
        <f t="shared" si="296"/>
        <v>0</v>
      </c>
      <c r="V351" s="30"/>
      <c r="W351" s="38">
        <f t="shared" si="297"/>
        <v>5.6879999999999997</v>
      </c>
      <c r="X351" s="33">
        <f t="shared" si="298"/>
        <v>0</v>
      </c>
    </row>
    <row r="352" spans="1:24" ht="15.75" x14ac:dyDescent="0.25">
      <c r="A352" s="312"/>
      <c r="B352" s="220"/>
      <c r="C352" s="70"/>
      <c r="D352" s="71"/>
      <c r="E352" s="33">
        <f t="shared" si="299"/>
        <v>0</v>
      </c>
      <c r="F352" s="69"/>
      <c r="G352" s="70"/>
      <c r="H352" s="30">
        <f t="shared" si="290"/>
        <v>0</v>
      </c>
      <c r="I352" s="36">
        <f t="shared" si="291"/>
        <v>0</v>
      </c>
      <c r="J352" s="30"/>
      <c r="K352" s="38">
        <f t="shared" si="292"/>
        <v>5.6879999999999997</v>
      </c>
      <c r="L352" s="33">
        <f t="shared" si="293"/>
        <v>0</v>
      </c>
      <c r="N352" s="69"/>
      <c r="O352" s="70"/>
      <c r="P352" s="71"/>
      <c r="Q352" s="33">
        <f t="shared" si="300"/>
        <v>0</v>
      </c>
      <c r="R352" s="69"/>
      <c r="S352" s="70"/>
      <c r="T352" s="30">
        <f t="shared" si="295"/>
        <v>0</v>
      </c>
      <c r="U352" s="36">
        <f t="shared" si="296"/>
        <v>0</v>
      </c>
      <c r="V352" s="30"/>
      <c r="W352" s="38">
        <f t="shared" si="297"/>
        <v>5.6879999999999997</v>
      </c>
      <c r="X352" s="33">
        <f t="shared" si="298"/>
        <v>0</v>
      </c>
    </row>
    <row r="353" spans="1:24" ht="15.75" x14ac:dyDescent="0.25">
      <c r="A353" s="312"/>
      <c r="B353" s="222"/>
      <c r="C353" s="30"/>
      <c r="D353" s="31"/>
      <c r="E353" s="33">
        <f t="shared" si="299"/>
        <v>0</v>
      </c>
      <c r="F353" s="81"/>
      <c r="G353" s="30"/>
      <c r="H353" s="30">
        <f t="shared" si="290"/>
        <v>0</v>
      </c>
      <c r="I353" s="36">
        <f t="shared" si="291"/>
        <v>0</v>
      </c>
      <c r="J353" s="30"/>
      <c r="K353" s="38">
        <f t="shared" si="292"/>
        <v>5.6879999999999997</v>
      </c>
      <c r="L353" s="33">
        <f t="shared" si="293"/>
        <v>0</v>
      </c>
      <c r="N353" s="81"/>
      <c r="O353" s="30"/>
      <c r="P353" s="31"/>
      <c r="Q353" s="33">
        <f t="shared" si="300"/>
        <v>0</v>
      </c>
      <c r="R353" s="81"/>
      <c r="S353" s="30"/>
      <c r="T353" s="30">
        <f t="shared" si="295"/>
        <v>0</v>
      </c>
      <c r="U353" s="36">
        <f t="shared" si="296"/>
        <v>0</v>
      </c>
      <c r="V353" s="30"/>
      <c r="W353" s="38">
        <f t="shared" si="297"/>
        <v>5.6879999999999997</v>
      </c>
      <c r="X353" s="33">
        <f t="shared" si="298"/>
        <v>0</v>
      </c>
    </row>
    <row r="354" spans="1:24" ht="15.75" x14ac:dyDescent="0.25">
      <c r="A354" s="312"/>
      <c r="B354" s="220"/>
      <c r="C354" s="70"/>
      <c r="D354" s="71"/>
      <c r="E354" s="33">
        <f t="shared" si="299"/>
        <v>0</v>
      </c>
      <c r="F354" s="88"/>
      <c r="G354" s="52"/>
      <c r="H354" s="30">
        <f t="shared" si="290"/>
        <v>0</v>
      </c>
      <c r="I354" s="36">
        <f t="shared" si="291"/>
        <v>0</v>
      </c>
      <c r="J354" s="30"/>
      <c r="K354" s="38">
        <f t="shared" si="292"/>
        <v>5.6879999999999997</v>
      </c>
      <c r="L354" s="33">
        <f t="shared" si="293"/>
        <v>0</v>
      </c>
      <c r="N354" s="69"/>
      <c r="O354" s="70"/>
      <c r="P354" s="71"/>
      <c r="Q354" s="33">
        <f t="shared" si="300"/>
        <v>0</v>
      </c>
      <c r="R354" s="88"/>
      <c r="S354" s="52"/>
      <c r="T354" s="30">
        <f t="shared" si="295"/>
        <v>0</v>
      </c>
      <c r="U354" s="36">
        <f t="shared" si="296"/>
        <v>0</v>
      </c>
      <c r="V354" s="30"/>
      <c r="W354" s="38">
        <f t="shared" si="297"/>
        <v>5.6879999999999997</v>
      </c>
      <c r="X354" s="33">
        <f t="shared" si="298"/>
        <v>0</v>
      </c>
    </row>
    <row r="355" spans="1:24" ht="15.75" x14ac:dyDescent="0.25">
      <c r="A355" s="312"/>
      <c r="B355" s="222"/>
      <c r="C355" s="30"/>
      <c r="D355" s="31"/>
      <c r="E355" s="33">
        <f t="shared" si="299"/>
        <v>0</v>
      </c>
      <c r="F355" s="90"/>
      <c r="G355" s="30"/>
      <c r="H355" s="30">
        <f t="shared" si="290"/>
        <v>0</v>
      </c>
      <c r="I355" s="36">
        <f t="shared" si="291"/>
        <v>0</v>
      </c>
      <c r="J355" s="30"/>
      <c r="K355" s="38">
        <f t="shared" si="292"/>
        <v>5.6879999999999997</v>
      </c>
      <c r="L355" s="33">
        <f t="shared" si="293"/>
        <v>0</v>
      </c>
      <c r="N355" s="81"/>
      <c r="O355" s="30"/>
      <c r="P355" s="31"/>
      <c r="Q355" s="33">
        <f t="shared" si="300"/>
        <v>0</v>
      </c>
      <c r="R355" s="90"/>
      <c r="S355" s="30"/>
      <c r="T355" s="30">
        <f t="shared" si="295"/>
        <v>0</v>
      </c>
      <c r="U355" s="36">
        <f t="shared" si="296"/>
        <v>0</v>
      </c>
      <c r="V355" s="30"/>
      <c r="W355" s="38">
        <f t="shared" si="297"/>
        <v>5.6879999999999997</v>
      </c>
      <c r="X355" s="33">
        <f t="shared" si="298"/>
        <v>0</v>
      </c>
    </row>
    <row r="356" spans="1:24" ht="15.75" x14ac:dyDescent="0.25">
      <c r="A356" s="312"/>
      <c r="B356" s="220"/>
      <c r="C356" s="70"/>
      <c r="D356" s="71"/>
      <c r="E356" s="95">
        <f t="shared" si="299"/>
        <v>0</v>
      </c>
      <c r="F356" s="69"/>
      <c r="G356" s="70"/>
      <c r="H356" s="30">
        <f t="shared" si="290"/>
        <v>0</v>
      </c>
      <c r="I356" s="36">
        <f t="shared" si="291"/>
        <v>0</v>
      </c>
      <c r="J356" s="30"/>
      <c r="K356" s="38">
        <f t="shared" si="292"/>
        <v>5.6879999999999997</v>
      </c>
      <c r="L356" s="33">
        <f t="shared" si="293"/>
        <v>0</v>
      </c>
      <c r="N356" s="69"/>
      <c r="O356" s="70"/>
      <c r="P356" s="71"/>
      <c r="Q356" s="95">
        <f t="shared" si="300"/>
        <v>0</v>
      </c>
      <c r="R356" s="69"/>
      <c r="S356" s="70"/>
      <c r="T356" s="30">
        <f t="shared" si="295"/>
        <v>0</v>
      </c>
      <c r="U356" s="36">
        <f t="shared" si="296"/>
        <v>0</v>
      </c>
      <c r="V356" s="30"/>
      <c r="W356" s="38">
        <f t="shared" si="297"/>
        <v>5.6879999999999997</v>
      </c>
      <c r="X356" s="33">
        <f t="shared" si="298"/>
        <v>0</v>
      </c>
    </row>
    <row r="357" spans="1:24" x14ac:dyDescent="0.25">
      <c r="A357" s="312"/>
      <c r="B357" s="214" t="s">
        <v>96</v>
      </c>
      <c r="C357" s="22"/>
      <c r="D357" s="22"/>
      <c r="E357" s="23"/>
      <c r="F357" s="24"/>
      <c r="G357" s="22"/>
      <c r="H357" s="22"/>
      <c r="I357" s="22"/>
      <c r="J357" s="22"/>
      <c r="K357" s="22"/>
      <c r="L357" s="23"/>
      <c r="N357" s="194" t="s">
        <v>96</v>
      </c>
      <c r="O357" s="25"/>
      <c r="P357" s="25"/>
      <c r="Q357" s="26"/>
      <c r="R357" s="27"/>
      <c r="S357" s="25"/>
      <c r="T357" s="25"/>
      <c r="U357" s="25"/>
      <c r="V357" s="25"/>
      <c r="W357" s="25"/>
      <c r="X357" s="26"/>
    </row>
    <row r="358" spans="1:24" ht="15.75" x14ac:dyDescent="0.25">
      <c r="A358" s="312"/>
      <c r="B358" s="224" t="s">
        <v>92</v>
      </c>
      <c r="C358" s="99"/>
      <c r="D358" s="100"/>
      <c r="E358" s="101">
        <f t="shared" ref="E358:E372" si="301">D358*C358</f>
        <v>0</v>
      </c>
      <c r="F358" s="98"/>
      <c r="G358" s="99"/>
      <c r="H358" s="30">
        <f t="shared" ref="H358:H372" si="302">$AB$7</f>
        <v>0</v>
      </c>
      <c r="I358" s="36">
        <f t="shared" ref="I358:I372" si="303">H358*G358</f>
        <v>0</v>
      </c>
      <c r="J358" s="30"/>
      <c r="K358" s="38">
        <f t="shared" ref="K358:K372" si="304">$AB$8</f>
        <v>5.6879999999999997</v>
      </c>
      <c r="L358" s="33">
        <f t="shared" ref="L358:L372" si="305">J358*K358</f>
        <v>0</v>
      </c>
      <c r="N358" s="224" t="s">
        <v>92</v>
      </c>
      <c r="O358" s="99"/>
      <c r="P358" s="100"/>
      <c r="Q358" s="101">
        <f t="shared" ref="Q358:Q372" si="306">P358*O358</f>
        <v>0</v>
      </c>
      <c r="R358" s="224" t="s">
        <v>92</v>
      </c>
      <c r="S358" s="99"/>
      <c r="T358" s="30">
        <f t="shared" ref="T358:T372" si="307">$AB$7</f>
        <v>0</v>
      </c>
      <c r="U358" s="36">
        <f t="shared" ref="U358:U372" si="308">T358*S358</f>
        <v>0</v>
      </c>
      <c r="V358" s="30"/>
      <c r="W358" s="38">
        <f t="shared" ref="W358:W372" si="309">$AB$8</f>
        <v>5.6879999999999997</v>
      </c>
      <c r="X358" s="33">
        <f t="shared" ref="X358:X372" si="310">V358*W358</f>
        <v>0</v>
      </c>
    </row>
    <row r="359" spans="1:24" ht="15.75" x14ac:dyDescent="0.25">
      <c r="A359" s="312"/>
      <c r="B359" s="260" t="s">
        <v>164</v>
      </c>
      <c r="C359" s="30">
        <v>2</v>
      </c>
      <c r="D359" s="31">
        <v>14.22</v>
      </c>
      <c r="E359" s="33">
        <f t="shared" si="301"/>
        <v>28.44</v>
      </c>
      <c r="F359" s="261" t="s">
        <v>164</v>
      </c>
      <c r="G359" s="30"/>
      <c r="H359" s="30">
        <f t="shared" si="302"/>
        <v>0</v>
      </c>
      <c r="I359" s="36">
        <f t="shared" si="303"/>
        <v>0</v>
      </c>
      <c r="J359" s="30">
        <v>3</v>
      </c>
      <c r="K359" s="38">
        <f t="shared" si="304"/>
        <v>5.6879999999999997</v>
      </c>
      <c r="L359" s="33">
        <f t="shared" si="305"/>
        <v>17.064</v>
      </c>
      <c r="N359" s="228" t="s">
        <v>93</v>
      </c>
      <c r="O359" s="30"/>
      <c r="P359" s="31"/>
      <c r="Q359" s="33">
        <f t="shared" si="306"/>
        <v>0</v>
      </c>
      <c r="R359" s="228" t="s">
        <v>93</v>
      </c>
      <c r="S359" s="30"/>
      <c r="T359" s="30">
        <f t="shared" si="307"/>
        <v>0</v>
      </c>
      <c r="U359" s="36">
        <f t="shared" si="308"/>
        <v>0</v>
      </c>
      <c r="V359" s="30"/>
      <c r="W359" s="38">
        <f t="shared" si="309"/>
        <v>5.6879999999999997</v>
      </c>
      <c r="X359" s="33">
        <f t="shared" si="310"/>
        <v>0</v>
      </c>
    </row>
    <row r="360" spans="1:24" ht="15.75" x14ac:dyDescent="0.25">
      <c r="A360" s="312"/>
      <c r="B360" s="259" t="s">
        <v>165</v>
      </c>
      <c r="C360" s="30">
        <v>2</v>
      </c>
      <c r="D360" s="31">
        <v>14.22</v>
      </c>
      <c r="E360" s="33">
        <f t="shared" si="301"/>
        <v>28.44</v>
      </c>
      <c r="F360" s="262" t="s">
        <v>165</v>
      </c>
      <c r="G360" s="70"/>
      <c r="H360" s="30">
        <f t="shared" si="302"/>
        <v>0</v>
      </c>
      <c r="I360" s="36">
        <f t="shared" si="303"/>
        <v>0</v>
      </c>
      <c r="J360" s="30">
        <v>3</v>
      </c>
      <c r="K360" s="38">
        <f t="shared" si="304"/>
        <v>5.6879999999999997</v>
      </c>
      <c r="L360" s="33">
        <f t="shared" si="305"/>
        <v>17.064</v>
      </c>
      <c r="N360" s="220"/>
      <c r="O360" s="70"/>
      <c r="P360" s="71"/>
      <c r="Q360" s="33">
        <f t="shared" si="306"/>
        <v>0</v>
      </c>
      <c r="R360" s="220"/>
      <c r="S360" s="70"/>
      <c r="T360" s="30">
        <f t="shared" si="307"/>
        <v>0</v>
      </c>
      <c r="U360" s="36">
        <f t="shared" si="308"/>
        <v>0</v>
      </c>
      <c r="V360" s="30"/>
      <c r="W360" s="38">
        <f t="shared" si="309"/>
        <v>5.6879999999999997</v>
      </c>
      <c r="X360" s="33">
        <f t="shared" si="310"/>
        <v>0</v>
      </c>
    </row>
    <row r="361" spans="1:24" ht="15.75" x14ac:dyDescent="0.25">
      <c r="A361" s="312"/>
      <c r="B361" s="228" t="s">
        <v>94</v>
      </c>
      <c r="C361" s="30"/>
      <c r="D361" s="31"/>
      <c r="E361" s="33">
        <f t="shared" si="301"/>
        <v>0</v>
      </c>
      <c r="F361" s="259" t="s">
        <v>175</v>
      </c>
      <c r="G361" s="30"/>
      <c r="H361" s="30">
        <f t="shared" si="302"/>
        <v>0</v>
      </c>
      <c r="I361" s="36">
        <f t="shared" si="303"/>
        <v>0</v>
      </c>
      <c r="J361" s="30">
        <v>3</v>
      </c>
      <c r="K361" s="38">
        <f t="shared" si="304"/>
        <v>5.6879999999999997</v>
      </c>
      <c r="L361" s="33">
        <f t="shared" si="305"/>
        <v>17.064</v>
      </c>
      <c r="N361" s="228" t="s">
        <v>94</v>
      </c>
      <c r="O361" s="30"/>
      <c r="P361" s="31"/>
      <c r="Q361" s="33">
        <f t="shared" si="306"/>
        <v>0</v>
      </c>
      <c r="R361" s="228" t="s">
        <v>94</v>
      </c>
      <c r="S361" s="30"/>
      <c r="T361" s="30">
        <f t="shared" si="307"/>
        <v>0</v>
      </c>
      <c r="U361" s="36">
        <f t="shared" si="308"/>
        <v>0</v>
      </c>
      <c r="V361" s="30"/>
      <c r="W361" s="38">
        <f t="shared" si="309"/>
        <v>5.6879999999999997</v>
      </c>
      <c r="X361" s="33">
        <f t="shared" si="310"/>
        <v>0</v>
      </c>
    </row>
    <row r="362" spans="1:24" ht="15.75" x14ac:dyDescent="0.25">
      <c r="A362" s="312"/>
      <c r="B362" s="259" t="s">
        <v>175</v>
      </c>
      <c r="C362" s="52">
        <v>2</v>
      </c>
      <c r="D362" s="53">
        <v>14.22</v>
      </c>
      <c r="E362" s="33">
        <f t="shared" si="301"/>
        <v>28.44</v>
      </c>
      <c r="F362" s="102"/>
      <c r="G362" s="52"/>
      <c r="H362" s="30">
        <f t="shared" si="302"/>
        <v>0</v>
      </c>
      <c r="I362" s="36">
        <f t="shared" si="303"/>
        <v>0</v>
      </c>
      <c r="J362" s="30"/>
      <c r="K362" s="38">
        <f t="shared" si="304"/>
        <v>5.6879999999999997</v>
      </c>
      <c r="L362" s="33">
        <f t="shared" si="305"/>
        <v>0</v>
      </c>
      <c r="N362" s="102"/>
      <c r="O362" s="52"/>
      <c r="P362" s="53"/>
      <c r="Q362" s="33">
        <f t="shared" si="306"/>
        <v>0</v>
      </c>
      <c r="R362" s="102"/>
      <c r="S362" s="52"/>
      <c r="T362" s="30">
        <f t="shared" si="307"/>
        <v>0</v>
      </c>
      <c r="U362" s="36">
        <f t="shared" si="308"/>
        <v>0</v>
      </c>
      <c r="V362" s="30"/>
      <c r="W362" s="38">
        <f t="shared" si="309"/>
        <v>5.6879999999999997</v>
      </c>
      <c r="X362" s="33">
        <f t="shared" si="310"/>
        <v>0</v>
      </c>
    </row>
    <row r="363" spans="1:24" ht="15.75" x14ac:dyDescent="0.25">
      <c r="A363" s="312"/>
      <c r="B363" s="230"/>
      <c r="C363" s="104"/>
      <c r="D363" s="105"/>
      <c r="E363" s="33">
        <f t="shared" si="301"/>
        <v>0</v>
      </c>
      <c r="F363" s="103"/>
      <c r="G363" s="104"/>
      <c r="H363" s="30">
        <f t="shared" si="302"/>
        <v>0</v>
      </c>
      <c r="I363" s="36">
        <f t="shared" si="303"/>
        <v>0</v>
      </c>
      <c r="J363" s="30"/>
      <c r="K363" s="38">
        <f t="shared" si="304"/>
        <v>5.6879999999999997</v>
      </c>
      <c r="L363" s="33">
        <f t="shared" si="305"/>
        <v>0</v>
      </c>
      <c r="N363" s="103"/>
      <c r="O363" s="104"/>
      <c r="P363" s="105"/>
      <c r="Q363" s="33">
        <f t="shared" si="306"/>
        <v>0</v>
      </c>
      <c r="R363" s="103"/>
      <c r="S363" s="104"/>
      <c r="T363" s="30">
        <f t="shared" si="307"/>
        <v>0</v>
      </c>
      <c r="U363" s="36">
        <f t="shared" si="308"/>
        <v>0</v>
      </c>
      <c r="V363" s="30"/>
      <c r="W363" s="38">
        <f t="shared" si="309"/>
        <v>5.6879999999999997</v>
      </c>
      <c r="X363" s="33">
        <f t="shared" si="310"/>
        <v>0</v>
      </c>
    </row>
    <row r="364" spans="1:24" ht="15.75" x14ac:dyDescent="0.25">
      <c r="A364" s="312"/>
      <c r="B364" s="220"/>
      <c r="C364" s="70"/>
      <c r="D364" s="71"/>
      <c r="E364" s="33">
        <f t="shared" si="301"/>
        <v>0</v>
      </c>
      <c r="F364" s="69"/>
      <c r="G364" s="70"/>
      <c r="H364" s="30">
        <f t="shared" si="302"/>
        <v>0</v>
      </c>
      <c r="I364" s="36">
        <f t="shared" si="303"/>
        <v>0</v>
      </c>
      <c r="J364" s="30"/>
      <c r="K364" s="38">
        <f t="shared" si="304"/>
        <v>5.6879999999999997</v>
      </c>
      <c r="L364" s="33">
        <f t="shared" si="305"/>
        <v>0</v>
      </c>
      <c r="N364" s="69"/>
      <c r="O364" s="70"/>
      <c r="P364" s="71"/>
      <c r="Q364" s="33">
        <f t="shared" si="306"/>
        <v>0</v>
      </c>
      <c r="R364" s="69"/>
      <c r="S364" s="70"/>
      <c r="T364" s="30">
        <f t="shared" si="307"/>
        <v>0</v>
      </c>
      <c r="U364" s="36">
        <f t="shared" si="308"/>
        <v>0</v>
      </c>
      <c r="V364" s="30"/>
      <c r="W364" s="38">
        <f t="shared" si="309"/>
        <v>5.6879999999999997</v>
      </c>
      <c r="X364" s="33">
        <f t="shared" si="310"/>
        <v>0</v>
      </c>
    </row>
    <row r="365" spans="1:24" ht="15.75" x14ac:dyDescent="0.25">
      <c r="A365" s="312"/>
      <c r="B365" s="230"/>
      <c r="C365" s="104"/>
      <c r="D365" s="105"/>
      <c r="E365" s="33">
        <f t="shared" si="301"/>
        <v>0</v>
      </c>
      <c r="F365" s="103"/>
      <c r="G365" s="104"/>
      <c r="H365" s="30">
        <f t="shared" si="302"/>
        <v>0</v>
      </c>
      <c r="I365" s="36">
        <f t="shared" si="303"/>
        <v>0</v>
      </c>
      <c r="J365" s="30"/>
      <c r="K365" s="38">
        <f t="shared" si="304"/>
        <v>5.6879999999999997</v>
      </c>
      <c r="L365" s="33">
        <f t="shared" si="305"/>
        <v>0</v>
      </c>
      <c r="N365" s="103"/>
      <c r="O365" s="104"/>
      <c r="P365" s="105"/>
      <c r="Q365" s="33">
        <f t="shared" si="306"/>
        <v>0</v>
      </c>
      <c r="R365" s="103"/>
      <c r="S365" s="104"/>
      <c r="T365" s="30">
        <f t="shared" si="307"/>
        <v>0</v>
      </c>
      <c r="U365" s="36">
        <f t="shared" si="308"/>
        <v>0</v>
      </c>
      <c r="V365" s="30"/>
      <c r="W365" s="38">
        <f t="shared" si="309"/>
        <v>5.6879999999999997</v>
      </c>
      <c r="X365" s="33">
        <f t="shared" si="310"/>
        <v>0</v>
      </c>
    </row>
    <row r="366" spans="1:24" ht="15.75" x14ac:dyDescent="0.25">
      <c r="A366" s="312"/>
      <c r="B366" s="220"/>
      <c r="C366" s="70"/>
      <c r="D366" s="71"/>
      <c r="E366" s="33">
        <f t="shared" si="301"/>
        <v>0</v>
      </c>
      <c r="F366" s="69"/>
      <c r="G366" s="70"/>
      <c r="H366" s="30">
        <f t="shared" si="302"/>
        <v>0</v>
      </c>
      <c r="I366" s="36">
        <f t="shared" si="303"/>
        <v>0</v>
      </c>
      <c r="J366" s="30"/>
      <c r="K366" s="38">
        <f t="shared" si="304"/>
        <v>5.6879999999999997</v>
      </c>
      <c r="L366" s="33">
        <f t="shared" si="305"/>
        <v>0</v>
      </c>
      <c r="N366" s="69"/>
      <c r="O366" s="70"/>
      <c r="P366" s="71"/>
      <c r="Q366" s="33">
        <f t="shared" si="306"/>
        <v>0</v>
      </c>
      <c r="R366" s="69"/>
      <c r="S366" s="70"/>
      <c r="T366" s="30">
        <f t="shared" si="307"/>
        <v>0</v>
      </c>
      <c r="U366" s="36">
        <f t="shared" si="308"/>
        <v>0</v>
      </c>
      <c r="V366" s="30"/>
      <c r="W366" s="38">
        <f t="shared" si="309"/>
        <v>5.6879999999999997</v>
      </c>
      <c r="X366" s="33">
        <f t="shared" si="310"/>
        <v>0</v>
      </c>
    </row>
    <row r="367" spans="1:24" ht="15.75" x14ac:dyDescent="0.25">
      <c r="A367" s="312"/>
      <c r="B367" s="230"/>
      <c r="C367" s="104"/>
      <c r="D367" s="105"/>
      <c r="E367" s="33">
        <f t="shared" si="301"/>
        <v>0</v>
      </c>
      <c r="F367" s="103"/>
      <c r="G367" s="104"/>
      <c r="H367" s="30">
        <f t="shared" si="302"/>
        <v>0</v>
      </c>
      <c r="I367" s="36">
        <f t="shared" si="303"/>
        <v>0</v>
      </c>
      <c r="J367" s="30"/>
      <c r="K367" s="38">
        <f t="shared" si="304"/>
        <v>5.6879999999999997</v>
      </c>
      <c r="L367" s="33">
        <f t="shared" si="305"/>
        <v>0</v>
      </c>
      <c r="N367" s="103"/>
      <c r="O367" s="104"/>
      <c r="P367" s="105"/>
      <c r="Q367" s="33">
        <f t="shared" si="306"/>
        <v>0</v>
      </c>
      <c r="R367" s="103"/>
      <c r="S367" s="104"/>
      <c r="T367" s="30">
        <f t="shared" si="307"/>
        <v>0</v>
      </c>
      <c r="U367" s="36">
        <f t="shared" si="308"/>
        <v>0</v>
      </c>
      <c r="V367" s="30"/>
      <c r="W367" s="38">
        <f t="shared" si="309"/>
        <v>5.6879999999999997</v>
      </c>
      <c r="X367" s="33">
        <f t="shared" si="310"/>
        <v>0</v>
      </c>
    </row>
    <row r="368" spans="1:24" ht="15.75" x14ac:dyDescent="0.25">
      <c r="A368" s="312"/>
      <c r="B368" s="220"/>
      <c r="C368" s="70"/>
      <c r="D368" s="71"/>
      <c r="E368" s="33">
        <f t="shared" si="301"/>
        <v>0</v>
      </c>
      <c r="F368" s="69"/>
      <c r="G368" s="70"/>
      <c r="H368" s="30">
        <f t="shared" si="302"/>
        <v>0</v>
      </c>
      <c r="I368" s="36">
        <f t="shared" si="303"/>
        <v>0</v>
      </c>
      <c r="J368" s="30"/>
      <c r="K368" s="38">
        <f t="shared" si="304"/>
        <v>5.6879999999999997</v>
      </c>
      <c r="L368" s="33">
        <f t="shared" si="305"/>
        <v>0</v>
      </c>
      <c r="N368" s="69"/>
      <c r="O368" s="70"/>
      <c r="P368" s="71"/>
      <c r="Q368" s="33">
        <f t="shared" si="306"/>
        <v>0</v>
      </c>
      <c r="R368" s="69"/>
      <c r="S368" s="70"/>
      <c r="T368" s="30">
        <f t="shared" si="307"/>
        <v>0</v>
      </c>
      <c r="U368" s="36">
        <f t="shared" si="308"/>
        <v>0</v>
      </c>
      <c r="V368" s="30"/>
      <c r="W368" s="38">
        <f t="shared" si="309"/>
        <v>5.6879999999999997</v>
      </c>
      <c r="X368" s="33">
        <f t="shared" si="310"/>
        <v>0</v>
      </c>
    </row>
    <row r="369" spans="1:24" ht="15.75" x14ac:dyDescent="0.25">
      <c r="A369" s="312"/>
      <c r="B369" s="230"/>
      <c r="C369" s="104"/>
      <c r="D369" s="105"/>
      <c r="E369" s="33">
        <f t="shared" si="301"/>
        <v>0</v>
      </c>
      <c r="F369" s="103"/>
      <c r="G369" s="104"/>
      <c r="H369" s="30">
        <f t="shared" si="302"/>
        <v>0</v>
      </c>
      <c r="I369" s="36">
        <f t="shared" si="303"/>
        <v>0</v>
      </c>
      <c r="J369" s="30"/>
      <c r="K369" s="38">
        <f t="shared" si="304"/>
        <v>5.6879999999999997</v>
      </c>
      <c r="L369" s="33">
        <f t="shared" si="305"/>
        <v>0</v>
      </c>
      <c r="N369" s="103"/>
      <c r="O369" s="104"/>
      <c r="P369" s="105"/>
      <c r="Q369" s="33">
        <f t="shared" si="306"/>
        <v>0</v>
      </c>
      <c r="R369" s="103"/>
      <c r="S369" s="104"/>
      <c r="T369" s="30">
        <f t="shared" si="307"/>
        <v>0</v>
      </c>
      <c r="U369" s="36">
        <f t="shared" si="308"/>
        <v>0</v>
      </c>
      <c r="V369" s="30"/>
      <c r="W369" s="38">
        <f t="shared" si="309"/>
        <v>5.6879999999999997</v>
      </c>
      <c r="X369" s="33">
        <f t="shared" si="310"/>
        <v>0</v>
      </c>
    </row>
    <row r="370" spans="1:24" ht="15.75" x14ac:dyDescent="0.25">
      <c r="A370" s="312"/>
      <c r="B370" s="220"/>
      <c r="C370" s="70"/>
      <c r="D370" s="71"/>
      <c r="E370" s="33">
        <f t="shared" si="301"/>
        <v>0</v>
      </c>
      <c r="F370" s="69"/>
      <c r="G370" s="70"/>
      <c r="H370" s="30">
        <f t="shared" si="302"/>
        <v>0</v>
      </c>
      <c r="I370" s="36">
        <f t="shared" si="303"/>
        <v>0</v>
      </c>
      <c r="J370" s="30"/>
      <c r="K370" s="38">
        <f t="shared" si="304"/>
        <v>5.6879999999999997</v>
      </c>
      <c r="L370" s="33">
        <f t="shared" si="305"/>
        <v>0</v>
      </c>
      <c r="N370" s="69"/>
      <c r="O370" s="70"/>
      <c r="P370" s="71"/>
      <c r="Q370" s="33">
        <f t="shared" si="306"/>
        <v>0</v>
      </c>
      <c r="R370" s="69"/>
      <c r="S370" s="70"/>
      <c r="T370" s="30">
        <f t="shared" si="307"/>
        <v>0</v>
      </c>
      <c r="U370" s="36">
        <f t="shared" si="308"/>
        <v>0</v>
      </c>
      <c r="V370" s="30"/>
      <c r="W370" s="38">
        <f t="shared" si="309"/>
        <v>5.6879999999999997</v>
      </c>
      <c r="X370" s="33">
        <f t="shared" si="310"/>
        <v>0</v>
      </c>
    </row>
    <row r="371" spans="1:24" ht="15.75" x14ac:dyDescent="0.25">
      <c r="A371" s="312"/>
      <c r="B371" s="230"/>
      <c r="C371" s="104"/>
      <c r="D371" s="105"/>
      <c r="E371" s="33">
        <f t="shared" si="301"/>
        <v>0</v>
      </c>
      <c r="F371" s="103"/>
      <c r="G371" s="104"/>
      <c r="H371" s="30">
        <f t="shared" si="302"/>
        <v>0</v>
      </c>
      <c r="I371" s="36">
        <f t="shared" si="303"/>
        <v>0</v>
      </c>
      <c r="J371" s="30"/>
      <c r="K371" s="38">
        <f t="shared" si="304"/>
        <v>5.6879999999999997</v>
      </c>
      <c r="L371" s="33">
        <f t="shared" si="305"/>
        <v>0</v>
      </c>
      <c r="N371" s="103"/>
      <c r="O371" s="104"/>
      <c r="P371" s="105"/>
      <c r="Q371" s="33">
        <f t="shared" si="306"/>
        <v>0</v>
      </c>
      <c r="R371" s="103"/>
      <c r="S371" s="104"/>
      <c r="T371" s="30">
        <f t="shared" si="307"/>
        <v>0</v>
      </c>
      <c r="U371" s="36">
        <f t="shared" si="308"/>
        <v>0</v>
      </c>
      <c r="V371" s="30"/>
      <c r="W371" s="38">
        <f t="shared" si="309"/>
        <v>5.6879999999999997</v>
      </c>
      <c r="X371" s="33">
        <f t="shared" si="310"/>
        <v>0</v>
      </c>
    </row>
    <row r="372" spans="1:24" ht="15.75" x14ac:dyDescent="0.25">
      <c r="A372" s="312"/>
      <c r="B372" s="220"/>
      <c r="C372" s="70"/>
      <c r="D372" s="71"/>
      <c r="E372" s="95">
        <f t="shared" si="301"/>
        <v>0</v>
      </c>
      <c r="F372" s="69"/>
      <c r="G372" s="70"/>
      <c r="H372" s="30">
        <f t="shared" si="302"/>
        <v>0</v>
      </c>
      <c r="I372" s="36">
        <f t="shared" si="303"/>
        <v>0</v>
      </c>
      <c r="J372" s="30"/>
      <c r="K372" s="38">
        <f t="shared" si="304"/>
        <v>5.6879999999999997</v>
      </c>
      <c r="L372" s="33">
        <f t="shared" si="305"/>
        <v>0</v>
      </c>
      <c r="N372" s="69"/>
      <c r="O372" s="70"/>
      <c r="P372" s="71"/>
      <c r="Q372" s="95">
        <f t="shared" si="306"/>
        <v>0</v>
      </c>
      <c r="R372" s="69"/>
      <c r="S372" s="70"/>
      <c r="T372" s="30">
        <f t="shared" si="307"/>
        <v>0</v>
      </c>
      <c r="U372" s="36">
        <f t="shared" si="308"/>
        <v>0</v>
      </c>
      <c r="V372" s="30"/>
      <c r="W372" s="38">
        <f t="shared" si="309"/>
        <v>5.6879999999999997</v>
      </c>
      <c r="X372" s="33">
        <f t="shared" si="310"/>
        <v>0</v>
      </c>
    </row>
    <row r="373" spans="1:24" x14ac:dyDescent="0.25">
      <c r="A373" s="312"/>
      <c r="B373" s="214" t="s">
        <v>97</v>
      </c>
      <c r="C373" s="22"/>
      <c r="D373" s="22"/>
      <c r="E373" s="23"/>
      <c r="F373" s="24"/>
      <c r="G373" s="22"/>
      <c r="H373" s="22"/>
      <c r="I373" s="22"/>
      <c r="J373" s="22"/>
      <c r="K373" s="22"/>
      <c r="L373" s="23"/>
      <c r="N373" s="194" t="s">
        <v>97</v>
      </c>
      <c r="O373" s="25"/>
      <c r="P373" s="25"/>
      <c r="Q373" s="26"/>
      <c r="R373" s="27"/>
      <c r="S373" s="25"/>
      <c r="T373" s="25"/>
      <c r="U373" s="25"/>
      <c r="V373" s="25"/>
      <c r="W373" s="25"/>
      <c r="X373" s="26"/>
    </row>
    <row r="374" spans="1:24" ht="15.75" x14ac:dyDescent="0.25">
      <c r="A374" s="312"/>
      <c r="B374" s="267" t="s">
        <v>178</v>
      </c>
      <c r="C374" s="107">
        <f>Production_Revenue!K25</f>
        <v>880</v>
      </c>
      <c r="D374" s="108">
        <v>0.01</v>
      </c>
      <c r="E374" s="101">
        <f t="shared" ref="E374:E376" si="311">D374*C374</f>
        <v>8.8000000000000007</v>
      </c>
      <c r="F374" s="109" t="s">
        <v>51</v>
      </c>
      <c r="G374" s="107"/>
      <c r="H374" s="30">
        <f t="shared" ref="H374:H376" si="312">$AB$7</f>
        <v>0</v>
      </c>
      <c r="I374" s="36">
        <f t="shared" ref="I374:I376" si="313">H374*G374</f>
        <v>0</v>
      </c>
      <c r="J374" s="30"/>
      <c r="K374" s="38">
        <f t="shared" ref="K374:K376" si="314">$AB$8</f>
        <v>5.6879999999999997</v>
      </c>
      <c r="L374" s="33">
        <f t="shared" ref="L374:L376" si="315">J374*K374</f>
        <v>0</v>
      </c>
      <c r="N374" s="267" t="s">
        <v>178</v>
      </c>
      <c r="O374" s="107">
        <f>Production_Revenue!K26</f>
        <v>880</v>
      </c>
      <c r="P374" s="108">
        <v>0.01</v>
      </c>
      <c r="Q374" s="101">
        <f t="shared" ref="Q374:Q376" si="316">P374*O374</f>
        <v>8.8000000000000007</v>
      </c>
      <c r="R374" s="231" t="s">
        <v>98</v>
      </c>
      <c r="S374" s="107"/>
      <c r="T374" s="30">
        <f t="shared" ref="T374:T376" si="317">$AB$7</f>
        <v>0</v>
      </c>
      <c r="U374" s="36">
        <f t="shared" ref="U374:U376" si="318">T374*S374</f>
        <v>0</v>
      </c>
      <c r="V374" s="30"/>
      <c r="W374" s="38">
        <f t="shared" ref="W374:W376" si="319">$AB$8</f>
        <v>5.6879999999999997</v>
      </c>
      <c r="X374" s="33">
        <f t="shared" ref="X374:X376" si="320">V374*W374</f>
        <v>0</v>
      </c>
    </row>
    <row r="375" spans="1:24" ht="15.75" x14ac:dyDescent="0.25">
      <c r="A375" s="312"/>
      <c r="B375" s="232" t="s">
        <v>99</v>
      </c>
      <c r="C375" s="70"/>
      <c r="D375" s="71"/>
      <c r="E375" s="33">
        <f t="shared" si="311"/>
        <v>0</v>
      </c>
      <c r="F375" s="69"/>
      <c r="G375" s="70"/>
      <c r="H375" s="30">
        <f t="shared" si="312"/>
        <v>0</v>
      </c>
      <c r="I375" s="36">
        <f t="shared" si="313"/>
        <v>0</v>
      </c>
      <c r="J375" s="30"/>
      <c r="K375" s="38">
        <f t="shared" si="314"/>
        <v>5.6879999999999997</v>
      </c>
      <c r="L375" s="33">
        <f t="shared" si="315"/>
        <v>0</v>
      </c>
      <c r="N375" s="232" t="s">
        <v>99</v>
      </c>
      <c r="O375" s="70"/>
      <c r="P375" s="71"/>
      <c r="Q375" s="33">
        <f t="shared" si="316"/>
        <v>0</v>
      </c>
      <c r="R375" s="232" t="s">
        <v>99</v>
      </c>
      <c r="S375" s="70"/>
      <c r="T375" s="30">
        <f t="shared" si="317"/>
        <v>0</v>
      </c>
      <c r="U375" s="36">
        <f t="shared" si="318"/>
        <v>0</v>
      </c>
      <c r="V375" s="30"/>
      <c r="W375" s="38">
        <f t="shared" si="319"/>
        <v>5.6879999999999997</v>
      </c>
      <c r="X375" s="33">
        <f t="shared" si="320"/>
        <v>0</v>
      </c>
    </row>
    <row r="376" spans="1:24" ht="30" x14ac:dyDescent="0.25">
      <c r="A376" s="312"/>
      <c r="B376" s="233" t="s">
        <v>100</v>
      </c>
      <c r="C376" s="104"/>
      <c r="D376" s="105"/>
      <c r="E376" s="33">
        <f t="shared" si="311"/>
        <v>0</v>
      </c>
      <c r="F376" s="110" t="s">
        <v>52</v>
      </c>
      <c r="G376" s="52"/>
      <c r="H376" s="30">
        <f t="shared" si="312"/>
        <v>0</v>
      </c>
      <c r="I376" s="36">
        <f t="shared" si="313"/>
        <v>0</v>
      </c>
      <c r="J376" s="30"/>
      <c r="K376" s="38">
        <f t="shared" si="314"/>
        <v>5.6879999999999997</v>
      </c>
      <c r="L376" s="33">
        <f t="shared" si="315"/>
        <v>0</v>
      </c>
      <c r="N376" s="233" t="s">
        <v>100</v>
      </c>
      <c r="O376" s="104"/>
      <c r="P376" s="105"/>
      <c r="Q376" s="33">
        <f t="shared" si="316"/>
        <v>0</v>
      </c>
      <c r="R376" s="233" t="s">
        <v>100</v>
      </c>
      <c r="S376" s="52"/>
      <c r="T376" s="30">
        <f t="shared" si="317"/>
        <v>0</v>
      </c>
      <c r="U376" s="36">
        <f t="shared" si="318"/>
        <v>0</v>
      </c>
      <c r="V376" s="30"/>
      <c r="W376" s="38">
        <f t="shared" si="319"/>
        <v>5.6879999999999997</v>
      </c>
      <c r="X376" s="33">
        <f t="shared" si="320"/>
        <v>0</v>
      </c>
    </row>
    <row r="377" spans="1:24" ht="15.75" thickBot="1" x14ac:dyDescent="0.3">
      <c r="A377" s="312"/>
      <c r="B377" s="111" t="s">
        <v>41</v>
      </c>
      <c r="C377" s="112"/>
      <c r="D377" s="112"/>
      <c r="E377" s="114">
        <f>SUM(E341:E356,E358:E372,E374:E376)</f>
        <v>94.12</v>
      </c>
      <c r="F377" s="116" t="s">
        <v>41</v>
      </c>
      <c r="G377" s="112">
        <f>SUM(G341:G376)</f>
        <v>0</v>
      </c>
      <c r="H377" s="112"/>
      <c r="I377" s="114">
        <f>SUM(I341:I356,I358:I372,I374:I376)</f>
        <v>0</v>
      </c>
      <c r="J377" s="112">
        <f>SUM(J341:J376)</f>
        <v>9</v>
      </c>
      <c r="K377" s="118"/>
      <c r="L377" s="114">
        <f>SUM(L341:L356,L358:L372,L374:L376)</f>
        <v>51.192</v>
      </c>
      <c r="N377" s="119" t="s">
        <v>41</v>
      </c>
      <c r="O377" s="120"/>
      <c r="P377" s="120"/>
      <c r="Q377" s="121">
        <f>SUM(Q341:Q356,Q358:Q372,Q374:Q376)</f>
        <v>8.8000000000000007</v>
      </c>
      <c r="R377" s="122" t="s">
        <v>41</v>
      </c>
      <c r="S377" s="120">
        <f>SUM(S341:S376)</f>
        <v>0</v>
      </c>
      <c r="T377" s="120"/>
      <c r="U377" s="121">
        <f>SUM(U341:U356,U358:U372,U374:U376)</f>
        <v>0</v>
      </c>
      <c r="V377" s="120">
        <f>SUM(V341:V376)</f>
        <v>0</v>
      </c>
      <c r="W377" s="123"/>
      <c r="X377" s="121">
        <f>SUM(X341:X356,X358:X372,X374:X376)</f>
        <v>0</v>
      </c>
    </row>
    <row r="378" spans="1:24" x14ac:dyDescent="0.25">
      <c r="A378" s="313"/>
      <c r="B378" s="125"/>
      <c r="C378" s="125"/>
      <c r="D378" s="125"/>
      <c r="E378" s="125"/>
      <c r="F378" s="125"/>
      <c r="G378" s="125"/>
      <c r="H378" s="125"/>
      <c r="I378" s="125"/>
      <c r="J378" s="125"/>
      <c r="K378" s="125"/>
      <c r="L378" s="125"/>
      <c r="N378" s="85"/>
      <c r="O378" s="85"/>
      <c r="P378" s="85"/>
      <c r="Q378" s="85"/>
      <c r="R378" s="85"/>
      <c r="S378" s="85"/>
      <c r="T378" s="85"/>
      <c r="U378" s="85"/>
      <c r="V378" s="85"/>
      <c r="W378" s="85"/>
      <c r="X378" s="85"/>
    </row>
    <row r="379" spans="1:24" ht="15.75" thickBot="1" x14ac:dyDescent="0.3"/>
    <row r="380" spans="1:24" ht="15" customHeight="1" x14ac:dyDescent="0.25">
      <c r="A380" s="311" t="s">
        <v>134</v>
      </c>
      <c r="B380" s="314" t="s">
        <v>123</v>
      </c>
      <c r="C380" s="316" t="s">
        <v>157</v>
      </c>
      <c r="D380" s="317"/>
      <c r="E380" s="318"/>
      <c r="F380" s="319" t="s">
        <v>124</v>
      </c>
      <c r="G380" s="324" t="s">
        <v>20</v>
      </c>
      <c r="H380" s="322"/>
      <c r="I380" s="322"/>
      <c r="J380" s="322"/>
      <c r="K380" s="322"/>
      <c r="L380" s="323"/>
      <c r="N380" s="325" t="s">
        <v>123</v>
      </c>
      <c r="O380" s="327" t="s">
        <v>19</v>
      </c>
      <c r="P380" s="322"/>
      <c r="Q380" s="323"/>
      <c r="R380" s="325" t="s">
        <v>124</v>
      </c>
      <c r="S380" s="321" t="s">
        <v>20</v>
      </c>
      <c r="T380" s="322"/>
      <c r="U380" s="322"/>
      <c r="V380" s="322"/>
      <c r="W380" s="322"/>
      <c r="X380" s="323"/>
    </row>
    <row r="381" spans="1:24" ht="30" x14ac:dyDescent="0.25">
      <c r="A381" s="312"/>
      <c r="B381" s="315"/>
      <c r="C381" s="212" t="s">
        <v>23</v>
      </c>
      <c r="D381" s="254" t="s">
        <v>155</v>
      </c>
      <c r="E381" s="213" t="s">
        <v>24</v>
      </c>
      <c r="F381" s="320"/>
      <c r="G381" s="239" t="s">
        <v>156</v>
      </c>
      <c r="H381" s="239" t="s">
        <v>102</v>
      </c>
      <c r="I381" s="239" t="s">
        <v>103</v>
      </c>
      <c r="J381" s="13" t="s">
        <v>27</v>
      </c>
      <c r="K381" s="16" t="s">
        <v>28</v>
      </c>
      <c r="L381" s="240" t="s">
        <v>104</v>
      </c>
      <c r="N381" s="326"/>
      <c r="O381" s="17" t="s">
        <v>23</v>
      </c>
      <c r="P381" s="239" t="s">
        <v>155</v>
      </c>
      <c r="Q381" s="19" t="s">
        <v>24</v>
      </c>
      <c r="R381" s="326"/>
      <c r="S381" s="239" t="s">
        <v>156</v>
      </c>
      <c r="T381" s="17" t="s">
        <v>26</v>
      </c>
      <c r="U381" s="239" t="s">
        <v>103</v>
      </c>
      <c r="V381" s="13" t="s">
        <v>27</v>
      </c>
      <c r="W381" s="16" t="s">
        <v>28</v>
      </c>
      <c r="X381" s="240" t="s">
        <v>104</v>
      </c>
    </row>
    <row r="382" spans="1:24" x14ac:dyDescent="0.25">
      <c r="A382" s="312"/>
      <c r="B382" s="214" t="s">
        <v>95</v>
      </c>
      <c r="C382" s="22"/>
      <c r="D382" s="22"/>
      <c r="E382" s="23"/>
      <c r="F382" s="24"/>
      <c r="G382" s="22"/>
      <c r="H382" s="22"/>
      <c r="I382" s="22"/>
      <c r="J382" s="22"/>
      <c r="K382" s="22"/>
      <c r="L382" s="23"/>
      <c r="N382" s="194" t="s">
        <v>95</v>
      </c>
      <c r="O382" s="25"/>
      <c r="P382" s="25"/>
      <c r="Q382" s="26"/>
      <c r="R382" s="27"/>
      <c r="S382" s="25"/>
      <c r="T382" s="25"/>
      <c r="U382" s="25"/>
      <c r="V382" s="25"/>
      <c r="W382" s="25"/>
      <c r="X382" s="26"/>
    </row>
    <row r="383" spans="1:24" ht="15.75" x14ac:dyDescent="0.25">
      <c r="A383" s="312"/>
      <c r="B383" s="228" t="s">
        <v>93</v>
      </c>
      <c r="C383" s="30"/>
      <c r="D383" s="31"/>
      <c r="E383" s="33">
        <f t="shared" ref="E383:E387" si="321">D383*C383</f>
        <v>0</v>
      </c>
      <c r="F383" s="34" t="s">
        <v>55</v>
      </c>
      <c r="G383" s="30"/>
      <c r="H383" s="30">
        <f t="shared" ref="H383:H398" si="322">$AB$7</f>
        <v>0</v>
      </c>
      <c r="I383" s="36">
        <f t="shared" ref="I383:I398" si="323">H383*G383</f>
        <v>0</v>
      </c>
      <c r="J383" s="30"/>
      <c r="K383" s="38">
        <f t="shared" ref="K383:K398" si="324">$AB$8</f>
        <v>5.6879999999999997</v>
      </c>
      <c r="L383" s="33">
        <f t="shared" ref="L383:L398" si="325">J383*K383</f>
        <v>0</v>
      </c>
      <c r="N383" s="228" t="s">
        <v>93</v>
      </c>
      <c r="O383" s="30"/>
      <c r="P383" s="31"/>
      <c r="Q383" s="33">
        <f t="shared" ref="Q383:Q387" si="326">P383*O383</f>
        <v>0</v>
      </c>
      <c r="R383" s="228" t="s">
        <v>93</v>
      </c>
      <c r="S383" s="30"/>
      <c r="T383" s="30">
        <f t="shared" ref="T383:T398" si="327">$AB$7</f>
        <v>0</v>
      </c>
      <c r="U383" s="36">
        <f t="shared" ref="U383:U398" si="328">T383*S383</f>
        <v>0</v>
      </c>
      <c r="V383" s="30"/>
      <c r="W383" s="38">
        <f t="shared" ref="W383:W398" si="329">$AB$8</f>
        <v>5.6879999999999997</v>
      </c>
      <c r="X383" s="33">
        <f t="shared" ref="X383:X398" si="330">V383*W383</f>
        <v>0</v>
      </c>
    </row>
    <row r="384" spans="1:24" ht="15.75" x14ac:dyDescent="0.25">
      <c r="A384" s="312"/>
      <c r="B384" s="218" t="s">
        <v>42</v>
      </c>
      <c r="C384" s="52"/>
      <c r="D384" s="53"/>
      <c r="E384" s="33">
        <f t="shared" si="321"/>
        <v>0</v>
      </c>
      <c r="F384" s="54"/>
      <c r="G384" s="52"/>
      <c r="H384" s="30">
        <f t="shared" si="322"/>
        <v>0</v>
      </c>
      <c r="I384" s="36">
        <f t="shared" si="323"/>
        <v>0</v>
      </c>
      <c r="J384" s="30"/>
      <c r="K384" s="38">
        <f t="shared" si="324"/>
        <v>5.6879999999999997</v>
      </c>
      <c r="L384" s="33">
        <f t="shared" si="325"/>
        <v>0</v>
      </c>
      <c r="N384" s="218" t="s">
        <v>42</v>
      </c>
      <c r="O384" s="52"/>
      <c r="P384" s="53"/>
      <c r="Q384" s="33">
        <f t="shared" si="326"/>
        <v>0</v>
      </c>
      <c r="R384" s="218" t="s">
        <v>42</v>
      </c>
      <c r="S384" s="52"/>
      <c r="T384" s="30">
        <f t="shared" si="327"/>
        <v>0</v>
      </c>
      <c r="U384" s="36">
        <f t="shared" si="328"/>
        <v>0</v>
      </c>
      <c r="V384" s="30"/>
      <c r="W384" s="38">
        <f t="shared" si="329"/>
        <v>5.6879999999999997</v>
      </c>
      <c r="X384" s="33">
        <f t="shared" si="330"/>
        <v>0</v>
      </c>
    </row>
    <row r="385" spans="1:24" ht="15.75" x14ac:dyDescent="0.25">
      <c r="A385" s="312"/>
      <c r="B385" s="219" t="s">
        <v>44</v>
      </c>
      <c r="C385" s="30"/>
      <c r="D385" s="31"/>
      <c r="E385" s="33">
        <f t="shared" si="321"/>
        <v>0</v>
      </c>
      <c r="F385" s="34"/>
      <c r="G385" s="30"/>
      <c r="H385" s="30">
        <f t="shared" si="322"/>
        <v>0</v>
      </c>
      <c r="I385" s="36">
        <f t="shared" si="323"/>
        <v>0</v>
      </c>
      <c r="J385" s="30"/>
      <c r="K385" s="38">
        <f t="shared" si="324"/>
        <v>5.6879999999999997</v>
      </c>
      <c r="L385" s="33">
        <f t="shared" si="325"/>
        <v>0</v>
      </c>
      <c r="N385" s="219" t="s">
        <v>44</v>
      </c>
      <c r="O385" s="30"/>
      <c r="P385" s="31"/>
      <c r="Q385" s="33">
        <f t="shared" si="326"/>
        <v>0</v>
      </c>
      <c r="R385" s="219" t="s">
        <v>44</v>
      </c>
      <c r="S385" s="30"/>
      <c r="T385" s="30">
        <f t="shared" si="327"/>
        <v>0</v>
      </c>
      <c r="U385" s="36">
        <f t="shared" si="328"/>
        <v>0</v>
      </c>
      <c r="V385" s="30"/>
      <c r="W385" s="38">
        <f t="shared" si="329"/>
        <v>5.6879999999999997</v>
      </c>
      <c r="X385" s="33">
        <f t="shared" si="330"/>
        <v>0</v>
      </c>
    </row>
    <row r="386" spans="1:24" ht="15.75" x14ac:dyDescent="0.25">
      <c r="A386" s="312"/>
      <c r="B386" s="220"/>
      <c r="C386" s="70"/>
      <c r="D386" s="71"/>
      <c r="E386" s="33">
        <f t="shared" si="321"/>
        <v>0</v>
      </c>
      <c r="F386" s="69"/>
      <c r="G386" s="70"/>
      <c r="H386" s="30">
        <f t="shared" si="322"/>
        <v>0</v>
      </c>
      <c r="I386" s="36">
        <f t="shared" si="323"/>
        <v>0</v>
      </c>
      <c r="J386" s="30"/>
      <c r="K386" s="38">
        <f t="shared" si="324"/>
        <v>5.6879999999999997</v>
      </c>
      <c r="L386" s="33">
        <f t="shared" si="325"/>
        <v>0</v>
      </c>
      <c r="N386" s="220"/>
      <c r="O386" s="70"/>
      <c r="P386" s="71"/>
      <c r="Q386" s="33">
        <f t="shared" si="326"/>
        <v>0</v>
      </c>
      <c r="R386" s="220"/>
      <c r="S386" s="70"/>
      <c r="T386" s="30">
        <f t="shared" si="327"/>
        <v>0</v>
      </c>
      <c r="U386" s="36">
        <f t="shared" si="328"/>
        <v>0</v>
      </c>
      <c r="V386" s="30"/>
      <c r="W386" s="38">
        <f t="shared" si="329"/>
        <v>5.6879999999999997</v>
      </c>
      <c r="X386" s="33">
        <f t="shared" si="330"/>
        <v>0</v>
      </c>
    </row>
    <row r="387" spans="1:24" ht="15.75" x14ac:dyDescent="0.25">
      <c r="A387" s="312"/>
      <c r="B387" s="221" t="s">
        <v>46</v>
      </c>
      <c r="C387" s="30"/>
      <c r="D387" s="31"/>
      <c r="E387" s="33">
        <f t="shared" si="321"/>
        <v>0</v>
      </c>
      <c r="F387" s="80"/>
      <c r="G387" s="30"/>
      <c r="H387" s="30">
        <f t="shared" si="322"/>
        <v>0</v>
      </c>
      <c r="I387" s="36">
        <f t="shared" si="323"/>
        <v>0</v>
      </c>
      <c r="J387" s="30"/>
      <c r="K387" s="38">
        <f t="shared" si="324"/>
        <v>5.6879999999999997</v>
      </c>
      <c r="L387" s="33">
        <f t="shared" si="325"/>
        <v>0</v>
      </c>
      <c r="N387" s="221" t="s">
        <v>46</v>
      </c>
      <c r="O387" s="30"/>
      <c r="P387" s="31"/>
      <c r="Q387" s="33">
        <f t="shared" si="326"/>
        <v>0</v>
      </c>
      <c r="R387" s="221" t="s">
        <v>46</v>
      </c>
      <c r="S387" s="30"/>
      <c r="T387" s="30">
        <f t="shared" si="327"/>
        <v>0</v>
      </c>
      <c r="U387" s="36">
        <f t="shared" si="328"/>
        <v>0</v>
      </c>
      <c r="V387" s="30"/>
      <c r="W387" s="38">
        <f t="shared" si="329"/>
        <v>5.6879999999999997</v>
      </c>
      <c r="X387" s="33">
        <f t="shared" si="330"/>
        <v>0</v>
      </c>
    </row>
    <row r="388" spans="1:24" ht="15.75" x14ac:dyDescent="0.25">
      <c r="A388" s="312"/>
      <c r="B388" s="220"/>
      <c r="C388" s="70"/>
      <c r="D388" s="71"/>
      <c r="E388" s="33"/>
      <c r="F388" s="69"/>
      <c r="G388" s="70"/>
      <c r="H388" s="30">
        <f t="shared" si="322"/>
        <v>0</v>
      </c>
      <c r="I388" s="36">
        <f t="shared" si="323"/>
        <v>0</v>
      </c>
      <c r="J388" s="30"/>
      <c r="K388" s="38">
        <f t="shared" si="324"/>
        <v>5.6879999999999997</v>
      </c>
      <c r="L388" s="33">
        <f t="shared" si="325"/>
        <v>0</v>
      </c>
      <c r="N388" s="220"/>
      <c r="O388" s="70"/>
      <c r="P388" s="71"/>
      <c r="Q388" s="33"/>
      <c r="R388" s="69"/>
      <c r="S388" s="70"/>
      <c r="T388" s="30">
        <f t="shared" si="327"/>
        <v>0</v>
      </c>
      <c r="U388" s="36">
        <f t="shared" si="328"/>
        <v>0</v>
      </c>
      <c r="V388" s="30"/>
      <c r="W388" s="38">
        <f t="shared" si="329"/>
        <v>5.6879999999999997</v>
      </c>
      <c r="X388" s="33">
        <f t="shared" si="330"/>
        <v>0</v>
      </c>
    </row>
    <row r="389" spans="1:24" ht="15.75" x14ac:dyDescent="0.25">
      <c r="A389" s="312"/>
      <c r="B389" s="221"/>
      <c r="C389" s="30"/>
      <c r="D389" s="31"/>
      <c r="E389" s="33"/>
      <c r="F389" s="80"/>
      <c r="G389" s="30"/>
      <c r="H389" s="30">
        <f t="shared" si="322"/>
        <v>0</v>
      </c>
      <c r="I389" s="36">
        <f t="shared" si="323"/>
        <v>0</v>
      </c>
      <c r="J389" s="30"/>
      <c r="K389" s="38">
        <f t="shared" si="324"/>
        <v>5.6879999999999997</v>
      </c>
      <c r="L389" s="33">
        <f t="shared" si="325"/>
        <v>0</v>
      </c>
      <c r="N389" s="79"/>
      <c r="O389" s="30"/>
      <c r="P389" s="31"/>
      <c r="Q389" s="33"/>
      <c r="R389" s="80"/>
      <c r="S389" s="30"/>
      <c r="T389" s="30">
        <f t="shared" si="327"/>
        <v>0</v>
      </c>
      <c r="U389" s="36">
        <f t="shared" si="328"/>
        <v>0</v>
      </c>
      <c r="V389" s="30"/>
      <c r="W389" s="38">
        <f t="shared" si="329"/>
        <v>5.6879999999999997</v>
      </c>
      <c r="X389" s="33">
        <f t="shared" si="330"/>
        <v>0</v>
      </c>
    </row>
    <row r="390" spans="1:24" ht="15.75" x14ac:dyDescent="0.25">
      <c r="A390" s="312"/>
      <c r="B390" s="220"/>
      <c r="C390" s="70"/>
      <c r="D390" s="71"/>
      <c r="E390" s="33"/>
      <c r="F390" s="69"/>
      <c r="G390" s="70"/>
      <c r="H390" s="30">
        <f t="shared" si="322"/>
        <v>0</v>
      </c>
      <c r="I390" s="36">
        <f t="shared" si="323"/>
        <v>0</v>
      </c>
      <c r="J390" s="30"/>
      <c r="K390" s="38">
        <f t="shared" si="324"/>
        <v>5.6879999999999997</v>
      </c>
      <c r="L390" s="33">
        <f t="shared" si="325"/>
        <v>0</v>
      </c>
      <c r="N390" s="69"/>
      <c r="O390" s="70"/>
      <c r="P390" s="71"/>
      <c r="Q390" s="33"/>
      <c r="R390" s="69"/>
      <c r="S390" s="70"/>
      <c r="T390" s="30">
        <f t="shared" si="327"/>
        <v>0</v>
      </c>
      <c r="U390" s="36">
        <f t="shared" si="328"/>
        <v>0</v>
      </c>
      <c r="V390" s="30"/>
      <c r="W390" s="38">
        <f t="shared" si="329"/>
        <v>5.6879999999999997</v>
      </c>
      <c r="X390" s="33">
        <f t="shared" si="330"/>
        <v>0</v>
      </c>
    </row>
    <row r="391" spans="1:24" ht="15.75" x14ac:dyDescent="0.25">
      <c r="A391" s="312"/>
      <c r="B391" s="221"/>
      <c r="C391" s="30"/>
      <c r="D391" s="31"/>
      <c r="E391" s="33"/>
      <c r="F391" s="80"/>
      <c r="G391" s="30"/>
      <c r="H391" s="30">
        <f t="shared" si="322"/>
        <v>0</v>
      </c>
      <c r="I391" s="36">
        <f t="shared" si="323"/>
        <v>0</v>
      </c>
      <c r="J391" s="30"/>
      <c r="K391" s="38">
        <f t="shared" si="324"/>
        <v>5.6879999999999997</v>
      </c>
      <c r="L391" s="33">
        <f t="shared" si="325"/>
        <v>0</v>
      </c>
      <c r="N391" s="79"/>
      <c r="O391" s="30"/>
      <c r="P391" s="31"/>
      <c r="Q391" s="33"/>
      <c r="R391" s="80"/>
      <c r="S391" s="30"/>
      <c r="T391" s="30">
        <f t="shared" si="327"/>
        <v>0</v>
      </c>
      <c r="U391" s="36">
        <f t="shared" si="328"/>
        <v>0</v>
      </c>
      <c r="V391" s="30"/>
      <c r="W391" s="38">
        <f t="shared" si="329"/>
        <v>5.6879999999999997</v>
      </c>
      <c r="X391" s="33">
        <f t="shared" si="330"/>
        <v>0</v>
      </c>
    </row>
    <row r="392" spans="1:24" ht="15.75" x14ac:dyDescent="0.25">
      <c r="A392" s="312"/>
      <c r="B392" s="220"/>
      <c r="C392" s="70"/>
      <c r="D392" s="71"/>
      <c r="E392" s="33"/>
      <c r="F392" s="69"/>
      <c r="G392" s="70"/>
      <c r="H392" s="30">
        <f t="shared" si="322"/>
        <v>0</v>
      </c>
      <c r="I392" s="36">
        <f t="shared" si="323"/>
        <v>0</v>
      </c>
      <c r="J392" s="30"/>
      <c r="K392" s="38">
        <f t="shared" si="324"/>
        <v>5.6879999999999997</v>
      </c>
      <c r="L392" s="33">
        <f t="shared" si="325"/>
        <v>0</v>
      </c>
      <c r="N392" s="69"/>
      <c r="O392" s="70"/>
      <c r="P392" s="71"/>
      <c r="Q392" s="33"/>
      <c r="R392" s="69"/>
      <c r="S392" s="70"/>
      <c r="T392" s="30">
        <f t="shared" si="327"/>
        <v>0</v>
      </c>
      <c r="U392" s="36">
        <f t="shared" si="328"/>
        <v>0</v>
      </c>
      <c r="V392" s="30"/>
      <c r="W392" s="38">
        <f t="shared" si="329"/>
        <v>5.6879999999999997</v>
      </c>
      <c r="X392" s="33">
        <f t="shared" si="330"/>
        <v>0</v>
      </c>
    </row>
    <row r="393" spans="1:24" ht="15.75" x14ac:dyDescent="0.25">
      <c r="A393" s="312"/>
      <c r="B393" s="222"/>
      <c r="C393" s="30"/>
      <c r="D393" s="31"/>
      <c r="E393" s="33">
        <f t="shared" ref="E393:E398" si="331">D393*C393</f>
        <v>0</v>
      </c>
      <c r="F393" s="81"/>
      <c r="G393" s="30"/>
      <c r="H393" s="30">
        <f t="shared" si="322"/>
        <v>0</v>
      </c>
      <c r="I393" s="36">
        <f t="shared" si="323"/>
        <v>0</v>
      </c>
      <c r="J393" s="30"/>
      <c r="K393" s="38">
        <f t="shared" si="324"/>
        <v>5.6879999999999997</v>
      </c>
      <c r="L393" s="33">
        <f t="shared" si="325"/>
        <v>0</v>
      </c>
      <c r="N393" s="81"/>
      <c r="O393" s="30"/>
      <c r="P393" s="31"/>
      <c r="Q393" s="33">
        <f t="shared" ref="Q393:Q398" si="332">P393*O393</f>
        <v>0</v>
      </c>
      <c r="R393" s="81"/>
      <c r="S393" s="30"/>
      <c r="T393" s="30">
        <f t="shared" si="327"/>
        <v>0</v>
      </c>
      <c r="U393" s="36">
        <f t="shared" si="328"/>
        <v>0</v>
      </c>
      <c r="V393" s="30"/>
      <c r="W393" s="38">
        <f t="shared" si="329"/>
        <v>5.6879999999999997</v>
      </c>
      <c r="X393" s="33">
        <f t="shared" si="330"/>
        <v>0</v>
      </c>
    </row>
    <row r="394" spans="1:24" ht="15.75" x14ac:dyDescent="0.25">
      <c r="A394" s="312"/>
      <c r="B394" s="220"/>
      <c r="C394" s="70"/>
      <c r="D394" s="71"/>
      <c r="E394" s="33">
        <f t="shared" si="331"/>
        <v>0</v>
      </c>
      <c r="F394" s="69"/>
      <c r="G394" s="70"/>
      <c r="H394" s="30">
        <f t="shared" si="322"/>
        <v>0</v>
      </c>
      <c r="I394" s="36">
        <f t="shared" si="323"/>
        <v>0</v>
      </c>
      <c r="J394" s="30"/>
      <c r="K394" s="38">
        <f t="shared" si="324"/>
        <v>5.6879999999999997</v>
      </c>
      <c r="L394" s="33">
        <f t="shared" si="325"/>
        <v>0</v>
      </c>
      <c r="N394" s="69"/>
      <c r="O394" s="70"/>
      <c r="P394" s="71"/>
      <c r="Q394" s="33">
        <f t="shared" si="332"/>
        <v>0</v>
      </c>
      <c r="R394" s="69"/>
      <c r="S394" s="70"/>
      <c r="T394" s="30">
        <f t="shared" si="327"/>
        <v>0</v>
      </c>
      <c r="U394" s="36">
        <f t="shared" si="328"/>
        <v>0</v>
      </c>
      <c r="V394" s="30"/>
      <c r="W394" s="38">
        <f t="shared" si="329"/>
        <v>5.6879999999999997</v>
      </c>
      <c r="X394" s="33">
        <f t="shared" si="330"/>
        <v>0</v>
      </c>
    </row>
    <row r="395" spans="1:24" ht="15.75" x14ac:dyDescent="0.25">
      <c r="A395" s="312"/>
      <c r="B395" s="222"/>
      <c r="C395" s="30"/>
      <c r="D395" s="31"/>
      <c r="E395" s="33">
        <f t="shared" si="331"/>
        <v>0</v>
      </c>
      <c r="F395" s="81"/>
      <c r="G395" s="30"/>
      <c r="H395" s="30">
        <f t="shared" si="322"/>
        <v>0</v>
      </c>
      <c r="I395" s="36">
        <f t="shared" si="323"/>
        <v>0</v>
      </c>
      <c r="J395" s="30"/>
      <c r="K395" s="38">
        <f t="shared" si="324"/>
        <v>5.6879999999999997</v>
      </c>
      <c r="L395" s="33">
        <f t="shared" si="325"/>
        <v>0</v>
      </c>
      <c r="N395" s="81"/>
      <c r="O395" s="30"/>
      <c r="P395" s="31"/>
      <c r="Q395" s="33">
        <f t="shared" si="332"/>
        <v>0</v>
      </c>
      <c r="R395" s="81"/>
      <c r="S395" s="30"/>
      <c r="T395" s="30">
        <f t="shared" si="327"/>
        <v>0</v>
      </c>
      <c r="U395" s="36">
        <f t="shared" si="328"/>
        <v>0</v>
      </c>
      <c r="V395" s="30"/>
      <c r="W395" s="38">
        <f t="shared" si="329"/>
        <v>5.6879999999999997</v>
      </c>
      <c r="X395" s="33">
        <f t="shared" si="330"/>
        <v>0</v>
      </c>
    </row>
    <row r="396" spans="1:24" ht="15.75" x14ac:dyDescent="0.25">
      <c r="A396" s="312"/>
      <c r="B396" s="220"/>
      <c r="C396" s="70"/>
      <c r="D396" s="71"/>
      <c r="E396" s="33">
        <f t="shared" si="331"/>
        <v>0</v>
      </c>
      <c r="F396" s="88"/>
      <c r="G396" s="52"/>
      <c r="H396" s="30">
        <f t="shared" si="322"/>
        <v>0</v>
      </c>
      <c r="I396" s="36">
        <f t="shared" si="323"/>
        <v>0</v>
      </c>
      <c r="J396" s="30"/>
      <c r="K396" s="38">
        <f t="shared" si="324"/>
        <v>5.6879999999999997</v>
      </c>
      <c r="L396" s="33">
        <f t="shared" si="325"/>
        <v>0</v>
      </c>
      <c r="N396" s="69"/>
      <c r="O396" s="70"/>
      <c r="P396" s="71"/>
      <c r="Q396" s="33">
        <f t="shared" si="332"/>
        <v>0</v>
      </c>
      <c r="R396" s="88"/>
      <c r="S396" s="52"/>
      <c r="T396" s="30">
        <f t="shared" si="327"/>
        <v>0</v>
      </c>
      <c r="U396" s="36">
        <f t="shared" si="328"/>
        <v>0</v>
      </c>
      <c r="V396" s="30"/>
      <c r="W396" s="38">
        <f t="shared" si="329"/>
        <v>5.6879999999999997</v>
      </c>
      <c r="X396" s="33">
        <f t="shared" si="330"/>
        <v>0</v>
      </c>
    </row>
    <row r="397" spans="1:24" ht="15.75" x14ac:dyDescent="0.25">
      <c r="A397" s="312"/>
      <c r="B397" s="222"/>
      <c r="C397" s="30"/>
      <c r="D397" s="31"/>
      <c r="E397" s="33">
        <f t="shared" si="331"/>
        <v>0</v>
      </c>
      <c r="F397" s="90"/>
      <c r="G397" s="30"/>
      <c r="H397" s="30">
        <f t="shared" si="322"/>
        <v>0</v>
      </c>
      <c r="I397" s="36">
        <f t="shared" si="323"/>
        <v>0</v>
      </c>
      <c r="J397" s="30"/>
      <c r="K397" s="38">
        <f t="shared" si="324"/>
        <v>5.6879999999999997</v>
      </c>
      <c r="L397" s="33">
        <f t="shared" si="325"/>
        <v>0</v>
      </c>
      <c r="N397" s="81"/>
      <c r="O397" s="30"/>
      <c r="P397" s="31"/>
      <c r="Q397" s="33">
        <f t="shared" si="332"/>
        <v>0</v>
      </c>
      <c r="R397" s="90"/>
      <c r="S397" s="30"/>
      <c r="T397" s="30">
        <f t="shared" si="327"/>
        <v>0</v>
      </c>
      <c r="U397" s="36">
        <f t="shared" si="328"/>
        <v>0</v>
      </c>
      <c r="V397" s="30"/>
      <c r="W397" s="38">
        <f t="shared" si="329"/>
        <v>5.6879999999999997</v>
      </c>
      <c r="X397" s="33">
        <f t="shared" si="330"/>
        <v>0</v>
      </c>
    </row>
    <row r="398" spans="1:24" ht="15.75" x14ac:dyDescent="0.25">
      <c r="A398" s="312"/>
      <c r="B398" s="220"/>
      <c r="C398" s="70"/>
      <c r="D398" s="71"/>
      <c r="E398" s="95">
        <f t="shared" si="331"/>
        <v>0</v>
      </c>
      <c r="F398" s="69"/>
      <c r="G398" s="70"/>
      <c r="H398" s="30">
        <f t="shared" si="322"/>
        <v>0</v>
      </c>
      <c r="I398" s="36">
        <f t="shared" si="323"/>
        <v>0</v>
      </c>
      <c r="J398" s="30"/>
      <c r="K398" s="38">
        <f t="shared" si="324"/>
        <v>5.6879999999999997</v>
      </c>
      <c r="L398" s="33">
        <f t="shared" si="325"/>
        <v>0</v>
      </c>
      <c r="N398" s="69"/>
      <c r="O398" s="70"/>
      <c r="P398" s="71"/>
      <c r="Q398" s="95">
        <f t="shared" si="332"/>
        <v>0</v>
      </c>
      <c r="R398" s="69"/>
      <c r="S398" s="70"/>
      <c r="T398" s="30">
        <f t="shared" si="327"/>
        <v>0</v>
      </c>
      <c r="U398" s="36">
        <f t="shared" si="328"/>
        <v>0</v>
      </c>
      <c r="V398" s="30"/>
      <c r="W398" s="38">
        <f t="shared" si="329"/>
        <v>5.6879999999999997</v>
      </c>
      <c r="X398" s="33">
        <f t="shared" si="330"/>
        <v>0</v>
      </c>
    </row>
    <row r="399" spans="1:24" x14ac:dyDescent="0.25">
      <c r="A399" s="312"/>
      <c r="B399" s="214" t="s">
        <v>96</v>
      </c>
      <c r="C399" s="22"/>
      <c r="D399" s="22"/>
      <c r="E399" s="23"/>
      <c r="F399" s="24"/>
      <c r="G399" s="22"/>
      <c r="H399" s="22"/>
      <c r="I399" s="22"/>
      <c r="J399" s="22"/>
      <c r="K399" s="22"/>
      <c r="L399" s="23"/>
      <c r="N399" s="194" t="s">
        <v>96</v>
      </c>
      <c r="O399" s="25"/>
      <c r="P399" s="25"/>
      <c r="Q399" s="26"/>
      <c r="R399" s="27"/>
      <c r="S399" s="25"/>
      <c r="T399" s="25"/>
      <c r="U399" s="25"/>
      <c r="V399" s="25"/>
      <c r="W399" s="25"/>
      <c r="X399" s="26"/>
    </row>
    <row r="400" spans="1:24" ht="15.75" x14ac:dyDescent="0.25">
      <c r="A400" s="312"/>
      <c r="B400" s="224" t="s">
        <v>92</v>
      </c>
      <c r="C400" s="99"/>
      <c r="D400" s="100"/>
      <c r="E400" s="101">
        <f t="shared" ref="E400:E414" si="333">D400*C400</f>
        <v>0</v>
      </c>
      <c r="F400" s="98"/>
      <c r="G400" s="99"/>
      <c r="H400" s="30">
        <f t="shared" ref="H400:H414" si="334">$AB$7</f>
        <v>0</v>
      </c>
      <c r="I400" s="36">
        <f t="shared" ref="I400:I414" si="335">H400*G400</f>
        <v>0</v>
      </c>
      <c r="J400" s="30"/>
      <c r="K400" s="38">
        <f t="shared" ref="K400:K414" si="336">$AB$8</f>
        <v>5.6879999999999997</v>
      </c>
      <c r="L400" s="33">
        <f t="shared" ref="L400:L414" si="337">J400*K400</f>
        <v>0</v>
      </c>
      <c r="N400" s="224" t="s">
        <v>92</v>
      </c>
      <c r="O400" s="99"/>
      <c r="P400" s="100"/>
      <c r="Q400" s="101">
        <f t="shared" ref="Q400:Q414" si="338">P400*O400</f>
        <v>0</v>
      </c>
      <c r="R400" s="224" t="s">
        <v>92</v>
      </c>
      <c r="S400" s="99"/>
      <c r="T400" s="30">
        <f t="shared" ref="T400:T414" si="339">$AB$7</f>
        <v>0</v>
      </c>
      <c r="U400" s="36">
        <f t="shared" ref="U400:U414" si="340">T400*S400</f>
        <v>0</v>
      </c>
      <c r="V400" s="30"/>
      <c r="W400" s="38">
        <f t="shared" ref="W400:W414" si="341">$AB$8</f>
        <v>5.6879999999999997</v>
      </c>
      <c r="X400" s="33">
        <f t="shared" ref="X400:X414" si="342">V400*W400</f>
        <v>0</v>
      </c>
    </row>
    <row r="401" spans="1:24" ht="15.75" x14ac:dyDescent="0.25">
      <c r="A401" s="312"/>
      <c r="B401" s="260" t="s">
        <v>164</v>
      </c>
      <c r="C401" s="30">
        <v>2</v>
      </c>
      <c r="D401" s="31">
        <v>14.22</v>
      </c>
      <c r="E401" s="33">
        <f t="shared" si="333"/>
        <v>28.44</v>
      </c>
      <c r="F401" s="261" t="s">
        <v>164</v>
      </c>
      <c r="G401" s="30"/>
      <c r="H401" s="30">
        <f t="shared" si="334"/>
        <v>0</v>
      </c>
      <c r="I401" s="36">
        <f t="shared" si="335"/>
        <v>0</v>
      </c>
      <c r="J401" s="30">
        <v>3</v>
      </c>
      <c r="K401" s="38">
        <f t="shared" si="336"/>
        <v>5.6879999999999997</v>
      </c>
      <c r="L401" s="33">
        <f t="shared" si="337"/>
        <v>17.064</v>
      </c>
      <c r="N401" s="228" t="s">
        <v>93</v>
      </c>
      <c r="O401" s="30"/>
      <c r="P401" s="31"/>
      <c r="Q401" s="33">
        <f t="shared" si="338"/>
        <v>0</v>
      </c>
      <c r="R401" s="228" t="s">
        <v>93</v>
      </c>
      <c r="S401" s="30"/>
      <c r="T401" s="30">
        <f t="shared" si="339"/>
        <v>0</v>
      </c>
      <c r="U401" s="36">
        <f t="shared" si="340"/>
        <v>0</v>
      </c>
      <c r="V401" s="30"/>
      <c r="W401" s="38">
        <f t="shared" si="341"/>
        <v>5.6879999999999997</v>
      </c>
      <c r="X401" s="33">
        <f t="shared" si="342"/>
        <v>0</v>
      </c>
    </row>
    <row r="402" spans="1:24" ht="15.75" x14ac:dyDescent="0.25">
      <c r="A402" s="312"/>
      <c r="B402" s="259" t="s">
        <v>165</v>
      </c>
      <c r="C402" s="30">
        <v>2</v>
      </c>
      <c r="D402" s="31">
        <v>14.22</v>
      </c>
      <c r="E402" s="33">
        <f t="shared" si="333"/>
        <v>28.44</v>
      </c>
      <c r="F402" s="262" t="s">
        <v>165</v>
      </c>
      <c r="G402" s="70"/>
      <c r="H402" s="30">
        <f t="shared" si="334"/>
        <v>0</v>
      </c>
      <c r="I402" s="36">
        <f t="shared" si="335"/>
        <v>0</v>
      </c>
      <c r="J402" s="30">
        <v>3</v>
      </c>
      <c r="K402" s="38">
        <f t="shared" si="336"/>
        <v>5.6879999999999997</v>
      </c>
      <c r="L402" s="33">
        <f t="shared" si="337"/>
        <v>17.064</v>
      </c>
      <c r="N402" s="220"/>
      <c r="O402" s="70"/>
      <c r="P402" s="71"/>
      <c r="Q402" s="33">
        <f t="shared" si="338"/>
        <v>0</v>
      </c>
      <c r="R402" s="220"/>
      <c r="S402" s="70"/>
      <c r="T402" s="30">
        <f t="shared" si="339"/>
        <v>0</v>
      </c>
      <c r="U402" s="36">
        <f t="shared" si="340"/>
        <v>0</v>
      </c>
      <c r="V402" s="30"/>
      <c r="W402" s="38">
        <f t="shared" si="341"/>
        <v>5.6879999999999997</v>
      </c>
      <c r="X402" s="33">
        <f t="shared" si="342"/>
        <v>0</v>
      </c>
    </row>
    <row r="403" spans="1:24" ht="15.75" x14ac:dyDescent="0.25">
      <c r="A403" s="312"/>
      <c r="B403" s="228" t="s">
        <v>94</v>
      </c>
      <c r="C403" s="30"/>
      <c r="D403" s="31"/>
      <c r="E403" s="33">
        <f t="shared" si="333"/>
        <v>0</v>
      </c>
      <c r="F403" s="259" t="s">
        <v>175</v>
      </c>
      <c r="G403" s="30"/>
      <c r="H403" s="30">
        <f t="shared" si="334"/>
        <v>0</v>
      </c>
      <c r="I403" s="36">
        <f t="shared" si="335"/>
        <v>0</v>
      </c>
      <c r="J403" s="30">
        <v>3</v>
      </c>
      <c r="K403" s="38">
        <f t="shared" si="336"/>
        <v>5.6879999999999997</v>
      </c>
      <c r="L403" s="33">
        <f t="shared" si="337"/>
        <v>17.064</v>
      </c>
      <c r="N403" s="228" t="s">
        <v>94</v>
      </c>
      <c r="O403" s="30"/>
      <c r="P403" s="31"/>
      <c r="Q403" s="33">
        <f t="shared" si="338"/>
        <v>0</v>
      </c>
      <c r="R403" s="228" t="s">
        <v>94</v>
      </c>
      <c r="S403" s="30"/>
      <c r="T403" s="30">
        <f t="shared" si="339"/>
        <v>0</v>
      </c>
      <c r="U403" s="36">
        <f t="shared" si="340"/>
        <v>0</v>
      </c>
      <c r="V403" s="30"/>
      <c r="W403" s="38">
        <f t="shared" si="341"/>
        <v>5.6879999999999997</v>
      </c>
      <c r="X403" s="33">
        <f t="shared" si="342"/>
        <v>0</v>
      </c>
    </row>
    <row r="404" spans="1:24" ht="15.75" x14ac:dyDescent="0.25">
      <c r="A404" s="312"/>
      <c r="B404" s="259" t="s">
        <v>175</v>
      </c>
      <c r="C404" s="52">
        <v>2</v>
      </c>
      <c r="D404" s="53">
        <v>14.22</v>
      </c>
      <c r="E404" s="33">
        <f t="shared" si="333"/>
        <v>28.44</v>
      </c>
      <c r="F404" s="102"/>
      <c r="G404" s="52"/>
      <c r="H404" s="30">
        <f t="shared" si="334"/>
        <v>0</v>
      </c>
      <c r="I404" s="36">
        <f t="shared" si="335"/>
        <v>0</v>
      </c>
      <c r="J404" s="30"/>
      <c r="K404" s="38">
        <f t="shared" si="336"/>
        <v>5.6879999999999997</v>
      </c>
      <c r="L404" s="33">
        <f t="shared" si="337"/>
        <v>0</v>
      </c>
      <c r="N404" s="102"/>
      <c r="O404" s="52"/>
      <c r="P404" s="53"/>
      <c r="Q404" s="33">
        <f t="shared" si="338"/>
        <v>0</v>
      </c>
      <c r="R404" s="102"/>
      <c r="S404" s="52"/>
      <c r="T404" s="30">
        <f t="shared" si="339"/>
        <v>0</v>
      </c>
      <c r="U404" s="36">
        <f t="shared" si="340"/>
        <v>0</v>
      </c>
      <c r="V404" s="30"/>
      <c r="W404" s="38">
        <f t="shared" si="341"/>
        <v>5.6879999999999997</v>
      </c>
      <c r="X404" s="33">
        <f t="shared" si="342"/>
        <v>0</v>
      </c>
    </row>
    <row r="405" spans="1:24" ht="15.75" x14ac:dyDescent="0.25">
      <c r="A405" s="312"/>
      <c r="B405" s="230"/>
      <c r="C405" s="104"/>
      <c r="D405" s="105"/>
      <c r="E405" s="33">
        <f t="shared" si="333"/>
        <v>0</v>
      </c>
      <c r="F405" s="103"/>
      <c r="G405" s="104"/>
      <c r="H405" s="30">
        <f t="shared" si="334"/>
        <v>0</v>
      </c>
      <c r="I405" s="36">
        <f t="shared" si="335"/>
        <v>0</v>
      </c>
      <c r="J405" s="30"/>
      <c r="K405" s="38">
        <f t="shared" si="336"/>
        <v>5.6879999999999997</v>
      </c>
      <c r="L405" s="33">
        <f t="shared" si="337"/>
        <v>0</v>
      </c>
      <c r="N405" s="103"/>
      <c r="O405" s="104"/>
      <c r="P405" s="105"/>
      <c r="Q405" s="33">
        <f t="shared" si="338"/>
        <v>0</v>
      </c>
      <c r="R405" s="103"/>
      <c r="S405" s="104"/>
      <c r="T405" s="30">
        <f t="shared" si="339"/>
        <v>0</v>
      </c>
      <c r="U405" s="36">
        <f t="shared" si="340"/>
        <v>0</v>
      </c>
      <c r="V405" s="30"/>
      <c r="W405" s="38">
        <f t="shared" si="341"/>
        <v>5.6879999999999997</v>
      </c>
      <c r="X405" s="33">
        <f t="shared" si="342"/>
        <v>0</v>
      </c>
    </row>
    <row r="406" spans="1:24" ht="15.75" x14ac:dyDescent="0.25">
      <c r="A406" s="312"/>
      <c r="B406" s="220"/>
      <c r="C406" s="70"/>
      <c r="D406" s="71"/>
      <c r="E406" s="33">
        <f t="shared" si="333"/>
        <v>0</v>
      </c>
      <c r="F406" s="69"/>
      <c r="G406" s="70"/>
      <c r="H406" s="30">
        <f t="shared" si="334"/>
        <v>0</v>
      </c>
      <c r="I406" s="36">
        <f t="shared" si="335"/>
        <v>0</v>
      </c>
      <c r="J406" s="30"/>
      <c r="K406" s="38">
        <f t="shared" si="336"/>
        <v>5.6879999999999997</v>
      </c>
      <c r="L406" s="33">
        <f t="shared" si="337"/>
        <v>0</v>
      </c>
      <c r="N406" s="69"/>
      <c r="O406" s="70"/>
      <c r="P406" s="71"/>
      <c r="Q406" s="33">
        <f t="shared" si="338"/>
        <v>0</v>
      </c>
      <c r="R406" s="69"/>
      <c r="S406" s="70"/>
      <c r="T406" s="30">
        <f t="shared" si="339"/>
        <v>0</v>
      </c>
      <c r="U406" s="36">
        <f t="shared" si="340"/>
        <v>0</v>
      </c>
      <c r="V406" s="30"/>
      <c r="W406" s="38">
        <f t="shared" si="341"/>
        <v>5.6879999999999997</v>
      </c>
      <c r="X406" s="33">
        <f t="shared" si="342"/>
        <v>0</v>
      </c>
    </row>
    <row r="407" spans="1:24" ht="15.75" x14ac:dyDescent="0.25">
      <c r="A407" s="312"/>
      <c r="B407" s="230"/>
      <c r="C407" s="104"/>
      <c r="D407" s="105"/>
      <c r="E407" s="33">
        <f t="shared" si="333"/>
        <v>0</v>
      </c>
      <c r="F407" s="103"/>
      <c r="G407" s="104"/>
      <c r="H407" s="30">
        <f t="shared" si="334"/>
        <v>0</v>
      </c>
      <c r="I407" s="36">
        <f t="shared" si="335"/>
        <v>0</v>
      </c>
      <c r="J407" s="30"/>
      <c r="K407" s="38">
        <f t="shared" si="336"/>
        <v>5.6879999999999997</v>
      </c>
      <c r="L407" s="33">
        <f t="shared" si="337"/>
        <v>0</v>
      </c>
      <c r="N407" s="103"/>
      <c r="O407" s="104"/>
      <c r="P407" s="105"/>
      <c r="Q407" s="33">
        <f t="shared" si="338"/>
        <v>0</v>
      </c>
      <c r="R407" s="103"/>
      <c r="S407" s="104"/>
      <c r="T407" s="30">
        <f t="shared" si="339"/>
        <v>0</v>
      </c>
      <c r="U407" s="36">
        <f t="shared" si="340"/>
        <v>0</v>
      </c>
      <c r="V407" s="30"/>
      <c r="W407" s="38">
        <f t="shared" si="341"/>
        <v>5.6879999999999997</v>
      </c>
      <c r="X407" s="33">
        <f t="shared" si="342"/>
        <v>0</v>
      </c>
    </row>
    <row r="408" spans="1:24" ht="15.75" x14ac:dyDescent="0.25">
      <c r="A408" s="312"/>
      <c r="B408" s="220"/>
      <c r="C408" s="70"/>
      <c r="D408" s="71"/>
      <c r="E408" s="33">
        <f t="shared" si="333"/>
        <v>0</v>
      </c>
      <c r="F408" s="69"/>
      <c r="G408" s="70"/>
      <c r="H408" s="30">
        <f t="shared" si="334"/>
        <v>0</v>
      </c>
      <c r="I408" s="36">
        <f t="shared" si="335"/>
        <v>0</v>
      </c>
      <c r="J408" s="30"/>
      <c r="K408" s="38">
        <f t="shared" si="336"/>
        <v>5.6879999999999997</v>
      </c>
      <c r="L408" s="33">
        <f t="shared" si="337"/>
        <v>0</v>
      </c>
      <c r="N408" s="69"/>
      <c r="O408" s="70"/>
      <c r="P408" s="71"/>
      <c r="Q408" s="33">
        <f t="shared" si="338"/>
        <v>0</v>
      </c>
      <c r="R408" s="69"/>
      <c r="S408" s="70"/>
      <c r="T408" s="30">
        <f t="shared" si="339"/>
        <v>0</v>
      </c>
      <c r="U408" s="36">
        <f t="shared" si="340"/>
        <v>0</v>
      </c>
      <c r="V408" s="30"/>
      <c r="W408" s="38">
        <f t="shared" si="341"/>
        <v>5.6879999999999997</v>
      </c>
      <c r="X408" s="33">
        <f t="shared" si="342"/>
        <v>0</v>
      </c>
    </row>
    <row r="409" spans="1:24" ht="15.75" x14ac:dyDescent="0.25">
      <c r="A409" s="312"/>
      <c r="B409" s="230"/>
      <c r="C409" s="104"/>
      <c r="D409" s="105"/>
      <c r="E409" s="33">
        <f t="shared" si="333"/>
        <v>0</v>
      </c>
      <c r="F409" s="103"/>
      <c r="G409" s="104"/>
      <c r="H409" s="30">
        <f t="shared" si="334"/>
        <v>0</v>
      </c>
      <c r="I409" s="36">
        <f t="shared" si="335"/>
        <v>0</v>
      </c>
      <c r="J409" s="30"/>
      <c r="K409" s="38">
        <f t="shared" si="336"/>
        <v>5.6879999999999997</v>
      </c>
      <c r="L409" s="33">
        <f t="shared" si="337"/>
        <v>0</v>
      </c>
      <c r="N409" s="103"/>
      <c r="O409" s="104"/>
      <c r="P409" s="105"/>
      <c r="Q409" s="33">
        <f t="shared" si="338"/>
        <v>0</v>
      </c>
      <c r="R409" s="103"/>
      <c r="S409" s="104"/>
      <c r="T409" s="30">
        <f t="shared" si="339"/>
        <v>0</v>
      </c>
      <c r="U409" s="36">
        <f t="shared" si="340"/>
        <v>0</v>
      </c>
      <c r="V409" s="30"/>
      <c r="W409" s="38">
        <f t="shared" si="341"/>
        <v>5.6879999999999997</v>
      </c>
      <c r="X409" s="33">
        <f t="shared" si="342"/>
        <v>0</v>
      </c>
    </row>
    <row r="410" spans="1:24" ht="15.75" x14ac:dyDescent="0.25">
      <c r="A410" s="312"/>
      <c r="B410" s="220"/>
      <c r="C410" s="70"/>
      <c r="D410" s="71"/>
      <c r="E410" s="33">
        <f t="shared" si="333"/>
        <v>0</v>
      </c>
      <c r="F410" s="69"/>
      <c r="G410" s="70"/>
      <c r="H410" s="30">
        <f t="shared" si="334"/>
        <v>0</v>
      </c>
      <c r="I410" s="36">
        <f t="shared" si="335"/>
        <v>0</v>
      </c>
      <c r="J410" s="30"/>
      <c r="K410" s="38">
        <f t="shared" si="336"/>
        <v>5.6879999999999997</v>
      </c>
      <c r="L410" s="33">
        <f t="shared" si="337"/>
        <v>0</v>
      </c>
      <c r="N410" s="69"/>
      <c r="O410" s="70"/>
      <c r="P410" s="71"/>
      <c r="Q410" s="33">
        <f t="shared" si="338"/>
        <v>0</v>
      </c>
      <c r="R410" s="69"/>
      <c r="S410" s="70"/>
      <c r="T410" s="30">
        <f t="shared" si="339"/>
        <v>0</v>
      </c>
      <c r="U410" s="36">
        <f t="shared" si="340"/>
        <v>0</v>
      </c>
      <c r="V410" s="30"/>
      <c r="W410" s="38">
        <f t="shared" si="341"/>
        <v>5.6879999999999997</v>
      </c>
      <c r="X410" s="33">
        <f t="shared" si="342"/>
        <v>0</v>
      </c>
    </row>
    <row r="411" spans="1:24" ht="15.75" x14ac:dyDescent="0.25">
      <c r="A411" s="312"/>
      <c r="B411" s="230"/>
      <c r="C411" s="104"/>
      <c r="D411" s="105"/>
      <c r="E411" s="33">
        <f t="shared" si="333"/>
        <v>0</v>
      </c>
      <c r="F411" s="103"/>
      <c r="G411" s="104"/>
      <c r="H411" s="30">
        <f t="shared" si="334"/>
        <v>0</v>
      </c>
      <c r="I411" s="36">
        <f t="shared" si="335"/>
        <v>0</v>
      </c>
      <c r="J411" s="30"/>
      <c r="K411" s="38">
        <f t="shared" si="336"/>
        <v>5.6879999999999997</v>
      </c>
      <c r="L411" s="33">
        <f t="shared" si="337"/>
        <v>0</v>
      </c>
      <c r="N411" s="103"/>
      <c r="O411" s="104"/>
      <c r="P411" s="105"/>
      <c r="Q411" s="33">
        <f t="shared" si="338"/>
        <v>0</v>
      </c>
      <c r="R411" s="103"/>
      <c r="S411" s="104"/>
      <c r="T411" s="30">
        <f t="shared" si="339"/>
        <v>0</v>
      </c>
      <c r="U411" s="36">
        <f t="shared" si="340"/>
        <v>0</v>
      </c>
      <c r="V411" s="30"/>
      <c r="W411" s="38">
        <f t="shared" si="341"/>
        <v>5.6879999999999997</v>
      </c>
      <c r="X411" s="33">
        <f t="shared" si="342"/>
        <v>0</v>
      </c>
    </row>
    <row r="412" spans="1:24" ht="15.75" x14ac:dyDescent="0.25">
      <c r="A412" s="312"/>
      <c r="B412" s="220"/>
      <c r="C412" s="70"/>
      <c r="D412" s="71"/>
      <c r="E412" s="33">
        <f t="shared" si="333"/>
        <v>0</v>
      </c>
      <c r="F412" s="69"/>
      <c r="G412" s="70"/>
      <c r="H412" s="30">
        <f t="shared" si="334"/>
        <v>0</v>
      </c>
      <c r="I412" s="36">
        <f t="shared" si="335"/>
        <v>0</v>
      </c>
      <c r="J412" s="30"/>
      <c r="K412" s="38">
        <f t="shared" si="336"/>
        <v>5.6879999999999997</v>
      </c>
      <c r="L412" s="33">
        <f t="shared" si="337"/>
        <v>0</v>
      </c>
      <c r="N412" s="69"/>
      <c r="O412" s="70"/>
      <c r="P412" s="71"/>
      <c r="Q412" s="33">
        <f t="shared" si="338"/>
        <v>0</v>
      </c>
      <c r="R412" s="69"/>
      <c r="S412" s="70"/>
      <c r="T412" s="30">
        <f t="shared" si="339"/>
        <v>0</v>
      </c>
      <c r="U412" s="36">
        <f t="shared" si="340"/>
        <v>0</v>
      </c>
      <c r="V412" s="30"/>
      <c r="W412" s="38">
        <f t="shared" si="341"/>
        <v>5.6879999999999997</v>
      </c>
      <c r="X412" s="33">
        <f t="shared" si="342"/>
        <v>0</v>
      </c>
    </row>
    <row r="413" spans="1:24" ht="15.75" x14ac:dyDescent="0.25">
      <c r="A413" s="312"/>
      <c r="B413" s="230"/>
      <c r="C413" s="104"/>
      <c r="D413" s="105"/>
      <c r="E413" s="33">
        <f t="shared" si="333"/>
        <v>0</v>
      </c>
      <c r="F413" s="103"/>
      <c r="G413" s="104"/>
      <c r="H413" s="30">
        <f t="shared" si="334"/>
        <v>0</v>
      </c>
      <c r="I413" s="36">
        <f t="shared" si="335"/>
        <v>0</v>
      </c>
      <c r="J413" s="30"/>
      <c r="K413" s="38">
        <f t="shared" si="336"/>
        <v>5.6879999999999997</v>
      </c>
      <c r="L413" s="33">
        <f t="shared" si="337"/>
        <v>0</v>
      </c>
      <c r="N413" s="103"/>
      <c r="O413" s="104"/>
      <c r="P413" s="105"/>
      <c r="Q413" s="33">
        <f t="shared" si="338"/>
        <v>0</v>
      </c>
      <c r="R413" s="103"/>
      <c r="S413" s="104"/>
      <c r="T413" s="30">
        <f t="shared" si="339"/>
        <v>0</v>
      </c>
      <c r="U413" s="36">
        <f t="shared" si="340"/>
        <v>0</v>
      </c>
      <c r="V413" s="30"/>
      <c r="W413" s="38">
        <f t="shared" si="341"/>
        <v>5.6879999999999997</v>
      </c>
      <c r="X413" s="33">
        <f t="shared" si="342"/>
        <v>0</v>
      </c>
    </row>
    <row r="414" spans="1:24" ht="15.75" x14ac:dyDescent="0.25">
      <c r="A414" s="312"/>
      <c r="B414" s="220"/>
      <c r="C414" s="70"/>
      <c r="D414" s="71"/>
      <c r="E414" s="95">
        <f t="shared" si="333"/>
        <v>0</v>
      </c>
      <c r="F414" s="69"/>
      <c r="G414" s="70"/>
      <c r="H414" s="30">
        <f t="shared" si="334"/>
        <v>0</v>
      </c>
      <c r="I414" s="36">
        <f t="shared" si="335"/>
        <v>0</v>
      </c>
      <c r="J414" s="30"/>
      <c r="K414" s="38">
        <f t="shared" si="336"/>
        <v>5.6879999999999997</v>
      </c>
      <c r="L414" s="33">
        <f t="shared" si="337"/>
        <v>0</v>
      </c>
      <c r="N414" s="69"/>
      <c r="O414" s="70"/>
      <c r="P414" s="71"/>
      <c r="Q414" s="95">
        <f t="shared" si="338"/>
        <v>0</v>
      </c>
      <c r="R414" s="69"/>
      <c r="S414" s="70"/>
      <c r="T414" s="30">
        <f t="shared" si="339"/>
        <v>0</v>
      </c>
      <c r="U414" s="36">
        <f t="shared" si="340"/>
        <v>0</v>
      </c>
      <c r="V414" s="30"/>
      <c r="W414" s="38">
        <f t="shared" si="341"/>
        <v>5.6879999999999997</v>
      </c>
      <c r="X414" s="33">
        <f t="shared" si="342"/>
        <v>0</v>
      </c>
    </row>
    <row r="415" spans="1:24" x14ac:dyDescent="0.25">
      <c r="A415" s="312"/>
      <c r="B415" s="214" t="s">
        <v>97</v>
      </c>
      <c r="C415" s="22"/>
      <c r="D415" s="22"/>
      <c r="E415" s="23"/>
      <c r="F415" s="24"/>
      <c r="G415" s="22"/>
      <c r="H415" s="22"/>
      <c r="I415" s="22"/>
      <c r="J415" s="22"/>
      <c r="K415" s="22"/>
      <c r="L415" s="23"/>
      <c r="N415" s="194" t="s">
        <v>97</v>
      </c>
      <c r="O415" s="25"/>
      <c r="P415" s="25"/>
      <c r="Q415" s="26"/>
      <c r="R415" s="27"/>
      <c r="S415" s="25"/>
      <c r="T415" s="25"/>
      <c r="U415" s="25"/>
      <c r="V415" s="25"/>
      <c r="W415" s="25"/>
      <c r="X415" s="26"/>
    </row>
    <row r="416" spans="1:24" ht="15.75" x14ac:dyDescent="0.25">
      <c r="A416" s="312"/>
      <c r="B416" s="267" t="s">
        <v>178</v>
      </c>
      <c r="C416" s="107">
        <f>Production_Revenue!K27</f>
        <v>880</v>
      </c>
      <c r="D416" s="108">
        <v>0.01</v>
      </c>
      <c r="E416" s="101">
        <f t="shared" ref="E416:E418" si="343">D416*C416</f>
        <v>8.8000000000000007</v>
      </c>
      <c r="F416" s="109" t="s">
        <v>51</v>
      </c>
      <c r="G416" s="107"/>
      <c r="H416" s="30">
        <f t="shared" ref="H416:H418" si="344">$AB$7</f>
        <v>0</v>
      </c>
      <c r="I416" s="36">
        <f t="shared" ref="I416:I418" si="345">H416*G416</f>
        <v>0</v>
      </c>
      <c r="J416" s="30"/>
      <c r="K416" s="38">
        <f t="shared" ref="K416:K418" si="346">$AB$8</f>
        <v>5.6879999999999997</v>
      </c>
      <c r="L416" s="33">
        <f t="shared" ref="L416:L418" si="347">J416*K416</f>
        <v>0</v>
      </c>
      <c r="N416" s="267" t="s">
        <v>178</v>
      </c>
      <c r="O416" s="107">
        <f>Production_Revenue!K28</f>
        <v>880</v>
      </c>
      <c r="P416" s="108">
        <v>0.01</v>
      </c>
      <c r="Q416" s="101">
        <f t="shared" ref="Q416:Q418" si="348">P416*O416</f>
        <v>8.8000000000000007</v>
      </c>
      <c r="R416" s="231" t="s">
        <v>98</v>
      </c>
      <c r="S416" s="107"/>
      <c r="T416" s="30">
        <f t="shared" ref="T416:T418" si="349">$AB$7</f>
        <v>0</v>
      </c>
      <c r="U416" s="36">
        <f t="shared" ref="U416:U418" si="350">T416*S416</f>
        <v>0</v>
      </c>
      <c r="V416" s="30"/>
      <c r="W416" s="38">
        <f t="shared" ref="W416:W418" si="351">$AB$8</f>
        <v>5.6879999999999997</v>
      </c>
      <c r="X416" s="33">
        <f t="shared" ref="X416:X418" si="352">V416*W416</f>
        <v>0</v>
      </c>
    </row>
    <row r="417" spans="1:24" ht="15.75" x14ac:dyDescent="0.25">
      <c r="A417" s="312"/>
      <c r="B417" s="232" t="s">
        <v>99</v>
      </c>
      <c r="C417" s="70"/>
      <c r="D417" s="71"/>
      <c r="E417" s="33">
        <f t="shared" si="343"/>
        <v>0</v>
      </c>
      <c r="F417" s="69"/>
      <c r="G417" s="70"/>
      <c r="H417" s="30">
        <f t="shared" si="344"/>
        <v>0</v>
      </c>
      <c r="I417" s="36">
        <f t="shared" si="345"/>
        <v>0</v>
      </c>
      <c r="J417" s="30"/>
      <c r="K417" s="38">
        <f t="shared" si="346"/>
        <v>5.6879999999999997</v>
      </c>
      <c r="L417" s="33">
        <f t="shared" si="347"/>
        <v>0</v>
      </c>
      <c r="N417" s="232" t="s">
        <v>99</v>
      </c>
      <c r="O417" s="70"/>
      <c r="P417" s="71"/>
      <c r="Q417" s="33">
        <f t="shared" si="348"/>
        <v>0</v>
      </c>
      <c r="R417" s="232" t="s">
        <v>99</v>
      </c>
      <c r="S417" s="70"/>
      <c r="T417" s="30">
        <f t="shared" si="349"/>
        <v>0</v>
      </c>
      <c r="U417" s="36">
        <f t="shared" si="350"/>
        <v>0</v>
      </c>
      <c r="V417" s="30"/>
      <c r="W417" s="38">
        <f t="shared" si="351"/>
        <v>5.6879999999999997</v>
      </c>
      <c r="X417" s="33">
        <f t="shared" si="352"/>
        <v>0</v>
      </c>
    </row>
    <row r="418" spans="1:24" ht="30" x14ac:dyDescent="0.25">
      <c r="A418" s="312"/>
      <c r="B418" s="233" t="s">
        <v>100</v>
      </c>
      <c r="C418" s="104"/>
      <c r="D418" s="105"/>
      <c r="E418" s="33">
        <f t="shared" si="343"/>
        <v>0</v>
      </c>
      <c r="F418" s="110" t="s">
        <v>52</v>
      </c>
      <c r="G418" s="52"/>
      <c r="H418" s="30">
        <f t="shared" si="344"/>
        <v>0</v>
      </c>
      <c r="I418" s="36">
        <f t="shared" si="345"/>
        <v>0</v>
      </c>
      <c r="J418" s="30"/>
      <c r="K418" s="38">
        <f t="shared" si="346"/>
        <v>5.6879999999999997</v>
      </c>
      <c r="L418" s="33">
        <f t="shared" si="347"/>
        <v>0</v>
      </c>
      <c r="N418" s="233" t="s">
        <v>100</v>
      </c>
      <c r="O418" s="104"/>
      <c r="P418" s="105"/>
      <c r="Q418" s="33">
        <f t="shared" si="348"/>
        <v>0</v>
      </c>
      <c r="R418" s="233" t="s">
        <v>100</v>
      </c>
      <c r="S418" s="52"/>
      <c r="T418" s="30">
        <f t="shared" si="349"/>
        <v>0</v>
      </c>
      <c r="U418" s="36">
        <f t="shared" si="350"/>
        <v>0</v>
      </c>
      <c r="V418" s="30"/>
      <c r="W418" s="38">
        <f t="shared" si="351"/>
        <v>5.6879999999999997</v>
      </c>
      <c r="X418" s="33">
        <f t="shared" si="352"/>
        <v>0</v>
      </c>
    </row>
    <row r="419" spans="1:24" ht="15.75" thickBot="1" x14ac:dyDescent="0.3">
      <c r="A419" s="312"/>
      <c r="B419" s="111" t="s">
        <v>41</v>
      </c>
      <c r="C419" s="112"/>
      <c r="D419" s="112"/>
      <c r="E419" s="114">
        <f>SUM(E383:E398,E400:E414,E416:E418)</f>
        <v>94.12</v>
      </c>
      <c r="F419" s="116" t="s">
        <v>41</v>
      </c>
      <c r="G419" s="112">
        <f>SUM(G383:G418)</f>
        <v>0</v>
      </c>
      <c r="H419" s="112"/>
      <c r="I419" s="114">
        <f>SUM(I383:I398,I400:I414,I416:I418)</f>
        <v>0</v>
      </c>
      <c r="J419" s="112">
        <f>SUM(J383:J418)</f>
        <v>9</v>
      </c>
      <c r="K419" s="118"/>
      <c r="L419" s="114">
        <f>SUM(L383:L398,L400:L414,L416:L418)</f>
        <v>51.192</v>
      </c>
      <c r="N419" s="119" t="s">
        <v>41</v>
      </c>
      <c r="O419" s="120"/>
      <c r="P419" s="120"/>
      <c r="Q419" s="121">
        <f>SUM(Q383:Q398,Q400:Q414,Q416:Q418)</f>
        <v>8.8000000000000007</v>
      </c>
      <c r="R419" s="122" t="s">
        <v>41</v>
      </c>
      <c r="S419" s="120">
        <f>SUM(S383:S418)</f>
        <v>0</v>
      </c>
      <c r="T419" s="120"/>
      <c r="U419" s="121">
        <f>SUM(U383:U398,U400:U414,U416:U418)</f>
        <v>0</v>
      </c>
      <c r="V419" s="120">
        <f>SUM(V383:V418)</f>
        <v>0</v>
      </c>
      <c r="W419" s="123"/>
      <c r="X419" s="121">
        <f>SUM(X383:X398,X400:X414,X416:X418)</f>
        <v>0</v>
      </c>
    </row>
    <row r="420" spans="1:24" x14ac:dyDescent="0.25">
      <c r="A420" s="313"/>
      <c r="B420" s="125"/>
      <c r="C420" s="125"/>
      <c r="D420" s="125"/>
      <c r="E420" s="125"/>
      <c r="F420" s="125"/>
      <c r="G420" s="125"/>
      <c r="H420" s="125"/>
      <c r="I420" s="125"/>
      <c r="J420" s="125"/>
      <c r="K420" s="125"/>
      <c r="L420" s="125"/>
      <c r="N420" s="85"/>
      <c r="O420" s="85"/>
      <c r="P420" s="85"/>
      <c r="Q420" s="85"/>
      <c r="R420" s="85"/>
      <c r="S420" s="85"/>
      <c r="T420" s="85"/>
      <c r="U420" s="85"/>
      <c r="V420" s="85"/>
      <c r="W420" s="85"/>
      <c r="X420" s="85"/>
    </row>
    <row r="421" spans="1:24" ht="15.75" thickBot="1" x14ac:dyDescent="0.3"/>
    <row r="422" spans="1:24" ht="15" customHeight="1" x14ac:dyDescent="0.25">
      <c r="A422" s="311" t="s">
        <v>135</v>
      </c>
      <c r="B422" s="314" t="s">
        <v>123</v>
      </c>
      <c r="C422" s="316" t="s">
        <v>157</v>
      </c>
      <c r="D422" s="317"/>
      <c r="E422" s="318"/>
      <c r="F422" s="319" t="s">
        <v>124</v>
      </c>
      <c r="G422" s="324" t="s">
        <v>20</v>
      </c>
      <c r="H422" s="322"/>
      <c r="I422" s="322"/>
      <c r="J422" s="322"/>
      <c r="K422" s="322"/>
      <c r="L422" s="323"/>
      <c r="N422" s="325" t="s">
        <v>123</v>
      </c>
      <c r="O422" s="327" t="s">
        <v>19</v>
      </c>
      <c r="P422" s="322"/>
      <c r="Q422" s="323"/>
      <c r="R422" s="325" t="s">
        <v>124</v>
      </c>
      <c r="S422" s="321" t="s">
        <v>20</v>
      </c>
      <c r="T422" s="322"/>
      <c r="U422" s="322"/>
      <c r="V422" s="322"/>
      <c r="W422" s="322"/>
      <c r="X422" s="323"/>
    </row>
    <row r="423" spans="1:24" ht="30" x14ac:dyDescent="0.25">
      <c r="A423" s="312"/>
      <c r="B423" s="315"/>
      <c r="C423" s="212" t="s">
        <v>23</v>
      </c>
      <c r="D423" s="254" t="s">
        <v>155</v>
      </c>
      <c r="E423" s="213" t="s">
        <v>24</v>
      </c>
      <c r="F423" s="320"/>
      <c r="G423" s="239" t="s">
        <v>156</v>
      </c>
      <c r="H423" s="239" t="s">
        <v>102</v>
      </c>
      <c r="I423" s="239" t="s">
        <v>103</v>
      </c>
      <c r="J423" s="13" t="s">
        <v>27</v>
      </c>
      <c r="K423" s="16" t="s">
        <v>28</v>
      </c>
      <c r="L423" s="240" t="s">
        <v>104</v>
      </c>
      <c r="N423" s="326"/>
      <c r="O423" s="17" t="s">
        <v>23</v>
      </c>
      <c r="P423" s="239" t="s">
        <v>155</v>
      </c>
      <c r="Q423" s="19" t="s">
        <v>24</v>
      </c>
      <c r="R423" s="326"/>
      <c r="S423" s="239" t="s">
        <v>156</v>
      </c>
      <c r="T423" s="17" t="s">
        <v>26</v>
      </c>
      <c r="U423" s="239" t="s">
        <v>103</v>
      </c>
      <c r="V423" s="13" t="s">
        <v>27</v>
      </c>
      <c r="W423" s="16" t="s">
        <v>28</v>
      </c>
      <c r="X423" s="240" t="s">
        <v>104</v>
      </c>
    </row>
    <row r="424" spans="1:24" x14ac:dyDescent="0.25">
      <c r="A424" s="312"/>
      <c r="B424" s="214" t="s">
        <v>95</v>
      </c>
      <c r="C424" s="22"/>
      <c r="D424" s="22"/>
      <c r="E424" s="23"/>
      <c r="F424" s="24"/>
      <c r="G424" s="22"/>
      <c r="H424" s="22"/>
      <c r="I424" s="22"/>
      <c r="J424" s="22"/>
      <c r="K424" s="22"/>
      <c r="L424" s="23"/>
      <c r="N424" s="194" t="s">
        <v>95</v>
      </c>
      <c r="O424" s="25"/>
      <c r="P424" s="25"/>
      <c r="Q424" s="26"/>
      <c r="R424" s="27"/>
      <c r="S424" s="25"/>
      <c r="T424" s="25"/>
      <c r="U424" s="25"/>
      <c r="V424" s="25"/>
      <c r="W424" s="25"/>
      <c r="X424" s="26"/>
    </row>
    <row r="425" spans="1:24" ht="15.75" x14ac:dyDescent="0.25">
      <c r="A425" s="312"/>
      <c r="B425" s="228" t="s">
        <v>93</v>
      </c>
      <c r="C425" s="30"/>
      <c r="D425" s="31"/>
      <c r="E425" s="33">
        <f t="shared" ref="E425:E429" si="353">D425*C425</f>
        <v>0</v>
      </c>
      <c r="F425" s="34" t="s">
        <v>55</v>
      </c>
      <c r="G425" s="30"/>
      <c r="H425" s="30">
        <f t="shared" ref="H425:H440" si="354">$AB$7</f>
        <v>0</v>
      </c>
      <c r="I425" s="36">
        <f t="shared" ref="I425:I440" si="355">H425*G425</f>
        <v>0</v>
      </c>
      <c r="J425" s="30"/>
      <c r="K425" s="38">
        <f t="shared" ref="K425:K440" si="356">$AB$8</f>
        <v>5.6879999999999997</v>
      </c>
      <c r="L425" s="33">
        <f t="shared" ref="L425:L440" si="357">J425*K425</f>
        <v>0</v>
      </c>
      <c r="N425" s="228" t="s">
        <v>93</v>
      </c>
      <c r="O425" s="30"/>
      <c r="P425" s="31"/>
      <c r="Q425" s="33">
        <f t="shared" ref="Q425:Q429" si="358">P425*O425</f>
        <v>0</v>
      </c>
      <c r="R425" s="228" t="s">
        <v>93</v>
      </c>
      <c r="S425" s="30"/>
      <c r="T425" s="30">
        <f t="shared" ref="T425:T440" si="359">$AB$7</f>
        <v>0</v>
      </c>
      <c r="U425" s="36">
        <f t="shared" ref="U425:U440" si="360">T425*S425</f>
        <v>0</v>
      </c>
      <c r="V425" s="30"/>
      <c r="W425" s="38">
        <f t="shared" ref="W425:W440" si="361">$AB$8</f>
        <v>5.6879999999999997</v>
      </c>
      <c r="X425" s="33">
        <f t="shared" ref="X425:X440" si="362">V425*W425</f>
        <v>0</v>
      </c>
    </row>
    <row r="426" spans="1:24" ht="15.75" x14ac:dyDescent="0.25">
      <c r="A426" s="312"/>
      <c r="B426" s="218" t="s">
        <v>42</v>
      </c>
      <c r="C426" s="52"/>
      <c r="D426" s="53"/>
      <c r="E426" s="33">
        <f t="shared" si="353"/>
        <v>0</v>
      </c>
      <c r="F426" s="54"/>
      <c r="G426" s="52"/>
      <c r="H426" s="30">
        <f t="shared" si="354"/>
        <v>0</v>
      </c>
      <c r="I426" s="36">
        <f t="shared" si="355"/>
        <v>0</v>
      </c>
      <c r="J426" s="30"/>
      <c r="K426" s="38">
        <f t="shared" si="356"/>
        <v>5.6879999999999997</v>
      </c>
      <c r="L426" s="33">
        <f t="shared" si="357"/>
        <v>0</v>
      </c>
      <c r="N426" s="218" t="s">
        <v>42</v>
      </c>
      <c r="O426" s="52"/>
      <c r="P426" s="53"/>
      <c r="Q426" s="33">
        <f t="shared" si="358"/>
        <v>0</v>
      </c>
      <c r="R426" s="218" t="s">
        <v>42</v>
      </c>
      <c r="S426" s="52"/>
      <c r="T426" s="30">
        <f t="shared" si="359"/>
        <v>0</v>
      </c>
      <c r="U426" s="36">
        <f t="shared" si="360"/>
        <v>0</v>
      </c>
      <c r="V426" s="30"/>
      <c r="W426" s="38">
        <f t="shared" si="361"/>
        <v>5.6879999999999997</v>
      </c>
      <c r="X426" s="33">
        <f t="shared" si="362"/>
        <v>0</v>
      </c>
    </row>
    <row r="427" spans="1:24" ht="15.75" x14ac:dyDescent="0.25">
      <c r="A427" s="312"/>
      <c r="B427" s="219" t="s">
        <v>44</v>
      </c>
      <c r="C427" s="30"/>
      <c r="D427" s="31"/>
      <c r="E427" s="33">
        <f t="shared" si="353"/>
        <v>0</v>
      </c>
      <c r="F427" s="34"/>
      <c r="G427" s="30"/>
      <c r="H427" s="30">
        <f t="shared" si="354"/>
        <v>0</v>
      </c>
      <c r="I427" s="36">
        <f t="shared" si="355"/>
        <v>0</v>
      </c>
      <c r="J427" s="30"/>
      <c r="K427" s="38">
        <f t="shared" si="356"/>
        <v>5.6879999999999997</v>
      </c>
      <c r="L427" s="33">
        <f t="shared" si="357"/>
        <v>0</v>
      </c>
      <c r="N427" s="219" t="s">
        <v>44</v>
      </c>
      <c r="O427" s="30"/>
      <c r="P427" s="31"/>
      <c r="Q427" s="33">
        <f t="shared" si="358"/>
        <v>0</v>
      </c>
      <c r="R427" s="219" t="s">
        <v>44</v>
      </c>
      <c r="S427" s="30"/>
      <c r="T427" s="30">
        <f t="shared" si="359"/>
        <v>0</v>
      </c>
      <c r="U427" s="36">
        <f t="shared" si="360"/>
        <v>0</v>
      </c>
      <c r="V427" s="30"/>
      <c r="W427" s="38">
        <f t="shared" si="361"/>
        <v>5.6879999999999997</v>
      </c>
      <c r="X427" s="33">
        <f t="shared" si="362"/>
        <v>0</v>
      </c>
    </row>
    <row r="428" spans="1:24" ht="15.75" x14ac:dyDescent="0.25">
      <c r="A428" s="312"/>
      <c r="B428" s="220"/>
      <c r="C428" s="70"/>
      <c r="D428" s="71"/>
      <c r="E428" s="33">
        <f t="shared" si="353"/>
        <v>0</v>
      </c>
      <c r="F428" s="69"/>
      <c r="G428" s="70"/>
      <c r="H428" s="30">
        <f t="shared" si="354"/>
        <v>0</v>
      </c>
      <c r="I428" s="36">
        <f t="shared" si="355"/>
        <v>0</v>
      </c>
      <c r="J428" s="30"/>
      <c r="K428" s="38">
        <f t="shared" si="356"/>
        <v>5.6879999999999997</v>
      </c>
      <c r="L428" s="33">
        <f t="shared" si="357"/>
        <v>0</v>
      </c>
      <c r="N428" s="220"/>
      <c r="O428" s="70"/>
      <c r="P428" s="71"/>
      <c r="Q428" s="33">
        <f t="shared" si="358"/>
        <v>0</v>
      </c>
      <c r="R428" s="220"/>
      <c r="S428" s="70"/>
      <c r="T428" s="30">
        <f t="shared" si="359"/>
        <v>0</v>
      </c>
      <c r="U428" s="36">
        <f t="shared" si="360"/>
        <v>0</v>
      </c>
      <c r="V428" s="30"/>
      <c r="W428" s="38">
        <f t="shared" si="361"/>
        <v>5.6879999999999997</v>
      </c>
      <c r="X428" s="33">
        <f t="shared" si="362"/>
        <v>0</v>
      </c>
    </row>
    <row r="429" spans="1:24" ht="15.75" x14ac:dyDescent="0.25">
      <c r="A429" s="312"/>
      <c r="B429" s="221" t="s">
        <v>46</v>
      </c>
      <c r="C429" s="30"/>
      <c r="D429" s="31"/>
      <c r="E429" s="33">
        <f t="shared" si="353"/>
        <v>0</v>
      </c>
      <c r="F429" s="80"/>
      <c r="G429" s="30"/>
      <c r="H429" s="30">
        <f t="shared" si="354"/>
        <v>0</v>
      </c>
      <c r="I429" s="36">
        <f t="shared" si="355"/>
        <v>0</v>
      </c>
      <c r="J429" s="30"/>
      <c r="K429" s="38">
        <f t="shared" si="356"/>
        <v>5.6879999999999997</v>
      </c>
      <c r="L429" s="33">
        <f t="shared" si="357"/>
        <v>0</v>
      </c>
      <c r="N429" s="221" t="s">
        <v>46</v>
      </c>
      <c r="O429" s="30"/>
      <c r="P429" s="31"/>
      <c r="Q429" s="33">
        <f t="shared" si="358"/>
        <v>0</v>
      </c>
      <c r="R429" s="221" t="s">
        <v>46</v>
      </c>
      <c r="S429" s="30"/>
      <c r="T429" s="30">
        <f t="shared" si="359"/>
        <v>0</v>
      </c>
      <c r="U429" s="36">
        <f t="shared" si="360"/>
        <v>0</v>
      </c>
      <c r="V429" s="30"/>
      <c r="W429" s="38">
        <f t="shared" si="361"/>
        <v>5.6879999999999997</v>
      </c>
      <c r="X429" s="33">
        <f t="shared" si="362"/>
        <v>0</v>
      </c>
    </row>
    <row r="430" spans="1:24" ht="15.75" x14ac:dyDescent="0.25">
      <c r="A430" s="312"/>
      <c r="B430" s="220"/>
      <c r="C430" s="70"/>
      <c r="D430" s="71"/>
      <c r="E430" s="33"/>
      <c r="F430" s="69"/>
      <c r="G430" s="70"/>
      <c r="H430" s="30">
        <f t="shared" si="354"/>
        <v>0</v>
      </c>
      <c r="I430" s="36">
        <f t="shared" si="355"/>
        <v>0</v>
      </c>
      <c r="J430" s="30"/>
      <c r="K430" s="38">
        <f t="shared" si="356"/>
        <v>5.6879999999999997</v>
      </c>
      <c r="L430" s="33">
        <f t="shared" si="357"/>
        <v>0</v>
      </c>
      <c r="N430" s="220"/>
      <c r="O430" s="70"/>
      <c r="P430" s="71"/>
      <c r="Q430" s="33"/>
      <c r="R430" s="69"/>
      <c r="S430" s="70"/>
      <c r="T430" s="30">
        <f t="shared" si="359"/>
        <v>0</v>
      </c>
      <c r="U430" s="36">
        <f t="shared" si="360"/>
        <v>0</v>
      </c>
      <c r="V430" s="30"/>
      <c r="W430" s="38">
        <f t="shared" si="361"/>
        <v>5.6879999999999997</v>
      </c>
      <c r="X430" s="33">
        <f t="shared" si="362"/>
        <v>0</v>
      </c>
    </row>
    <row r="431" spans="1:24" ht="15.75" x14ac:dyDescent="0.25">
      <c r="A431" s="312"/>
      <c r="B431" s="221"/>
      <c r="C431" s="30"/>
      <c r="D431" s="31"/>
      <c r="E431" s="33"/>
      <c r="F431" s="80"/>
      <c r="G431" s="30"/>
      <c r="H431" s="30">
        <f t="shared" si="354"/>
        <v>0</v>
      </c>
      <c r="I431" s="36">
        <f t="shared" si="355"/>
        <v>0</v>
      </c>
      <c r="J431" s="30"/>
      <c r="K431" s="38">
        <f t="shared" si="356"/>
        <v>5.6879999999999997</v>
      </c>
      <c r="L431" s="33">
        <f t="shared" si="357"/>
        <v>0</v>
      </c>
      <c r="N431" s="79"/>
      <c r="O431" s="30"/>
      <c r="P431" s="31"/>
      <c r="Q431" s="33"/>
      <c r="R431" s="80"/>
      <c r="S431" s="30"/>
      <c r="T431" s="30">
        <f t="shared" si="359"/>
        <v>0</v>
      </c>
      <c r="U431" s="36">
        <f t="shared" si="360"/>
        <v>0</v>
      </c>
      <c r="V431" s="30"/>
      <c r="W431" s="38">
        <f t="shared" si="361"/>
        <v>5.6879999999999997</v>
      </c>
      <c r="X431" s="33">
        <f t="shared" si="362"/>
        <v>0</v>
      </c>
    </row>
    <row r="432" spans="1:24" ht="15.75" x14ac:dyDescent="0.25">
      <c r="A432" s="312"/>
      <c r="B432" s="220"/>
      <c r="C432" s="70"/>
      <c r="D432" s="71"/>
      <c r="E432" s="33"/>
      <c r="F432" s="69"/>
      <c r="G432" s="70"/>
      <c r="H432" s="30">
        <f t="shared" si="354"/>
        <v>0</v>
      </c>
      <c r="I432" s="36">
        <f t="shared" si="355"/>
        <v>0</v>
      </c>
      <c r="J432" s="30"/>
      <c r="K432" s="38">
        <f t="shared" si="356"/>
        <v>5.6879999999999997</v>
      </c>
      <c r="L432" s="33">
        <f t="shared" si="357"/>
        <v>0</v>
      </c>
      <c r="N432" s="69"/>
      <c r="O432" s="70"/>
      <c r="P432" s="71"/>
      <c r="Q432" s="33"/>
      <c r="R432" s="69"/>
      <c r="S432" s="70"/>
      <c r="T432" s="30">
        <f t="shared" si="359"/>
        <v>0</v>
      </c>
      <c r="U432" s="36">
        <f t="shared" si="360"/>
        <v>0</v>
      </c>
      <c r="V432" s="30"/>
      <c r="W432" s="38">
        <f t="shared" si="361"/>
        <v>5.6879999999999997</v>
      </c>
      <c r="X432" s="33">
        <f t="shared" si="362"/>
        <v>0</v>
      </c>
    </row>
    <row r="433" spans="1:24" ht="15.75" x14ac:dyDescent="0.25">
      <c r="A433" s="312"/>
      <c r="B433" s="221"/>
      <c r="C433" s="30"/>
      <c r="D433" s="31"/>
      <c r="E433" s="33"/>
      <c r="F433" s="80"/>
      <c r="G433" s="30"/>
      <c r="H433" s="30">
        <f t="shared" si="354"/>
        <v>0</v>
      </c>
      <c r="I433" s="36">
        <f t="shared" si="355"/>
        <v>0</v>
      </c>
      <c r="J433" s="30"/>
      <c r="K433" s="38">
        <f t="shared" si="356"/>
        <v>5.6879999999999997</v>
      </c>
      <c r="L433" s="33">
        <f t="shared" si="357"/>
        <v>0</v>
      </c>
      <c r="N433" s="79"/>
      <c r="O433" s="30"/>
      <c r="P433" s="31"/>
      <c r="Q433" s="33"/>
      <c r="R433" s="80"/>
      <c r="S433" s="30"/>
      <c r="T433" s="30">
        <f t="shared" si="359"/>
        <v>0</v>
      </c>
      <c r="U433" s="36">
        <f t="shared" si="360"/>
        <v>0</v>
      </c>
      <c r="V433" s="30"/>
      <c r="W433" s="38">
        <f t="shared" si="361"/>
        <v>5.6879999999999997</v>
      </c>
      <c r="X433" s="33">
        <f t="shared" si="362"/>
        <v>0</v>
      </c>
    </row>
    <row r="434" spans="1:24" ht="15.75" x14ac:dyDescent="0.25">
      <c r="A434" s="312"/>
      <c r="B434" s="220"/>
      <c r="C434" s="70"/>
      <c r="D434" s="71"/>
      <c r="E434" s="33"/>
      <c r="F434" s="69"/>
      <c r="G434" s="70"/>
      <c r="H434" s="30">
        <f t="shared" si="354"/>
        <v>0</v>
      </c>
      <c r="I434" s="36">
        <f t="shared" si="355"/>
        <v>0</v>
      </c>
      <c r="J434" s="30"/>
      <c r="K434" s="38">
        <f t="shared" si="356"/>
        <v>5.6879999999999997</v>
      </c>
      <c r="L434" s="33">
        <f t="shared" si="357"/>
        <v>0</v>
      </c>
      <c r="N434" s="69"/>
      <c r="O434" s="70"/>
      <c r="P434" s="71"/>
      <c r="Q434" s="33"/>
      <c r="R434" s="69"/>
      <c r="S434" s="70"/>
      <c r="T434" s="30">
        <f t="shared" si="359"/>
        <v>0</v>
      </c>
      <c r="U434" s="36">
        <f t="shared" si="360"/>
        <v>0</v>
      </c>
      <c r="V434" s="30"/>
      <c r="W434" s="38">
        <f t="shared" si="361"/>
        <v>5.6879999999999997</v>
      </c>
      <c r="X434" s="33">
        <f t="shared" si="362"/>
        <v>0</v>
      </c>
    </row>
    <row r="435" spans="1:24" ht="15.75" x14ac:dyDescent="0.25">
      <c r="A435" s="312"/>
      <c r="B435" s="222"/>
      <c r="C435" s="30"/>
      <c r="D435" s="31"/>
      <c r="E435" s="33">
        <f t="shared" ref="E435:E440" si="363">D435*C435</f>
        <v>0</v>
      </c>
      <c r="F435" s="81"/>
      <c r="G435" s="30"/>
      <c r="H435" s="30">
        <f t="shared" si="354"/>
        <v>0</v>
      </c>
      <c r="I435" s="36">
        <f t="shared" si="355"/>
        <v>0</v>
      </c>
      <c r="J435" s="30"/>
      <c r="K435" s="38">
        <f t="shared" si="356"/>
        <v>5.6879999999999997</v>
      </c>
      <c r="L435" s="33">
        <f t="shared" si="357"/>
        <v>0</v>
      </c>
      <c r="N435" s="81"/>
      <c r="O435" s="30"/>
      <c r="P435" s="31"/>
      <c r="Q435" s="33">
        <f t="shared" ref="Q435:Q440" si="364">P435*O435</f>
        <v>0</v>
      </c>
      <c r="R435" s="81"/>
      <c r="S435" s="30"/>
      <c r="T435" s="30">
        <f t="shared" si="359"/>
        <v>0</v>
      </c>
      <c r="U435" s="36">
        <f t="shared" si="360"/>
        <v>0</v>
      </c>
      <c r="V435" s="30"/>
      <c r="W435" s="38">
        <f t="shared" si="361"/>
        <v>5.6879999999999997</v>
      </c>
      <c r="X435" s="33">
        <f t="shared" si="362"/>
        <v>0</v>
      </c>
    </row>
    <row r="436" spans="1:24" ht="15.75" x14ac:dyDescent="0.25">
      <c r="A436" s="312"/>
      <c r="B436" s="220"/>
      <c r="C436" s="70"/>
      <c r="D436" s="71"/>
      <c r="E436" s="33">
        <f t="shared" si="363"/>
        <v>0</v>
      </c>
      <c r="F436" s="69"/>
      <c r="G436" s="70"/>
      <c r="H436" s="30">
        <f t="shared" si="354"/>
        <v>0</v>
      </c>
      <c r="I436" s="36">
        <f t="shared" si="355"/>
        <v>0</v>
      </c>
      <c r="J436" s="30"/>
      <c r="K436" s="38">
        <f t="shared" si="356"/>
        <v>5.6879999999999997</v>
      </c>
      <c r="L436" s="33">
        <f t="shared" si="357"/>
        <v>0</v>
      </c>
      <c r="N436" s="69"/>
      <c r="O436" s="70"/>
      <c r="P436" s="71"/>
      <c r="Q436" s="33">
        <f t="shared" si="364"/>
        <v>0</v>
      </c>
      <c r="R436" s="69"/>
      <c r="S436" s="70"/>
      <c r="T436" s="30">
        <f t="shared" si="359"/>
        <v>0</v>
      </c>
      <c r="U436" s="36">
        <f t="shared" si="360"/>
        <v>0</v>
      </c>
      <c r="V436" s="30"/>
      <c r="W436" s="38">
        <f t="shared" si="361"/>
        <v>5.6879999999999997</v>
      </c>
      <c r="X436" s="33">
        <f t="shared" si="362"/>
        <v>0</v>
      </c>
    </row>
    <row r="437" spans="1:24" ht="15.75" x14ac:dyDescent="0.25">
      <c r="A437" s="312"/>
      <c r="B437" s="222"/>
      <c r="C437" s="30"/>
      <c r="D437" s="31"/>
      <c r="E437" s="33">
        <f t="shared" si="363"/>
        <v>0</v>
      </c>
      <c r="F437" s="81"/>
      <c r="G437" s="30"/>
      <c r="H437" s="30">
        <f t="shared" si="354"/>
        <v>0</v>
      </c>
      <c r="I437" s="36">
        <f t="shared" si="355"/>
        <v>0</v>
      </c>
      <c r="J437" s="30"/>
      <c r="K437" s="38">
        <f t="shared" si="356"/>
        <v>5.6879999999999997</v>
      </c>
      <c r="L437" s="33">
        <f t="shared" si="357"/>
        <v>0</v>
      </c>
      <c r="N437" s="81"/>
      <c r="O437" s="30"/>
      <c r="P437" s="31"/>
      <c r="Q437" s="33">
        <f t="shared" si="364"/>
        <v>0</v>
      </c>
      <c r="R437" s="81"/>
      <c r="S437" s="30"/>
      <c r="T437" s="30">
        <f t="shared" si="359"/>
        <v>0</v>
      </c>
      <c r="U437" s="36">
        <f t="shared" si="360"/>
        <v>0</v>
      </c>
      <c r="V437" s="30"/>
      <c r="W437" s="38">
        <f t="shared" si="361"/>
        <v>5.6879999999999997</v>
      </c>
      <c r="X437" s="33">
        <f t="shared" si="362"/>
        <v>0</v>
      </c>
    </row>
    <row r="438" spans="1:24" ht="15.75" x14ac:dyDescent="0.25">
      <c r="A438" s="312"/>
      <c r="B438" s="220"/>
      <c r="C438" s="70"/>
      <c r="D438" s="71"/>
      <c r="E438" s="33">
        <f t="shared" si="363"/>
        <v>0</v>
      </c>
      <c r="F438" s="88"/>
      <c r="G438" s="52"/>
      <c r="H438" s="30">
        <f t="shared" si="354"/>
        <v>0</v>
      </c>
      <c r="I438" s="36">
        <f t="shared" si="355"/>
        <v>0</v>
      </c>
      <c r="J438" s="30"/>
      <c r="K438" s="38">
        <f t="shared" si="356"/>
        <v>5.6879999999999997</v>
      </c>
      <c r="L438" s="33">
        <f t="shared" si="357"/>
        <v>0</v>
      </c>
      <c r="N438" s="69"/>
      <c r="O438" s="70"/>
      <c r="P438" s="71"/>
      <c r="Q438" s="33">
        <f t="shared" si="364"/>
        <v>0</v>
      </c>
      <c r="R438" s="88"/>
      <c r="S438" s="52"/>
      <c r="T438" s="30">
        <f t="shared" si="359"/>
        <v>0</v>
      </c>
      <c r="U438" s="36">
        <f t="shared" si="360"/>
        <v>0</v>
      </c>
      <c r="V438" s="30"/>
      <c r="W438" s="38">
        <f t="shared" si="361"/>
        <v>5.6879999999999997</v>
      </c>
      <c r="X438" s="33">
        <f t="shared" si="362"/>
        <v>0</v>
      </c>
    </row>
    <row r="439" spans="1:24" ht="15.75" x14ac:dyDescent="0.25">
      <c r="A439" s="312"/>
      <c r="B439" s="222"/>
      <c r="C439" s="30"/>
      <c r="D439" s="31"/>
      <c r="E439" s="33">
        <f t="shared" si="363"/>
        <v>0</v>
      </c>
      <c r="F439" s="90"/>
      <c r="G439" s="30"/>
      <c r="H439" s="30">
        <f t="shared" si="354"/>
        <v>0</v>
      </c>
      <c r="I439" s="36">
        <f t="shared" si="355"/>
        <v>0</v>
      </c>
      <c r="J439" s="30"/>
      <c r="K439" s="38">
        <f t="shared" si="356"/>
        <v>5.6879999999999997</v>
      </c>
      <c r="L439" s="33">
        <f t="shared" si="357"/>
        <v>0</v>
      </c>
      <c r="N439" s="81"/>
      <c r="O439" s="30"/>
      <c r="P439" s="31"/>
      <c r="Q439" s="33">
        <f t="shared" si="364"/>
        <v>0</v>
      </c>
      <c r="R439" s="90"/>
      <c r="S439" s="30"/>
      <c r="T439" s="30">
        <f t="shared" si="359"/>
        <v>0</v>
      </c>
      <c r="U439" s="36">
        <f t="shared" si="360"/>
        <v>0</v>
      </c>
      <c r="V439" s="30"/>
      <c r="W439" s="38">
        <f t="shared" si="361"/>
        <v>5.6879999999999997</v>
      </c>
      <c r="X439" s="33">
        <f t="shared" si="362"/>
        <v>0</v>
      </c>
    </row>
    <row r="440" spans="1:24" ht="15.75" x14ac:dyDescent="0.25">
      <c r="A440" s="312"/>
      <c r="B440" s="220"/>
      <c r="C440" s="70"/>
      <c r="D440" s="71"/>
      <c r="E440" s="95">
        <f t="shared" si="363"/>
        <v>0</v>
      </c>
      <c r="F440" s="69"/>
      <c r="G440" s="70"/>
      <c r="H440" s="30">
        <f t="shared" si="354"/>
        <v>0</v>
      </c>
      <c r="I440" s="36">
        <f t="shared" si="355"/>
        <v>0</v>
      </c>
      <c r="J440" s="30"/>
      <c r="K440" s="38">
        <f t="shared" si="356"/>
        <v>5.6879999999999997</v>
      </c>
      <c r="L440" s="33">
        <f t="shared" si="357"/>
        <v>0</v>
      </c>
      <c r="N440" s="69"/>
      <c r="O440" s="70"/>
      <c r="P440" s="71"/>
      <c r="Q440" s="95">
        <f t="shared" si="364"/>
        <v>0</v>
      </c>
      <c r="R440" s="69"/>
      <c r="S440" s="70"/>
      <c r="T440" s="30">
        <f t="shared" si="359"/>
        <v>0</v>
      </c>
      <c r="U440" s="36">
        <f t="shared" si="360"/>
        <v>0</v>
      </c>
      <c r="V440" s="30"/>
      <c r="W440" s="38">
        <f t="shared" si="361"/>
        <v>5.6879999999999997</v>
      </c>
      <c r="X440" s="33">
        <f t="shared" si="362"/>
        <v>0</v>
      </c>
    </row>
    <row r="441" spans="1:24" x14ac:dyDescent="0.25">
      <c r="A441" s="312"/>
      <c r="B441" s="214" t="s">
        <v>96</v>
      </c>
      <c r="C441" s="22"/>
      <c r="D441" s="22"/>
      <c r="E441" s="23"/>
      <c r="F441" s="24"/>
      <c r="G441" s="22"/>
      <c r="H441" s="22"/>
      <c r="I441" s="22"/>
      <c r="J441" s="22"/>
      <c r="K441" s="22"/>
      <c r="L441" s="23"/>
      <c r="N441" s="194" t="s">
        <v>96</v>
      </c>
      <c r="O441" s="25"/>
      <c r="P441" s="25"/>
      <c r="Q441" s="26"/>
      <c r="R441" s="27"/>
      <c r="S441" s="25"/>
      <c r="T441" s="25"/>
      <c r="U441" s="25"/>
      <c r="V441" s="25"/>
      <c r="W441" s="25"/>
      <c r="X441" s="26"/>
    </row>
    <row r="442" spans="1:24" ht="15.75" x14ac:dyDescent="0.25">
      <c r="A442" s="312"/>
      <c r="B442" s="224" t="s">
        <v>92</v>
      </c>
      <c r="C442" s="99"/>
      <c r="D442" s="100"/>
      <c r="E442" s="101">
        <f t="shared" ref="E442:E456" si="365">D442*C442</f>
        <v>0</v>
      </c>
      <c r="F442" s="98"/>
      <c r="G442" s="99"/>
      <c r="H442" s="30">
        <f t="shared" ref="H442:H456" si="366">$AB$7</f>
        <v>0</v>
      </c>
      <c r="I442" s="36">
        <f t="shared" ref="I442:I456" si="367">H442*G442</f>
        <v>0</v>
      </c>
      <c r="J442" s="30"/>
      <c r="K442" s="38">
        <f t="shared" ref="K442:K456" si="368">$AB$8</f>
        <v>5.6879999999999997</v>
      </c>
      <c r="L442" s="33">
        <f t="shared" ref="L442:L456" si="369">J442*K442</f>
        <v>0</v>
      </c>
      <c r="N442" s="224" t="s">
        <v>92</v>
      </c>
      <c r="O442" s="99"/>
      <c r="P442" s="100"/>
      <c r="Q442" s="101">
        <f t="shared" ref="Q442:Q456" si="370">P442*O442</f>
        <v>0</v>
      </c>
      <c r="R442" s="224" t="s">
        <v>92</v>
      </c>
      <c r="S442" s="99"/>
      <c r="T442" s="30">
        <f t="shared" ref="T442:T456" si="371">$AB$7</f>
        <v>0</v>
      </c>
      <c r="U442" s="36">
        <f t="shared" ref="U442:U456" si="372">T442*S442</f>
        <v>0</v>
      </c>
      <c r="V442" s="30"/>
      <c r="W442" s="38">
        <f t="shared" ref="W442:W456" si="373">$AB$8</f>
        <v>5.6879999999999997</v>
      </c>
      <c r="X442" s="33">
        <f t="shared" ref="X442:X456" si="374">V442*W442</f>
        <v>0</v>
      </c>
    </row>
    <row r="443" spans="1:24" ht="15.75" x14ac:dyDescent="0.25">
      <c r="A443" s="312"/>
      <c r="B443" s="260" t="s">
        <v>164</v>
      </c>
      <c r="C443" s="30">
        <v>2</v>
      </c>
      <c r="D443" s="31">
        <v>14.22</v>
      </c>
      <c r="E443" s="33">
        <f t="shared" si="365"/>
        <v>28.44</v>
      </c>
      <c r="F443" s="261" t="s">
        <v>164</v>
      </c>
      <c r="G443" s="30"/>
      <c r="H443" s="30">
        <f t="shared" si="366"/>
        <v>0</v>
      </c>
      <c r="I443" s="36">
        <f t="shared" si="367"/>
        <v>0</v>
      </c>
      <c r="J443" s="30">
        <v>3</v>
      </c>
      <c r="K443" s="38">
        <f t="shared" si="368"/>
        <v>5.6879999999999997</v>
      </c>
      <c r="L443" s="33">
        <f t="shared" si="369"/>
        <v>17.064</v>
      </c>
      <c r="N443" s="228" t="s">
        <v>93</v>
      </c>
      <c r="O443" s="30"/>
      <c r="P443" s="31"/>
      <c r="Q443" s="33">
        <f t="shared" si="370"/>
        <v>0</v>
      </c>
      <c r="R443" s="228" t="s">
        <v>93</v>
      </c>
      <c r="S443" s="30"/>
      <c r="T443" s="30">
        <f t="shared" si="371"/>
        <v>0</v>
      </c>
      <c r="U443" s="36">
        <f t="shared" si="372"/>
        <v>0</v>
      </c>
      <c r="V443" s="30"/>
      <c r="W443" s="38">
        <f t="shared" si="373"/>
        <v>5.6879999999999997</v>
      </c>
      <c r="X443" s="33">
        <f t="shared" si="374"/>
        <v>0</v>
      </c>
    </row>
    <row r="444" spans="1:24" ht="15.75" x14ac:dyDescent="0.25">
      <c r="A444" s="312"/>
      <c r="B444" s="259" t="s">
        <v>165</v>
      </c>
      <c r="C444" s="30">
        <v>2</v>
      </c>
      <c r="D444" s="31">
        <v>14.22</v>
      </c>
      <c r="E444" s="33">
        <f t="shared" si="365"/>
        <v>28.44</v>
      </c>
      <c r="F444" s="262" t="s">
        <v>165</v>
      </c>
      <c r="G444" s="70"/>
      <c r="H444" s="30">
        <f t="shared" si="366"/>
        <v>0</v>
      </c>
      <c r="I444" s="36">
        <f t="shared" si="367"/>
        <v>0</v>
      </c>
      <c r="J444" s="30">
        <v>3</v>
      </c>
      <c r="K444" s="38">
        <f t="shared" si="368"/>
        <v>5.6879999999999997</v>
      </c>
      <c r="L444" s="33">
        <f t="shared" si="369"/>
        <v>17.064</v>
      </c>
      <c r="N444" s="220"/>
      <c r="O444" s="70"/>
      <c r="P444" s="71"/>
      <c r="Q444" s="33">
        <f t="shared" si="370"/>
        <v>0</v>
      </c>
      <c r="R444" s="220"/>
      <c r="S444" s="70"/>
      <c r="T444" s="30">
        <f t="shared" si="371"/>
        <v>0</v>
      </c>
      <c r="U444" s="36">
        <f t="shared" si="372"/>
        <v>0</v>
      </c>
      <c r="V444" s="30"/>
      <c r="W444" s="38">
        <f t="shared" si="373"/>
        <v>5.6879999999999997</v>
      </c>
      <c r="X444" s="33">
        <f t="shared" si="374"/>
        <v>0</v>
      </c>
    </row>
    <row r="445" spans="1:24" ht="15.75" x14ac:dyDescent="0.25">
      <c r="A445" s="312"/>
      <c r="B445" s="228" t="s">
        <v>94</v>
      </c>
      <c r="C445" s="30"/>
      <c r="D445" s="31"/>
      <c r="E445" s="33">
        <f t="shared" si="365"/>
        <v>0</v>
      </c>
      <c r="F445" s="259" t="s">
        <v>175</v>
      </c>
      <c r="G445" s="30"/>
      <c r="H445" s="30">
        <f t="shared" si="366"/>
        <v>0</v>
      </c>
      <c r="I445" s="36">
        <f t="shared" si="367"/>
        <v>0</v>
      </c>
      <c r="J445" s="30">
        <v>3</v>
      </c>
      <c r="K445" s="38">
        <f t="shared" si="368"/>
        <v>5.6879999999999997</v>
      </c>
      <c r="L445" s="33">
        <f t="shared" si="369"/>
        <v>17.064</v>
      </c>
      <c r="N445" s="228" t="s">
        <v>94</v>
      </c>
      <c r="O445" s="30"/>
      <c r="P445" s="31"/>
      <c r="Q445" s="33">
        <f t="shared" si="370"/>
        <v>0</v>
      </c>
      <c r="R445" s="228" t="s">
        <v>94</v>
      </c>
      <c r="S445" s="30"/>
      <c r="T445" s="30">
        <f t="shared" si="371"/>
        <v>0</v>
      </c>
      <c r="U445" s="36">
        <f t="shared" si="372"/>
        <v>0</v>
      </c>
      <c r="V445" s="30"/>
      <c r="W445" s="38">
        <f t="shared" si="373"/>
        <v>5.6879999999999997</v>
      </c>
      <c r="X445" s="33">
        <f t="shared" si="374"/>
        <v>0</v>
      </c>
    </row>
    <row r="446" spans="1:24" ht="15.75" x14ac:dyDescent="0.25">
      <c r="A446" s="312"/>
      <c r="B446" s="259" t="s">
        <v>175</v>
      </c>
      <c r="C446" s="52">
        <v>2</v>
      </c>
      <c r="D446" s="53">
        <v>14.22</v>
      </c>
      <c r="E446" s="33">
        <f t="shared" si="365"/>
        <v>28.44</v>
      </c>
      <c r="F446" s="102"/>
      <c r="G446" s="52"/>
      <c r="H446" s="30">
        <f t="shared" si="366"/>
        <v>0</v>
      </c>
      <c r="I446" s="36">
        <f t="shared" si="367"/>
        <v>0</v>
      </c>
      <c r="J446" s="30"/>
      <c r="K446" s="38">
        <f t="shared" si="368"/>
        <v>5.6879999999999997</v>
      </c>
      <c r="L446" s="33">
        <f t="shared" si="369"/>
        <v>0</v>
      </c>
      <c r="N446" s="102"/>
      <c r="O446" s="52"/>
      <c r="P446" s="53"/>
      <c r="Q446" s="33">
        <f t="shared" si="370"/>
        <v>0</v>
      </c>
      <c r="R446" s="102"/>
      <c r="S446" s="52"/>
      <c r="T446" s="30">
        <f t="shared" si="371"/>
        <v>0</v>
      </c>
      <c r="U446" s="36">
        <f t="shared" si="372"/>
        <v>0</v>
      </c>
      <c r="V446" s="30"/>
      <c r="W446" s="38">
        <f t="shared" si="373"/>
        <v>5.6879999999999997</v>
      </c>
      <c r="X446" s="33">
        <f t="shared" si="374"/>
        <v>0</v>
      </c>
    </row>
    <row r="447" spans="1:24" ht="15.75" x14ac:dyDescent="0.25">
      <c r="A447" s="312"/>
      <c r="B447" s="230"/>
      <c r="C447" s="104"/>
      <c r="D447" s="105"/>
      <c r="E447" s="33">
        <f t="shared" si="365"/>
        <v>0</v>
      </c>
      <c r="F447" s="103"/>
      <c r="G447" s="104"/>
      <c r="H447" s="30">
        <f t="shared" si="366"/>
        <v>0</v>
      </c>
      <c r="I447" s="36">
        <f t="shared" si="367"/>
        <v>0</v>
      </c>
      <c r="J447" s="30"/>
      <c r="K447" s="38">
        <f t="shared" si="368"/>
        <v>5.6879999999999997</v>
      </c>
      <c r="L447" s="33">
        <f t="shared" si="369"/>
        <v>0</v>
      </c>
      <c r="N447" s="103"/>
      <c r="O447" s="104"/>
      <c r="P447" s="105"/>
      <c r="Q447" s="33">
        <f t="shared" si="370"/>
        <v>0</v>
      </c>
      <c r="R447" s="103"/>
      <c r="S447" s="104"/>
      <c r="T447" s="30">
        <f t="shared" si="371"/>
        <v>0</v>
      </c>
      <c r="U447" s="36">
        <f t="shared" si="372"/>
        <v>0</v>
      </c>
      <c r="V447" s="30"/>
      <c r="W447" s="38">
        <f t="shared" si="373"/>
        <v>5.6879999999999997</v>
      </c>
      <c r="X447" s="33">
        <f t="shared" si="374"/>
        <v>0</v>
      </c>
    </row>
    <row r="448" spans="1:24" ht="15.75" x14ac:dyDescent="0.25">
      <c r="A448" s="312"/>
      <c r="B448" s="220"/>
      <c r="C448" s="70"/>
      <c r="D448" s="71"/>
      <c r="E448" s="33">
        <f t="shared" si="365"/>
        <v>0</v>
      </c>
      <c r="F448" s="69"/>
      <c r="G448" s="70"/>
      <c r="H448" s="30">
        <f t="shared" si="366"/>
        <v>0</v>
      </c>
      <c r="I448" s="36">
        <f t="shared" si="367"/>
        <v>0</v>
      </c>
      <c r="J448" s="30"/>
      <c r="K448" s="38">
        <f t="shared" si="368"/>
        <v>5.6879999999999997</v>
      </c>
      <c r="L448" s="33">
        <f t="shared" si="369"/>
        <v>0</v>
      </c>
      <c r="N448" s="69"/>
      <c r="O448" s="70"/>
      <c r="P448" s="71"/>
      <c r="Q448" s="33">
        <f t="shared" si="370"/>
        <v>0</v>
      </c>
      <c r="R448" s="69"/>
      <c r="S448" s="70"/>
      <c r="T448" s="30">
        <f t="shared" si="371"/>
        <v>0</v>
      </c>
      <c r="U448" s="36">
        <f t="shared" si="372"/>
        <v>0</v>
      </c>
      <c r="V448" s="30"/>
      <c r="W448" s="38">
        <f t="shared" si="373"/>
        <v>5.6879999999999997</v>
      </c>
      <c r="X448" s="33">
        <f t="shared" si="374"/>
        <v>0</v>
      </c>
    </row>
    <row r="449" spans="1:24" ht="15.75" x14ac:dyDescent="0.25">
      <c r="A449" s="312"/>
      <c r="B449" s="230"/>
      <c r="C449" s="104"/>
      <c r="D449" s="105"/>
      <c r="E449" s="33">
        <f t="shared" si="365"/>
        <v>0</v>
      </c>
      <c r="F449" s="103"/>
      <c r="G449" s="104"/>
      <c r="H449" s="30">
        <f t="shared" si="366"/>
        <v>0</v>
      </c>
      <c r="I449" s="36">
        <f t="shared" si="367"/>
        <v>0</v>
      </c>
      <c r="J449" s="30"/>
      <c r="K449" s="38">
        <f t="shared" si="368"/>
        <v>5.6879999999999997</v>
      </c>
      <c r="L449" s="33">
        <f t="shared" si="369"/>
        <v>0</v>
      </c>
      <c r="N449" s="103"/>
      <c r="O449" s="104"/>
      <c r="P449" s="105"/>
      <c r="Q449" s="33">
        <f t="shared" si="370"/>
        <v>0</v>
      </c>
      <c r="R449" s="103"/>
      <c r="S449" s="104"/>
      <c r="T449" s="30">
        <f t="shared" si="371"/>
        <v>0</v>
      </c>
      <c r="U449" s="36">
        <f t="shared" si="372"/>
        <v>0</v>
      </c>
      <c r="V449" s="30"/>
      <c r="W449" s="38">
        <f t="shared" si="373"/>
        <v>5.6879999999999997</v>
      </c>
      <c r="X449" s="33">
        <f t="shared" si="374"/>
        <v>0</v>
      </c>
    </row>
    <row r="450" spans="1:24" ht="15.75" x14ac:dyDescent="0.25">
      <c r="A450" s="312"/>
      <c r="B450" s="220"/>
      <c r="C450" s="70"/>
      <c r="D450" s="71"/>
      <c r="E450" s="33">
        <f t="shared" si="365"/>
        <v>0</v>
      </c>
      <c r="F450" s="69"/>
      <c r="G450" s="70"/>
      <c r="H450" s="30">
        <f t="shared" si="366"/>
        <v>0</v>
      </c>
      <c r="I450" s="36">
        <f t="shared" si="367"/>
        <v>0</v>
      </c>
      <c r="J450" s="30"/>
      <c r="K450" s="38">
        <f t="shared" si="368"/>
        <v>5.6879999999999997</v>
      </c>
      <c r="L450" s="33">
        <f t="shared" si="369"/>
        <v>0</v>
      </c>
      <c r="N450" s="69"/>
      <c r="O450" s="70"/>
      <c r="P450" s="71"/>
      <c r="Q450" s="33">
        <f t="shared" si="370"/>
        <v>0</v>
      </c>
      <c r="R450" s="69"/>
      <c r="S450" s="70"/>
      <c r="T450" s="30">
        <f t="shared" si="371"/>
        <v>0</v>
      </c>
      <c r="U450" s="36">
        <f t="shared" si="372"/>
        <v>0</v>
      </c>
      <c r="V450" s="30"/>
      <c r="W450" s="38">
        <f t="shared" si="373"/>
        <v>5.6879999999999997</v>
      </c>
      <c r="X450" s="33">
        <f t="shared" si="374"/>
        <v>0</v>
      </c>
    </row>
    <row r="451" spans="1:24" ht="15.75" x14ac:dyDescent="0.25">
      <c r="A451" s="312"/>
      <c r="B451" s="230"/>
      <c r="C451" s="104"/>
      <c r="D451" s="105"/>
      <c r="E451" s="33">
        <f t="shared" si="365"/>
        <v>0</v>
      </c>
      <c r="F451" s="103"/>
      <c r="G451" s="104"/>
      <c r="H451" s="30">
        <f t="shared" si="366"/>
        <v>0</v>
      </c>
      <c r="I451" s="36">
        <f t="shared" si="367"/>
        <v>0</v>
      </c>
      <c r="J451" s="30"/>
      <c r="K451" s="38">
        <f t="shared" si="368"/>
        <v>5.6879999999999997</v>
      </c>
      <c r="L451" s="33">
        <f t="shared" si="369"/>
        <v>0</v>
      </c>
      <c r="N451" s="103"/>
      <c r="O451" s="104"/>
      <c r="P451" s="105"/>
      <c r="Q451" s="33">
        <f t="shared" si="370"/>
        <v>0</v>
      </c>
      <c r="R451" s="103"/>
      <c r="S451" s="104"/>
      <c r="T451" s="30">
        <f t="shared" si="371"/>
        <v>0</v>
      </c>
      <c r="U451" s="36">
        <f t="shared" si="372"/>
        <v>0</v>
      </c>
      <c r="V451" s="30"/>
      <c r="W451" s="38">
        <f t="shared" si="373"/>
        <v>5.6879999999999997</v>
      </c>
      <c r="X451" s="33">
        <f t="shared" si="374"/>
        <v>0</v>
      </c>
    </row>
    <row r="452" spans="1:24" ht="15.75" x14ac:dyDescent="0.25">
      <c r="A452" s="312"/>
      <c r="B452" s="220"/>
      <c r="C452" s="70"/>
      <c r="D452" s="71"/>
      <c r="E452" s="33">
        <f t="shared" si="365"/>
        <v>0</v>
      </c>
      <c r="F452" s="69"/>
      <c r="G452" s="70"/>
      <c r="H452" s="30">
        <f t="shared" si="366"/>
        <v>0</v>
      </c>
      <c r="I452" s="36">
        <f t="shared" si="367"/>
        <v>0</v>
      </c>
      <c r="J452" s="30"/>
      <c r="K452" s="38">
        <f t="shared" si="368"/>
        <v>5.6879999999999997</v>
      </c>
      <c r="L452" s="33">
        <f t="shared" si="369"/>
        <v>0</v>
      </c>
      <c r="N452" s="69"/>
      <c r="O452" s="70"/>
      <c r="P452" s="71"/>
      <c r="Q452" s="33">
        <f t="shared" si="370"/>
        <v>0</v>
      </c>
      <c r="R452" s="69"/>
      <c r="S452" s="70"/>
      <c r="T452" s="30">
        <f t="shared" si="371"/>
        <v>0</v>
      </c>
      <c r="U452" s="36">
        <f t="shared" si="372"/>
        <v>0</v>
      </c>
      <c r="V452" s="30"/>
      <c r="W452" s="38">
        <f t="shared" si="373"/>
        <v>5.6879999999999997</v>
      </c>
      <c r="X452" s="33">
        <f t="shared" si="374"/>
        <v>0</v>
      </c>
    </row>
    <row r="453" spans="1:24" ht="15.75" x14ac:dyDescent="0.25">
      <c r="A453" s="312"/>
      <c r="B453" s="230"/>
      <c r="C453" s="104"/>
      <c r="D453" s="105"/>
      <c r="E453" s="33">
        <f t="shared" si="365"/>
        <v>0</v>
      </c>
      <c r="F453" s="103"/>
      <c r="G453" s="104"/>
      <c r="H453" s="30">
        <f t="shared" si="366"/>
        <v>0</v>
      </c>
      <c r="I453" s="36">
        <f t="shared" si="367"/>
        <v>0</v>
      </c>
      <c r="J453" s="30"/>
      <c r="K453" s="38">
        <f t="shared" si="368"/>
        <v>5.6879999999999997</v>
      </c>
      <c r="L453" s="33">
        <f t="shared" si="369"/>
        <v>0</v>
      </c>
      <c r="N453" s="103"/>
      <c r="O453" s="104"/>
      <c r="P453" s="105"/>
      <c r="Q453" s="33">
        <f t="shared" si="370"/>
        <v>0</v>
      </c>
      <c r="R453" s="103"/>
      <c r="S453" s="104"/>
      <c r="T453" s="30">
        <f t="shared" si="371"/>
        <v>0</v>
      </c>
      <c r="U453" s="36">
        <f t="shared" si="372"/>
        <v>0</v>
      </c>
      <c r="V453" s="30"/>
      <c r="W453" s="38">
        <f t="shared" si="373"/>
        <v>5.6879999999999997</v>
      </c>
      <c r="X453" s="33">
        <f t="shared" si="374"/>
        <v>0</v>
      </c>
    </row>
    <row r="454" spans="1:24" ht="15.75" x14ac:dyDescent="0.25">
      <c r="A454" s="312"/>
      <c r="B454" s="220"/>
      <c r="C454" s="70"/>
      <c r="D454" s="71"/>
      <c r="E454" s="33">
        <f t="shared" si="365"/>
        <v>0</v>
      </c>
      <c r="F454" s="69"/>
      <c r="G454" s="70"/>
      <c r="H454" s="30">
        <f t="shared" si="366"/>
        <v>0</v>
      </c>
      <c r="I454" s="36">
        <f t="shared" si="367"/>
        <v>0</v>
      </c>
      <c r="J454" s="30"/>
      <c r="K454" s="38">
        <f t="shared" si="368"/>
        <v>5.6879999999999997</v>
      </c>
      <c r="L454" s="33">
        <f t="shared" si="369"/>
        <v>0</v>
      </c>
      <c r="N454" s="69"/>
      <c r="O454" s="70"/>
      <c r="P454" s="71"/>
      <c r="Q454" s="33">
        <f t="shared" si="370"/>
        <v>0</v>
      </c>
      <c r="R454" s="69"/>
      <c r="S454" s="70"/>
      <c r="T454" s="30">
        <f t="shared" si="371"/>
        <v>0</v>
      </c>
      <c r="U454" s="36">
        <f t="shared" si="372"/>
        <v>0</v>
      </c>
      <c r="V454" s="30"/>
      <c r="W454" s="38">
        <f t="shared" si="373"/>
        <v>5.6879999999999997</v>
      </c>
      <c r="X454" s="33">
        <f t="shared" si="374"/>
        <v>0</v>
      </c>
    </row>
    <row r="455" spans="1:24" ht="15.75" x14ac:dyDescent="0.25">
      <c r="A455" s="312"/>
      <c r="B455" s="230"/>
      <c r="C455" s="104"/>
      <c r="D455" s="105"/>
      <c r="E455" s="33">
        <f t="shared" si="365"/>
        <v>0</v>
      </c>
      <c r="F455" s="103"/>
      <c r="G455" s="104"/>
      <c r="H455" s="30">
        <f t="shared" si="366"/>
        <v>0</v>
      </c>
      <c r="I455" s="36">
        <f t="shared" si="367"/>
        <v>0</v>
      </c>
      <c r="J455" s="30"/>
      <c r="K455" s="38">
        <f t="shared" si="368"/>
        <v>5.6879999999999997</v>
      </c>
      <c r="L455" s="33">
        <f t="shared" si="369"/>
        <v>0</v>
      </c>
      <c r="N455" s="103"/>
      <c r="O455" s="104"/>
      <c r="P455" s="105"/>
      <c r="Q455" s="33">
        <f t="shared" si="370"/>
        <v>0</v>
      </c>
      <c r="R455" s="103"/>
      <c r="S455" s="104"/>
      <c r="T455" s="30">
        <f t="shared" si="371"/>
        <v>0</v>
      </c>
      <c r="U455" s="36">
        <f t="shared" si="372"/>
        <v>0</v>
      </c>
      <c r="V455" s="30"/>
      <c r="W455" s="38">
        <f t="shared" si="373"/>
        <v>5.6879999999999997</v>
      </c>
      <c r="X455" s="33">
        <f t="shared" si="374"/>
        <v>0</v>
      </c>
    </row>
    <row r="456" spans="1:24" ht="15.75" x14ac:dyDescent="0.25">
      <c r="A456" s="312"/>
      <c r="B456" s="220"/>
      <c r="C456" s="70"/>
      <c r="D456" s="71"/>
      <c r="E456" s="95">
        <f t="shared" si="365"/>
        <v>0</v>
      </c>
      <c r="F456" s="69"/>
      <c r="G456" s="70"/>
      <c r="H456" s="30">
        <f t="shared" si="366"/>
        <v>0</v>
      </c>
      <c r="I456" s="36">
        <f t="shared" si="367"/>
        <v>0</v>
      </c>
      <c r="J456" s="30"/>
      <c r="K456" s="38">
        <f t="shared" si="368"/>
        <v>5.6879999999999997</v>
      </c>
      <c r="L456" s="33">
        <f t="shared" si="369"/>
        <v>0</v>
      </c>
      <c r="N456" s="69"/>
      <c r="O456" s="70"/>
      <c r="P456" s="71"/>
      <c r="Q456" s="95">
        <f t="shared" si="370"/>
        <v>0</v>
      </c>
      <c r="R456" s="69"/>
      <c r="S456" s="70"/>
      <c r="T456" s="30">
        <f t="shared" si="371"/>
        <v>0</v>
      </c>
      <c r="U456" s="36">
        <f t="shared" si="372"/>
        <v>0</v>
      </c>
      <c r="V456" s="30"/>
      <c r="W456" s="38">
        <f t="shared" si="373"/>
        <v>5.6879999999999997</v>
      </c>
      <c r="X456" s="33">
        <f t="shared" si="374"/>
        <v>0</v>
      </c>
    </row>
    <row r="457" spans="1:24" x14ac:dyDescent="0.25">
      <c r="A457" s="312"/>
      <c r="B457" s="214" t="s">
        <v>97</v>
      </c>
      <c r="C457" s="22"/>
      <c r="D457" s="22"/>
      <c r="E457" s="23"/>
      <c r="F457" s="24"/>
      <c r="G457" s="22"/>
      <c r="H457" s="22"/>
      <c r="I457" s="22"/>
      <c r="J457" s="22"/>
      <c r="K457" s="22"/>
      <c r="L457" s="23"/>
      <c r="N457" s="194" t="s">
        <v>97</v>
      </c>
      <c r="O457" s="25"/>
      <c r="P457" s="25"/>
      <c r="Q457" s="26"/>
      <c r="R457" s="27"/>
      <c r="S457" s="25"/>
      <c r="T457" s="25"/>
      <c r="U457" s="25"/>
      <c r="V457" s="25"/>
      <c r="W457" s="25"/>
      <c r="X457" s="26"/>
    </row>
    <row r="458" spans="1:24" ht="15.75" x14ac:dyDescent="0.25">
      <c r="A458" s="312"/>
      <c r="B458" s="267" t="s">
        <v>178</v>
      </c>
      <c r="C458" s="107">
        <f>Production_Revenue!K29</f>
        <v>880</v>
      </c>
      <c r="D458" s="108">
        <v>0.01</v>
      </c>
      <c r="E458" s="101">
        <f t="shared" ref="E458:E460" si="375">D458*C458</f>
        <v>8.8000000000000007</v>
      </c>
      <c r="F458" s="109" t="s">
        <v>51</v>
      </c>
      <c r="G458" s="107"/>
      <c r="H458" s="30">
        <f t="shared" ref="H458:H460" si="376">$AB$7</f>
        <v>0</v>
      </c>
      <c r="I458" s="36">
        <f t="shared" ref="I458:I460" si="377">H458*G458</f>
        <v>0</v>
      </c>
      <c r="J458" s="30"/>
      <c r="K458" s="38">
        <f t="shared" ref="K458:K460" si="378">$AB$8</f>
        <v>5.6879999999999997</v>
      </c>
      <c r="L458" s="33">
        <f t="shared" ref="L458:L460" si="379">J458*K458</f>
        <v>0</v>
      </c>
      <c r="N458" s="267" t="s">
        <v>179</v>
      </c>
      <c r="O458" s="107">
        <f>Production_Revenue!K30</f>
        <v>880</v>
      </c>
      <c r="P458" s="108">
        <v>0.01</v>
      </c>
      <c r="Q458" s="101">
        <f t="shared" ref="Q458:Q460" si="380">P458*O458</f>
        <v>8.8000000000000007</v>
      </c>
      <c r="R458" s="231" t="s">
        <v>98</v>
      </c>
      <c r="S458" s="107"/>
      <c r="T458" s="30">
        <f t="shared" ref="T458:T460" si="381">$AB$7</f>
        <v>0</v>
      </c>
      <c r="U458" s="36">
        <f t="shared" ref="U458:U460" si="382">T458*S458</f>
        <v>0</v>
      </c>
      <c r="V458" s="30"/>
      <c r="W458" s="38">
        <f t="shared" ref="W458:W460" si="383">$AB$8</f>
        <v>5.6879999999999997</v>
      </c>
      <c r="X458" s="33">
        <f t="shared" ref="X458:X460" si="384">V458*W458</f>
        <v>0</v>
      </c>
    </row>
    <row r="459" spans="1:24" ht="15.75" x14ac:dyDescent="0.25">
      <c r="A459" s="312"/>
      <c r="B459" s="232" t="s">
        <v>99</v>
      </c>
      <c r="C459" s="70"/>
      <c r="D459" s="71"/>
      <c r="E459" s="33">
        <f t="shared" si="375"/>
        <v>0</v>
      </c>
      <c r="F459" s="69"/>
      <c r="G459" s="70"/>
      <c r="H459" s="30">
        <f t="shared" si="376"/>
        <v>0</v>
      </c>
      <c r="I459" s="36">
        <f t="shared" si="377"/>
        <v>0</v>
      </c>
      <c r="J459" s="30"/>
      <c r="K459" s="38">
        <f t="shared" si="378"/>
        <v>5.6879999999999997</v>
      </c>
      <c r="L459" s="33">
        <f t="shared" si="379"/>
        <v>0</v>
      </c>
      <c r="N459" s="232" t="s">
        <v>99</v>
      </c>
      <c r="O459" s="70"/>
      <c r="P459" s="71"/>
      <c r="Q459" s="33">
        <f t="shared" si="380"/>
        <v>0</v>
      </c>
      <c r="R459" s="232" t="s">
        <v>99</v>
      </c>
      <c r="S459" s="70"/>
      <c r="T459" s="30">
        <f t="shared" si="381"/>
        <v>0</v>
      </c>
      <c r="U459" s="36">
        <f t="shared" si="382"/>
        <v>0</v>
      </c>
      <c r="V459" s="30"/>
      <c r="W459" s="38">
        <f t="shared" si="383"/>
        <v>5.6879999999999997</v>
      </c>
      <c r="X459" s="33">
        <f t="shared" si="384"/>
        <v>0</v>
      </c>
    </row>
    <row r="460" spans="1:24" ht="30" x14ac:dyDescent="0.25">
      <c r="A460" s="312"/>
      <c r="B460" s="233" t="s">
        <v>100</v>
      </c>
      <c r="C460" s="104"/>
      <c r="D460" s="105"/>
      <c r="E460" s="33">
        <f t="shared" si="375"/>
        <v>0</v>
      </c>
      <c r="F460" s="110" t="s">
        <v>52</v>
      </c>
      <c r="G460" s="52"/>
      <c r="H460" s="30">
        <f t="shared" si="376"/>
        <v>0</v>
      </c>
      <c r="I460" s="36">
        <f t="shared" si="377"/>
        <v>0</v>
      </c>
      <c r="J460" s="30"/>
      <c r="K460" s="38">
        <f t="shared" si="378"/>
        <v>5.6879999999999997</v>
      </c>
      <c r="L460" s="33">
        <f t="shared" si="379"/>
        <v>0</v>
      </c>
      <c r="N460" s="233" t="s">
        <v>100</v>
      </c>
      <c r="O460" s="104"/>
      <c r="P460" s="105"/>
      <c r="Q460" s="33">
        <f t="shared" si="380"/>
        <v>0</v>
      </c>
      <c r="R460" s="233" t="s">
        <v>100</v>
      </c>
      <c r="S460" s="52"/>
      <c r="T460" s="30">
        <f t="shared" si="381"/>
        <v>0</v>
      </c>
      <c r="U460" s="36">
        <f t="shared" si="382"/>
        <v>0</v>
      </c>
      <c r="V460" s="30"/>
      <c r="W460" s="38">
        <f t="shared" si="383"/>
        <v>5.6879999999999997</v>
      </c>
      <c r="X460" s="33">
        <f t="shared" si="384"/>
        <v>0</v>
      </c>
    </row>
    <row r="461" spans="1:24" ht="15.75" thickBot="1" x14ac:dyDescent="0.3">
      <c r="A461" s="312"/>
      <c r="B461" s="111" t="s">
        <v>41</v>
      </c>
      <c r="C461" s="112"/>
      <c r="D461" s="112"/>
      <c r="E461" s="114">
        <f>SUM(E425:E440,E442:E456,E458:E460)</f>
        <v>94.12</v>
      </c>
      <c r="F461" s="116" t="s">
        <v>41</v>
      </c>
      <c r="G461" s="112">
        <f>SUM(G425:G460)</f>
        <v>0</v>
      </c>
      <c r="H461" s="112"/>
      <c r="I461" s="114">
        <f>SUM(I425:I440,I442:I456,I458:I460)</f>
        <v>0</v>
      </c>
      <c r="J461" s="112">
        <f>SUM(J425:J460)</f>
        <v>9</v>
      </c>
      <c r="K461" s="118"/>
      <c r="L461" s="114">
        <f>SUM(L425:L440,L442:L456,L458:L460)</f>
        <v>51.192</v>
      </c>
      <c r="N461" s="119" t="s">
        <v>41</v>
      </c>
      <c r="O461" s="120"/>
      <c r="P461" s="120"/>
      <c r="Q461" s="121">
        <f>SUM(Q425:Q440,Q442:Q456,Q458:Q460)</f>
        <v>8.8000000000000007</v>
      </c>
      <c r="R461" s="122" t="s">
        <v>41</v>
      </c>
      <c r="S461" s="120">
        <f>SUM(S425:S460)</f>
        <v>0</v>
      </c>
      <c r="T461" s="120"/>
      <c r="U461" s="121">
        <f>SUM(U425:U440,U442:U456,U458:U460)</f>
        <v>0</v>
      </c>
      <c r="V461" s="120">
        <f>SUM(V425:V460)</f>
        <v>0</v>
      </c>
      <c r="W461" s="123"/>
      <c r="X461" s="121">
        <f>SUM(X425:X440,X442:X456,X458:X460)</f>
        <v>0</v>
      </c>
    </row>
    <row r="462" spans="1:24" x14ac:dyDescent="0.25">
      <c r="A462" s="313"/>
      <c r="B462" s="125"/>
      <c r="C462" s="125"/>
      <c r="D462" s="125"/>
      <c r="E462" s="125"/>
      <c r="F462" s="125"/>
      <c r="G462" s="125"/>
      <c r="H462" s="125"/>
      <c r="I462" s="125"/>
      <c r="J462" s="125"/>
      <c r="K462" s="125"/>
      <c r="L462" s="125"/>
      <c r="N462" s="85"/>
      <c r="O462" s="85"/>
      <c r="P462" s="85"/>
      <c r="Q462" s="85"/>
      <c r="R462" s="85"/>
      <c r="S462" s="85"/>
      <c r="T462" s="85"/>
      <c r="U462" s="85"/>
      <c r="V462" s="85"/>
      <c r="W462" s="85"/>
      <c r="X462" s="85"/>
    </row>
    <row r="463" spans="1:24" ht="15.75" thickBot="1" x14ac:dyDescent="0.3"/>
    <row r="464" spans="1:24" ht="15" customHeight="1" x14ac:dyDescent="0.25">
      <c r="A464" s="311" t="s">
        <v>136</v>
      </c>
      <c r="B464" s="314" t="s">
        <v>123</v>
      </c>
      <c r="C464" s="316" t="s">
        <v>157</v>
      </c>
      <c r="D464" s="317"/>
      <c r="E464" s="318"/>
      <c r="F464" s="319" t="s">
        <v>124</v>
      </c>
      <c r="G464" s="324" t="s">
        <v>20</v>
      </c>
      <c r="H464" s="322"/>
      <c r="I464" s="322"/>
      <c r="J464" s="322"/>
      <c r="K464" s="322"/>
      <c r="L464" s="323"/>
      <c r="N464" s="325" t="s">
        <v>123</v>
      </c>
      <c r="O464" s="327" t="s">
        <v>19</v>
      </c>
      <c r="P464" s="322"/>
      <c r="Q464" s="323"/>
      <c r="R464" s="325" t="s">
        <v>124</v>
      </c>
      <c r="S464" s="321" t="s">
        <v>20</v>
      </c>
      <c r="T464" s="322"/>
      <c r="U464" s="322"/>
      <c r="V464" s="322"/>
      <c r="W464" s="322"/>
      <c r="X464" s="323"/>
    </row>
    <row r="465" spans="1:24" ht="30" x14ac:dyDescent="0.25">
      <c r="A465" s="312"/>
      <c r="B465" s="315"/>
      <c r="C465" s="212" t="s">
        <v>23</v>
      </c>
      <c r="D465" s="254" t="s">
        <v>155</v>
      </c>
      <c r="E465" s="213" t="s">
        <v>24</v>
      </c>
      <c r="F465" s="320"/>
      <c r="G465" s="239" t="s">
        <v>156</v>
      </c>
      <c r="H465" s="239" t="s">
        <v>102</v>
      </c>
      <c r="I465" s="239" t="s">
        <v>103</v>
      </c>
      <c r="J465" s="13" t="s">
        <v>27</v>
      </c>
      <c r="K465" s="16" t="s">
        <v>28</v>
      </c>
      <c r="L465" s="240" t="s">
        <v>104</v>
      </c>
      <c r="N465" s="326"/>
      <c r="O465" s="17" t="s">
        <v>23</v>
      </c>
      <c r="P465" s="239" t="s">
        <v>155</v>
      </c>
      <c r="Q465" s="19" t="s">
        <v>24</v>
      </c>
      <c r="R465" s="326"/>
      <c r="S465" s="239" t="s">
        <v>156</v>
      </c>
      <c r="T465" s="17" t="s">
        <v>26</v>
      </c>
      <c r="U465" s="239" t="s">
        <v>103</v>
      </c>
      <c r="V465" s="13" t="s">
        <v>27</v>
      </c>
      <c r="W465" s="16" t="s">
        <v>28</v>
      </c>
      <c r="X465" s="240" t="s">
        <v>104</v>
      </c>
    </row>
    <row r="466" spans="1:24" x14ac:dyDescent="0.25">
      <c r="A466" s="312"/>
      <c r="B466" s="214" t="s">
        <v>95</v>
      </c>
      <c r="C466" s="22"/>
      <c r="D466" s="22"/>
      <c r="E466" s="23"/>
      <c r="F466" s="24"/>
      <c r="G466" s="22"/>
      <c r="H466" s="22"/>
      <c r="I466" s="22"/>
      <c r="J466" s="22"/>
      <c r="K466" s="22"/>
      <c r="L466" s="23"/>
      <c r="N466" s="194" t="s">
        <v>95</v>
      </c>
      <c r="O466" s="25"/>
      <c r="P466" s="25"/>
      <c r="Q466" s="26"/>
      <c r="R466" s="27"/>
      <c r="S466" s="25"/>
      <c r="T466" s="25"/>
      <c r="U466" s="25"/>
      <c r="V466" s="25"/>
      <c r="W466" s="25"/>
      <c r="X466" s="26"/>
    </row>
    <row r="467" spans="1:24" ht="15.75" x14ac:dyDescent="0.25">
      <c r="A467" s="312"/>
      <c r="B467" s="228" t="s">
        <v>93</v>
      </c>
      <c r="C467" s="30"/>
      <c r="D467" s="31"/>
      <c r="E467" s="33">
        <f t="shared" ref="E467:E471" si="385">D467*C467</f>
        <v>0</v>
      </c>
      <c r="F467" s="34" t="s">
        <v>55</v>
      </c>
      <c r="G467" s="30"/>
      <c r="H467" s="30">
        <f t="shared" ref="H467:H482" si="386">$AB$7</f>
        <v>0</v>
      </c>
      <c r="I467" s="36">
        <f t="shared" ref="I467:I482" si="387">H467*G467</f>
        <v>0</v>
      </c>
      <c r="J467" s="30"/>
      <c r="K467" s="38">
        <f t="shared" ref="K467:K482" si="388">$AB$8</f>
        <v>5.6879999999999997</v>
      </c>
      <c r="L467" s="33">
        <f t="shared" ref="L467:L482" si="389">J467*K467</f>
        <v>0</v>
      </c>
      <c r="N467" s="228" t="s">
        <v>93</v>
      </c>
      <c r="O467" s="30"/>
      <c r="P467" s="31"/>
      <c r="Q467" s="33">
        <f t="shared" ref="Q467:Q471" si="390">P467*O467</f>
        <v>0</v>
      </c>
      <c r="R467" s="228" t="s">
        <v>93</v>
      </c>
      <c r="S467" s="30"/>
      <c r="T467" s="30">
        <f t="shared" ref="T467:T482" si="391">$AB$7</f>
        <v>0</v>
      </c>
      <c r="U467" s="36">
        <f t="shared" ref="U467:U482" si="392">T467*S467</f>
        <v>0</v>
      </c>
      <c r="V467" s="30"/>
      <c r="W467" s="38">
        <f t="shared" ref="W467:W482" si="393">$AB$8</f>
        <v>5.6879999999999997</v>
      </c>
      <c r="X467" s="33">
        <f t="shared" ref="X467:X482" si="394">V467*W467</f>
        <v>0</v>
      </c>
    </row>
    <row r="468" spans="1:24" ht="15.75" x14ac:dyDescent="0.25">
      <c r="A468" s="312"/>
      <c r="B468" s="218" t="s">
        <v>42</v>
      </c>
      <c r="C468" s="52"/>
      <c r="D468" s="53"/>
      <c r="E468" s="33">
        <f t="shared" si="385"/>
        <v>0</v>
      </c>
      <c r="F468" s="54"/>
      <c r="G468" s="52"/>
      <c r="H468" s="30">
        <f t="shared" si="386"/>
        <v>0</v>
      </c>
      <c r="I468" s="36">
        <f t="shared" si="387"/>
        <v>0</v>
      </c>
      <c r="J468" s="30"/>
      <c r="K468" s="38">
        <f t="shared" si="388"/>
        <v>5.6879999999999997</v>
      </c>
      <c r="L468" s="33">
        <f t="shared" si="389"/>
        <v>0</v>
      </c>
      <c r="N468" s="218" t="s">
        <v>42</v>
      </c>
      <c r="O468" s="52"/>
      <c r="P468" s="53"/>
      <c r="Q468" s="33">
        <f t="shared" si="390"/>
        <v>0</v>
      </c>
      <c r="R468" s="218" t="s">
        <v>42</v>
      </c>
      <c r="S468" s="52"/>
      <c r="T468" s="30">
        <f t="shared" si="391"/>
        <v>0</v>
      </c>
      <c r="U468" s="36">
        <f t="shared" si="392"/>
        <v>0</v>
      </c>
      <c r="V468" s="30"/>
      <c r="W468" s="38">
        <f t="shared" si="393"/>
        <v>5.6879999999999997</v>
      </c>
      <c r="X468" s="33">
        <f t="shared" si="394"/>
        <v>0</v>
      </c>
    </row>
    <row r="469" spans="1:24" ht="15.75" x14ac:dyDescent="0.25">
      <c r="A469" s="312"/>
      <c r="B469" s="219" t="s">
        <v>44</v>
      </c>
      <c r="C469" s="30"/>
      <c r="D469" s="31"/>
      <c r="E469" s="33">
        <f t="shared" si="385"/>
        <v>0</v>
      </c>
      <c r="F469" s="34"/>
      <c r="G469" s="30"/>
      <c r="H469" s="30">
        <f t="shared" si="386"/>
        <v>0</v>
      </c>
      <c r="I469" s="36">
        <f t="shared" si="387"/>
        <v>0</v>
      </c>
      <c r="J469" s="30"/>
      <c r="K469" s="38">
        <f t="shared" si="388"/>
        <v>5.6879999999999997</v>
      </c>
      <c r="L469" s="33">
        <f t="shared" si="389"/>
        <v>0</v>
      </c>
      <c r="N469" s="219" t="s">
        <v>44</v>
      </c>
      <c r="O469" s="30"/>
      <c r="P469" s="31"/>
      <c r="Q469" s="33">
        <f t="shared" si="390"/>
        <v>0</v>
      </c>
      <c r="R469" s="219" t="s">
        <v>44</v>
      </c>
      <c r="S469" s="30"/>
      <c r="T469" s="30">
        <f t="shared" si="391"/>
        <v>0</v>
      </c>
      <c r="U469" s="36">
        <f t="shared" si="392"/>
        <v>0</v>
      </c>
      <c r="V469" s="30"/>
      <c r="W469" s="38">
        <f t="shared" si="393"/>
        <v>5.6879999999999997</v>
      </c>
      <c r="X469" s="33">
        <f t="shared" si="394"/>
        <v>0</v>
      </c>
    </row>
    <row r="470" spans="1:24" ht="15.75" x14ac:dyDescent="0.25">
      <c r="A470" s="312"/>
      <c r="B470" s="220"/>
      <c r="C470" s="70"/>
      <c r="D470" s="71"/>
      <c r="E470" s="33">
        <f t="shared" si="385"/>
        <v>0</v>
      </c>
      <c r="F470" s="69"/>
      <c r="G470" s="70"/>
      <c r="H470" s="30">
        <f t="shared" si="386"/>
        <v>0</v>
      </c>
      <c r="I470" s="36">
        <f t="shared" si="387"/>
        <v>0</v>
      </c>
      <c r="J470" s="30"/>
      <c r="K470" s="38">
        <f t="shared" si="388"/>
        <v>5.6879999999999997</v>
      </c>
      <c r="L470" s="33">
        <f t="shared" si="389"/>
        <v>0</v>
      </c>
      <c r="N470" s="220"/>
      <c r="O470" s="70"/>
      <c r="P470" s="71"/>
      <c r="Q470" s="33">
        <f t="shared" si="390"/>
        <v>0</v>
      </c>
      <c r="R470" s="220"/>
      <c r="S470" s="70"/>
      <c r="T470" s="30">
        <f t="shared" si="391"/>
        <v>0</v>
      </c>
      <c r="U470" s="36">
        <f t="shared" si="392"/>
        <v>0</v>
      </c>
      <c r="V470" s="30"/>
      <c r="W470" s="38">
        <f t="shared" si="393"/>
        <v>5.6879999999999997</v>
      </c>
      <c r="X470" s="33">
        <f t="shared" si="394"/>
        <v>0</v>
      </c>
    </row>
    <row r="471" spans="1:24" ht="15.75" x14ac:dyDescent="0.25">
      <c r="A471" s="312"/>
      <c r="B471" s="221" t="s">
        <v>46</v>
      </c>
      <c r="C471" s="30"/>
      <c r="D471" s="31"/>
      <c r="E471" s="33">
        <f t="shared" si="385"/>
        <v>0</v>
      </c>
      <c r="F471" s="80"/>
      <c r="G471" s="30"/>
      <c r="H471" s="30">
        <f t="shared" si="386"/>
        <v>0</v>
      </c>
      <c r="I471" s="36">
        <f t="shared" si="387"/>
        <v>0</v>
      </c>
      <c r="J471" s="30"/>
      <c r="K471" s="38">
        <f t="shared" si="388"/>
        <v>5.6879999999999997</v>
      </c>
      <c r="L471" s="33">
        <f t="shared" si="389"/>
        <v>0</v>
      </c>
      <c r="N471" s="221" t="s">
        <v>46</v>
      </c>
      <c r="O471" s="30"/>
      <c r="P471" s="31"/>
      <c r="Q471" s="33">
        <f t="shared" si="390"/>
        <v>0</v>
      </c>
      <c r="R471" s="221" t="s">
        <v>46</v>
      </c>
      <c r="S471" s="30"/>
      <c r="T471" s="30">
        <f t="shared" si="391"/>
        <v>0</v>
      </c>
      <c r="U471" s="36">
        <f t="shared" si="392"/>
        <v>0</v>
      </c>
      <c r="V471" s="30"/>
      <c r="W471" s="38">
        <f t="shared" si="393"/>
        <v>5.6879999999999997</v>
      </c>
      <c r="X471" s="33">
        <f t="shared" si="394"/>
        <v>0</v>
      </c>
    </row>
    <row r="472" spans="1:24" ht="15.75" x14ac:dyDescent="0.25">
      <c r="A472" s="312"/>
      <c r="B472" s="220"/>
      <c r="C472" s="70"/>
      <c r="D472" s="71"/>
      <c r="E472" s="33"/>
      <c r="F472" s="69"/>
      <c r="G472" s="70"/>
      <c r="H472" s="30">
        <f t="shared" si="386"/>
        <v>0</v>
      </c>
      <c r="I472" s="36">
        <f t="shared" si="387"/>
        <v>0</v>
      </c>
      <c r="J472" s="30"/>
      <c r="K472" s="38">
        <f t="shared" si="388"/>
        <v>5.6879999999999997</v>
      </c>
      <c r="L472" s="33">
        <f t="shared" si="389"/>
        <v>0</v>
      </c>
      <c r="N472" s="220"/>
      <c r="O472" s="70"/>
      <c r="P472" s="71"/>
      <c r="Q472" s="33"/>
      <c r="R472" s="69"/>
      <c r="S472" s="70"/>
      <c r="T472" s="30">
        <f t="shared" si="391"/>
        <v>0</v>
      </c>
      <c r="U472" s="36">
        <f t="shared" si="392"/>
        <v>0</v>
      </c>
      <c r="V472" s="30"/>
      <c r="W472" s="38">
        <f t="shared" si="393"/>
        <v>5.6879999999999997</v>
      </c>
      <c r="X472" s="33">
        <f t="shared" si="394"/>
        <v>0</v>
      </c>
    </row>
    <row r="473" spans="1:24" ht="15.75" x14ac:dyDescent="0.25">
      <c r="A473" s="312"/>
      <c r="B473" s="221"/>
      <c r="C473" s="30"/>
      <c r="D473" s="31"/>
      <c r="E473" s="33"/>
      <c r="F473" s="80"/>
      <c r="G473" s="30"/>
      <c r="H473" s="30">
        <f t="shared" si="386"/>
        <v>0</v>
      </c>
      <c r="I473" s="36">
        <f t="shared" si="387"/>
        <v>0</v>
      </c>
      <c r="J473" s="30"/>
      <c r="K473" s="38">
        <f t="shared" si="388"/>
        <v>5.6879999999999997</v>
      </c>
      <c r="L473" s="33">
        <f t="shared" si="389"/>
        <v>0</v>
      </c>
      <c r="N473" s="79"/>
      <c r="O473" s="30"/>
      <c r="P473" s="31"/>
      <c r="Q473" s="33"/>
      <c r="R473" s="80"/>
      <c r="S473" s="30"/>
      <c r="T473" s="30">
        <f t="shared" si="391"/>
        <v>0</v>
      </c>
      <c r="U473" s="36">
        <f t="shared" si="392"/>
        <v>0</v>
      </c>
      <c r="V473" s="30"/>
      <c r="W473" s="38">
        <f t="shared" si="393"/>
        <v>5.6879999999999997</v>
      </c>
      <c r="X473" s="33">
        <f t="shared" si="394"/>
        <v>0</v>
      </c>
    </row>
    <row r="474" spans="1:24" ht="15.75" x14ac:dyDescent="0.25">
      <c r="A474" s="312"/>
      <c r="B474" s="220"/>
      <c r="C474" s="70"/>
      <c r="D474" s="71"/>
      <c r="E474" s="33"/>
      <c r="F474" s="69"/>
      <c r="G474" s="70"/>
      <c r="H474" s="30">
        <f t="shared" si="386"/>
        <v>0</v>
      </c>
      <c r="I474" s="36">
        <f t="shared" si="387"/>
        <v>0</v>
      </c>
      <c r="J474" s="30"/>
      <c r="K474" s="38">
        <f t="shared" si="388"/>
        <v>5.6879999999999997</v>
      </c>
      <c r="L474" s="33">
        <f t="shared" si="389"/>
        <v>0</v>
      </c>
      <c r="N474" s="69"/>
      <c r="O474" s="70"/>
      <c r="P474" s="71"/>
      <c r="Q474" s="33"/>
      <c r="R474" s="69"/>
      <c r="S474" s="70"/>
      <c r="T474" s="30">
        <f t="shared" si="391"/>
        <v>0</v>
      </c>
      <c r="U474" s="36">
        <f t="shared" si="392"/>
        <v>0</v>
      </c>
      <c r="V474" s="30"/>
      <c r="W474" s="38">
        <f t="shared" si="393"/>
        <v>5.6879999999999997</v>
      </c>
      <c r="X474" s="33">
        <f t="shared" si="394"/>
        <v>0</v>
      </c>
    </row>
    <row r="475" spans="1:24" ht="15.75" x14ac:dyDescent="0.25">
      <c r="A475" s="312"/>
      <c r="B475" s="221"/>
      <c r="C475" s="30"/>
      <c r="D475" s="31"/>
      <c r="E475" s="33"/>
      <c r="F475" s="80"/>
      <c r="G475" s="30"/>
      <c r="H475" s="30">
        <f t="shared" si="386"/>
        <v>0</v>
      </c>
      <c r="I475" s="36">
        <f t="shared" si="387"/>
        <v>0</v>
      </c>
      <c r="J475" s="30"/>
      <c r="K475" s="38">
        <f t="shared" si="388"/>
        <v>5.6879999999999997</v>
      </c>
      <c r="L475" s="33">
        <f t="shared" si="389"/>
        <v>0</v>
      </c>
      <c r="N475" s="79"/>
      <c r="O475" s="30"/>
      <c r="P475" s="31"/>
      <c r="Q475" s="33"/>
      <c r="R475" s="80"/>
      <c r="S475" s="30"/>
      <c r="T475" s="30">
        <f t="shared" si="391"/>
        <v>0</v>
      </c>
      <c r="U475" s="36">
        <f t="shared" si="392"/>
        <v>0</v>
      </c>
      <c r="V475" s="30"/>
      <c r="W475" s="38">
        <f t="shared" si="393"/>
        <v>5.6879999999999997</v>
      </c>
      <c r="X475" s="33">
        <f t="shared" si="394"/>
        <v>0</v>
      </c>
    </row>
    <row r="476" spans="1:24" ht="15.75" x14ac:dyDescent="0.25">
      <c r="A476" s="312"/>
      <c r="B476" s="220"/>
      <c r="C476" s="70"/>
      <c r="D476" s="71"/>
      <c r="E476" s="33"/>
      <c r="F476" s="69"/>
      <c r="G476" s="70"/>
      <c r="H476" s="30">
        <f t="shared" si="386"/>
        <v>0</v>
      </c>
      <c r="I476" s="36">
        <f t="shared" si="387"/>
        <v>0</v>
      </c>
      <c r="J476" s="30"/>
      <c r="K476" s="38">
        <f t="shared" si="388"/>
        <v>5.6879999999999997</v>
      </c>
      <c r="L476" s="33">
        <f t="shared" si="389"/>
        <v>0</v>
      </c>
      <c r="N476" s="69"/>
      <c r="O476" s="70"/>
      <c r="P476" s="71"/>
      <c r="Q476" s="33"/>
      <c r="R476" s="69"/>
      <c r="S476" s="70"/>
      <c r="T476" s="30">
        <f t="shared" si="391"/>
        <v>0</v>
      </c>
      <c r="U476" s="36">
        <f t="shared" si="392"/>
        <v>0</v>
      </c>
      <c r="V476" s="30"/>
      <c r="W476" s="38">
        <f t="shared" si="393"/>
        <v>5.6879999999999997</v>
      </c>
      <c r="X476" s="33">
        <f t="shared" si="394"/>
        <v>0</v>
      </c>
    </row>
    <row r="477" spans="1:24" ht="15.75" x14ac:dyDescent="0.25">
      <c r="A477" s="312"/>
      <c r="B477" s="222"/>
      <c r="C477" s="30"/>
      <c r="D477" s="31"/>
      <c r="E477" s="33">
        <f t="shared" ref="E477:E482" si="395">D477*C477</f>
        <v>0</v>
      </c>
      <c r="F477" s="81"/>
      <c r="G477" s="30"/>
      <c r="H477" s="30">
        <f t="shared" si="386"/>
        <v>0</v>
      </c>
      <c r="I477" s="36">
        <f t="shared" si="387"/>
        <v>0</v>
      </c>
      <c r="J477" s="30"/>
      <c r="K477" s="38">
        <f t="shared" si="388"/>
        <v>5.6879999999999997</v>
      </c>
      <c r="L477" s="33">
        <f t="shared" si="389"/>
        <v>0</v>
      </c>
      <c r="N477" s="81"/>
      <c r="O477" s="30"/>
      <c r="P477" s="31"/>
      <c r="Q477" s="33">
        <f t="shared" ref="Q477:Q482" si="396">P477*O477</f>
        <v>0</v>
      </c>
      <c r="R477" s="81"/>
      <c r="S477" s="30"/>
      <c r="T477" s="30">
        <f t="shared" si="391"/>
        <v>0</v>
      </c>
      <c r="U477" s="36">
        <f t="shared" si="392"/>
        <v>0</v>
      </c>
      <c r="V477" s="30"/>
      <c r="W477" s="38">
        <f t="shared" si="393"/>
        <v>5.6879999999999997</v>
      </c>
      <c r="X477" s="33">
        <f t="shared" si="394"/>
        <v>0</v>
      </c>
    </row>
    <row r="478" spans="1:24" ht="15.75" x14ac:dyDescent="0.25">
      <c r="A478" s="312"/>
      <c r="B478" s="220"/>
      <c r="C478" s="70"/>
      <c r="D478" s="71"/>
      <c r="E478" s="33">
        <f t="shared" si="395"/>
        <v>0</v>
      </c>
      <c r="F478" s="69"/>
      <c r="G478" s="70"/>
      <c r="H478" s="30">
        <f t="shared" si="386"/>
        <v>0</v>
      </c>
      <c r="I478" s="36">
        <f t="shared" si="387"/>
        <v>0</v>
      </c>
      <c r="J478" s="30"/>
      <c r="K478" s="38">
        <f t="shared" si="388"/>
        <v>5.6879999999999997</v>
      </c>
      <c r="L478" s="33">
        <f t="shared" si="389"/>
        <v>0</v>
      </c>
      <c r="N478" s="69"/>
      <c r="O478" s="70"/>
      <c r="P478" s="71"/>
      <c r="Q478" s="33">
        <f t="shared" si="396"/>
        <v>0</v>
      </c>
      <c r="R478" s="69"/>
      <c r="S478" s="70"/>
      <c r="T478" s="30">
        <f t="shared" si="391"/>
        <v>0</v>
      </c>
      <c r="U478" s="36">
        <f t="shared" si="392"/>
        <v>0</v>
      </c>
      <c r="V478" s="30"/>
      <c r="W478" s="38">
        <f t="shared" si="393"/>
        <v>5.6879999999999997</v>
      </c>
      <c r="X478" s="33">
        <f t="shared" si="394"/>
        <v>0</v>
      </c>
    </row>
    <row r="479" spans="1:24" ht="15.75" x14ac:dyDescent="0.25">
      <c r="A479" s="312"/>
      <c r="B479" s="222"/>
      <c r="C479" s="30"/>
      <c r="D479" s="31"/>
      <c r="E479" s="33">
        <f t="shared" si="395"/>
        <v>0</v>
      </c>
      <c r="F479" s="81"/>
      <c r="G479" s="30"/>
      <c r="H479" s="30">
        <f t="shared" si="386"/>
        <v>0</v>
      </c>
      <c r="I479" s="36">
        <f t="shared" si="387"/>
        <v>0</v>
      </c>
      <c r="J479" s="30"/>
      <c r="K479" s="38">
        <f t="shared" si="388"/>
        <v>5.6879999999999997</v>
      </c>
      <c r="L479" s="33">
        <f t="shared" si="389"/>
        <v>0</v>
      </c>
      <c r="N479" s="81"/>
      <c r="O479" s="30"/>
      <c r="P479" s="31"/>
      <c r="Q479" s="33">
        <f t="shared" si="396"/>
        <v>0</v>
      </c>
      <c r="R479" s="81"/>
      <c r="S479" s="30"/>
      <c r="T479" s="30">
        <f t="shared" si="391"/>
        <v>0</v>
      </c>
      <c r="U479" s="36">
        <f t="shared" si="392"/>
        <v>0</v>
      </c>
      <c r="V479" s="30"/>
      <c r="W479" s="38">
        <f t="shared" si="393"/>
        <v>5.6879999999999997</v>
      </c>
      <c r="X479" s="33">
        <f t="shared" si="394"/>
        <v>0</v>
      </c>
    </row>
    <row r="480" spans="1:24" ht="15.75" x14ac:dyDescent="0.25">
      <c r="A480" s="312"/>
      <c r="B480" s="220"/>
      <c r="C480" s="70"/>
      <c r="D480" s="71"/>
      <c r="E480" s="33">
        <f t="shared" si="395"/>
        <v>0</v>
      </c>
      <c r="F480" s="88"/>
      <c r="G480" s="52"/>
      <c r="H480" s="30">
        <f t="shared" si="386"/>
        <v>0</v>
      </c>
      <c r="I480" s="36">
        <f t="shared" si="387"/>
        <v>0</v>
      </c>
      <c r="J480" s="30"/>
      <c r="K480" s="38">
        <f t="shared" si="388"/>
        <v>5.6879999999999997</v>
      </c>
      <c r="L480" s="33">
        <f t="shared" si="389"/>
        <v>0</v>
      </c>
      <c r="N480" s="69"/>
      <c r="O480" s="70"/>
      <c r="P480" s="71"/>
      <c r="Q480" s="33">
        <f t="shared" si="396"/>
        <v>0</v>
      </c>
      <c r="R480" s="88"/>
      <c r="S480" s="52"/>
      <c r="T480" s="30">
        <f t="shared" si="391"/>
        <v>0</v>
      </c>
      <c r="U480" s="36">
        <f t="shared" si="392"/>
        <v>0</v>
      </c>
      <c r="V480" s="30"/>
      <c r="W480" s="38">
        <f t="shared" si="393"/>
        <v>5.6879999999999997</v>
      </c>
      <c r="X480" s="33">
        <f t="shared" si="394"/>
        <v>0</v>
      </c>
    </row>
    <row r="481" spans="1:24" ht="15.75" x14ac:dyDescent="0.25">
      <c r="A481" s="312"/>
      <c r="B481" s="222"/>
      <c r="C481" s="30"/>
      <c r="D481" s="31"/>
      <c r="E481" s="33">
        <f t="shared" si="395"/>
        <v>0</v>
      </c>
      <c r="F481" s="90"/>
      <c r="G481" s="30"/>
      <c r="H481" s="30">
        <f t="shared" si="386"/>
        <v>0</v>
      </c>
      <c r="I481" s="36">
        <f t="shared" si="387"/>
        <v>0</v>
      </c>
      <c r="J481" s="30"/>
      <c r="K481" s="38">
        <f t="shared" si="388"/>
        <v>5.6879999999999997</v>
      </c>
      <c r="L481" s="33">
        <f t="shared" si="389"/>
        <v>0</v>
      </c>
      <c r="N481" s="81"/>
      <c r="O481" s="30"/>
      <c r="P481" s="31"/>
      <c r="Q481" s="33">
        <f t="shared" si="396"/>
        <v>0</v>
      </c>
      <c r="R481" s="90"/>
      <c r="S481" s="30"/>
      <c r="T481" s="30">
        <f t="shared" si="391"/>
        <v>0</v>
      </c>
      <c r="U481" s="36">
        <f t="shared" si="392"/>
        <v>0</v>
      </c>
      <c r="V481" s="30"/>
      <c r="W481" s="38">
        <f t="shared" si="393"/>
        <v>5.6879999999999997</v>
      </c>
      <c r="X481" s="33">
        <f t="shared" si="394"/>
        <v>0</v>
      </c>
    </row>
    <row r="482" spans="1:24" ht="15.75" x14ac:dyDescent="0.25">
      <c r="A482" s="312"/>
      <c r="B482" s="220"/>
      <c r="C482" s="70"/>
      <c r="D482" s="71"/>
      <c r="E482" s="95">
        <f t="shared" si="395"/>
        <v>0</v>
      </c>
      <c r="F482" s="69"/>
      <c r="G482" s="70"/>
      <c r="H482" s="30">
        <f t="shared" si="386"/>
        <v>0</v>
      </c>
      <c r="I482" s="36">
        <f t="shared" si="387"/>
        <v>0</v>
      </c>
      <c r="J482" s="30"/>
      <c r="K482" s="38">
        <f t="shared" si="388"/>
        <v>5.6879999999999997</v>
      </c>
      <c r="L482" s="33">
        <f t="shared" si="389"/>
        <v>0</v>
      </c>
      <c r="N482" s="69"/>
      <c r="O482" s="70"/>
      <c r="P482" s="71"/>
      <c r="Q482" s="95">
        <f t="shared" si="396"/>
        <v>0</v>
      </c>
      <c r="R482" s="69"/>
      <c r="S482" s="70"/>
      <c r="T482" s="30">
        <f t="shared" si="391"/>
        <v>0</v>
      </c>
      <c r="U482" s="36">
        <f t="shared" si="392"/>
        <v>0</v>
      </c>
      <c r="V482" s="30"/>
      <c r="W482" s="38">
        <f t="shared" si="393"/>
        <v>5.6879999999999997</v>
      </c>
      <c r="X482" s="33">
        <f t="shared" si="394"/>
        <v>0</v>
      </c>
    </row>
    <row r="483" spans="1:24" x14ac:dyDescent="0.25">
      <c r="A483" s="312"/>
      <c r="B483" s="214" t="s">
        <v>96</v>
      </c>
      <c r="C483" s="22"/>
      <c r="D483" s="22"/>
      <c r="E483" s="23"/>
      <c r="F483" s="24"/>
      <c r="G483" s="22"/>
      <c r="H483" s="22"/>
      <c r="I483" s="22"/>
      <c r="J483" s="22"/>
      <c r="K483" s="22"/>
      <c r="L483" s="23"/>
      <c r="N483" s="194" t="s">
        <v>96</v>
      </c>
      <c r="O483" s="25"/>
      <c r="P483" s="25"/>
      <c r="Q483" s="26"/>
      <c r="R483" s="27"/>
      <c r="S483" s="25"/>
      <c r="T483" s="25"/>
      <c r="U483" s="25"/>
      <c r="V483" s="25"/>
      <c r="W483" s="25"/>
      <c r="X483" s="26"/>
    </row>
    <row r="484" spans="1:24" ht="15.75" x14ac:dyDescent="0.25">
      <c r="A484" s="312"/>
      <c r="B484" s="224" t="s">
        <v>92</v>
      </c>
      <c r="C484" s="99"/>
      <c r="D484" s="100"/>
      <c r="E484" s="101">
        <f t="shared" ref="E484:E498" si="397">D484*C484</f>
        <v>0</v>
      </c>
      <c r="F484" s="98"/>
      <c r="G484" s="99"/>
      <c r="H484" s="30">
        <f t="shared" ref="H484:H498" si="398">$AB$7</f>
        <v>0</v>
      </c>
      <c r="I484" s="36">
        <f t="shared" ref="I484:I498" si="399">H484*G484</f>
        <v>0</v>
      </c>
      <c r="J484" s="30"/>
      <c r="K484" s="38">
        <f t="shared" ref="K484:K498" si="400">$AB$8</f>
        <v>5.6879999999999997</v>
      </c>
      <c r="L484" s="33">
        <f t="shared" ref="L484:L498" si="401">J484*K484</f>
        <v>0</v>
      </c>
      <c r="N484" s="224" t="s">
        <v>92</v>
      </c>
      <c r="O484" s="99"/>
      <c r="P484" s="100"/>
      <c r="Q484" s="101">
        <f t="shared" ref="Q484:Q498" si="402">P484*O484</f>
        <v>0</v>
      </c>
      <c r="R484" s="224" t="s">
        <v>92</v>
      </c>
      <c r="S484" s="99"/>
      <c r="T484" s="30">
        <f t="shared" ref="T484:T498" si="403">$AB$7</f>
        <v>0</v>
      </c>
      <c r="U484" s="36">
        <f t="shared" ref="U484:U498" si="404">T484*S484</f>
        <v>0</v>
      </c>
      <c r="V484" s="30"/>
      <c r="W484" s="38">
        <f t="shared" ref="W484:W498" si="405">$AB$8</f>
        <v>5.6879999999999997</v>
      </c>
      <c r="X484" s="33">
        <f t="shared" ref="X484:X498" si="406">V484*W484</f>
        <v>0</v>
      </c>
    </row>
    <row r="485" spans="1:24" ht="15.75" x14ac:dyDescent="0.25">
      <c r="A485" s="312"/>
      <c r="B485" s="260" t="s">
        <v>164</v>
      </c>
      <c r="C485" s="30">
        <v>2</v>
      </c>
      <c r="D485" s="31">
        <v>14.22</v>
      </c>
      <c r="E485" s="33">
        <f t="shared" si="397"/>
        <v>28.44</v>
      </c>
      <c r="F485" s="261" t="s">
        <v>164</v>
      </c>
      <c r="G485" s="30"/>
      <c r="H485" s="30">
        <f t="shared" si="398"/>
        <v>0</v>
      </c>
      <c r="I485" s="36">
        <f t="shared" si="399"/>
        <v>0</v>
      </c>
      <c r="J485" s="30">
        <v>3</v>
      </c>
      <c r="K485" s="38">
        <f t="shared" si="400"/>
        <v>5.6879999999999997</v>
      </c>
      <c r="L485" s="33">
        <f t="shared" si="401"/>
        <v>17.064</v>
      </c>
      <c r="N485" s="228" t="s">
        <v>93</v>
      </c>
      <c r="O485" s="30"/>
      <c r="P485" s="31"/>
      <c r="Q485" s="33">
        <f t="shared" si="402"/>
        <v>0</v>
      </c>
      <c r="R485" s="228" t="s">
        <v>93</v>
      </c>
      <c r="S485" s="30"/>
      <c r="T485" s="30">
        <f t="shared" si="403"/>
        <v>0</v>
      </c>
      <c r="U485" s="36">
        <f t="shared" si="404"/>
        <v>0</v>
      </c>
      <c r="V485" s="30"/>
      <c r="W485" s="38">
        <f t="shared" si="405"/>
        <v>5.6879999999999997</v>
      </c>
      <c r="X485" s="33">
        <f t="shared" si="406"/>
        <v>0</v>
      </c>
    </row>
    <row r="486" spans="1:24" ht="15.75" x14ac:dyDescent="0.25">
      <c r="A486" s="312"/>
      <c r="B486" s="259" t="s">
        <v>165</v>
      </c>
      <c r="C486" s="30">
        <v>2</v>
      </c>
      <c r="D486" s="31">
        <v>14.22</v>
      </c>
      <c r="E486" s="33">
        <f t="shared" si="397"/>
        <v>28.44</v>
      </c>
      <c r="F486" s="262" t="s">
        <v>165</v>
      </c>
      <c r="G486" s="70"/>
      <c r="H486" s="30">
        <f t="shared" si="398"/>
        <v>0</v>
      </c>
      <c r="I486" s="36">
        <f t="shared" si="399"/>
        <v>0</v>
      </c>
      <c r="J486" s="30">
        <v>3</v>
      </c>
      <c r="K486" s="38">
        <f t="shared" si="400"/>
        <v>5.6879999999999997</v>
      </c>
      <c r="L486" s="33">
        <f t="shared" si="401"/>
        <v>17.064</v>
      </c>
      <c r="N486" s="220"/>
      <c r="O486" s="70"/>
      <c r="P486" s="71"/>
      <c r="Q486" s="33">
        <f t="shared" si="402"/>
        <v>0</v>
      </c>
      <c r="R486" s="220"/>
      <c r="S486" s="70"/>
      <c r="T486" s="30">
        <f t="shared" si="403"/>
        <v>0</v>
      </c>
      <c r="U486" s="36">
        <f t="shared" si="404"/>
        <v>0</v>
      </c>
      <c r="V486" s="30"/>
      <c r="W486" s="38">
        <f t="shared" si="405"/>
        <v>5.6879999999999997</v>
      </c>
      <c r="X486" s="33">
        <f t="shared" si="406"/>
        <v>0</v>
      </c>
    </row>
    <row r="487" spans="1:24" ht="15.75" x14ac:dyDescent="0.25">
      <c r="A487" s="312"/>
      <c r="B487" s="228" t="s">
        <v>94</v>
      </c>
      <c r="C487" s="30"/>
      <c r="D487" s="31"/>
      <c r="E487" s="33">
        <f t="shared" si="397"/>
        <v>0</v>
      </c>
      <c r="F487" s="259" t="s">
        <v>175</v>
      </c>
      <c r="G487" s="30"/>
      <c r="H487" s="30">
        <f t="shared" si="398"/>
        <v>0</v>
      </c>
      <c r="I487" s="36">
        <f t="shared" si="399"/>
        <v>0</v>
      </c>
      <c r="J487" s="30">
        <v>3</v>
      </c>
      <c r="K487" s="38">
        <f t="shared" si="400"/>
        <v>5.6879999999999997</v>
      </c>
      <c r="L487" s="33">
        <f t="shared" si="401"/>
        <v>17.064</v>
      </c>
      <c r="N487" s="228" t="s">
        <v>94</v>
      </c>
      <c r="O487" s="30"/>
      <c r="P487" s="31"/>
      <c r="Q487" s="33">
        <f t="shared" si="402"/>
        <v>0</v>
      </c>
      <c r="R487" s="228" t="s">
        <v>94</v>
      </c>
      <c r="S487" s="30"/>
      <c r="T487" s="30">
        <f t="shared" si="403"/>
        <v>0</v>
      </c>
      <c r="U487" s="36">
        <f t="shared" si="404"/>
        <v>0</v>
      </c>
      <c r="V487" s="30"/>
      <c r="W487" s="38">
        <f t="shared" si="405"/>
        <v>5.6879999999999997</v>
      </c>
      <c r="X487" s="33">
        <f t="shared" si="406"/>
        <v>0</v>
      </c>
    </row>
    <row r="488" spans="1:24" ht="15.75" x14ac:dyDescent="0.25">
      <c r="A488" s="312"/>
      <c r="B488" s="259" t="s">
        <v>175</v>
      </c>
      <c r="C488" s="52">
        <v>2</v>
      </c>
      <c r="D488" s="53">
        <v>14.22</v>
      </c>
      <c r="E488" s="33">
        <f t="shared" si="397"/>
        <v>28.44</v>
      </c>
      <c r="F488" s="102"/>
      <c r="G488" s="52"/>
      <c r="H488" s="30">
        <f t="shared" si="398"/>
        <v>0</v>
      </c>
      <c r="I488" s="36">
        <f t="shared" si="399"/>
        <v>0</v>
      </c>
      <c r="J488" s="30"/>
      <c r="K488" s="38">
        <f t="shared" si="400"/>
        <v>5.6879999999999997</v>
      </c>
      <c r="L488" s="33">
        <f t="shared" si="401"/>
        <v>0</v>
      </c>
      <c r="N488" s="102"/>
      <c r="O488" s="52"/>
      <c r="P488" s="53"/>
      <c r="Q488" s="33">
        <f t="shared" si="402"/>
        <v>0</v>
      </c>
      <c r="R488" s="102"/>
      <c r="S488" s="52"/>
      <c r="T488" s="30">
        <f t="shared" si="403"/>
        <v>0</v>
      </c>
      <c r="U488" s="36">
        <f t="shared" si="404"/>
        <v>0</v>
      </c>
      <c r="V488" s="30"/>
      <c r="W488" s="38">
        <f t="shared" si="405"/>
        <v>5.6879999999999997</v>
      </c>
      <c r="X488" s="33">
        <f t="shared" si="406"/>
        <v>0</v>
      </c>
    </row>
    <row r="489" spans="1:24" ht="15.75" x14ac:dyDescent="0.25">
      <c r="A489" s="312"/>
      <c r="B489" s="230"/>
      <c r="C489" s="104"/>
      <c r="D489" s="105"/>
      <c r="E489" s="33">
        <f t="shared" si="397"/>
        <v>0</v>
      </c>
      <c r="F489" s="103"/>
      <c r="G489" s="104"/>
      <c r="H489" s="30">
        <f t="shared" si="398"/>
        <v>0</v>
      </c>
      <c r="I489" s="36">
        <f t="shared" si="399"/>
        <v>0</v>
      </c>
      <c r="J489" s="30"/>
      <c r="K489" s="38">
        <f t="shared" si="400"/>
        <v>5.6879999999999997</v>
      </c>
      <c r="L489" s="33">
        <f t="shared" si="401"/>
        <v>0</v>
      </c>
      <c r="N489" s="103"/>
      <c r="O489" s="104"/>
      <c r="P489" s="105"/>
      <c r="Q489" s="33">
        <f t="shared" si="402"/>
        <v>0</v>
      </c>
      <c r="R489" s="103"/>
      <c r="S489" s="104"/>
      <c r="T489" s="30">
        <f t="shared" si="403"/>
        <v>0</v>
      </c>
      <c r="U489" s="36">
        <f t="shared" si="404"/>
        <v>0</v>
      </c>
      <c r="V489" s="30"/>
      <c r="W489" s="38">
        <f t="shared" si="405"/>
        <v>5.6879999999999997</v>
      </c>
      <c r="X489" s="33">
        <f t="shared" si="406"/>
        <v>0</v>
      </c>
    </row>
    <row r="490" spans="1:24" ht="15.75" x14ac:dyDescent="0.25">
      <c r="A490" s="312"/>
      <c r="B490" s="220"/>
      <c r="C490" s="70"/>
      <c r="D490" s="71"/>
      <c r="E490" s="33">
        <f t="shared" si="397"/>
        <v>0</v>
      </c>
      <c r="F490" s="69"/>
      <c r="G490" s="70"/>
      <c r="H490" s="30">
        <f t="shared" si="398"/>
        <v>0</v>
      </c>
      <c r="I490" s="36">
        <f t="shared" si="399"/>
        <v>0</v>
      </c>
      <c r="J490" s="30"/>
      <c r="K490" s="38">
        <f t="shared" si="400"/>
        <v>5.6879999999999997</v>
      </c>
      <c r="L490" s="33">
        <f t="shared" si="401"/>
        <v>0</v>
      </c>
      <c r="N490" s="69"/>
      <c r="O490" s="70"/>
      <c r="P490" s="71"/>
      <c r="Q490" s="33">
        <f t="shared" si="402"/>
        <v>0</v>
      </c>
      <c r="R490" s="69"/>
      <c r="S490" s="70"/>
      <c r="T490" s="30">
        <f t="shared" si="403"/>
        <v>0</v>
      </c>
      <c r="U490" s="36">
        <f t="shared" si="404"/>
        <v>0</v>
      </c>
      <c r="V490" s="30"/>
      <c r="W490" s="38">
        <f t="shared" si="405"/>
        <v>5.6879999999999997</v>
      </c>
      <c r="X490" s="33">
        <f t="shared" si="406"/>
        <v>0</v>
      </c>
    </row>
    <row r="491" spans="1:24" ht="15.75" x14ac:dyDescent="0.25">
      <c r="A491" s="312"/>
      <c r="B491" s="230"/>
      <c r="C491" s="104"/>
      <c r="D491" s="105"/>
      <c r="E491" s="33">
        <f t="shared" si="397"/>
        <v>0</v>
      </c>
      <c r="F491" s="103"/>
      <c r="G491" s="104"/>
      <c r="H491" s="30">
        <f t="shared" si="398"/>
        <v>0</v>
      </c>
      <c r="I491" s="36">
        <f t="shared" si="399"/>
        <v>0</v>
      </c>
      <c r="J491" s="30"/>
      <c r="K491" s="38">
        <f t="shared" si="400"/>
        <v>5.6879999999999997</v>
      </c>
      <c r="L491" s="33">
        <f t="shared" si="401"/>
        <v>0</v>
      </c>
      <c r="N491" s="103"/>
      <c r="O491" s="104"/>
      <c r="P491" s="105"/>
      <c r="Q491" s="33">
        <f t="shared" si="402"/>
        <v>0</v>
      </c>
      <c r="R491" s="103"/>
      <c r="S491" s="104"/>
      <c r="T491" s="30">
        <f t="shared" si="403"/>
        <v>0</v>
      </c>
      <c r="U491" s="36">
        <f t="shared" si="404"/>
        <v>0</v>
      </c>
      <c r="V491" s="30"/>
      <c r="W491" s="38">
        <f t="shared" si="405"/>
        <v>5.6879999999999997</v>
      </c>
      <c r="X491" s="33">
        <f t="shared" si="406"/>
        <v>0</v>
      </c>
    </row>
    <row r="492" spans="1:24" ht="15.75" x14ac:dyDescent="0.25">
      <c r="A492" s="312"/>
      <c r="B492" s="220"/>
      <c r="C492" s="70"/>
      <c r="D492" s="71"/>
      <c r="E492" s="33">
        <f t="shared" si="397"/>
        <v>0</v>
      </c>
      <c r="F492" s="69"/>
      <c r="G492" s="70"/>
      <c r="H492" s="30">
        <f t="shared" si="398"/>
        <v>0</v>
      </c>
      <c r="I492" s="36">
        <f t="shared" si="399"/>
        <v>0</v>
      </c>
      <c r="J492" s="30"/>
      <c r="K492" s="38">
        <f t="shared" si="400"/>
        <v>5.6879999999999997</v>
      </c>
      <c r="L492" s="33">
        <f t="shared" si="401"/>
        <v>0</v>
      </c>
      <c r="N492" s="69"/>
      <c r="O492" s="70"/>
      <c r="P492" s="71"/>
      <c r="Q492" s="33">
        <f t="shared" si="402"/>
        <v>0</v>
      </c>
      <c r="R492" s="69"/>
      <c r="S492" s="70"/>
      <c r="T492" s="30">
        <f t="shared" si="403"/>
        <v>0</v>
      </c>
      <c r="U492" s="36">
        <f t="shared" si="404"/>
        <v>0</v>
      </c>
      <c r="V492" s="30"/>
      <c r="W492" s="38">
        <f t="shared" si="405"/>
        <v>5.6879999999999997</v>
      </c>
      <c r="X492" s="33">
        <f t="shared" si="406"/>
        <v>0</v>
      </c>
    </row>
    <row r="493" spans="1:24" ht="15.75" x14ac:dyDescent="0.25">
      <c r="A493" s="312"/>
      <c r="B493" s="230"/>
      <c r="C493" s="104"/>
      <c r="D493" s="105"/>
      <c r="E493" s="33">
        <f t="shared" si="397"/>
        <v>0</v>
      </c>
      <c r="F493" s="103"/>
      <c r="G493" s="104"/>
      <c r="H493" s="30">
        <f t="shared" si="398"/>
        <v>0</v>
      </c>
      <c r="I493" s="36">
        <f t="shared" si="399"/>
        <v>0</v>
      </c>
      <c r="J493" s="30"/>
      <c r="K493" s="38">
        <f t="shared" si="400"/>
        <v>5.6879999999999997</v>
      </c>
      <c r="L493" s="33">
        <f t="shared" si="401"/>
        <v>0</v>
      </c>
      <c r="N493" s="103"/>
      <c r="O493" s="104"/>
      <c r="P493" s="105"/>
      <c r="Q493" s="33">
        <f t="shared" si="402"/>
        <v>0</v>
      </c>
      <c r="R493" s="103"/>
      <c r="S493" s="104"/>
      <c r="T493" s="30">
        <f t="shared" si="403"/>
        <v>0</v>
      </c>
      <c r="U493" s="36">
        <f t="shared" si="404"/>
        <v>0</v>
      </c>
      <c r="V493" s="30"/>
      <c r="W493" s="38">
        <f t="shared" si="405"/>
        <v>5.6879999999999997</v>
      </c>
      <c r="X493" s="33">
        <f t="shared" si="406"/>
        <v>0</v>
      </c>
    </row>
    <row r="494" spans="1:24" ht="15.75" x14ac:dyDescent="0.25">
      <c r="A494" s="312"/>
      <c r="B494" s="220"/>
      <c r="C494" s="70"/>
      <c r="D494" s="71"/>
      <c r="E494" s="33">
        <f t="shared" si="397"/>
        <v>0</v>
      </c>
      <c r="F494" s="69"/>
      <c r="G494" s="70"/>
      <c r="H494" s="30">
        <f t="shared" si="398"/>
        <v>0</v>
      </c>
      <c r="I494" s="36">
        <f t="shared" si="399"/>
        <v>0</v>
      </c>
      <c r="J494" s="30"/>
      <c r="K494" s="38">
        <f t="shared" si="400"/>
        <v>5.6879999999999997</v>
      </c>
      <c r="L494" s="33">
        <f t="shared" si="401"/>
        <v>0</v>
      </c>
      <c r="N494" s="69"/>
      <c r="O494" s="70"/>
      <c r="P494" s="71"/>
      <c r="Q494" s="33">
        <f t="shared" si="402"/>
        <v>0</v>
      </c>
      <c r="R494" s="69"/>
      <c r="S494" s="70"/>
      <c r="T494" s="30">
        <f t="shared" si="403"/>
        <v>0</v>
      </c>
      <c r="U494" s="36">
        <f t="shared" si="404"/>
        <v>0</v>
      </c>
      <c r="V494" s="30"/>
      <c r="W494" s="38">
        <f t="shared" si="405"/>
        <v>5.6879999999999997</v>
      </c>
      <c r="X494" s="33">
        <f t="shared" si="406"/>
        <v>0</v>
      </c>
    </row>
    <row r="495" spans="1:24" ht="15.75" x14ac:dyDescent="0.25">
      <c r="A495" s="312"/>
      <c r="B495" s="230"/>
      <c r="C495" s="104"/>
      <c r="D495" s="105"/>
      <c r="E495" s="33">
        <f t="shared" si="397"/>
        <v>0</v>
      </c>
      <c r="F495" s="103"/>
      <c r="G495" s="104"/>
      <c r="H495" s="30">
        <f t="shared" si="398"/>
        <v>0</v>
      </c>
      <c r="I495" s="36">
        <f t="shared" si="399"/>
        <v>0</v>
      </c>
      <c r="J495" s="30"/>
      <c r="K495" s="38">
        <f t="shared" si="400"/>
        <v>5.6879999999999997</v>
      </c>
      <c r="L495" s="33">
        <f t="shared" si="401"/>
        <v>0</v>
      </c>
      <c r="N495" s="103"/>
      <c r="O495" s="104"/>
      <c r="P495" s="105"/>
      <c r="Q495" s="33">
        <f t="shared" si="402"/>
        <v>0</v>
      </c>
      <c r="R495" s="103"/>
      <c r="S495" s="104"/>
      <c r="T495" s="30">
        <f t="shared" si="403"/>
        <v>0</v>
      </c>
      <c r="U495" s="36">
        <f t="shared" si="404"/>
        <v>0</v>
      </c>
      <c r="V495" s="30"/>
      <c r="W495" s="38">
        <f t="shared" si="405"/>
        <v>5.6879999999999997</v>
      </c>
      <c r="X495" s="33">
        <f t="shared" si="406"/>
        <v>0</v>
      </c>
    </row>
    <row r="496" spans="1:24" ht="15.75" x14ac:dyDescent="0.25">
      <c r="A496" s="312"/>
      <c r="B496" s="220"/>
      <c r="C496" s="70"/>
      <c r="D496" s="71"/>
      <c r="E496" s="33">
        <f t="shared" si="397"/>
        <v>0</v>
      </c>
      <c r="F496" s="69"/>
      <c r="G496" s="70"/>
      <c r="H496" s="30">
        <f t="shared" si="398"/>
        <v>0</v>
      </c>
      <c r="I496" s="36">
        <f t="shared" si="399"/>
        <v>0</v>
      </c>
      <c r="J496" s="30"/>
      <c r="K496" s="38">
        <f t="shared" si="400"/>
        <v>5.6879999999999997</v>
      </c>
      <c r="L496" s="33">
        <f t="shared" si="401"/>
        <v>0</v>
      </c>
      <c r="N496" s="69"/>
      <c r="O496" s="70"/>
      <c r="P496" s="71"/>
      <c r="Q496" s="33">
        <f t="shared" si="402"/>
        <v>0</v>
      </c>
      <c r="R496" s="69"/>
      <c r="S496" s="70"/>
      <c r="T496" s="30">
        <f t="shared" si="403"/>
        <v>0</v>
      </c>
      <c r="U496" s="36">
        <f t="shared" si="404"/>
        <v>0</v>
      </c>
      <c r="V496" s="30"/>
      <c r="W496" s="38">
        <f t="shared" si="405"/>
        <v>5.6879999999999997</v>
      </c>
      <c r="X496" s="33">
        <f t="shared" si="406"/>
        <v>0</v>
      </c>
    </row>
    <row r="497" spans="1:24" ht="15.75" x14ac:dyDescent="0.25">
      <c r="A497" s="312"/>
      <c r="B497" s="230"/>
      <c r="C497" s="104"/>
      <c r="D497" s="105"/>
      <c r="E497" s="33">
        <f t="shared" si="397"/>
        <v>0</v>
      </c>
      <c r="F497" s="103"/>
      <c r="G497" s="104"/>
      <c r="H497" s="30">
        <f t="shared" si="398"/>
        <v>0</v>
      </c>
      <c r="I497" s="36">
        <f t="shared" si="399"/>
        <v>0</v>
      </c>
      <c r="J497" s="30"/>
      <c r="K497" s="38">
        <f t="shared" si="400"/>
        <v>5.6879999999999997</v>
      </c>
      <c r="L497" s="33">
        <f t="shared" si="401"/>
        <v>0</v>
      </c>
      <c r="N497" s="103"/>
      <c r="O497" s="104"/>
      <c r="P497" s="105"/>
      <c r="Q497" s="33">
        <f t="shared" si="402"/>
        <v>0</v>
      </c>
      <c r="R497" s="103"/>
      <c r="S497" s="104"/>
      <c r="T497" s="30">
        <f t="shared" si="403"/>
        <v>0</v>
      </c>
      <c r="U497" s="36">
        <f t="shared" si="404"/>
        <v>0</v>
      </c>
      <c r="V497" s="30"/>
      <c r="W497" s="38">
        <f t="shared" si="405"/>
        <v>5.6879999999999997</v>
      </c>
      <c r="X497" s="33">
        <f t="shared" si="406"/>
        <v>0</v>
      </c>
    </row>
    <row r="498" spans="1:24" ht="15.75" x14ac:dyDescent="0.25">
      <c r="A498" s="312"/>
      <c r="B498" s="220"/>
      <c r="C498" s="70"/>
      <c r="D498" s="71"/>
      <c r="E498" s="95">
        <f t="shared" si="397"/>
        <v>0</v>
      </c>
      <c r="F498" s="69"/>
      <c r="G498" s="70"/>
      <c r="H498" s="30">
        <f t="shared" si="398"/>
        <v>0</v>
      </c>
      <c r="I498" s="36">
        <f t="shared" si="399"/>
        <v>0</v>
      </c>
      <c r="J498" s="30"/>
      <c r="K498" s="38">
        <f t="shared" si="400"/>
        <v>5.6879999999999997</v>
      </c>
      <c r="L498" s="33">
        <f t="shared" si="401"/>
        <v>0</v>
      </c>
      <c r="N498" s="69"/>
      <c r="O498" s="70"/>
      <c r="P498" s="71"/>
      <c r="Q498" s="95">
        <f t="shared" si="402"/>
        <v>0</v>
      </c>
      <c r="R498" s="69"/>
      <c r="S498" s="70"/>
      <c r="T498" s="30">
        <f t="shared" si="403"/>
        <v>0</v>
      </c>
      <c r="U498" s="36">
        <f t="shared" si="404"/>
        <v>0</v>
      </c>
      <c r="V498" s="30"/>
      <c r="W498" s="38">
        <f t="shared" si="405"/>
        <v>5.6879999999999997</v>
      </c>
      <c r="X498" s="33">
        <f t="shared" si="406"/>
        <v>0</v>
      </c>
    </row>
    <row r="499" spans="1:24" x14ac:dyDescent="0.25">
      <c r="A499" s="312"/>
      <c r="B499" s="214" t="s">
        <v>97</v>
      </c>
      <c r="C499" s="22"/>
      <c r="D499" s="22"/>
      <c r="E499" s="23"/>
      <c r="F499" s="24"/>
      <c r="G499" s="22"/>
      <c r="H499" s="22"/>
      <c r="I499" s="22"/>
      <c r="J499" s="22"/>
      <c r="K499" s="22"/>
      <c r="L499" s="23"/>
      <c r="N499" s="194" t="s">
        <v>97</v>
      </c>
      <c r="O499" s="25"/>
      <c r="P499" s="25"/>
      <c r="Q499" s="26"/>
      <c r="R499" s="27"/>
      <c r="S499" s="25"/>
      <c r="T499" s="25"/>
      <c r="U499" s="25"/>
      <c r="V499" s="25"/>
      <c r="W499" s="25"/>
      <c r="X499" s="26"/>
    </row>
    <row r="500" spans="1:24" ht="15.75" x14ac:dyDescent="0.25">
      <c r="A500" s="312"/>
      <c r="B500" s="267" t="s">
        <v>178</v>
      </c>
      <c r="C500" s="107">
        <f>Production_Revenue!K31</f>
        <v>880</v>
      </c>
      <c r="D500" s="108">
        <v>0.01</v>
      </c>
      <c r="E500" s="101">
        <f t="shared" ref="E500:E502" si="407">D500*C500</f>
        <v>8.8000000000000007</v>
      </c>
      <c r="F500" s="109" t="s">
        <v>51</v>
      </c>
      <c r="G500" s="107"/>
      <c r="H500" s="30">
        <f t="shared" ref="H500:H502" si="408">$AB$7</f>
        <v>0</v>
      </c>
      <c r="I500" s="36">
        <f t="shared" ref="I500:I502" si="409">H500*G500</f>
        <v>0</v>
      </c>
      <c r="J500" s="30"/>
      <c r="K500" s="38">
        <f t="shared" ref="K500:K502" si="410">$AB$8</f>
        <v>5.6879999999999997</v>
      </c>
      <c r="L500" s="33">
        <f t="shared" ref="L500:L502" si="411">J500*K500</f>
        <v>0</v>
      </c>
      <c r="N500" s="267" t="s">
        <v>178</v>
      </c>
      <c r="O500" s="107">
        <f>Production_Revenue!K32</f>
        <v>880</v>
      </c>
      <c r="P500" s="108">
        <v>0.01</v>
      </c>
      <c r="Q500" s="101">
        <f t="shared" ref="Q500:Q502" si="412">P500*O500</f>
        <v>8.8000000000000007</v>
      </c>
      <c r="R500" s="231" t="s">
        <v>98</v>
      </c>
      <c r="S500" s="107"/>
      <c r="T500" s="30">
        <f t="shared" ref="T500:T502" si="413">$AB$7</f>
        <v>0</v>
      </c>
      <c r="U500" s="36">
        <f t="shared" ref="U500:U502" si="414">T500*S500</f>
        <v>0</v>
      </c>
      <c r="V500" s="30"/>
      <c r="W500" s="38">
        <f t="shared" ref="W500:W502" si="415">$AB$8</f>
        <v>5.6879999999999997</v>
      </c>
      <c r="X500" s="33">
        <f t="shared" ref="X500:X502" si="416">V500*W500</f>
        <v>0</v>
      </c>
    </row>
    <row r="501" spans="1:24" ht="15.75" x14ac:dyDescent="0.25">
      <c r="A501" s="312"/>
      <c r="B501" s="232" t="s">
        <v>99</v>
      </c>
      <c r="C501" s="70"/>
      <c r="D501" s="71"/>
      <c r="E501" s="33">
        <f t="shared" si="407"/>
        <v>0</v>
      </c>
      <c r="F501" s="69"/>
      <c r="G501" s="70"/>
      <c r="H501" s="30">
        <f t="shared" si="408"/>
        <v>0</v>
      </c>
      <c r="I501" s="36">
        <f t="shared" si="409"/>
        <v>0</v>
      </c>
      <c r="J501" s="30"/>
      <c r="K501" s="38">
        <f t="shared" si="410"/>
        <v>5.6879999999999997</v>
      </c>
      <c r="L501" s="33">
        <f t="shared" si="411"/>
        <v>0</v>
      </c>
      <c r="N501" s="232" t="s">
        <v>99</v>
      </c>
      <c r="O501" s="70"/>
      <c r="P501" s="71"/>
      <c r="Q501" s="33">
        <f t="shared" si="412"/>
        <v>0</v>
      </c>
      <c r="R501" s="232" t="s">
        <v>99</v>
      </c>
      <c r="S501" s="70"/>
      <c r="T501" s="30">
        <f t="shared" si="413"/>
        <v>0</v>
      </c>
      <c r="U501" s="36">
        <f t="shared" si="414"/>
        <v>0</v>
      </c>
      <c r="V501" s="30"/>
      <c r="W501" s="38">
        <f t="shared" si="415"/>
        <v>5.6879999999999997</v>
      </c>
      <c r="X501" s="33">
        <f t="shared" si="416"/>
        <v>0</v>
      </c>
    </row>
    <row r="502" spans="1:24" ht="30" x14ac:dyDescent="0.25">
      <c r="A502" s="312"/>
      <c r="B502" s="233" t="s">
        <v>100</v>
      </c>
      <c r="C502" s="104"/>
      <c r="D502" s="105"/>
      <c r="E502" s="33">
        <f t="shared" si="407"/>
        <v>0</v>
      </c>
      <c r="F502" s="110" t="s">
        <v>52</v>
      </c>
      <c r="G502" s="52"/>
      <c r="H502" s="30">
        <f t="shared" si="408"/>
        <v>0</v>
      </c>
      <c r="I502" s="36">
        <f t="shared" si="409"/>
        <v>0</v>
      </c>
      <c r="J502" s="30"/>
      <c r="K502" s="38">
        <f t="shared" si="410"/>
        <v>5.6879999999999997</v>
      </c>
      <c r="L502" s="33">
        <f t="shared" si="411"/>
        <v>0</v>
      </c>
      <c r="N502" s="233" t="s">
        <v>100</v>
      </c>
      <c r="O502" s="104"/>
      <c r="P502" s="105"/>
      <c r="Q502" s="33">
        <f t="shared" si="412"/>
        <v>0</v>
      </c>
      <c r="R502" s="233" t="s">
        <v>100</v>
      </c>
      <c r="S502" s="52"/>
      <c r="T502" s="30">
        <f t="shared" si="413"/>
        <v>0</v>
      </c>
      <c r="U502" s="36">
        <f t="shared" si="414"/>
        <v>0</v>
      </c>
      <c r="V502" s="30"/>
      <c r="W502" s="38">
        <f t="shared" si="415"/>
        <v>5.6879999999999997</v>
      </c>
      <c r="X502" s="33">
        <f t="shared" si="416"/>
        <v>0</v>
      </c>
    </row>
    <row r="503" spans="1:24" ht="15.75" thickBot="1" x14ac:dyDescent="0.3">
      <c r="A503" s="312"/>
      <c r="B503" s="111" t="s">
        <v>41</v>
      </c>
      <c r="C503" s="112"/>
      <c r="D503" s="112"/>
      <c r="E503" s="114">
        <f>SUM(E467:E482,E484:E498,E500:E502)</f>
        <v>94.12</v>
      </c>
      <c r="F503" s="116" t="s">
        <v>41</v>
      </c>
      <c r="G503" s="112">
        <f>SUM(G467:G502)</f>
        <v>0</v>
      </c>
      <c r="H503" s="112"/>
      <c r="I503" s="114">
        <f>SUM(I467:I482,I484:I498,I500:I502)</f>
        <v>0</v>
      </c>
      <c r="J503" s="112">
        <f>SUM(J467:J502)</f>
        <v>9</v>
      </c>
      <c r="K503" s="118"/>
      <c r="L503" s="114">
        <f>SUM(L467:L482,L484:L498,L500:L502)</f>
        <v>51.192</v>
      </c>
      <c r="N503" s="119" t="s">
        <v>41</v>
      </c>
      <c r="O503" s="120"/>
      <c r="P503" s="120"/>
      <c r="Q503" s="121">
        <f>SUM(Q467:Q482,Q484:Q498,Q500:Q502)</f>
        <v>8.8000000000000007</v>
      </c>
      <c r="R503" s="122" t="s">
        <v>41</v>
      </c>
      <c r="S503" s="120">
        <f>SUM(S467:S502)</f>
        <v>0</v>
      </c>
      <c r="T503" s="120"/>
      <c r="U503" s="121">
        <f>SUM(U467:U482,U484:U498,U500:U502)</f>
        <v>0</v>
      </c>
      <c r="V503" s="120">
        <f>SUM(V467:V502)</f>
        <v>0</v>
      </c>
      <c r="W503" s="123"/>
      <c r="X503" s="121">
        <f>SUM(X467:X482,X484:X498,X500:X502)</f>
        <v>0</v>
      </c>
    </row>
    <row r="504" spans="1:24" x14ac:dyDescent="0.25">
      <c r="A504" s="313"/>
      <c r="B504" s="125"/>
      <c r="C504" s="125"/>
      <c r="D504" s="125"/>
      <c r="E504" s="125"/>
      <c r="F504" s="125"/>
      <c r="G504" s="125"/>
      <c r="H504" s="125"/>
      <c r="I504" s="125"/>
      <c r="J504" s="125"/>
      <c r="K504" s="125"/>
      <c r="L504" s="125"/>
      <c r="N504" s="85"/>
      <c r="O504" s="85"/>
      <c r="P504" s="85"/>
      <c r="Q504" s="85"/>
      <c r="R504" s="85"/>
      <c r="S504" s="85"/>
      <c r="T504" s="85"/>
      <c r="U504" s="85"/>
      <c r="V504" s="85"/>
      <c r="W504" s="85"/>
      <c r="X504" s="85"/>
    </row>
    <row r="505" spans="1:24" ht="15.75" thickBot="1" x14ac:dyDescent="0.3"/>
    <row r="506" spans="1:24" ht="15" customHeight="1" x14ac:dyDescent="0.25">
      <c r="A506" s="311" t="s">
        <v>137</v>
      </c>
      <c r="B506" s="314" t="s">
        <v>123</v>
      </c>
      <c r="C506" s="316" t="s">
        <v>157</v>
      </c>
      <c r="D506" s="317"/>
      <c r="E506" s="318"/>
      <c r="F506" s="319" t="s">
        <v>124</v>
      </c>
      <c r="G506" s="324" t="s">
        <v>20</v>
      </c>
      <c r="H506" s="322"/>
      <c r="I506" s="322"/>
      <c r="J506" s="322"/>
      <c r="K506" s="322"/>
      <c r="L506" s="323"/>
      <c r="N506" s="325" t="s">
        <v>123</v>
      </c>
      <c r="O506" s="327" t="s">
        <v>19</v>
      </c>
      <c r="P506" s="322"/>
      <c r="Q506" s="323"/>
      <c r="R506" s="325" t="s">
        <v>124</v>
      </c>
      <c r="S506" s="321" t="s">
        <v>20</v>
      </c>
      <c r="T506" s="322"/>
      <c r="U506" s="322"/>
      <c r="V506" s="322"/>
      <c r="W506" s="322"/>
      <c r="X506" s="323"/>
    </row>
    <row r="507" spans="1:24" ht="30" x14ac:dyDescent="0.25">
      <c r="A507" s="312"/>
      <c r="B507" s="315"/>
      <c r="C507" s="212" t="s">
        <v>23</v>
      </c>
      <c r="D507" s="254" t="s">
        <v>155</v>
      </c>
      <c r="E507" s="213" t="s">
        <v>24</v>
      </c>
      <c r="F507" s="320"/>
      <c r="G507" s="239" t="s">
        <v>156</v>
      </c>
      <c r="H507" s="239" t="s">
        <v>102</v>
      </c>
      <c r="I507" s="239" t="s">
        <v>103</v>
      </c>
      <c r="J507" s="13" t="s">
        <v>27</v>
      </c>
      <c r="K507" s="16" t="s">
        <v>28</v>
      </c>
      <c r="L507" s="240" t="s">
        <v>104</v>
      </c>
      <c r="N507" s="326"/>
      <c r="O507" s="17" t="s">
        <v>23</v>
      </c>
      <c r="P507" s="239" t="s">
        <v>155</v>
      </c>
      <c r="Q507" s="19" t="s">
        <v>24</v>
      </c>
      <c r="R507" s="326"/>
      <c r="S507" s="239" t="s">
        <v>156</v>
      </c>
      <c r="T507" s="17" t="s">
        <v>26</v>
      </c>
      <c r="U507" s="239" t="s">
        <v>103</v>
      </c>
      <c r="V507" s="13" t="s">
        <v>27</v>
      </c>
      <c r="W507" s="16" t="s">
        <v>28</v>
      </c>
      <c r="X507" s="240" t="s">
        <v>104</v>
      </c>
    </row>
    <row r="508" spans="1:24" x14ac:dyDescent="0.25">
      <c r="A508" s="312"/>
      <c r="B508" s="214" t="s">
        <v>95</v>
      </c>
      <c r="C508" s="22"/>
      <c r="D508" s="22"/>
      <c r="E508" s="23"/>
      <c r="F508" s="24"/>
      <c r="G508" s="22"/>
      <c r="H508" s="22"/>
      <c r="I508" s="22"/>
      <c r="J508" s="22"/>
      <c r="K508" s="22"/>
      <c r="L508" s="23"/>
      <c r="N508" s="194" t="s">
        <v>95</v>
      </c>
      <c r="O508" s="25"/>
      <c r="P508" s="25"/>
      <c r="Q508" s="26"/>
      <c r="R508" s="27"/>
      <c r="S508" s="25"/>
      <c r="T508" s="25"/>
      <c r="U508" s="25"/>
      <c r="V508" s="25"/>
      <c r="W508" s="25"/>
      <c r="X508" s="26"/>
    </row>
    <row r="509" spans="1:24" ht="15.75" x14ac:dyDescent="0.25">
      <c r="A509" s="312"/>
      <c r="B509" s="228" t="s">
        <v>93</v>
      </c>
      <c r="C509" s="30"/>
      <c r="D509" s="31"/>
      <c r="E509" s="33">
        <f t="shared" ref="E509:E513" si="417">D509*C509</f>
        <v>0</v>
      </c>
      <c r="F509" s="34" t="s">
        <v>55</v>
      </c>
      <c r="G509" s="30"/>
      <c r="H509" s="30">
        <f t="shared" ref="H509:H524" si="418">$AB$7</f>
        <v>0</v>
      </c>
      <c r="I509" s="36">
        <f t="shared" ref="I509:I524" si="419">H509*G509</f>
        <v>0</v>
      </c>
      <c r="J509" s="30"/>
      <c r="K509" s="38">
        <f t="shared" ref="K509:K524" si="420">$AB$8</f>
        <v>5.6879999999999997</v>
      </c>
      <c r="L509" s="33">
        <f t="shared" ref="L509:L524" si="421">J509*K509</f>
        <v>0</v>
      </c>
      <c r="N509" s="228" t="s">
        <v>93</v>
      </c>
      <c r="O509" s="30"/>
      <c r="P509" s="31"/>
      <c r="Q509" s="33">
        <f t="shared" ref="Q509:Q513" si="422">P509*O509</f>
        <v>0</v>
      </c>
      <c r="R509" s="228" t="s">
        <v>93</v>
      </c>
      <c r="S509" s="30"/>
      <c r="T509" s="30">
        <f t="shared" ref="T509:T524" si="423">$AB$7</f>
        <v>0</v>
      </c>
      <c r="U509" s="36">
        <f t="shared" ref="U509:U524" si="424">T509*S509</f>
        <v>0</v>
      </c>
      <c r="V509" s="30"/>
      <c r="W509" s="38">
        <f t="shared" ref="W509:W524" si="425">$AB$8</f>
        <v>5.6879999999999997</v>
      </c>
      <c r="X509" s="33">
        <f t="shared" ref="X509:X524" si="426">V509*W509</f>
        <v>0</v>
      </c>
    </row>
    <row r="510" spans="1:24" ht="15.75" x14ac:dyDescent="0.25">
      <c r="A510" s="312"/>
      <c r="B510" s="218" t="s">
        <v>42</v>
      </c>
      <c r="C510" s="52"/>
      <c r="D510" s="53"/>
      <c r="E510" s="33">
        <f t="shared" si="417"/>
        <v>0</v>
      </c>
      <c r="F510" s="54"/>
      <c r="G510" s="52"/>
      <c r="H510" s="30">
        <f t="shared" si="418"/>
        <v>0</v>
      </c>
      <c r="I510" s="36">
        <f t="shared" si="419"/>
        <v>0</v>
      </c>
      <c r="J510" s="30"/>
      <c r="K510" s="38">
        <f t="shared" si="420"/>
        <v>5.6879999999999997</v>
      </c>
      <c r="L510" s="33">
        <f t="shared" si="421"/>
        <v>0</v>
      </c>
      <c r="N510" s="218" t="s">
        <v>42</v>
      </c>
      <c r="O510" s="52"/>
      <c r="P510" s="53"/>
      <c r="Q510" s="33">
        <f t="shared" si="422"/>
        <v>0</v>
      </c>
      <c r="R510" s="218" t="s">
        <v>42</v>
      </c>
      <c r="S510" s="52"/>
      <c r="T510" s="30">
        <f t="shared" si="423"/>
        <v>0</v>
      </c>
      <c r="U510" s="36">
        <f t="shared" si="424"/>
        <v>0</v>
      </c>
      <c r="V510" s="30"/>
      <c r="W510" s="38">
        <f t="shared" si="425"/>
        <v>5.6879999999999997</v>
      </c>
      <c r="X510" s="33">
        <f t="shared" si="426"/>
        <v>0</v>
      </c>
    </row>
    <row r="511" spans="1:24" ht="15.75" x14ac:dyDescent="0.25">
      <c r="A511" s="312"/>
      <c r="B511" s="219" t="s">
        <v>44</v>
      </c>
      <c r="C511" s="30"/>
      <c r="D511" s="31"/>
      <c r="E511" s="33">
        <f t="shared" si="417"/>
        <v>0</v>
      </c>
      <c r="F511" s="34"/>
      <c r="G511" s="30"/>
      <c r="H511" s="30">
        <f t="shared" si="418"/>
        <v>0</v>
      </c>
      <c r="I511" s="36">
        <f t="shared" si="419"/>
        <v>0</v>
      </c>
      <c r="J511" s="30"/>
      <c r="K511" s="38">
        <f t="shared" si="420"/>
        <v>5.6879999999999997</v>
      </c>
      <c r="L511" s="33">
        <f t="shared" si="421"/>
        <v>0</v>
      </c>
      <c r="N511" s="219" t="s">
        <v>44</v>
      </c>
      <c r="O511" s="30"/>
      <c r="P511" s="31"/>
      <c r="Q511" s="33">
        <f t="shared" si="422"/>
        <v>0</v>
      </c>
      <c r="R511" s="219" t="s">
        <v>44</v>
      </c>
      <c r="S511" s="30"/>
      <c r="T511" s="30">
        <f t="shared" si="423"/>
        <v>0</v>
      </c>
      <c r="U511" s="36">
        <f t="shared" si="424"/>
        <v>0</v>
      </c>
      <c r="V511" s="30"/>
      <c r="W511" s="38">
        <f t="shared" si="425"/>
        <v>5.6879999999999997</v>
      </c>
      <c r="X511" s="33">
        <f t="shared" si="426"/>
        <v>0</v>
      </c>
    </row>
    <row r="512" spans="1:24" ht="15.75" x14ac:dyDescent="0.25">
      <c r="A512" s="312"/>
      <c r="B512" s="220"/>
      <c r="C512" s="70"/>
      <c r="D512" s="71"/>
      <c r="E512" s="33">
        <f t="shared" si="417"/>
        <v>0</v>
      </c>
      <c r="F512" s="69"/>
      <c r="G512" s="70"/>
      <c r="H512" s="30">
        <f t="shared" si="418"/>
        <v>0</v>
      </c>
      <c r="I512" s="36">
        <f t="shared" si="419"/>
        <v>0</v>
      </c>
      <c r="J512" s="30"/>
      <c r="K512" s="38">
        <f t="shared" si="420"/>
        <v>5.6879999999999997</v>
      </c>
      <c r="L512" s="33">
        <f t="shared" si="421"/>
        <v>0</v>
      </c>
      <c r="N512" s="220"/>
      <c r="O512" s="70"/>
      <c r="P512" s="71"/>
      <c r="Q512" s="33">
        <f t="shared" si="422"/>
        <v>0</v>
      </c>
      <c r="R512" s="220"/>
      <c r="S512" s="70"/>
      <c r="T512" s="30">
        <f t="shared" si="423"/>
        <v>0</v>
      </c>
      <c r="U512" s="36">
        <f t="shared" si="424"/>
        <v>0</v>
      </c>
      <c r="V512" s="30"/>
      <c r="W512" s="38">
        <f t="shared" si="425"/>
        <v>5.6879999999999997</v>
      </c>
      <c r="X512" s="33">
        <f t="shared" si="426"/>
        <v>0</v>
      </c>
    </row>
    <row r="513" spans="1:24" ht="15.75" x14ac:dyDescent="0.25">
      <c r="A513" s="312"/>
      <c r="B513" s="221" t="s">
        <v>46</v>
      </c>
      <c r="C513" s="30"/>
      <c r="D513" s="31"/>
      <c r="E513" s="33">
        <f t="shared" si="417"/>
        <v>0</v>
      </c>
      <c r="F513" s="80"/>
      <c r="G513" s="30"/>
      <c r="H513" s="30">
        <f t="shared" si="418"/>
        <v>0</v>
      </c>
      <c r="I513" s="36">
        <f t="shared" si="419"/>
        <v>0</v>
      </c>
      <c r="J513" s="30"/>
      <c r="K513" s="38">
        <f t="shared" si="420"/>
        <v>5.6879999999999997</v>
      </c>
      <c r="L513" s="33">
        <f t="shared" si="421"/>
        <v>0</v>
      </c>
      <c r="N513" s="221" t="s">
        <v>46</v>
      </c>
      <c r="O513" s="30"/>
      <c r="P513" s="31"/>
      <c r="Q513" s="33">
        <f t="shared" si="422"/>
        <v>0</v>
      </c>
      <c r="R513" s="221" t="s">
        <v>46</v>
      </c>
      <c r="S513" s="30"/>
      <c r="T513" s="30">
        <f t="shared" si="423"/>
        <v>0</v>
      </c>
      <c r="U513" s="36">
        <f t="shared" si="424"/>
        <v>0</v>
      </c>
      <c r="V513" s="30"/>
      <c r="W513" s="38">
        <f t="shared" si="425"/>
        <v>5.6879999999999997</v>
      </c>
      <c r="X513" s="33">
        <f t="shared" si="426"/>
        <v>0</v>
      </c>
    </row>
    <row r="514" spans="1:24" ht="15.75" x14ac:dyDescent="0.25">
      <c r="A514" s="312"/>
      <c r="B514" s="220"/>
      <c r="C514" s="70"/>
      <c r="D514" s="71"/>
      <c r="E514" s="33"/>
      <c r="F514" s="69"/>
      <c r="G514" s="70"/>
      <c r="H514" s="30">
        <f t="shared" si="418"/>
        <v>0</v>
      </c>
      <c r="I514" s="36">
        <f t="shared" si="419"/>
        <v>0</v>
      </c>
      <c r="J514" s="30"/>
      <c r="K514" s="38">
        <f t="shared" si="420"/>
        <v>5.6879999999999997</v>
      </c>
      <c r="L514" s="33">
        <f t="shared" si="421"/>
        <v>0</v>
      </c>
      <c r="N514" s="220"/>
      <c r="O514" s="70"/>
      <c r="P514" s="71"/>
      <c r="Q514" s="33"/>
      <c r="R514" s="69"/>
      <c r="S514" s="70"/>
      <c r="T514" s="30">
        <f t="shared" si="423"/>
        <v>0</v>
      </c>
      <c r="U514" s="36">
        <f t="shared" si="424"/>
        <v>0</v>
      </c>
      <c r="V514" s="30"/>
      <c r="W514" s="38">
        <f t="shared" si="425"/>
        <v>5.6879999999999997</v>
      </c>
      <c r="X514" s="33">
        <f t="shared" si="426"/>
        <v>0</v>
      </c>
    </row>
    <row r="515" spans="1:24" ht="15.75" x14ac:dyDescent="0.25">
      <c r="A515" s="312"/>
      <c r="B515" s="221"/>
      <c r="C515" s="30"/>
      <c r="D515" s="31"/>
      <c r="E515" s="33"/>
      <c r="F515" s="80"/>
      <c r="G515" s="30"/>
      <c r="H515" s="30">
        <f t="shared" si="418"/>
        <v>0</v>
      </c>
      <c r="I515" s="36">
        <f t="shared" si="419"/>
        <v>0</v>
      </c>
      <c r="J515" s="30"/>
      <c r="K515" s="38">
        <f t="shared" si="420"/>
        <v>5.6879999999999997</v>
      </c>
      <c r="L515" s="33">
        <f t="shared" si="421"/>
        <v>0</v>
      </c>
      <c r="N515" s="79"/>
      <c r="O515" s="30"/>
      <c r="P515" s="31"/>
      <c r="Q515" s="33"/>
      <c r="R515" s="80"/>
      <c r="S515" s="30"/>
      <c r="T515" s="30">
        <f t="shared" si="423"/>
        <v>0</v>
      </c>
      <c r="U515" s="36">
        <f t="shared" si="424"/>
        <v>0</v>
      </c>
      <c r="V515" s="30"/>
      <c r="W515" s="38">
        <f t="shared" si="425"/>
        <v>5.6879999999999997</v>
      </c>
      <c r="X515" s="33">
        <f t="shared" si="426"/>
        <v>0</v>
      </c>
    </row>
    <row r="516" spans="1:24" ht="15.75" x14ac:dyDescent="0.25">
      <c r="A516" s="312"/>
      <c r="B516" s="220"/>
      <c r="C516" s="70"/>
      <c r="D516" s="71"/>
      <c r="E516" s="33"/>
      <c r="F516" s="69"/>
      <c r="G516" s="70"/>
      <c r="H516" s="30">
        <f t="shared" si="418"/>
        <v>0</v>
      </c>
      <c r="I516" s="36">
        <f t="shared" si="419"/>
        <v>0</v>
      </c>
      <c r="J516" s="30"/>
      <c r="K516" s="38">
        <f t="shared" si="420"/>
        <v>5.6879999999999997</v>
      </c>
      <c r="L516" s="33">
        <f t="shared" si="421"/>
        <v>0</v>
      </c>
      <c r="N516" s="69"/>
      <c r="O516" s="70"/>
      <c r="P516" s="71"/>
      <c r="Q516" s="33"/>
      <c r="R516" s="69"/>
      <c r="S516" s="70"/>
      <c r="T516" s="30">
        <f t="shared" si="423"/>
        <v>0</v>
      </c>
      <c r="U516" s="36">
        <f t="shared" si="424"/>
        <v>0</v>
      </c>
      <c r="V516" s="30"/>
      <c r="W516" s="38">
        <f t="shared" si="425"/>
        <v>5.6879999999999997</v>
      </c>
      <c r="X516" s="33">
        <f t="shared" si="426"/>
        <v>0</v>
      </c>
    </row>
    <row r="517" spans="1:24" ht="15.75" x14ac:dyDescent="0.25">
      <c r="A517" s="312"/>
      <c r="B517" s="221"/>
      <c r="C517" s="30"/>
      <c r="D517" s="31"/>
      <c r="E517" s="33"/>
      <c r="F517" s="80"/>
      <c r="G517" s="30"/>
      <c r="H517" s="30">
        <f t="shared" si="418"/>
        <v>0</v>
      </c>
      <c r="I517" s="36">
        <f t="shared" si="419"/>
        <v>0</v>
      </c>
      <c r="J517" s="30"/>
      <c r="K517" s="38">
        <f t="shared" si="420"/>
        <v>5.6879999999999997</v>
      </c>
      <c r="L517" s="33">
        <f t="shared" si="421"/>
        <v>0</v>
      </c>
      <c r="N517" s="79"/>
      <c r="O517" s="30"/>
      <c r="P517" s="31"/>
      <c r="Q517" s="33"/>
      <c r="R517" s="80"/>
      <c r="S517" s="30"/>
      <c r="T517" s="30">
        <f t="shared" si="423"/>
        <v>0</v>
      </c>
      <c r="U517" s="36">
        <f t="shared" si="424"/>
        <v>0</v>
      </c>
      <c r="V517" s="30"/>
      <c r="W517" s="38">
        <f t="shared" si="425"/>
        <v>5.6879999999999997</v>
      </c>
      <c r="X517" s="33">
        <f t="shared" si="426"/>
        <v>0</v>
      </c>
    </row>
    <row r="518" spans="1:24" ht="15.75" x14ac:dyDescent="0.25">
      <c r="A518" s="312"/>
      <c r="B518" s="220"/>
      <c r="C518" s="70"/>
      <c r="D518" s="71"/>
      <c r="E518" s="33"/>
      <c r="F518" s="69"/>
      <c r="G518" s="70"/>
      <c r="H518" s="30">
        <f t="shared" si="418"/>
        <v>0</v>
      </c>
      <c r="I518" s="36">
        <f t="shared" si="419"/>
        <v>0</v>
      </c>
      <c r="J518" s="30"/>
      <c r="K518" s="38">
        <f t="shared" si="420"/>
        <v>5.6879999999999997</v>
      </c>
      <c r="L518" s="33">
        <f t="shared" si="421"/>
        <v>0</v>
      </c>
      <c r="N518" s="69"/>
      <c r="O518" s="70"/>
      <c r="P518" s="71"/>
      <c r="Q518" s="33"/>
      <c r="R518" s="69"/>
      <c r="S518" s="70"/>
      <c r="T518" s="30">
        <f t="shared" si="423"/>
        <v>0</v>
      </c>
      <c r="U518" s="36">
        <f t="shared" si="424"/>
        <v>0</v>
      </c>
      <c r="V518" s="30"/>
      <c r="W518" s="38">
        <f t="shared" si="425"/>
        <v>5.6879999999999997</v>
      </c>
      <c r="X518" s="33">
        <f t="shared" si="426"/>
        <v>0</v>
      </c>
    </row>
    <row r="519" spans="1:24" ht="15.75" x14ac:dyDescent="0.25">
      <c r="A519" s="312"/>
      <c r="B519" s="222"/>
      <c r="C519" s="30"/>
      <c r="D519" s="31"/>
      <c r="E519" s="33">
        <f t="shared" ref="E519:E524" si="427">D519*C519</f>
        <v>0</v>
      </c>
      <c r="F519" s="81"/>
      <c r="G519" s="30"/>
      <c r="H519" s="30">
        <f t="shared" si="418"/>
        <v>0</v>
      </c>
      <c r="I519" s="36">
        <f t="shared" si="419"/>
        <v>0</v>
      </c>
      <c r="J519" s="30"/>
      <c r="K519" s="38">
        <f t="shared" si="420"/>
        <v>5.6879999999999997</v>
      </c>
      <c r="L519" s="33">
        <f t="shared" si="421"/>
        <v>0</v>
      </c>
      <c r="N519" s="81"/>
      <c r="O519" s="30"/>
      <c r="P519" s="31"/>
      <c r="Q519" s="33">
        <f t="shared" ref="Q519:Q524" si="428">P519*O519</f>
        <v>0</v>
      </c>
      <c r="R519" s="81"/>
      <c r="S519" s="30"/>
      <c r="T519" s="30">
        <f t="shared" si="423"/>
        <v>0</v>
      </c>
      <c r="U519" s="36">
        <f t="shared" si="424"/>
        <v>0</v>
      </c>
      <c r="V519" s="30"/>
      <c r="W519" s="38">
        <f t="shared" si="425"/>
        <v>5.6879999999999997</v>
      </c>
      <c r="X519" s="33">
        <f t="shared" si="426"/>
        <v>0</v>
      </c>
    </row>
    <row r="520" spans="1:24" ht="15.75" x14ac:dyDescent="0.25">
      <c r="A520" s="312"/>
      <c r="B520" s="220"/>
      <c r="C520" s="70"/>
      <c r="D520" s="71"/>
      <c r="E520" s="33">
        <f t="shared" si="427"/>
        <v>0</v>
      </c>
      <c r="F520" s="69"/>
      <c r="G520" s="70"/>
      <c r="H520" s="30">
        <f t="shared" si="418"/>
        <v>0</v>
      </c>
      <c r="I520" s="36">
        <f t="shared" si="419"/>
        <v>0</v>
      </c>
      <c r="J520" s="30"/>
      <c r="K520" s="38">
        <f t="shared" si="420"/>
        <v>5.6879999999999997</v>
      </c>
      <c r="L520" s="33">
        <f t="shared" si="421"/>
        <v>0</v>
      </c>
      <c r="N520" s="69"/>
      <c r="O520" s="70"/>
      <c r="P520" s="71"/>
      <c r="Q520" s="33">
        <f t="shared" si="428"/>
        <v>0</v>
      </c>
      <c r="R520" s="69"/>
      <c r="S520" s="70"/>
      <c r="T520" s="30">
        <f t="shared" si="423"/>
        <v>0</v>
      </c>
      <c r="U520" s="36">
        <f t="shared" si="424"/>
        <v>0</v>
      </c>
      <c r="V520" s="30"/>
      <c r="W520" s="38">
        <f t="shared" si="425"/>
        <v>5.6879999999999997</v>
      </c>
      <c r="X520" s="33">
        <f t="shared" si="426"/>
        <v>0</v>
      </c>
    </row>
    <row r="521" spans="1:24" ht="15.75" x14ac:dyDescent="0.25">
      <c r="A521" s="312"/>
      <c r="B521" s="222"/>
      <c r="C521" s="30"/>
      <c r="D521" s="31"/>
      <c r="E521" s="33">
        <f t="shared" si="427"/>
        <v>0</v>
      </c>
      <c r="F521" s="81"/>
      <c r="G521" s="30"/>
      <c r="H521" s="30">
        <f t="shared" si="418"/>
        <v>0</v>
      </c>
      <c r="I521" s="36">
        <f t="shared" si="419"/>
        <v>0</v>
      </c>
      <c r="J521" s="30"/>
      <c r="K521" s="38">
        <f t="shared" si="420"/>
        <v>5.6879999999999997</v>
      </c>
      <c r="L521" s="33">
        <f t="shared" si="421"/>
        <v>0</v>
      </c>
      <c r="N521" s="81"/>
      <c r="O521" s="30"/>
      <c r="P521" s="31"/>
      <c r="Q521" s="33">
        <f t="shared" si="428"/>
        <v>0</v>
      </c>
      <c r="R521" s="81"/>
      <c r="S521" s="30"/>
      <c r="T521" s="30">
        <f t="shared" si="423"/>
        <v>0</v>
      </c>
      <c r="U521" s="36">
        <f t="shared" si="424"/>
        <v>0</v>
      </c>
      <c r="V521" s="30"/>
      <c r="W521" s="38">
        <f t="shared" si="425"/>
        <v>5.6879999999999997</v>
      </c>
      <c r="X521" s="33">
        <f t="shared" si="426"/>
        <v>0</v>
      </c>
    </row>
    <row r="522" spans="1:24" ht="15.75" x14ac:dyDescent="0.25">
      <c r="A522" s="312"/>
      <c r="B522" s="220"/>
      <c r="C522" s="70"/>
      <c r="D522" s="71"/>
      <c r="E522" s="33">
        <f t="shared" si="427"/>
        <v>0</v>
      </c>
      <c r="F522" s="88"/>
      <c r="G522" s="52"/>
      <c r="H522" s="30">
        <f t="shared" si="418"/>
        <v>0</v>
      </c>
      <c r="I522" s="36">
        <f t="shared" si="419"/>
        <v>0</v>
      </c>
      <c r="J522" s="30"/>
      <c r="K522" s="38">
        <f t="shared" si="420"/>
        <v>5.6879999999999997</v>
      </c>
      <c r="L522" s="33">
        <f t="shared" si="421"/>
        <v>0</v>
      </c>
      <c r="N522" s="69"/>
      <c r="O522" s="70"/>
      <c r="P522" s="71"/>
      <c r="Q522" s="33">
        <f t="shared" si="428"/>
        <v>0</v>
      </c>
      <c r="R522" s="88"/>
      <c r="S522" s="52"/>
      <c r="T522" s="30">
        <f t="shared" si="423"/>
        <v>0</v>
      </c>
      <c r="U522" s="36">
        <f t="shared" si="424"/>
        <v>0</v>
      </c>
      <c r="V522" s="30"/>
      <c r="W522" s="38">
        <f t="shared" si="425"/>
        <v>5.6879999999999997</v>
      </c>
      <c r="X522" s="33">
        <f t="shared" si="426"/>
        <v>0</v>
      </c>
    </row>
    <row r="523" spans="1:24" ht="15.75" x14ac:dyDescent="0.25">
      <c r="A523" s="312"/>
      <c r="B523" s="222"/>
      <c r="C523" s="30"/>
      <c r="D523" s="31"/>
      <c r="E523" s="33">
        <f t="shared" si="427"/>
        <v>0</v>
      </c>
      <c r="F523" s="90"/>
      <c r="G523" s="30"/>
      <c r="H523" s="30">
        <f t="shared" si="418"/>
        <v>0</v>
      </c>
      <c r="I523" s="36">
        <f t="shared" si="419"/>
        <v>0</v>
      </c>
      <c r="J523" s="30"/>
      <c r="K523" s="38">
        <f t="shared" si="420"/>
        <v>5.6879999999999997</v>
      </c>
      <c r="L523" s="33">
        <f t="shared" si="421"/>
        <v>0</v>
      </c>
      <c r="N523" s="81"/>
      <c r="O523" s="30"/>
      <c r="P523" s="31"/>
      <c r="Q523" s="33">
        <f t="shared" si="428"/>
        <v>0</v>
      </c>
      <c r="R523" s="90"/>
      <c r="S523" s="30"/>
      <c r="T523" s="30">
        <f t="shared" si="423"/>
        <v>0</v>
      </c>
      <c r="U523" s="36">
        <f t="shared" si="424"/>
        <v>0</v>
      </c>
      <c r="V523" s="30"/>
      <c r="W523" s="38">
        <f t="shared" si="425"/>
        <v>5.6879999999999997</v>
      </c>
      <c r="X523" s="33">
        <f t="shared" si="426"/>
        <v>0</v>
      </c>
    </row>
    <row r="524" spans="1:24" ht="15.75" x14ac:dyDescent="0.25">
      <c r="A524" s="312"/>
      <c r="B524" s="220"/>
      <c r="C524" s="70"/>
      <c r="D524" s="71"/>
      <c r="E524" s="95">
        <f t="shared" si="427"/>
        <v>0</v>
      </c>
      <c r="F524" s="69"/>
      <c r="G524" s="70"/>
      <c r="H524" s="30">
        <f t="shared" si="418"/>
        <v>0</v>
      </c>
      <c r="I524" s="36">
        <f t="shared" si="419"/>
        <v>0</v>
      </c>
      <c r="J524" s="30"/>
      <c r="K524" s="38">
        <f t="shared" si="420"/>
        <v>5.6879999999999997</v>
      </c>
      <c r="L524" s="33">
        <f t="shared" si="421"/>
        <v>0</v>
      </c>
      <c r="N524" s="69"/>
      <c r="O524" s="70"/>
      <c r="P524" s="71"/>
      <c r="Q524" s="95">
        <f t="shared" si="428"/>
        <v>0</v>
      </c>
      <c r="R524" s="69"/>
      <c r="S524" s="70"/>
      <c r="T524" s="30">
        <f t="shared" si="423"/>
        <v>0</v>
      </c>
      <c r="U524" s="36">
        <f t="shared" si="424"/>
        <v>0</v>
      </c>
      <c r="V524" s="30"/>
      <c r="W524" s="38">
        <f t="shared" si="425"/>
        <v>5.6879999999999997</v>
      </c>
      <c r="X524" s="33">
        <f t="shared" si="426"/>
        <v>0</v>
      </c>
    </row>
    <row r="525" spans="1:24" x14ac:dyDescent="0.25">
      <c r="A525" s="312"/>
      <c r="B525" s="214" t="s">
        <v>96</v>
      </c>
      <c r="C525" s="22"/>
      <c r="D525" s="22"/>
      <c r="E525" s="23"/>
      <c r="F525" s="24"/>
      <c r="G525" s="22"/>
      <c r="H525" s="22"/>
      <c r="I525" s="22"/>
      <c r="J525" s="22"/>
      <c r="K525" s="22"/>
      <c r="L525" s="23"/>
      <c r="N525" s="194" t="s">
        <v>96</v>
      </c>
      <c r="O525" s="25"/>
      <c r="P525" s="25"/>
      <c r="Q525" s="26"/>
      <c r="R525" s="27"/>
      <c r="S525" s="25"/>
      <c r="T525" s="25"/>
      <c r="U525" s="25"/>
      <c r="V525" s="25"/>
      <c r="W525" s="25"/>
      <c r="X525" s="26"/>
    </row>
    <row r="526" spans="1:24" ht="15.75" x14ac:dyDescent="0.25">
      <c r="A526" s="312"/>
      <c r="B526" s="224" t="s">
        <v>92</v>
      </c>
      <c r="C526" s="99"/>
      <c r="D526" s="100"/>
      <c r="E526" s="101">
        <f t="shared" ref="E526:E540" si="429">D526*C526</f>
        <v>0</v>
      </c>
      <c r="F526" s="98"/>
      <c r="G526" s="99"/>
      <c r="H526" s="30">
        <f t="shared" ref="H526:H540" si="430">$AB$7</f>
        <v>0</v>
      </c>
      <c r="I526" s="36">
        <f t="shared" ref="I526:I540" si="431">H526*G526</f>
        <v>0</v>
      </c>
      <c r="J526" s="30"/>
      <c r="K526" s="38">
        <f t="shared" ref="K526:K540" si="432">$AB$8</f>
        <v>5.6879999999999997</v>
      </c>
      <c r="L526" s="33">
        <f t="shared" ref="L526:L540" si="433">J526*K526</f>
        <v>0</v>
      </c>
      <c r="N526" s="224" t="s">
        <v>92</v>
      </c>
      <c r="O526" s="99"/>
      <c r="P526" s="100"/>
      <c r="Q526" s="101">
        <f t="shared" ref="Q526:Q540" si="434">P526*O526</f>
        <v>0</v>
      </c>
      <c r="R526" s="224" t="s">
        <v>92</v>
      </c>
      <c r="S526" s="99"/>
      <c r="T526" s="30">
        <f t="shared" ref="T526:T540" si="435">$AB$7</f>
        <v>0</v>
      </c>
      <c r="U526" s="36">
        <f t="shared" ref="U526:U540" si="436">T526*S526</f>
        <v>0</v>
      </c>
      <c r="V526" s="30"/>
      <c r="W526" s="38">
        <f t="shared" ref="W526:W540" si="437">$AB$8</f>
        <v>5.6879999999999997</v>
      </c>
      <c r="X526" s="33">
        <f t="shared" ref="X526:X540" si="438">V526*W526</f>
        <v>0</v>
      </c>
    </row>
    <row r="527" spans="1:24" ht="15.75" x14ac:dyDescent="0.25">
      <c r="A527" s="312"/>
      <c r="B527" s="260" t="s">
        <v>164</v>
      </c>
      <c r="C527" s="30">
        <v>2</v>
      </c>
      <c r="D527" s="31">
        <v>14.22</v>
      </c>
      <c r="E527" s="33">
        <f t="shared" si="429"/>
        <v>28.44</v>
      </c>
      <c r="F527" s="261" t="s">
        <v>164</v>
      </c>
      <c r="G527" s="30"/>
      <c r="H527" s="30">
        <f t="shared" si="430"/>
        <v>0</v>
      </c>
      <c r="I527" s="36">
        <f t="shared" si="431"/>
        <v>0</v>
      </c>
      <c r="J527" s="30">
        <v>3</v>
      </c>
      <c r="K527" s="38">
        <f t="shared" si="432"/>
        <v>5.6879999999999997</v>
      </c>
      <c r="L527" s="33">
        <f t="shared" si="433"/>
        <v>17.064</v>
      </c>
      <c r="N527" s="228" t="s">
        <v>93</v>
      </c>
      <c r="O527" s="30"/>
      <c r="P527" s="31"/>
      <c r="Q527" s="33">
        <f t="shared" si="434"/>
        <v>0</v>
      </c>
      <c r="R527" s="228" t="s">
        <v>93</v>
      </c>
      <c r="S527" s="30"/>
      <c r="T527" s="30">
        <f t="shared" si="435"/>
        <v>0</v>
      </c>
      <c r="U527" s="36">
        <f t="shared" si="436"/>
        <v>0</v>
      </c>
      <c r="V527" s="30"/>
      <c r="W527" s="38">
        <f t="shared" si="437"/>
        <v>5.6879999999999997</v>
      </c>
      <c r="X527" s="33">
        <f t="shared" si="438"/>
        <v>0</v>
      </c>
    </row>
    <row r="528" spans="1:24" ht="15.75" x14ac:dyDescent="0.25">
      <c r="A528" s="312"/>
      <c r="B528" s="259" t="s">
        <v>165</v>
      </c>
      <c r="C528" s="30">
        <v>2</v>
      </c>
      <c r="D528" s="31">
        <v>14.22</v>
      </c>
      <c r="E528" s="33">
        <f t="shared" si="429"/>
        <v>28.44</v>
      </c>
      <c r="F528" s="262" t="s">
        <v>165</v>
      </c>
      <c r="G528" s="70"/>
      <c r="H528" s="30">
        <f t="shared" si="430"/>
        <v>0</v>
      </c>
      <c r="I528" s="36">
        <f t="shared" si="431"/>
        <v>0</v>
      </c>
      <c r="J528" s="30">
        <v>3</v>
      </c>
      <c r="K528" s="38">
        <f t="shared" si="432"/>
        <v>5.6879999999999997</v>
      </c>
      <c r="L528" s="33">
        <f t="shared" si="433"/>
        <v>17.064</v>
      </c>
      <c r="N528" s="220"/>
      <c r="O528" s="70"/>
      <c r="P528" s="71"/>
      <c r="Q528" s="33">
        <f t="shared" si="434"/>
        <v>0</v>
      </c>
      <c r="R528" s="220"/>
      <c r="S528" s="70"/>
      <c r="T528" s="30">
        <f t="shared" si="435"/>
        <v>0</v>
      </c>
      <c r="U528" s="36">
        <f t="shared" si="436"/>
        <v>0</v>
      </c>
      <c r="V528" s="30"/>
      <c r="W528" s="38">
        <f t="shared" si="437"/>
        <v>5.6879999999999997</v>
      </c>
      <c r="X528" s="33">
        <f t="shared" si="438"/>
        <v>0</v>
      </c>
    </row>
    <row r="529" spans="1:24" ht="15.75" x14ac:dyDescent="0.25">
      <c r="A529" s="312"/>
      <c r="B529" s="228" t="s">
        <v>94</v>
      </c>
      <c r="C529" s="30"/>
      <c r="D529" s="31"/>
      <c r="E529" s="33">
        <f t="shared" si="429"/>
        <v>0</v>
      </c>
      <c r="F529" s="259" t="s">
        <v>175</v>
      </c>
      <c r="G529" s="30"/>
      <c r="H529" s="30">
        <f t="shared" si="430"/>
        <v>0</v>
      </c>
      <c r="I529" s="36">
        <f t="shared" si="431"/>
        <v>0</v>
      </c>
      <c r="J529" s="30">
        <v>3</v>
      </c>
      <c r="K529" s="38">
        <f t="shared" si="432"/>
        <v>5.6879999999999997</v>
      </c>
      <c r="L529" s="33">
        <f t="shared" si="433"/>
        <v>17.064</v>
      </c>
      <c r="N529" s="228" t="s">
        <v>94</v>
      </c>
      <c r="O529" s="30"/>
      <c r="P529" s="31"/>
      <c r="Q529" s="33">
        <f t="shared" si="434"/>
        <v>0</v>
      </c>
      <c r="R529" s="228" t="s">
        <v>94</v>
      </c>
      <c r="S529" s="30"/>
      <c r="T529" s="30">
        <f t="shared" si="435"/>
        <v>0</v>
      </c>
      <c r="U529" s="36">
        <f t="shared" si="436"/>
        <v>0</v>
      </c>
      <c r="V529" s="30"/>
      <c r="W529" s="38">
        <f t="shared" si="437"/>
        <v>5.6879999999999997</v>
      </c>
      <c r="X529" s="33">
        <f t="shared" si="438"/>
        <v>0</v>
      </c>
    </row>
    <row r="530" spans="1:24" ht="15.75" x14ac:dyDescent="0.25">
      <c r="A530" s="312"/>
      <c r="B530" s="259" t="s">
        <v>175</v>
      </c>
      <c r="C530" s="52">
        <v>2</v>
      </c>
      <c r="D530" s="53">
        <v>14.22</v>
      </c>
      <c r="E530" s="33">
        <f t="shared" si="429"/>
        <v>28.44</v>
      </c>
      <c r="F530" s="102"/>
      <c r="G530" s="52"/>
      <c r="H530" s="30">
        <f t="shared" si="430"/>
        <v>0</v>
      </c>
      <c r="I530" s="36">
        <f t="shared" si="431"/>
        <v>0</v>
      </c>
      <c r="J530" s="30"/>
      <c r="K530" s="38">
        <f t="shared" si="432"/>
        <v>5.6879999999999997</v>
      </c>
      <c r="L530" s="33">
        <f t="shared" si="433"/>
        <v>0</v>
      </c>
      <c r="N530" s="102"/>
      <c r="O530" s="52"/>
      <c r="P530" s="53"/>
      <c r="Q530" s="33">
        <f t="shared" si="434"/>
        <v>0</v>
      </c>
      <c r="R530" s="102"/>
      <c r="S530" s="52"/>
      <c r="T530" s="30">
        <f t="shared" si="435"/>
        <v>0</v>
      </c>
      <c r="U530" s="36">
        <f t="shared" si="436"/>
        <v>0</v>
      </c>
      <c r="V530" s="30"/>
      <c r="W530" s="38">
        <f t="shared" si="437"/>
        <v>5.6879999999999997</v>
      </c>
      <c r="X530" s="33">
        <f t="shared" si="438"/>
        <v>0</v>
      </c>
    </row>
    <row r="531" spans="1:24" ht="15.75" x14ac:dyDescent="0.25">
      <c r="A531" s="312"/>
      <c r="B531" s="230"/>
      <c r="C531" s="104"/>
      <c r="D531" s="105"/>
      <c r="E531" s="33">
        <f t="shared" si="429"/>
        <v>0</v>
      </c>
      <c r="F531" s="103"/>
      <c r="G531" s="104"/>
      <c r="H531" s="30">
        <f t="shared" si="430"/>
        <v>0</v>
      </c>
      <c r="I531" s="36">
        <f t="shared" si="431"/>
        <v>0</v>
      </c>
      <c r="J531" s="30"/>
      <c r="K531" s="38">
        <f t="shared" si="432"/>
        <v>5.6879999999999997</v>
      </c>
      <c r="L531" s="33">
        <f t="shared" si="433"/>
        <v>0</v>
      </c>
      <c r="N531" s="103"/>
      <c r="O531" s="104"/>
      <c r="P531" s="105"/>
      <c r="Q531" s="33">
        <f t="shared" si="434"/>
        <v>0</v>
      </c>
      <c r="R531" s="103"/>
      <c r="S531" s="104"/>
      <c r="T531" s="30">
        <f t="shared" si="435"/>
        <v>0</v>
      </c>
      <c r="U531" s="36">
        <f t="shared" si="436"/>
        <v>0</v>
      </c>
      <c r="V531" s="30"/>
      <c r="W531" s="38">
        <f t="shared" si="437"/>
        <v>5.6879999999999997</v>
      </c>
      <c r="X531" s="33">
        <f t="shared" si="438"/>
        <v>0</v>
      </c>
    </row>
    <row r="532" spans="1:24" ht="15.75" x14ac:dyDescent="0.25">
      <c r="A532" s="312"/>
      <c r="B532" s="220"/>
      <c r="C532" s="70"/>
      <c r="D532" s="71"/>
      <c r="E532" s="33">
        <f t="shared" si="429"/>
        <v>0</v>
      </c>
      <c r="F532" s="69"/>
      <c r="G532" s="70"/>
      <c r="H532" s="30">
        <f t="shared" si="430"/>
        <v>0</v>
      </c>
      <c r="I532" s="36">
        <f t="shared" si="431"/>
        <v>0</v>
      </c>
      <c r="J532" s="30"/>
      <c r="K532" s="38">
        <f t="shared" si="432"/>
        <v>5.6879999999999997</v>
      </c>
      <c r="L532" s="33">
        <f t="shared" si="433"/>
        <v>0</v>
      </c>
      <c r="N532" s="69"/>
      <c r="O532" s="70"/>
      <c r="P532" s="71"/>
      <c r="Q532" s="33">
        <f t="shared" si="434"/>
        <v>0</v>
      </c>
      <c r="R532" s="69"/>
      <c r="S532" s="70"/>
      <c r="T532" s="30">
        <f t="shared" si="435"/>
        <v>0</v>
      </c>
      <c r="U532" s="36">
        <f t="shared" si="436"/>
        <v>0</v>
      </c>
      <c r="V532" s="30"/>
      <c r="W532" s="38">
        <f t="shared" si="437"/>
        <v>5.6879999999999997</v>
      </c>
      <c r="X532" s="33">
        <f t="shared" si="438"/>
        <v>0</v>
      </c>
    </row>
    <row r="533" spans="1:24" ht="15.75" x14ac:dyDescent="0.25">
      <c r="A533" s="312"/>
      <c r="B533" s="230"/>
      <c r="C533" s="104"/>
      <c r="D533" s="105"/>
      <c r="E533" s="33">
        <f t="shared" si="429"/>
        <v>0</v>
      </c>
      <c r="F533" s="103"/>
      <c r="G533" s="104"/>
      <c r="H533" s="30">
        <f t="shared" si="430"/>
        <v>0</v>
      </c>
      <c r="I533" s="36">
        <f t="shared" si="431"/>
        <v>0</v>
      </c>
      <c r="J533" s="30"/>
      <c r="K533" s="38">
        <f t="shared" si="432"/>
        <v>5.6879999999999997</v>
      </c>
      <c r="L533" s="33">
        <f t="shared" si="433"/>
        <v>0</v>
      </c>
      <c r="N533" s="103"/>
      <c r="O533" s="104"/>
      <c r="P533" s="105"/>
      <c r="Q533" s="33">
        <f t="shared" si="434"/>
        <v>0</v>
      </c>
      <c r="R533" s="103"/>
      <c r="S533" s="104"/>
      <c r="T533" s="30">
        <f t="shared" si="435"/>
        <v>0</v>
      </c>
      <c r="U533" s="36">
        <f t="shared" si="436"/>
        <v>0</v>
      </c>
      <c r="V533" s="30"/>
      <c r="W533" s="38">
        <f t="shared" si="437"/>
        <v>5.6879999999999997</v>
      </c>
      <c r="X533" s="33">
        <f t="shared" si="438"/>
        <v>0</v>
      </c>
    </row>
    <row r="534" spans="1:24" ht="15.75" x14ac:dyDescent="0.25">
      <c r="A534" s="312"/>
      <c r="B534" s="220"/>
      <c r="C534" s="70"/>
      <c r="D534" s="71"/>
      <c r="E534" s="33">
        <f t="shared" si="429"/>
        <v>0</v>
      </c>
      <c r="F534" s="69"/>
      <c r="G534" s="70"/>
      <c r="H534" s="30">
        <f t="shared" si="430"/>
        <v>0</v>
      </c>
      <c r="I534" s="36">
        <f t="shared" si="431"/>
        <v>0</v>
      </c>
      <c r="J534" s="30"/>
      <c r="K534" s="38">
        <f t="shared" si="432"/>
        <v>5.6879999999999997</v>
      </c>
      <c r="L534" s="33">
        <f t="shared" si="433"/>
        <v>0</v>
      </c>
      <c r="N534" s="69"/>
      <c r="O534" s="70"/>
      <c r="P534" s="71"/>
      <c r="Q534" s="33">
        <f t="shared" si="434"/>
        <v>0</v>
      </c>
      <c r="R534" s="69"/>
      <c r="S534" s="70"/>
      <c r="T534" s="30">
        <f t="shared" si="435"/>
        <v>0</v>
      </c>
      <c r="U534" s="36">
        <f t="shared" si="436"/>
        <v>0</v>
      </c>
      <c r="V534" s="30"/>
      <c r="W534" s="38">
        <f t="shared" si="437"/>
        <v>5.6879999999999997</v>
      </c>
      <c r="X534" s="33">
        <f t="shared" si="438"/>
        <v>0</v>
      </c>
    </row>
    <row r="535" spans="1:24" ht="15.75" x14ac:dyDescent="0.25">
      <c r="A535" s="312"/>
      <c r="B535" s="230"/>
      <c r="C535" s="104"/>
      <c r="D535" s="105"/>
      <c r="E535" s="33">
        <f t="shared" si="429"/>
        <v>0</v>
      </c>
      <c r="F535" s="103"/>
      <c r="G535" s="104"/>
      <c r="H535" s="30">
        <f t="shared" si="430"/>
        <v>0</v>
      </c>
      <c r="I535" s="36">
        <f t="shared" si="431"/>
        <v>0</v>
      </c>
      <c r="J535" s="30"/>
      <c r="K535" s="38">
        <f t="shared" si="432"/>
        <v>5.6879999999999997</v>
      </c>
      <c r="L535" s="33">
        <f t="shared" si="433"/>
        <v>0</v>
      </c>
      <c r="N535" s="103"/>
      <c r="O535" s="104"/>
      <c r="P535" s="105"/>
      <c r="Q535" s="33">
        <f t="shared" si="434"/>
        <v>0</v>
      </c>
      <c r="R535" s="103"/>
      <c r="S535" s="104"/>
      <c r="T535" s="30">
        <f t="shared" si="435"/>
        <v>0</v>
      </c>
      <c r="U535" s="36">
        <f t="shared" si="436"/>
        <v>0</v>
      </c>
      <c r="V535" s="30"/>
      <c r="W535" s="38">
        <f t="shared" si="437"/>
        <v>5.6879999999999997</v>
      </c>
      <c r="X535" s="33">
        <f t="shared" si="438"/>
        <v>0</v>
      </c>
    </row>
    <row r="536" spans="1:24" ht="15.75" x14ac:dyDescent="0.25">
      <c r="A536" s="312"/>
      <c r="B536" s="220"/>
      <c r="C536" s="70"/>
      <c r="D536" s="71"/>
      <c r="E536" s="33">
        <f t="shared" si="429"/>
        <v>0</v>
      </c>
      <c r="F536" s="69"/>
      <c r="G536" s="70"/>
      <c r="H536" s="30">
        <f t="shared" si="430"/>
        <v>0</v>
      </c>
      <c r="I536" s="36">
        <f t="shared" si="431"/>
        <v>0</v>
      </c>
      <c r="J536" s="30"/>
      <c r="K536" s="38">
        <f t="shared" si="432"/>
        <v>5.6879999999999997</v>
      </c>
      <c r="L536" s="33">
        <f t="shared" si="433"/>
        <v>0</v>
      </c>
      <c r="N536" s="69"/>
      <c r="O536" s="70"/>
      <c r="P536" s="71"/>
      <c r="Q536" s="33">
        <f t="shared" si="434"/>
        <v>0</v>
      </c>
      <c r="R536" s="69"/>
      <c r="S536" s="70"/>
      <c r="T536" s="30">
        <f t="shared" si="435"/>
        <v>0</v>
      </c>
      <c r="U536" s="36">
        <f t="shared" si="436"/>
        <v>0</v>
      </c>
      <c r="V536" s="30"/>
      <c r="W536" s="38">
        <f t="shared" si="437"/>
        <v>5.6879999999999997</v>
      </c>
      <c r="X536" s="33">
        <f t="shared" si="438"/>
        <v>0</v>
      </c>
    </row>
    <row r="537" spans="1:24" ht="15.75" x14ac:dyDescent="0.25">
      <c r="A537" s="312"/>
      <c r="B537" s="230"/>
      <c r="C537" s="104"/>
      <c r="D537" s="105"/>
      <c r="E537" s="33">
        <f t="shared" si="429"/>
        <v>0</v>
      </c>
      <c r="F537" s="103"/>
      <c r="G537" s="104"/>
      <c r="H537" s="30">
        <f t="shared" si="430"/>
        <v>0</v>
      </c>
      <c r="I537" s="36">
        <f t="shared" si="431"/>
        <v>0</v>
      </c>
      <c r="J537" s="30"/>
      <c r="K537" s="38">
        <f t="shared" si="432"/>
        <v>5.6879999999999997</v>
      </c>
      <c r="L537" s="33">
        <f t="shared" si="433"/>
        <v>0</v>
      </c>
      <c r="N537" s="103"/>
      <c r="O537" s="104"/>
      <c r="P537" s="105"/>
      <c r="Q537" s="33">
        <f t="shared" si="434"/>
        <v>0</v>
      </c>
      <c r="R537" s="103"/>
      <c r="S537" s="104"/>
      <c r="T537" s="30">
        <f t="shared" si="435"/>
        <v>0</v>
      </c>
      <c r="U537" s="36">
        <f t="shared" si="436"/>
        <v>0</v>
      </c>
      <c r="V537" s="30"/>
      <c r="W537" s="38">
        <f t="shared" si="437"/>
        <v>5.6879999999999997</v>
      </c>
      <c r="X537" s="33">
        <f t="shared" si="438"/>
        <v>0</v>
      </c>
    </row>
    <row r="538" spans="1:24" ht="15.75" x14ac:dyDescent="0.25">
      <c r="A538" s="312"/>
      <c r="B538" s="220"/>
      <c r="C538" s="70"/>
      <c r="D538" s="71"/>
      <c r="E538" s="33">
        <f t="shared" si="429"/>
        <v>0</v>
      </c>
      <c r="F538" s="69"/>
      <c r="G538" s="70"/>
      <c r="H538" s="30">
        <f t="shared" si="430"/>
        <v>0</v>
      </c>
      <c r="I538" s="36">
        <f t="shared" si="431"/>
        <v>0</v>
      </c>
      <c r="J538" s="30"/>
      <c r="K538" s="38">
        <f t="shared" si="432"/>
        <v>5.6879999999999997</v>
      </c>
      <c r="L538" s="33">
        <f t="shared" si="433"/>
        <v>0</v>
      </c>
      <c r="N538" s="69"/>
      <c r="O538" s="70"/>
      <c r="P538" s="71"/>
      <c r="Q538" s="33">
        <f t="shared" si="434"/>
        <v>0</v>
      </c>
      <c r="R538" s="69"/>
      <c r="S538" s="70"/>
      <c r="T538" s="30">
        <f t="shared" si="435"/>
        <v>0</v>
      </c>
      <c r="U538" s="36">
        <f t="shared" si="436"/>
        <v>0</v>
      </c>
      <c r="V538" s="30"/>
      <c r="W538" s="38">
        <f t="shared" si="437"/>
        <v>5.6879999999999997</v>
      </c>
      <c r="X538" s="33">
        <f t="shared" si="438"/>
        <v>0</v>
      </c>
    </row>
    <row r="539" spans="1:24" ht="15.75" x14ac:dyDescent="0.25">
      <c r="A539" s="312"/>
      <c r="B539" s="230"/>
      <c r="C539" s="104"/>
      <c r="D539" s="105"/>
      <c r="E539" s="33">
        <f t="shared" si="429"/>
        <v>0</v>
      </c>
      <c r="F539" s="103"/>
      <c r="G539" s="104"/>
      <c r="H539" s="30">
        <f t="shared" si="430"/>
        <v>0</v>
      </c>
      <c r="I539" s="36">
        <f t="shared" si="431"/>
        <v>0</v>
      </c>
      <c r="J539" s="30"/>
      <c r="K539" s="38">
        <f t="shared" si="432"/>
        <v>5.6879999999999997</v>
      </c>
      <c r="L539" s="33">
        <f t="shared" si="433"/>
        <v>0</v>
      </c>
      <c r="N539" s="103"/>
      <c r="O539" s="104"/>
      <c r="P539" s="105"/>
      <c r="Q539" s="33">
        <f t="shared" si="434"/>
        <v>0</v>
      </c>
      <c r="R539" s="103"/>
      <c r="S539" s="104"/>
      <c r="T539" s="30">
        <f t="shared" si="435"/>
        <v>0</v>
      </c>
      <c r="U539" s="36">
        <f t="shared" si="436"/>
        <v>0</v>
      </c>
      <c r="V539" s="30"/>
      <c r="W539" s="38">
        <f t="shared" si="437"/>
        <v>5.6879999999999997</v>
      </c>
      <c r="X539" s="33">
        <f t="shared" si="438"/>
        <v>0</v>
      </c>
    </row>
    <row r="540" spans="1:24" ht="15.75" x14ac:dyDescent="0.25">
      <c r="A540" s="312"/>
      <c r="B540" s="220"/>
      <c r="C540" s="70"/>
      <c r="D540" s="71"/>
      <c r="E540" s="95">
        <f t="shared" si="429"/>
        <v>0</v>
      </c>
      <c r="F540" s="69"/>
      <c r="G540" s="70"/>
      <c r="H540" s="30">
        <f t="shared" si="430"/>
        <v>0</v>
      </c>
      <c r="I540" s="36">
        <f t="shared" si="431"/>
        <v>0</v>
      </c>
      <c r="J540" s="30"/>
      <c r="K540" s="38">
        <f t="shared" si="432"/>
        <v>5.6879999999999997</v>
      </c>
      <c r="L540" s="33">
        <f t="shared" si="433"/>
        <v>0</v>
      </c>
      <c r="N540" s="69"/>
      <c r="O540" s="70"/>
      <c r="P540" s="71"/>
      <c r="Q540" s="95">
        <f t="shared" si="434"/>
        <v>0</v>
      </c>
      <c r="R540" s="69"/>
      <c r="S540" s="70"/>
      <c r="T540" s="30">
        <f t="shared" si="435"/>
        <v>0</v>
      </c>
      <c r="U540" s="36">
        <f t="shared" si="436"/>
        <v>0</v>
      </c>
      <c r="V540" s="30"/>
      <c r="W540" s="38">
        <f t="shared" si="437"/>
        <v>5.6879999999999997</v>
      </c>
      <c r="X540" s="33">
        <f t="shared" si="438"/>
        <v>0</v>
      </c>
    </row>
    <row r="541" spans="1:24" x14ac:dyDescent="0.25">
      <c r="A541" s="312"/>
      <c r="B541" s="214" t="s">
        <v>97</v>
      </c>
      <c r="C541" s="22"/>
      <c r="D541" s="22"/>
      <c r="E541" s="23"/>
      <c r="F541" s="24"/>
      <c r="G541" s="22"/>
      <c r="H541" s="22"/>
      <c r="I541" s="22"/>
      <c r="J541" s="22"/>
      <c r="K541" s="22"/>
      <c r="L541" s="23"/>
      <c r="N541" s="194" t="s">
        <v>97</v>
      </c>
      <c r="O541" s="25"/>
      <c r="P541" s="25"/>
      <c r="Q541" s="26"/>
      <c r="R541" s="27"/>
      <c r="S541" s="25"/>
      <c r="T541" s="25"/>
      <c r="U541" s="25"/>
      <c r="V541" s="25"/>
      <c r="W541" s="25"/>
      <c r="X541" s="26"/>
    </row>
    <row r="542" spans="1:24" ht="15.75" x14ac:dyDescent="0.25">
      <c r="A542" s="312"/>
      <c r="B542" s="267" t="s">
        <v>178</v>
      </c>
      <c r="C542" s="107">
        <f>Production_Revenue!K33</f>
        <v>880</v>
      </c>
      <c r="D542" s="108">
        <v>0.01</v>
      </c>
      <c r="E542" s="101">
        <f t="shared" ref="E542:E544" si="439">D542*C542</f>
        <v>8.8000000000000007</v>
      </c>
      <c r="F542" s="109" t="s">
        <v>51</v>
      </c>
      <c r="G542" s="107"/>
      <c r="H542" s="30">
        <f t="shared" ref="H542:H544" si="440">$AB$7</f>
        <v>0</v>
      </c>
      <c r="I542" s="36">
        <f t="shared" ref="I542:I544" si="441">H542*G542</f>
        <v>0</v>
      </c>
      <c r="J542" s="30"/>
      <c r="K542" s="38">
        <f t="shared" ref="K542:K544" si="442">$AB$8</f>
        <v>5.6879999999999997</v>
      </c>
      <c r="L542" s="33">
        <f t="shared" ref="L542:L544" si="443">J542*K542</f>
        <v>0</v>
      </c>
      <c r="N542" s="267" t="s">
        <v>178</v>
      </c>
      <c r="O542" s="107">
        <f>Production_Revenue!K34</f>
        <v>880</v>
      </c>
      <c r="P542" s="108">
        <v>0.01</v>
      </c>
      <c r="Q542" s="101">
        <f t="shared" ref="Q542:Q544" si="444">P542*O542</f>
        <v>8.8000000000000007</v>
      </c>
      <c r="R542" s="231" t="s">
        <v>98</v>
      </c>
      <c r="S542" s="107"/>
      <c r="T542" s="30">
        <f t="shared" ref="T542:T544" si="445">$AB$7</f>
        <v>0</v>
      </c>
      <c r="U542" s="36">
        <f t="shared" ref="U542:U544" si="446">T542*S542</f>
        <v>0</v>
      </c>
      <c r="V542" s="30"/>
      <c r="W542" s="38">
        <f t="shared" ref="W542:W544" si="447">$AB$8</f>
        <v>5.6879999999999997</v>
      </c>
      <c r="X542" s="33">
        <f t="shared" ref="X542:X544" si="448">V542*W542</f>
        <v>0</v>
      </c>
    </row>
    <row r="543" spans="1:24" ht="15.75" x14ac:dyDescent="0.25">
      <c r="A543" s="312"/>
      <c r="B543" s="232" t="s">
        <v>99</v>
      </c>
      <c r="C543" s="70"/>
      <c r="D543" s="71"/>
      <c r="E543" s="33">
        <f t="shared" si="439"/>
        <v>0</v>
      </c>
      <c r="F543" s="69"/>
      <c r="G543" s="70"/>
      <c r="H543" s="30">
        <f t="shared" si="440"/>
        <v>0</v>
      </c>
      <c r="I543" s="36">
        <f t="shared" si="441"/>
        <v>0</v>
      </c>
      <c r="J543" s="30"/>
      <c r="K543" s="38">
        <f t="shared" si="442"/>
        <v>5.6879999999999997</v>
      </c>
      <c r="L543" s="33">
        <f t="shared" si="443"/>
        <v>0</v>
      </c>
      <c r="N543" s="232" t="s">
        <v>99</v>
      </c>
      <c r="O543" s="70"/>
      <c r="P543" s="71"/>
      <c r="Q543" s="33">
        <f t="shared" si="444"/>
        <v>0</v>
      </c>
      <c r="R543" s="232" t="s">
        <v>99</v>
      </c>
      <c r="S543" s="70"/>
      <c r="T543" s="30">
        <f t="shared" si="445"/>
        <v>0</v>
      </c>
      <c r="U543" s="36">
        <f t="shared" si="446"/>
        <v>0</v>
      </c>
      <c r="V543" s="30"/>
      <c r="W543" s="38">
        <f t="shared" si="447"/>
        <v>5.6879999999999997</v>
      </c>
      <c r="X543" s="33">
        <f t="shared" si="448"/>
        <v>0</v>
      </c>
    </row>
    <row r="544" spans="1:24" ht="30" x14ac:dyDescent="0.25">
      <c r="A544" s="312"/>
      <c r="B544" s="233" t="s">
        <v>100</v>
      </c>
      <c r="C544" s="104"/>
      <c r="D544" s="105"/>
      <c r="E544" s="33">
        <f t="shared" si="439"/>
        <v>0</v>
      </c>
      <c r="F544" s="110" t="s">
        <v>52</v>
      </c>
      <c r="G544" s="52"/>
      <c r="H544" s="30">
        <f t="shared" si="440"/>
        <v>0</v>
      </c>
      <c r="I544" s="36">
        <f t="shared" si="441"/>
        <v>0</v>
      </c>
      <c r="J544" s="30"/>
      <c r="K544" s="38">
        <f t="shared" si="442"/>
        <v>5.6879999999999997</v>
      </c>
      <c r="L544" s="33">
        <f t="shared" si="443"/>
        <v>0</v>
      </c>
      <c r="N544" s="233" t="s">
        <v>100</v>
      </c>
      <c r="O544" s="104"/>
      <c r="P544" s="105"/>
      <c r="Q544" s="33">
        <f t="shared" si="444"/>
        <v>0</v>
      </c>
      <c r="R544" s="233" t="s">
        <v>100</v>
      </c>
      <c r="S544" s="52"/>
      <c r="T544" s="30">
        <f t="shared" si="445"/>
        <v>0</v>
      </c>
      <c r="U544" s="36">
        <f t="shared" si="446"/>
        <v>0</v>
      </c>
      <c r="V544" s="30"/>
      <c r="W544" s="38">
        <f t="shared" si="447"/>
        <v>5.6879999999999997</v>
      </c>
      <c r="X544" s="33">
        <f t="shared" si="448"/>
        <v>0</v>
      </c>
    </row>
    <row r="545" spans="1:24" ht="15.75" thickBot="1" x14ac:dyDescent="0.3">
      <c r="A545" s="312"/>
      <c r="B545" s="111" t="s">
        <v>41</v>
      </c>
      <c r="C545" s="112"/>
      <c r="D545" s="112"/>
      <c r="E545" s="114">
        <f>SUM(E509:E524,E526:E540,E542:E544)</f>
        <v>94.12</v>
      </c>
      <c r="F545" s="116" t="s">
        <v>41</v>
      </c>
      <c r="G545" s="112">
        <f>SUM(G509:G544)</f>
        <v>0</v>
      </c>
      <c r="H545" s="112"/>
      <c r="I545" s="114">
        <f>SUM(I509:I524,I526:I540,I542:I544)</f>
        <v>0</v>
      </c>
      <c r="J545" s="112">
        <f>SUM(J509:J544)</f>
        <v>9</v>
      </c>
      <c r="K545" s="118"/>
      <c r="L545" s="114">
        <f>SUM(L509:L524,L526:L540,L542:L544)</f>
        <v>51.192</v>
      </c>
      <c r="N545" s="119" t="s">
        <v>41</v>
      </c>
      <c r="O545" s="120"/>
      <c r="P545" s="120"/>
      <c r="Q545" s="121">
        <f>SUM(Q509:Q524,Q526:Q540,Q542:Q544)</f>
        <v>8.8000000000000007</v>
      </c>
      <c r="R545" s="122" t="s">
        <v>41</v>
      </c>
      <c r="S545" s="120">
        <f>SUM(S509:S544)</f>
        <v>0</v>
      </c>
      <c r="T545" s="120"/>
      <c r="U545" s="121">
        <f>SUM(U509:U524,U526:U540,U542:U544)</f>
        <v>0</v>
      </c>
      <c r="V545" s="120">
        <f>SUM(V509:V544)</f>
        <v>0</v>
      </c>
      <c r="W545" s="123"/>
      <c r="X545" s="121">
        <f>SUM(X509:X524,X526:X540,X542:X544)</f>
        <v>0</v>
      </c>
    </row>
    <row r="546" spans="1:24" x14ac:dyDescent="0.25">
      <c r="A546" s="313"/>
      <c r="B546" s="125"/>
      <c r="C546" s="125"/>
      <c r="D546" s="125"/>
      <c r="E546" s="125"/>
      <c r="F546" s="125"/>
      <c r="G546" s="125"/>
      <c r="H546" s="125"/>
      <c r="I546" s="125"/>
      <c r="J546" s="125"/>
      <c r="K546" s="125"/>
      <c r="L546" s="125"/>
      <c r="N546" s="85"/>
      <c r="O546" s="85"/>
      <c r="P546" s="85"/>
      <c r="Q546" s="85"/>
      <c r="R546" s="85"/>
      <c r="S546" s="85"/>
      <c r="T546" s="85"/>
      <c r="U546" s="85"/>
      <c r="V546" s="85"/>
      <c r="W546" s="85"/>
      <c r="X546" s="85"/>
    </row>
    <row r="547" spans="1:24" ht="15.75" thickBot="1" x14ac:dyDescent="0.3"/>
    <row r="548" spans="1:24" ht="15" customHeight="1" x14ac:dyDescent="0.25">
      <c r="A548" s="311" t="s">
        <v>138</v>
      </c>
      <c r="B548" s="314" t="s">
        <v>123</v>
      </c>
      <c r="C548" s="316" t="s">
        <v>157</v>
      </c>
      <c r="D548" s="317"/>
      <c r="E548" s="318"/>
      <c r="F548" s="319" t="s">
        <v>124</v>
      </c>
      <c r="G548" s="324" t="s">
        <v>20</v>
      </c>
      <c r="H548" s="322"/>
      <c r="I548" s="322"/>
      <c r="J548" s="322"/>
      <c r="K548" s="322"/>
      <c r="L548" s="323"/>
      <c r="N548" s="325" t="s">
        <v>123</v>
      </c>
      <c r="O548" s="327" t="s">
        <v>19</v>
      </c>
      <c r="P548" s="322"/>
      <c r="Q548" s="323"/>
      <c r="R548" s="325" t="s">
        <v>124</v>
      </c>
      <c r="S548" s="321" t="s">
        <v>20</v>
      </c>
      <c r="T548" s="322"/>
      <c r="U548" s="322"/>
      <c r="V548" s="322"/>
      <c r="W548" s="322"/>
      <c r="X548" s="323"/>
    </row>
    <row r="549" spans="1:24" ht="30" x14ac:dyDescent="0.25">
      <c r="A549" s="312"/>
      <c r="B549" s="315"/>
      <c r="C549" s="212" t="s">
        <v>23</v>
      </c>
      <c r="D549" s="254" t="s">
        <v>155</v>
      </c>
      <c r="E549" s="213" t="s">
        <v>24</v>
      </c>
      <c r="F549" s="320"/>
      <c r="G549" s="239" t="s">
        <v>156</v>
      </c>
      <c r="H549" s="239" t="s">
        <v>102</v>
      </c>
      <c r="I549" s="239" t="s">
        <v>103</v>
      </c>
      <c r="J549" s="13" t="s">
        <v>27</v>
      </c>
      <c r="K549" s="16" t="s">
        <v>28</v>
      </c>
      <c r="L549" s="240" t="s">
        <v>104</v>
      </c>
      <c r="N549" s="326"/>
      <c r="O549" s="17" t="s">
        <v>23</v>
      </c>
      <c r="P549" s="239" t="s">
        <v>155</v>
      </c>
      <c r="Q549" s="19" t="s">
        <v>24</v>
      </c>
      <c r="R549" s="326"/>
      <c r="S549" s="239" t="s">
        <v>156</v>
      </c>
      <c r="T549" s="17" t="s">
        <v>26</v>
      </c>
      <c r="U549" s="239" t="s">
        <v>103</v>
      </c>
      <c r="V549" s="13" t="s">
        <v>27</v>
      </c>
      <c r="W549" s="16" t="s">
        <v>28</v>
      </c>
      <c r="X549" s="240" t="s">
        <v>104</v>
      </c>
    </row>
    <row r="550" spans="1:24" x14ac:dyDescent="0.25">
      <c r="A550" s="312"/>
      <c r="B550" s="214" t="s">
        <v>95</v>
      </c>
      <c r="C550" s="22"/>
      <c r="D550" s="22"/>
      <c r="E550" s="23"/>
      <c r="F550" s="24"/>
      <c r="G550" s="22"/>
      <c r="H550" s="22"/>
      <c r="I550" s="22"/>
      <c r="J550" s="22"/>
      <c r="K550" s="22"/>
      <c r="L550" s="23"/>
      <c r="N550" s="194" t="s">
        <v>95</v>
      </c>
      <c r="O550" s="25"/>
      <c r="P550" s="25"/>
      <c r="Q550" s="26"/>
      <c r="R550" s="27"/>
      <c r="S550" s="25"/>
      <c r="T550" s="25"/>
      <c r="U550" s="25"/>
      <c r="V550" s="25"/>
      <c r="W550" s="25"/>
      <c r="X550" s="26"/>
    </row>
    <row r="551" spans="1:24" ht="15.75" x14ac:dyDescent="0.25">
      <c r="A551" s="312"/>
      <c r="B551" s="228" t="s">
        <v>93</v>
      </c>
      <c r="C551" s="30"/>
      <c r="D551" s="31"/>
      <c r="E551" s="33">
        <f t="shared" ref="E551:E555" si="449">D551*C551</f>
        <v>0</v>
      </c>
      <c r="F551" s="34" t="s">
        <v>55</v>
      </c>
      <c r="G551" s="30"/>
      <c r="H551" s="30">
        <f t="shared" ref="H551:H566" si="450">$AB$7</f>
        <v>0</v>
      </c>
      <c r="I551" s="36">
        <f t="shared" ref="I551:I566" si="451">H551*G551</f>
        <v>0</v>
      </c>
      <c r="J551" s="30"/>
      <c r="K551" s="38">
        <f t="shared" ref="K551:K566" si="452">$AB$8</f>
        <v>5.6879999999999997</v>
      </c>
      <c r="L551" s="33">
        <f t="shared" ref="L551:L566" si="453">J551*K551</f>
        <v>0</v>
      </c>
      <c r="N551" s="228" t="s">
        <v>93</v>
      </c>
      <c r="O551" s="30"/>
      <c r="P551" s="31"/>
      <c r="Q551" s="33">
        <f t="shared" ref="Q551:Q555" si="454">P551*O551</f>
        <v>0</v>
      </c>
      <c r="R551" s="228" t="s">
        <v>93</v>
      </c>
      <c r="S551" s="30"/>
      <c r="T551" s="30">
        <f t="shared" ref="T551:T566" si="455">$AB$7</f>
        <v>0</v>
      </c>
      <c r="U551" s="36">
        <f t="shared" ref="U551:U566" si="456">T551*S551</f>
        <v>0</v>
      </c>
      <c r="V551" s="30"/>
      <c r="W551" s="38">
        <f t="shared" ref="W551:W566" si="457">$AB$8</f>
        <v>5.6879999999999997</v>
      </c>
      <c r="X551" s="33">
        <f t="shared" ref="X551:X566" si="458">V551*W551</f>
        <v>0</v>
      </c>
    </row>
    <row r="552" spans="1:24" ht="15.75" x14ac:dyDescent="0.25">
      <c r="A552" s="312"/>
      <c r="B552" s="218" t="s">
        <v>42</v>
      </c>
      <c r="C552" s="52"/>
      <c r="D552" s="53"/>
      <c r="E552" s="33">
        <f t="shared" si="449"/>
        <v>0</v>
      </c>
      <c r="F552" s="54"/>
      <c r="G552" s="52"/>
      <c r="H552" s="30">
        <f t="shared" si="450"/>
        <v>0</v>
      </c>
      <c r="I552" s="36">
        <f t="shared" si="451"/>
        <v>0</v>
      </c>
      <c r="J552" s="30"/>
      <c r="K552" s="38">
        <f t="shared" si="452"/>
        <v>5.6879999999999997</v>
      </c>
      <c r="L552" s="33">
        <f t="shared" si="453"/>
        <v>0</v>
      </c>
      <c r="N552" s="218" t="s">
        <v>42</v>
      </c>
      <c r="O552" s="52"/>
      <c r="P552" s="53"/>
      <c r="Q552" s="33">
        <f t="shared" si="454"/>
        <v>0</v>
      </c>
      <c r="R552" s="218" t="s">
        <v>42</v>
      </c>
      <c r="S552" s="52"/>
      <c r="T552" s="30">
        <f t="shared" si="455"/>
        <v>0</v>
      </c>
      <c r="U552" s="36">
        <f t="shared" si="456"/>
        <v>0</v>
      </c>
      <c r="V552" s="30"/>
      <c r="W552" s="38">
        <f t="shared" si="457"/>
        <v>5.6879999999999997</v>
      </c>
      <c r="X552" s="33">
        <f t="shared" si="458"/>
        <v>0</v>
      </c>
    </row>
    <row r="553" spans="1:24" ht="15.75" x14ac:dyDescent="0.25">
      <c r="A553" s="312"/>
      <c r="B553" s="219" t="s">
        <v>44</v>
      </c>
      <c r="C553" s="30"/>
      <c r="D553" s="31"/>
      <c r="E553" s="33">
        <f t="shared" si="449"/>
        <v>0</v>
      </c>
      <c r="F553" s="34"/>
      <c r="G553" s="30"/>
      <c r="H553" s="30">
        <f t="shared" si="450"/>
        <v>0</v>
      </c>
      <c r="I553" s="36">
        <f t="shared" si="451"/>
        <v>0</v>
      </c>
      <c r="J553" s="30"/>
      <c r="K553" s="38">
        <f t="shared" si="452"/>
        <v>5.6879999999999997</v>
      </c>
      <c r="L553" s="33">
        <f t="shared" si="453"/>
        <v>0</v>
      </c>
      <c r="N553" s="219" t="s">
        <v>44</v>
      </c>
      <c r="O553" s="30"/>
      <c r="P553" s="31"/>
      <c r="Q553" s="33">
        <f t="shared" si="454"/>
        <v>0</v>
      </c>
      <c r="R553" s="219" t="s">
        <v>44</v>
      </c>
      <c r="S553" s="30"/>
      <c r="T553" s="30">
        <f t="shared" si="455"/>
        <v>0</v>
      </c>
      <c r="U553" s="36">
        <f t="shared" si="456"/>
        <v>0</v>
      </c>
      <c r="V553" s="30"/>
      <c r="W553" s="38">
        <f t="shared" si="457"/>
        <v>5.6879999999999997</v>
      </c>
      <c r="X553" s="33">
        <f t="shared" si="458"/>
        <v>0</v>
      </c>
    </row>
    <row r="554" spans="1:24" ht="15.75" x14ac:dyDescent="0.25">
      <c r="A554" s="312"/>
      <c r="B554" s="220"/>
      <c r="C554" s="70"/>
      <c r="D554" s="71"/>
      <c r="E554" s="33">
        <f t="shared" si="449"/>
        <v>0</v>
      </c>
      <c r="F554" s="69"/>
      <c r="G554" s="70"/>
      <c r="H554" s="30">
        <f t="shared" si="450"/>
        <v>0</v>
      </c>
      <c r="I554" s="36">
        <f t="shared" si="451"/>
        <v>0</v>
      </c>
      <c r="J554" s="30"/>
      <c r="K554" s="38">
        <f t="shared" si="452"/>
        <v>5.6879999999999997</v>
      </c>
      <c r="L554" s="33">
        <f t="shared" si="453"/>
        <v>0</v>
      </c>
      <c r="N554" s="220"/>
      <c r="O554" s="70"/>
      <c r="P554" s="71"/>
      <c r="Q554" s="33">
        <f t="shared" si="454"/>
        <v>0</v>
      </c>
      <c r="R554" s="220"/>
      <c r="S554" s="70"/>
      <c r="T554" s="30">
        <f t="shared" si="455"/>
        <v>0</v>
      </c>
      <c r="U554" s="36">
        <f t="shared" si="456"/>
        <v>0</v>
      </c>
      <c r="V554" s="30"/>
      <c r="W554" s="38">
        <f t="shared" si="457"/>
        <v>5.6879999999999997</v>
      </c>
      <c r="X554" s="33">
        <f t="shared" si="458"/>
        <v>0</v>
      </c>
    </row>
    <row r="555" spans="1:24" ht="15.75" x14ac:dyDescent="0.25">
      <c r="A555" s="312"/>
      <c r="B555" s="221" t="s">
        <v>46</v>
      </c>
      <c r="C555" s="30"/>
      <c r="D555" s="31"/>
      <c r="E555" s="33">
        <f t="shared" si="449"/>
        <v>0</v>
      </c>
      <c r="F555" s="80"/>
      <c r="G555" s="30"/>
      <c r="H555" s="30">
        <f t="shared" si="450"/>
        <v>0</v>
      </c>
      <c r="I555" s="36">
        <f t="shared" si="451"/>
        <v>0</v>
      </c>
      <c r="J555" s="30"/>
      <c r="K555" s="38">
        <f t="shared" si="452"/>
        <v>5.6879999999999997</v>
      </c>
      <c r="L555" s="33">
        <f t="shared" si="453"/>
        <v>0</v>
      </c>
      <c r="N555" s="221" t="s">
        <v>46</v>
      </c>
      <c r="O555" s="30"/>
      <c r="P555" s="31"/>
      <c r="Q555" s="33">
        <f t="shared" si="454"/>
        <v>0</v>
      </c>
      <c r="R555" s="221" t="s">
        <v>46</v>
      </c>
      <c r="S555" s="30"/>
      <c r="T555" s="30">
        <f t="shared" si="455"/>
        <v>0</v>
      </c>
      <c r="U555" s="36">
        <f t="shared" si="456"/>
        <v>0</v>
      </c>
      <c r="V555" s="30"/>
      <c r="W555" s="38">
        <f t="shared" si="457"/>
        <v>5.6879999999999997</v>
      </c>
      <c r="X555" s="33">
        <f t="shared" si="458"/>
        <v>0</v>
      </c>
    </row>
    <row r="556" spans="1:24" ht="15.75" x14ac:dyDescent="0.25">
      <c r="A556" s="312"/>
      <c r="B556" s="220"/>
      <c r="C556" s="70"/>
      <c r="D556" s="71"/>
      <c r="E556" s="33"/>
      <c r="F556" s="69"/>
      <c r="G556" s="70"/>
      <c r="H556" s="30">
        <f t="shared" si="450"/>
        <v>0</v>
      </c>
      <c r="I556" s="36">
        <f t="shared" si="451"/>
        <v>0</v>
      </c>
      <c r="J556" s="30"/>
      <c r="K556" s="38">
        <f t="shared" si="452"/>
        <v>5.6879999999999997</v>
      </c>
      <c r="L556" s="33">
        <f t="shared" si="453"/>
        <v>0</v>
      </c>
      <c r="N556" s="220"/>
      <c r="O556" s="70"/>
      <c r="P556" s="71"/>
      <c r="Q556" s="33"/>
      <c r="R556" s="69"/>
      <c r="S556" s="70"/>
      <c r="T556" s="30">
        <f t="shared" si="455"/>
        <v>0</v>
      </c>
      <c r="U556" s="36">
        <f t="shared" si="456"/>
        <v>0</v>
      </c>
      <c r="V556" s="30"/>
      <c r="W556" s="38">
        <f t="shared" si="457"/>
        <v>5.6879999999999997</v>
      </c>
      <c r="X556" s="33">
        <f t="shared" si="458"/>
        <v>0</v>
      </c>
    </row>
    <row r="557" spans="1:24" ht="15.75" x14ac:dyDescent="0.25">
      <c r="A557" s="312"/>
      <c r="B557" s="221"/>
      <c r="C557" s="30"/>
      <c r="D557" s="31"/>
      <c r="E557" s="33"/>
      <c r="F557" s="80"/>
      <c r="G557" s="30"/>
      <c r="H557" s="30">
        <f t="shared" si="450"/>
        <v>0</v>
      </c>
      <c r="I557" s="36">
        <f t="shared" si="451"/>
        <v>0</v>
      </c>
      <c r="J557" s="30"/>
      <c r="K557" s="38">
        <f t="shared" si="452"/>
        <v>5.6879999999999997</v>
      </c>
      <c r="L557" s="33">
        <f t="shared" si="453"/>
        <v>0</v>
      </c>
      <c r="N557" s="79"/>
      <c r="O557" s="30"/>
      <c r="P557" s="31"/>
      <c r="Q557" s="33"/>
      <c r="R557" s="80"/>
      <c r="S557" s="30"/>
      <c r="T557" s="30">
        <f t="shared" si="455"/>
        <v>0</v>
      </c>
      <c r="U557" s="36">
        <f t="shared" si="456"/>
        <v>0</v>
      </c>
      <c r="V557" s="30"/>
      <c r="W557" s="38">
        <f t="shared" si="457"/>
        <v>5.6879999999999997</v>
      </c>
      <c r="X557" s="33">
        <f t="shared" si="458"/>
        <v>0</v>
      </c>
    </row>
    <row r="558" spans="1:24" ht="15.75" x14ac:dyDescent="0.25">
      <c r="A558" s="312"/>
      <c r="B558" s="220"/>
      <c r="C558" s="70"/>
      <c r="D558" s="71"/>
      <c r="E558" s="33"/>
      <c r="F558" s="69"/>
      <c r="G558" s="70"/>
      <c r="H558" s="30">
        <f t="shared" si="450"/>
        <v>0</v>
      </c>
      <c r="I558" s="36">
        <f t="shared" si="451"/>
        <v>0</v>
      </c>
      <c r="J558" s="30"/>
      <c r="K558" s="38">
        <f t="shared" si="452"/>
        <v>5.6879999999999997</v>
      </c>
      <c r="L558" s="33">
        <f t="shared" si="453"/>
        <v>0</v>
      </c>
      <c r="N558" s="69"/>
      <c r="O558" s="70"/>
      <c r="P558" s="71"/>
      <c r="Q558" s="33"/>
      <c r="R558" s="69"/>
      <c r="S558" s="70"/>
      <c r="T558" s="30">
        <f t="shared" si="455"/>
        <v>0</v>
      </c>
      <c r="U558" s="36">
        <f t="shared" si="456"/>
        <v>0</v>
      </c>
      <c r="V558" s="30"/>
      <c r="W558" s="38">
        <f t="shared" si="457"/>
        <v>5.6879999999999997</v>
      </c>
      <c r="X558" s="33">
        <f t="shared" si="458"/>
        <v>0</v>
      </c>
    </row>
    <row r="559" spans="1:24" ht="15.75" x14ac:dyDescent="0.25">
      <c r="A559" s="312"/>
      <c r="B559" s="221"/>
      <c r="C559" s="30"/>
      <c r="D559" s="31"/>
      <c r="E559" s="33"/>
      <c r="F559" s="80"/>
      <c r="G559" s="30"/>
      <c r="H559" s="30">
        <f t="shared" si="450"/>
        <v>0</v>
      </c>
      <c r="I559" s="36">
        <f t="shared" si="451"/>
        <v>0</v>
      </c>
      <c r="J559" s="30"/>
      <c r="K559" s="38">
        <f t="shared" si="452"/>
        <v>5.6879999999999997</v>
      </c>
      <c r="L559" s="33">
        <f t="shared" si="453"/>
        <v>0</v>
      </c>
      <c r="N559" s="79"/>
      <c r="O559" s="30"/>
      <c r="P559" s="31"/>
      <c r="Q559" s="33"/>
      <c r="R559" s="80"/>
      <c r="S559" s="30"/>
      <c r="T559" s="30">
        <f t="shared" si="455"/>
        <v>0</v>
      </c>
      <c r="U559" s="36">
        <f t="shared" si="456"/>
        <v>0</v>
      </c>
      <c r="V559" s="30"/>
      <c r="W559" s="38">
        <f t="shared" si="457"/>
        <v>5.6879999999999997</v>
      </c>
      <c r="X559" s="33">
        <f t="shared" si="458"/>
        <v>0</v>
      </c>
    </row>
    <row r="560" spans="1:24" ht="15.75" x14ac:dyDescent="0.25">
      <c r="A560" s="312"/>
      <c r="B560" s="220"/>
      <c r="C560" s="70"/>
      <c r="D560" s="71"/>
      <c r="E560" s="33"/>
      <c r="F560" s="69"/>
      <c r="G560" s="70"/>
      <c r="H560" s="30">
        <f t="shared" si="450"/>
        <v>0</v>
      </c>
      <c r="I560" s="36">
        <f t="shared" si="451"/>
        <v>0</v>
      </c>
      <c r="J560" s="30"/>
      <c r="K560" s="38">
        <f t="shared" si="452"/>
        <v>5.6879999999999997</v>
      </c>
      <c r="L560" s="33">
        <f t="shared" si="453"/>
        <v>0</v>
      </c>
      <c r="N560" s="69"/>
      <c r="O560" s="70"/>
      <c r="P560" s="71"/>
      <c r="Q560" s="33"/>
      <c r="R560" s="69"/>
      <c r="S560" s="70"/>
      <c r="T560" s="30">
        <f t="shared" si="455"/>
        <v>0</v>
      </c>
      <c r="U560" s="36">
        <f t="shared" si="456"/>
        <v>0</v>
      </c>
      <c r="V560" s="30"/>
      <c r="W560" s="38">
        <f t="shared" si="457"/>
        <v>5.6879999999999997</v>
      </c>
      <c r="X560" s="33">
        <f t="shared" si="458"/>
        <v>0</v>
      </c>
    </row>
    <row r="561" spans="1:24" ht="15.75" x14ac:dyDescent="0.25">
      <c r="A561" s="312"/>
      <c r="B561" s="222"/>
      <c r="C561" s="30"/>
      <c r="D561" s="31"/>
      <c r="E561" s="33">
        <f t="shared" ref="E561:E566" si="459">D561*C561</f>
        <v>0</v>
      </c>
      <c r="F561" s="81"/>
      <c r="G561" s="30"/>
      <c r="H561" s="30">
        <f t="shared" si="450"/>
        <v>0</v>
      </c>
      <c r="I561" s="36">
        <f t="shared" si="451"/>
        <v>0</v>
      </c>
      <c r="J561" s="30"/>
      <c r="K561" s="38">
        <f t="shared" si="452"/>
        <v>5.6879999999999997</v>
      </c>
      <c r="L561" s="33">
        <f t="shared" si="453"/>
        <v>0</v>
      </c>
      <c r="N561" s="81"/>
      <c r="O561" s="30"/>
      <c r="P561" s="31"/>
      <c r="Q561" s="33">
        <f t="shared" ref="Q561:Q566" si="460">P561*O561</f>
        <v>0</v>
      </c>
      <c r="R561" s="81"/>
      <c r="S561" s="30"/>
      <c r="T561" s="30">
        <f t="shared" si="455"/>
        <v>0</v>
      </c>
      <c r="U561" s="36">
        <f t="shared" si="456"/>
        <v>0</v>
      </c>
      <c r="V561" s="30"/>
      <c r="W561" s="38">
        <f t="shared" si="457"/>
        <v>5.6879999999999997</v>
      </c>
      <c r="X561" s="33">
        <f t="shared" si="458"/>
        <v>0</v>
      </c>
    </row>
    <row r="562" spans="1:24" ht="15.75" x14ac:dyDescent="0.25">
      <c r="A562" s="312"/>
      <c r="B562" s="220"/>
      <c r="C562" s="70"/>
      <c r="D562" s="71"/>
      <c r="E562" s="33">
        <f t="shared" si="459"/>
        <v>0</v>
      </c>
      <c r="F562" s="69"/>
      <c r="G562" s="70"/>
      <c r="H562" s="30">
        <f t="shared" si="450"/>
        <v>0</v>
      </c>
      <c r="I562" s="36">
        <f t="shared" si="451"/>
        <v>0</v>
      </c>
      <c r="J562" s="30"/>
      <c r="K562" s="38">
        <f t="shared" si="452"/>
        <v>5.6879999999999997</v>
      </c>
      <c r="L562" s="33">
        <f t="shared" si="453"/>
        <v>0</v>
      </c>
      <c r="N562" s="69"/>
      <c r="O562" s="70"/>
      <c r="P562" s="71"/>
      <c r="Q562" s="33">
        <f t="shared" si="460"/>
        <v>0</v>
      </c>
      <c r="R562" s="69"/>
      <c r="S562" s="70"/>
      <c r="T562" s="30">
        <f t="shared" si="455"/>
        <v>0</v>
      </c>
      <c r="U562" s="36">
        <f t="shared" si="456"/>
        <v>0</v>
      </c>
      <c r="V562" s="30"/>
      <c r="W562" s="38">
        <f t="shared" si="457"/>
        <v>5.6879999999999997</v>
      </c>
      <c r="X562" s="33">
        <f t="shared" si="458"/>
        <v>0</v>
      </c>
    </row>
    <row r="563" spans="1:24" ht="15.75" x14ac:dyDescent="0.25">
      <c r="A563" s="312"/>
      <c r="B563" s="222"/>
      <c r="C563" s="30"/>
      <c r="D563" s="31"/>
      <c r="E563" s="33">
        <f t="shared" si="459"/>
        <v>0</v>
      </c>
      <c r="F563" s="81"/>
      <c r="G563" s="30"/>
      <c r="H563" s="30">
        <f t="shared" si="450"/>
        <v>0</v>
      </c>
      <c r="I563" s="36">
        <f t="shared" si="451"/>
        <v>0</v>
      </c>
      <c r="J563" s="30"/>
      <c r="K563" s="38">
        <f t="shared" si="452"/>
        <v>5.6879999999999997</v>
      </c>
      <c r="L563" s="33">
        <f t="shared" si="453"/>
        <v>0</v>
      </c>
      <c r="N563" s="81"/>
      <c r="O563" s="30"/>
      <c r="P563" s="31"/>
      <c r="Q563" s="33">
        <f t="shared" si="460"/>
        <v>0</v>
      </c>
      <c r="R563" s="81"/>
      <c r="S563" s="30"/>
      <c r="T563" s="30">
        <f t="shared" si="455"/>
        <v>0</v>
      </c>
      <c r="U563" s="36">
        <f t="shared" si="456"/>
        <v>0</v>
      </c>
      <c r="V563" s="30"/>
      <c r="W563" s="38">
        <f t="shared" si="457"/>
        <v>5.6879999999999997</v>
      </c>
      <c r="X563" s="33">
        <f t="shared" si="458"/>
        <v>0</v>
      </c>
    </row>
    <row r="564" spans="1:24" ht="15.75" x14ac:dyDescent="0.25">
      <c r="A564" s="312"/>
      <c r="B564" s="220"/>
      <c r="C564" s="70"/>
      <c r="D564" s="71"/>
      <c r="E564" s="33">
        <f t="shared" si="459"/>
        <v>0</v>
      </c>
      <c r="F564" s="88"/>
      <c r="G564" s="52"/>
      <c r="H564" s="30">
        <f t="shared" si="450"/>
        <v>0</v>
      </c>
      <c r="I564" s="36">
        <f t="shared" si="451"/>
        <v>0</v>
      </c>
      <c r="J564" s="30"/>
      <c r="K564" s="38">
        <f t="shared" si="452"/>
        <v>5.6879999999999997</v>
      </c>
      <c r="L564" s="33">
        <f t="shared" si="453"/>
        <v>0</v>
      </c>
      <c r="N564" s="69"/>
      <c r="O564" s="70"/>
      <c r="P564" s="71"/>
      <c r="Q564" s="33">
        <f t="shared" si="460"/>
        <v>0</v>
      </c>
      <c r="R564" s="88"/>
      <c r="S564" s="52"/>
      <c r="T564" s="30">
        <f t="shared" si="455"/>
        <v>0</v>
      </c>
      <c r="U564" s="36">
        <f t="shared" si="456"/>
        <v>0</v>
      </c>
      <c r="V564" s="30"/>
      <c r="W564" s="38">
        <f t="shared" si="457"/>
        <v>5.6879999999999997</v>
      </c>
      <c r="X564" s="33">
        <f t="shared" si="458"/>
        <v>0</v>
      </c>
    </row>
    <row r="565" spans="1:24" ht="15.75" x14ac:dyDescent="0.25">
      <c r="A565" s="312"/>
      <c r="B565" s="222"/>
      <c r="C565" s="30"/>
      <c r="D565" s="31"/>
      <c r="E565" s="33">
        <f t="shared" si="459"/>
        <v>0</v>
      </c>
      <c r="F565" s="90"/>
      <c r="G565" s="30"/>
      <c r="H565" s="30">
        <f t="shared" si="450"/>
        <v>0</v>
      </c>
      <c r="I565" s="36">
        <f t="shared" si="451"/>
        <v>0</v>
      </c>
      <c r="J565" s="30"/>
      <c r="K565" s="38">
        <f t="shared" si="452"/>
        <v>5.6879999999999997</v>
      </c>
      <c r="L565" s="33">
        <f t="shared" si="453"/>
        <v>0</v>
      </c>
      <c r="N565" s="81"/>
      <c r="O565" s="30"/>
      <c r="P565" s="31"/>
      <c r="Q565" s="33">
        <f t="shared" si="460"/>
        <v>0</v>
      </c>
      <c r="R565" s="90"/>
      <c r="S565" s="30"/>
      <c r="T565" s="30">
        <f t="shared" si="455"/>
        <v>0</v>
      </c>
      <c r="U565" s="36">
        <f t="shared" si="456"/>
        <v>0</v>
      </c>
      <c r="V565" s="30"/>
      <c r="W565" s="38">
        <f t="shared" si="457"/>
        <v>5.6879999999999997</v>
      </c>
      <c r="X565" s="33">
        <f t="shared" si="458"/>
        <v>0</v>
      </c>
    </row>
    <row r="566" spans="1:24" ht="15.75" x14ac:dyDescent="0.25">
      <c r="A566" s="312"/>
      <c r="B566" s="220"/>
      <c r="C566" s="70"/>
      <c r="D566" s="71"/>
      <c r="E566" s="95">
        <f t="shared" si="459"/>
        <v>0</v>
      </c>
      <c r="F566" s="69"/>
      <c r="G566" s="70"/>
      <c r="H566" s="30">
        <f t="shared" si="450"/>
        <v>0</v>
      </c>
      <c r="I566" s="36">
        <f t="shared" si="451"/>
        <v>0</v>
      </c>
      <c r="J566" s="30"/>
      <c r="K566" s="38">
        <f t="shared" si="452"/>
        <v>5.6879999999999997</v>
      </c>
      <c r="L566" s="33">
        <f t="shared" si="453"/>
        <v>0</v>
      </c>
      <c r="N566" s="69"/>
      <c r="O566" s="70"/>
      <c r="P566" s="71"/>
      <c r="Q566" s="95">
        <f t="shared" si="460"/>
        <v>0</v>
      </c>
      <c r="R566" s="69"/>
      <c r="S566" s="70"/>
      <c r="T566" s="30">
        <f t="shared" si="455"/>
        <v>0</v>
      </c>
      <c r="U566" s="36">
        <f t="shared" si="456"/>
        <v>0</v>
      </c>
      <c r="V566" s="30"/>
      <c r="W566" s="38">
        <f t="shared" si="457"/>
        <v>5.6879999999999997</v>
      </c>
      <c r="X566" s="33">
        <f t="shared" si="458"/>
        <v>0</v>
      </c>
    </row>
    <row r="567" spans="1:24" x14ac:dyDescent="0.25">
      <c r="A567" s="312"/>
      <c r="B567" s="214" t="s">
        <v>96</v>
      </c>
      <c r="C567" s="22"/>
      <c r="D567" s="22"/>
      <c r="E567" s="23"/>
      <c r="F567" s="24"/>
      <c r="G567" s="22"/>
      <c r="H567" s="22"/>
      <c r="I567" s="22"/>
      <c r="J567" s="22"/>
      <c r="K567" s="22"/>
      <c r="L567" s="23"/>
      <c r="N567" s="194" t="s">
        <v>96</v>
      </c>
      <c r="O567" s="25"/>
      <c r="P567" s="25"/>
      <c r="Q567" s="26"/>
      <c r="R567" s="27"/>
      <c r="S567" s="25"/>
      <c r="T567" s="25"/>
      <c r="U567" s="25"/>
      <c r="V567" s="25"/>
      <c r="W567" s="25"/>
      <c r="X567" s="26"/>
    </row>
    <row r="568" spans="1:24" ht="15.75" x14ac:dyDescent="0.25">
      <c r="A568" s="312"/>
      <c r="B568" s="224" t="s">
        <v>92</v>
      </c>
      <c r="C568" s="99"/>
      <c r="D568" s="100"/>
      <c r="E568" s="101">
        <f t="shared" ref="E568:E582" si="461">D568*C568</f>
        <v>0</v>
      </c>
      <c r="F568" s="98"/>
      <c r="G568" s="99"/>
      <c r="H568" s="30">
        <f t="shared" ref="H568:H582" si="462">$AB$7</f>
        <v>0</v>
      </c>
      <c r="I568" s="36">
        <f t="shared" ref="I568:I582" si="463">H568*G568</f>
        <v>0</v>
      </c>
      <c r="J568" s="30"/>
      <c r="K568" s="38">
        <f t="shared" ref="K568:K582" si="464">$AB$8</f>
        <v>5.6879999999999997</v>
      </c>
      <c r="L568" s="33">
        <f t="shared" ref="L568:L582" si="465">J568*K568</f>
        <v>0</v>
      </c>
      <c r="N568" s="224" t="s">
        <v>92</v>
      </c>
      <c r="O568" s="99"/>
      <c r="P568" s="100"/>
      <c r="Q568" s="101">
        <f t="shared" ref="Q568:Q582" si="466">P568*O568</f>
        <v>0</v>
      </c>
      <c r="R568" s="224" t="s">
        <v>92</v>
      </c>
      <c r="S568" s="99"/>
      <c r="T568" s="30">
        <f t="shared" ref="T568:T582" si="467">$AB$7</f>
        <v>0</v>
      </c>
      <c r="U568" s="36">
        <f t="shared" ref="U568:U582" si="468">T568*S568</f>
        <v>0</v>
      </c>
      <c r="V568" s="30"/>
      <c r="W568" s="38">
        <f t="shared" ref="W568:W582" si="469">$AB$8</f>
        <v>5.6879999999999997</v>
      </c>
      <c r="X568" s="33">
        <f t="shared" ref="X568:X582" si="470">V568*W568</f>
        <v>0</v>
      </c>
    </row>
    <row r="569" spans="1:24" ht="15.75" x14ac:dyDescent="0.25">
      <c r="A569" s="312"/>
      <c r="B569" s="260" t="s">
        <v>164</v>
      </c>
      <c r="C569" s="30">
        <v>2</v>
      </c>
      <c r="D569" s="31">
        <v>14.22</v>
      </c>
      <c r="E569" s="33">
        <f t="shared" si="461"/>
        <v>28.44</v>
      </c>
      <c r="F569" s="261" t="s">
        <v>164</v>
      </c>
      <c r="G569" s="30"/>
      <c r="H569" s="30">
        <f t="shared" si="462"/>
        <v>0</v>
      </c>
      <c r="I569" s="36">
        <f t="shared" si="463"/>
        <v>0</v>
      </c>
      <c r="J569" s="30">
        <v>3</v>
      </c>
      <c r="K569" s="38">
        <f t="shared" si="464"/>
        <v>5.6879999999999997</v>
      </c>
      <c r="L569" s="33">
        <f t="shared" si="465"/>
        <v>17.064</v>
      </c>
      <c r="N569" s="228" t="s">
        <v>93</v>
      </c>
      <c r="O569" s="30"/>
      <c r="P569" s="31"/>
      <c r="Q569" s="33">
        <f t="shared" si="466"/>
        <v>0</v>
      </c>
      <c r="R569" s="228" t="s">
        <v>93</v>
      </c>
      <c r="S569" s="30"/>
      <c r="T569" s="30">
        <f t="shared" si="467"/>
        <v>0</v>
      </c>
      <c r="U569" s="36">
        <f t="shared" si="468"/>
        <v>0</v>
      </c>
      <c r="V569" s="30"/>
      <c r="W569" s="38">
        <f t="shared" si="469"/>
        <v>5.6879999999999997</v>
      </c>
      <c r="X569" s="33">
        <f t="shared" si="470"/>
        <v>0</v>
      </c>
    </row>
    <row r="570" spans="1:24" ht="15.75" x14ac:dyDescent="0.25">
      <c r="A570" s="312"/>
      <c r="B570" s="259" t="s">
        <v>165</v>
      </c>
      <c r="C570" s="30">
        <v>2</v>
      </c>
      <c r="D570" s="31">
        <v>14.22</v>
      </c>
      <c r="E570" s="33">
        <f t="shared" si="461"/>
        <v>28.44</v>
      </c>
      <c r="F570" s="262" t="s">
        <v>165</v>
      </c>
      <c r="G570" s="70"/>
      <c r="H570" s="30">
        <f t="shared" si="462"/>
        <v>0</v>
      </c>
      <c r="I570" s="36">
        <f t="shared" si="463"/>
        <v>0</v>
      </c>
      <c r="J570" s="30">
        <v>3</v>
      </c>
      <c r="K570" s="38">
        <f t="shared" si="464"/>
        <v>5.6879999999999997</v>
      </c>
      <c r="L570" s="33">
        <f t="shared" si="465"/>
        <v>17.064</v>
      </c>
      <c r="N570" s="220"/>
      <c r="O570" s="70"/>
      <c r="P570" s="71"/>
      <c r="Q570" s="33">
        <f t="shared" si="466"/>
        <v>0</v>
      </c>
      <c r="R570" s="220"/>
      <c r="S570" s="70"/>
      <c r="T570" s="30">
        <f t="shared" si="467"/>
        <v>0</v>
      </c>
      <c r="U570" s="36">
        <f t="shared" si="468"/>
        <v>0</v>
      </c>
      <c r="V570" s="30"/>
      <c r="W570" s="38">
        <f t="shared" si="469"/>
        <v>5.6879999999999997</v>
      </c>
      <c r="X570" s="33">
        <f t="shared" si="470"/>
        <v>0</v>
      </c>
    </row>
    <row r="571" spans="1:24" ht="15.75" x14ac:dyDescent="0.25">
      <c r="A571" s="312"/>
      <c r="B571" s="228" t="s">
        <v>94</v>
      </c>
      <c r="C571" s="30"/>
      <c r="D571" s="31"/>
      <c r="E571" s="33">
        <f t="shared" si="461"/>
        <v>0</v>
      </c>
      <c r="F571" s="259" t="s">
        <v>175</v>
      </c>
      <c r="G571" s="30"/>
      <c r="H571" s="30">
        <f t="shared" si="462"/>
        <v>0</v>
      </c>
      <c r="I571" s="36">
        <f t="shared" si="463"/>
        <v>0</v>
      </c>
      <c r="J571" s="30">
        <v>3</v>
      </c>
      <c r="K571" s="38">
        <f t="shared" si="464"/>
        <v>5.6879999999999997</v>
      </c>
      <c r="L571" s="33">
        <f t="shared" si="465"/>
        <v>17.064</v>
      </c>
      <c r="N571" s="228" t="s">
        <v>94</v>
      </c>
      <c r="O571" s="30"/>
      <c r="P571" s="31"/>
      <c r="Q571" s="33">
        <f t="shared" si="466"/>
        <v>0</v>
      </c>
      <c r="R571" s="228" t="s">
        <v>94</v>
      </c>
      <c r="S571" s="30"/>
      <c r="T571" s="30">
        <f t="shared" si="467"/>
        <v>0</v>
      </c>
      <c r="U571" s="36">
        <f t="shared" si="468"/>
        <v>0</v>
      </c>
      <c r="V571" s="30"/>
      <c r="W571" s="38">
        <f t="shared" si="469"/>
        <v>5.6879999999999997</v>
      </c>
      <c r="X571" s="33">
        <f t="shared" si="470"/>
        <v>0</v>
      </c>
    </row>
    <row r="572" spans="1:24" ht="15.75" x14ac:dyDescent="0.25">
      <c r="A572" s="312"/>
      <c r="B572" s="259" t="s">
        <v>175</v>
      </c>
      <c r="C572" s="52">
        <v>2</v>
      </c>
      <c r="D572" s="53">
        <v>14.22</v>
      </c>
      <c r="E572" s="33">
        <f t="shared" si="461"/>
        <v>28.44</v>
      </c>
      <c r="F572" s="102"/>
      <c r="G572" s="52"/>
      <c r="H572" s="30">
        <f t="shared" si="462"/>
        <v>0</v>
      </c>
      <c r="I572" s="36">
        <f t="shared" si="463"/>
        <v>0</v>
      </c>
      <c r="J572" s="30"/>
      <c r="K572" s="38">
        <f t="shared" si="464"/>
        <v>5.6879999999999997</v>
      </c>
      <c r="L572" s="33">
        <f t="shared" si="465"/>
        <v>0</v>
      </c>
      <c r="N572" s="102"/>
      <c r="O572" s="52"/>
      <c r="P572" s="53"/>
      <c r="Q572" s="33">
        <f t="shared" si="466"/>
        <v>0</v>
      </c>
      <c r="R572" s="102"/>
      <c r="S572" s="52"/>
      <c r="T572" s="30">
        <f t="shared" si="467"/>
        <v>0</v>
      </c>
      <c r="U572" s="36">
        <f t="shared" si="468"/>
        <v>0</v>
      </c>
      <c r="V572" s="30"/>
      <c r="W572" s="38">
        <f t="shared" si="469"/>
        <v>5.6879999999999997</v>
      </c>
      <c r="X572" s="33">
        <f t="shared" si="470"/>
        <v>0</v>
      </c>
    </row>
    <row r="573" spans="1:24" ht="15.75" x14ac:dyDescent="0.25">
      <c r="A573" s="312"/>
      <c r="B573" s="230"/>
      <c r="C573" s="104"/>
      <c r="D573" s="105"/>
      <c r="E573" s="33">
        <f t="shared" si="461"/>
        <v>0</v>
      </c>
      <c r="F573" s="103"/>
      <c r="G573" s="104"/>
      <c r="H573" s="30">
        <f t="shared" si="462"/>
        <v>0</v>
      </c>
      <c r="I573" s="36">
        <f t="shared" si="463"/>
        <v>0</v>
      </c>
      <c r="J573" s="30"/>
      <c r="K573" s="38">
        <f t="shared" si="464"/>
        <v>5.6879999999999997</v>
      </c>
      <c r="L573" s="33">
        <f t="shared" si="465"/>
        <v>0</v>
      </c>
      <c r="N573" s="103"/>
      <c r="O573" s="104"/>
      <c r="P573" s="105"/>
      <c r="Q573" s="33">
        <f t="shared" si="466"/>
        <v>0</v>
      </c>
      <c r="R573" s="103"/>
      <c r="S573" s="104"/>
      <c r="T573" s="30">
        <f t="shared" si="467"/>
        <v>0</v>
      </c>
      <c r="U573" s="36">
        <f t="shared" si="468"/>
        <v>0</v>
      </c>
      <c r="V573" s="30"/>
      <c r="W573" s="38">
        <f t="shared" si="469"/>
        <v>5.6879999999999997</v>
      </c>
      <c r="X573" s="33">
        <f t="shared" si="470"/>
        <v>0</v>
      </c>
    </row>
    <row r="574" spans="1:24" ht="15.75" x14ac:dyDescent="0.25">
      <c r="A574" s="312"/>
      <c r="B574" s="220"/>
      <c r="C574" s="70"/>
      <c r="D574" s="71"/>
      <c r="E574" s="33">
        <f t="shared" si="461"/>
        <v>0</v>
      </c>
      <c r="F574" s="69"/>
      <c r="G574" s="70"/>
      <c r="H574" s="30">
        <f t="shared" si="462"/>
        <v>0</v>
      </c>
      <c r="I574" s="36">
        <f t="shared" si="463"/>
        <v>0</v>
      </c>
      <c r="J574" s="30"/>
      <c r="K574" s="38">
        <f t="shared" si="464"/>
        <v>5.6879999999999997</v>
      </c>
      <c r="L574" s="33">
        <f t="shared" si="465"/>
        <v>0</v>
      </c>
      <c r="N574" s="69"/>
      <c r="O574" s="70"/>
      <c r="P574" s="71"/>
      <c r="Q574" s="33">
        <f t="shared" si="466"/>
        <v>0</v>
      </c>
      <c r="R574" s="69"/>
      <c r="S574" s="70"/>
      <c r="T574" s="30">
        <f t="shared" si="467"/>
        <v>0</v>
      </c>
      <c r="U574" s="36">
        <f t="shared" si="468"/>
        <v>0</v>
      </c>
      <c r="V574" s="30"/>
      <c r="W574" s="38">
        <f t="shared" si="469"/>
        <v>5.6879999999999997</v>
      </c>
      <c r="X574" s="33">
        <f t="shared" si="470"/>
        <v>0</v>
      </c>
    </row>
    <row r="575" spans="1:24" ht="15.75" x14ac:dyDescent="0.25">
      <c r="A575" s="312"/>
      <c r="B575" s="230"/>
      <c r="C575" s="104"/>
      <c r="D575" s="105"/>
      <c r="E575" s="33">
        <f t="shared" si="461"/>
        <v>0</v>
      </c>
      <c r="F575" s="103"/>
      <c r="G575" s="104"/>
      <c r="H575" s="30">
        <f t="shared" si="462"/>
        <v>0</v>
      </c>
      <c r="I575" s="36">
        <f t="shared" si="463"/>
        <v>0</v>
      </c>
      <c r="J575" s="30"/>
      <c r="K575" s="38">
        <f t="shared" si="464"/>
        <v>5.6879999999999997</v>
      </c>
      <c r="L575" s="33">
        <f t="shared" si="465"/>
        <v>0</v>
      </c>
      <c r="N575" s="103"/>
      <c r="O575" s="104"/>
      <c r="P575" s="105"/>
      <c r="Q575" s="33">
        <f t="shared" si="466"/>
        <v>0</v>
      </c>
      <c r="R575" s="103"/>
      <c r="S575" s="104"/>
      <c r="T575" s="30">
        <f t="shared" si="467"/>
        <v>0</v>
      </c>
      <c r="U575" s="36">
        <f t="shared" si="468"/>
        <v>0</v>
      </c>
      <c r="V575" s="30"/>
      <c r="W575" s="38">
        <f t="shared" si="469"/>
        <v>5.6879999999999997</v>
      </c>
      <c r="X575" s="33">
        <f t="shared" si="470"/>
        <v>0</v>
      </c>
    </row>
    <row r="576" spans="1:24" ht="15.75" x14ac:dyDescent="0.25">
      <c r="A576" s="312"/>
      <c r="B576" s="220"/>
      <c r="C576" s="70"/>
      <c r="D576" s="71"/>
      <c r="E576" s="33">
        <f t="shared" si="461"/>
        <v>0</v>
      </c>
      <c r="F576" s="69"/>
      <c r="G576" s="70"/>
      <c r="H576" s="30">
        <f t="shared" si="462"/>
        <v>0</v>
      </c>
      <c r="I576" s="36">
        <f t="shared" si="463"/>
        <v>0</v>
      </c>
      <c r="J576" s="30"/>
      <c r="K576" s="38">
        <f t="shared" si="464"/>
        <v>5.6879999999999997</v>
      </c>
      <c r="L576" s="33">
        <f t="shared" si="465"/>
        <v>0</v>
      </c>
      <c r="N576" s="69"/>
      <c r="O576" s="70"/>
      <c r="P576" s="71"/>
      <c r="Q576" s="33">
        <f t="shared" si="466"/>
        <v>0</v>
      </c>
      <c r="R576" s="69"/>
      <c r="S576" s="70"/>
      <c r="T576" s="30">
        <f t="shared" si="467"/>
        <v>0</v>
      </c>
      <c r="U576" s="36">
        <f t="shared" si="468"/>
        <v>0</v>
      </c>
      <c r="V576" s="30"/>
      <c r="W576" s="38">
        <f t="shared" si="469"/>
        <v>5.6879999999999997</v>
      </c>
      <c r="X576" s="33">
        <f t="shared" si="470"/>
        <v>0</v>
      </c>
    </row>
    <row r="577" spans="1:24" ht="15.75" x14ac:dyDescent="0.25">
      <c r="A577" s="312"/>
      <c r="B577" s="230"/>
      <c r="C577" s="104"/>
      <c r="D577" s="105"/>
      <c r="E577" s="33">
        <f t="shared" si="461"/>
        <v>0</v>
      </c>
      <c r="F577" s="103"/>
      <c r="G577" s="104"/>
      <c r="H577" s="30">
        <f t="shared" si="462"/>
        <v>0</v>
      </c>
      <c r="I577" s="36">
        <f t="shared" si="463"/>
        <v>0</v>
      </c>
      <c r="J577" s="30"/>
      <c r="K577" s="38">
        <f t="shared" si="464"/>
        <v>5.6879999999999997</v>
      </c>
      <c r="L577" s="33">
        <f t="shared" si="465"/>
        <v>0</v>
      </c>
      <c r="N577" s="103"/>
      <c r="O577" s="104"/>
      <c r="P577" s="105"/>
      <c r="Q577" s="33">
        <f t="shared" si="466"/>
        <v>0</v>
      </c>
      <c r="R577" s="103"/>
      <c r="S577" s="104"/>
      <c r="T577" s="30">
        <f t="shared" si="467"/>
        <v>0</v>
      </c>
      <c r="U577" s="36">
        <f t="shared" si="468"/>
        <v>0</v>
      </c>
      <c r="V577" s="30"/>
      <c r="W577" s="38">
        <f t="shared" si="469"/>
        <v>5.6879999999999997</v>
      </c>
      <c r="X577" s="33">
        <f t="shared" si="470"/>
        <v>0</v>
      </c>
    </row>
    <row r="578" spans="1:24" ht="15.75" x14ac:dyDescent="0.25">
      <c r="A578" s="312"/>
      <c r="B578" s="220"/>
      <c r="C578" s="70"/>
      <c r="D578" s="71"/>
      <c r="E578" s="33">
        <f t="shared" si="461"/>
        <v>0</v>
      </c>
      <c r="F578" s="69"/>
      <c r="G578" s="70"/>
      <c r="H578" s="30">
        <f t="shared" si="462"/>
        <v>0</v>
      </c>
      <c r="I578" s="36">
        <f t="shared" si="463"/>
        <v>0</v>
      </c>
      <c r="J578" s="30"/>
      <c r="K578" s="38">
        <f t="shared" si="464"/>
        <v>5.6879999999999997</v>
      </c>
      <c r="L578" s="33">
        <f t="shared" si="465"/>
        <v>0</v>
      </c>
      <c r="N578" s="69"/>
      <c r="O578" s="70"/>
      <c r="P578" s="71"/>
      <c r="Q578" s="33">
        <f t="shared" si="466"/>
        <v>0</v>
      </c>
      <c r="R578" s="69"/>
      <c r="S578" s="70"/>
      <c r="T578" s="30">
        <f t="shared" si="467"/>
        <v>0</v>
      </c>
      <c r="U578" s="36">
        <f t="shared" si="468"/>
        <v>0</v>
      </c>
      <c r="V578" s="30"/>
      <c r="W578" s="38">
        <f t="shared" si="469"/>
        <v>5.6879999999999997</v>
      </c>
      <c r="X578" s="33">
        <f t="shared" si="470"/>
        <v>0</v>
      </c>
    </row>
    <row r="579" spans="1:24" ht="15.75" x14ac:dyDescent="0.25">
      <c r="A579" s="312"/>
      <c r="B579" s="230"/>
      <c r="C579" s="104"/>
      <c r="D579" s="105"/>
      <c r="E579" s="33">
        <f t="shared" si="461"/>
        <v>0</v>
      </c>
      <c r="F579" s="103"/>
      <c r="G579" s="104"/>
      <c r="H579" s="30">
        <f t="shared" si="462"/>
        <v>0</v>
      </c>
      <c r="I579" s="36">
        <f t="shared" si="463"/>
        <v>0</v>
      </c>
      <c r="J579" s="30"/>
      <c r="K579" s="38">
        <f t="shared" si="464"/>
        <v>5.6879999999999997</v>
      </c>
      <c r="L579" s="33">
        <f t="shared" si="465"/>
        <v>0</v>
      </c>
      <c r="N579" s="103"/>
      <c r="O579" s="104"/>
      <c r="P579" s="105"/>
      <c r="Q579" s="33">
        <f t="shared" si="466"/>
        <v>0</v>
      </c>
      <c r="R579" s="103"/>
      <c r="S579" s="104"/>
      <c r="T579" s="30">
        <f t="shared" si="467"/>
        <v>0</v>
      </c>
      <c r="U579" s="36">
        <f t="shared" si="468"/>
        <v>0</v>
      </c>
      <c r="V579" s="30"/>
      <c r="W579" s="38">
        <f t="shared" si="469"/>
        <v>5.6879999999999997</v>
      </c>
      <c r="X579" s="33">
        <f t="shared" si="470"/>
        <v>0</v>
      </c>
    </row>
    <row r="580" spans="1:24" ht="15.75" x14ac:dyDescent="0.25">
      <c r="A580" s="312"/>
      <c r="B580" s="220"/>
      <c r="C580" s="70"/>
      <c r="D580" s="71"/>
      <c r="E580" s="33">
        <f t="shared" si="461"/>
        <v>0</v>
      </c>
      <c r="F580" s="69"/>
      <c r="G580" s="70"/>
      <c r="H580" s="30">
        <f t="shared" si="462"/>
        <v>0</v>
      </c>
      <c r="I580" s="36">
        <f t="shared" si="463"/>
        <v>0</v>
      </c>
      <c r="J580" s="30"/>
      <c r="K580" s="38">
        <f t="shared" si="464"/>
        <v>5.6879999999999997</v>
      </c>
      <c r="L580" s="33">
        <f t="shared" si="465"/>
        <v>0</v>
      </c>
      <c r="N580" s="69"/>
      <c r="O580" s="70"/>
      <c r="P580" s="71"/>
      <c r="Q580" s="33">
        <f t="shared" si="466"/>
        <v>0</v>
      </c>
      <c r="R580" s="69"/>
      <c r="S580" s="70"/>
      <c r="T580" s="30">
        <f t="shared" si="467"/>
        <v>0</v>
      </c>
      <c r="U580" s="36">
        <f t="shared" si="468"/>
        <v>0</v>
      </c>
      <c r="V580" s="30"/>
      <c r="W580" s="38">
        <f t="shared" si="469"/>
        <v>5.6879999999999997</v>
      </c>
      <c r="X580" s="33">
        <f t="shared" si="470"/>
        <v>0</v>
      </c>
    </row>
    <row r="581" spans="1:24" ht="15.75" x14ac:dyDescent="0.25">
      <c r="A581" s="312"/>
      <c r="B581" s="230"/>
      <c r="C581" s="104"/>
      <c r="D581" s="105"/>
      <c r="E581" s="33">
        <f t="shared" si="461"/>
        <v>0</v>
      </c>
      <c r="F581" s="103"/>
      <c r="G581" s="104"/>
      <c r="H581" s="30">
        <f t="shared" si="462"/>
        <v>0</v>
      </c>
      <c r="I581" s="36">
        <f t="shared" si="463"/>
        <v>0</v>
      </c>
      <c r="J581" s="30"/>
      <c r="K581" s="38">
        <f t="shared" si="464"/>
        <v>5.6879999999999997</v>
      </c>
      <c r="L581" s="33">
        <f t="shared" si="465"/>
        <v>0</v>
      </c>
      <c r="N581" s="103"/>
      <c r="O581" s="104"/>
      <c r="P581" s="105"/>
      <c r="Q581" s="33">
        <f t="shared" si="466"/>
        <v>0</v>
      </c>
      <c r="R581" s="103"/>
      <c r="S581" s="104"/>
      <c r="T581" s="30">
        <f t="shared" si="467"/>
        <v>0</v>
      </c>
      <c r="U581" s="36">
        <f t="shared" si="468"/>
        <v>0</v>
      </c>
      <c r="V581" s="30"/>
      <c r="W581" s="38">
        <f t="shared" si="469"/>
        <v>5.6879999999999997</v>
      </c>
      <c r="X581" s="33">
        <f t="shared" si="470"/>
        <v>0</v>
      </c>
    </row>
    <row r="582" spans="1:24" ht="15.75" x14ac:dyDescent="0.25">
      <c r="A582" s="312"/>
      <c r="B582" s="220"/>
      <c r="C582" s="70"/>
      <c r="D582" s="71"/>
      <c r="E582" s="95">
        <f t="shared" si="461"/>
        <v>0</v>
      </c>
      <c r="F582" s="69"/>
      <c r="G582" s="70"/>
      <c r="H582" s="30">
        <f t="shared" si="462"/>
        <v>0</v>
      </c>
      <c r="I582" s="36">
        <f t="shared" si="463"/>
        <v>0</v>
      </c>
      <c r="J582" s="30"/>
      <c r="K582" s="38">
        <f t="shared" si="464"/>
        <v>5.6879999999999997</v>
      </c>
      <c r="L582" s="33">
        <f t="shared" si="465"/>
        <v>0</v>
      </c>
      <c r="N582" s="69"/>
      <c r="O582" s="70"/>
      <c r="P582" s="71"/>
      <c r="Q582" s="95">
        <f t="shared" si="466"/>
        <v>0</v>
      </c>
      <c r="R582" s="69"/>
      <c r="S582" s="70"/>
      <c r="T582" s="30">
        <f t="shared" si="467"/>
        <v>0</v>
      </c>
      <c r="U582" s="36">
        <f t="shared" si="468"/>
        <v>0</v>
      </c>
      <c r="V582" s="30"/>
      <c r="W582" s="38">
        <f t="shared" si="469"/>
        <v>5.6879999999999997</v>
      </c>
      <c r="X582" s="33">
        <f t="shared" si="470"/>
        <v>0</v>
      </c>
    </row>
    <row r="583" spans="1:24" x14ac:dyDescent="0.25">
      <c r="A583" s="312"/>
      <c r="B583" s="214" t="s">
        <v>97</v>
      </c>
      <c r="C583" s="22"/>
      <c r="D583" s="22"/>
      <c r="E583" s="23"/>
      <c r="F583" s="24"/>
      <c r="G583" s="22"/>
      <c r="H583" s="22"/>
      <c r="I583" s="22"/>
      <c r="J583" s="22"/>
      <c r="K583" s="22"/>
      <c r="L583" s="23"/>
      <c r="N583" s="194" t="s">
        <v>97</v>
      </c>
      <c r="O583" s="25"/>
      <c r="P583" s="25"/>
      <c r="Q583" s="26"/>
      <c r="R583" s="27"/>
      <c r="S583" s="25"/>
      <c r="T583" s="25"/>
      <c r="U583" s="25"/>
      <c r="V583" s="25"/>
      <c r="W583" s="25"/>
      <c r="X583" s="26"/>
    </row>
    <row r="584" spans="1:24" ht="15.75" x14ac:dyDescent="0.25">
      <c r="A584" s="312"/>
      <c r="B584" s="267" t="s">
        <v>178</v>
      </c>
      <c r="C584" s="107">
        <f>Production_Revenue!K35</f>
        <v>880</v>
      </c>
      <c r="D584" s="108">
        <v>0.01</v>
      </c>
      <c r="E584" s="101">
        <f t="shared" ref="E584:E586" si="471">D584*C584</f>
        <v>8.8000000000000007</v>
      </c>
      <c r="F584" s="109" t="s">
        <v>51</v>
      </c>
      <c r="G584" s="107"/>
      <c r="H584" s="30">
        <f t="shared" ref="H584:H586" si="472">$AB$7</f>
        <v>0</v>
      </c>
      <c r="I584" s="36">
        <f t="shared" ref="I584:I586" si="473">H584*G584</f>
        <v>0</v>
      </c>
      <c r="J584" s="30"/>
      <c r="K584" s="38">
        <f t="shared" ref="K584:K586" si="474">$AB$8</f>
        <v>5.6879999999999997</v>
      </c>
      <c r="L584" s="33">
        <f t="shared" ref="L584:L586" si="475">J584*K584</f>
        <v>0</v>
      </c>
      <c r="N584" s="267" t="s">
        <v>178</v>
      </c>
      <c r="O584" s="107">
        <f>Production_Revenue!K36</f>
        <v>880</v>
      </c>
      <c r="P584" s="108">
        <v>0.01</v>
      </c>
      <c r="Q584" s="101">
        <f t="shared" ref="Q584:Q586" si="476">P584*O584</f>
        <v>8.8000000000000007</v>
      </c>
      <c r="R584" s="231" t="s">
        <v>98</v>
      </c>
      <c r="S584" s="107"/>
      <c r="T584" s="30">
        <f t="shared" ref="T584:T586" si="477">$AB$7</f>
        <v>0</v>
      </c>
      <c r="U584" s="36">
        <f t="shared" ref="U584:U586" si="478">T584*S584</f>
        <v>0</v>
      </c>
      <c r="V584" s="30"/>
      <c r="W584" s="38">
        <f t="shared" ref="W584:W586" si="479">$AB$8</f>
        <v>5.6879999999999997</v>
      </c>
      <c r="X584" s="33">
        <f t="shared" ref="X584:X586" si="480">V584*W584</f>
        <v>0</v>
      </c>
    </row>
    <row r="585" spans="1:24" ht="15.75" x14ac:dyDescent="0.25">
      <c r="A585" s="312"/>
      <c r="B585" s="232" t="s">
        <v>99</v>
      </c>
      <c r="C585" s="70"/>
      <c r="D585" s="71"/>
      <c r="E585" s="33">
        <f t="shared" si="471"/>
        <v>0</v>
      </c>
      <c r="F585" s="69"/>
      <c r="G585" s="70"/>
      <c r="H585" s="30">
        <f t="shared" si="472"/>
        <v>0</v>
      </c>
      <c r="I585" s="36">
        <f t="shared" si="473"/>
        <v>0</v>
      </c>
      <c r="J585" s="30"/>
      <c r="K585" s="38">
        <f t="shared" si="474"/>
        <v>5.6879999999999997</v>
      </c>
      <c r="L585" s="33">
        <f t="shared" si="475"/>
        <v>0</v>
      </c>
      <c r="N585" s="232" t="s">
        <v>99</v>
      </c>
      <c r="O585" s="70"/>
      <c r="P585" s="71"/>
      <c r="Q585" s="33">
        <f t="shared" si="476"/>
        <v>0</v>
      </c>
      <c r="R585" s="232" t="s">
        <v>99</v>
      </c>
      <c r="S585" s="70"/>
      <c r="T585" s="30">
        <f t="shared" si="477"/>
        <v>0</v>
      </c>
      <c r="U585" s="36">
        <f t="shared" si="478"/>
        <v>0</v>
      </c>
      <c r="V585" s="30"/>
      <c r="W585" s="38">
        <f t="shared" si="479"/>
        <v>5.6879999999999997</v>
      </c>
      <c r="X585" s="33">
        <f t="shared" si="480"/>
        <v>0</v>
      </c>
    </row>
    <row r="586" spans="1:24" ht="30" x14ac:dyDescent="0.25">
      <c r="A586" s="312"/>
      <c r="B586" s="233" t="s">
        <v>100</v>
      </c>
      <c r="C586" s="104"/>
      <c r="D586" s="105"/>
      <c r="E586" s="33">
        <f t="shared" si="471"/>
        <v>0</v>
      </c>
      <c r="F586" s="110" t="s">
        <v>52</v>
      </c>
      <c r="G586" s="52"/>
      <c r="H586" s="30">
        <f t="shared" si="472"/>
        <v>0</v>
      </c>
      <c r="I586" s="36">
        <f t="shared" si="473"/>
        <v>0</v>
      </c>
      <c r="J586" s="30"/>
      <c r="K586" s="38">
        <f t="shared" si="474"/>
        <v>5.6879999999999997</v>
      </c>
      <c r="L586" s="33">
        <f t="shared" si="475"/>
        <v>0</v>
      </c>
      <c r="N586" s="233" t="s">
        <v>100</v>
      </c>
      <c r="O586" s="104"/>
      <c r="P586" s="105"/>
      <c r="Q586" s="33">
        <f t="shared" si="476"/>
        <v>0</v>
      </c>
      <c r="R586" s="233" t="s">
        <v>100</v>
      </c>
      <c r="S586" s="52"/>
      <c r="T586" s="30">
        <f t="shared" si="477"/>
        <v>0</v>
      </c>
      <c r="U586" s="36">
        <f t="shared" si="478"/>
        <v>0</v>
      </c>
      <c r="V586" s="30"/>
      <c r="W586" s="38">
        <f t="shared" si="479"/>
        <v>5.6879999999999997</v>
      </c>
      <c r="X586" s="33">
        <f t="shared" si="480"/>
        <v>0</v>
      </c>
    </row>
    <row r="587" spans="1:24" ht="15.75" thickBot="1" x14ac:dyDescent="0.3">
      <c r="A587" s="312"/>
      <c r="B587" s="111" t="s">
        <v>41</v>
      </c>
      <c r="C587" s="112"/>
      <c r="D587" s="112"/>
      <c r="E587" s="114">
        <f>SUM(E551:E566,E568:E582,E584:E586)</f>
        <v>94.12</v>
      </c>
      <c r="F587" s="116" t="s">
        <v>41</v>
      </c>
      <c r="G587" s="112">
        <f>SUM(G551:G586)</f>
        <v>0</v>
      </c>
      <c r="H587" s="112"/>
      <c r="I587" s="114">
        <f>SUM(I551:I566,I568:I582,I584:I586)</f>
        <v>0</v>
      </c>
      <c r="J587" s="112">
        <f>SUM(J551:J586)</f>
        <v>9</v>
      </c>
      <c r="K587" s="118"/>
      <c r="L587" s="114">
        <f>SUM(L551:L566,L568:L582,L584:L586)</f>
        <v>51.192</v>
      </c>
      <c r="N587" s="119" t="s">
        <v>41</v>
      </c>
      <c r="O587" s="120"/>
      <c r="P587" s="120"/>
      <c r="Q587" s="121">
        <f>SUM(Q551:Q566,Q568:Q582,Q584:Q586)</f>
        <v>8.8000000000000007</v>
      </c>
      <c r="R587" s="122" t="s">
        <v>41</v>
      </c>
      <c r="S587" s="120">
        <f>SUM(S551:S586)</f>
        <v>0</v>
      </c>
      <c r="T587" s="120"/>
      <c r="U587" s="121">
        <f>SUM(U551:U566,U568:U582,U584:U586)</f>
        <v>0</v>
      </c>
      <c r="V587" s="120">
        <f>SUM(V551:V586)</f>
        <v>0</v>
      </c>
      <c r="W587" s="123"/>
      <c r="X587" s="121">
        <f>SUM(X551:X566,X568:X582,X584:X586)</f>
        <v>0</v>
      </c>
    </row>
    <row r="588" spans="1:24" x14ac:dyDescent="0.25">
      <c r="A588" s="313"/>
      <c r="B588" s="125"/>
      <c r="C588" s="125"/>
      <c r="D588" s="125"/>
      <c r="E588" s="125"/>
      <c r="F588" s="125"/>
      <c r="G588" s="125"/>
      <c r="H588" s="125"/>
      <c r="I588" s="125"/>
      <c r="J588" s="125"/>
      <c r="K588" s="125"/>
      <c r="L588" s="125"/>
      <c r="N588" s="85"/>
      <c r="O588" s="85"/>
      <c r="P588" s="85"/>
      <c r="Q588" s="85"/>
      <c r="R588" s="85"/>
      <c r="S588" s="85"/>
      <c r="T588" s="85"/>
      <c r="U588" s="85"/>
      <c r="V588" s="85"/>
      <c r="W588" s="85"/>
      <c r="X588" s="85"/>
    </row>
    <row r="589" spans="1:24" ht="15.75" thickBot="1" x14ac:dyDescent="0.3"/>
    <row r="590" spans="1:24" ht="15" customHeight="1" x14ac:dyDescent="0.25">
      <c r="A590" s="311" t="s">
        <v>139</v>
      </c>
      <c r="B590" s="314" t="s">
        <v>123</v>
      </c>
      <c r="C590" s="316" t="s">
        <v>157</v>
      </c>
      <c r="D590" s="317"/>
      <c r="E590" s="318"/>
      <c r="F590" s="319" t="s">
        <v>124</v>
      </c>
      <c r="G590" s="324" t="s">
        <v>20</v>
      </c>
      <c r="H590" s="322"/>
      <c r="I590" s="322"/>
      <c r="J590" s="322"/>
      <c r="K590" s="322"/>
      <c r="L590" s="323"/>
      <c r="N590" s="325" t="s">
        <v>123</v>
      </c>
      <c r="O590" s="327" t="s">
        <v>19</v>
      </c>
      <c r="P590" s="322"/>
      <c r="Q590" s="323"/>
      <c r="R590" s="325" t="s">
        <v>124</v>
      </c>
      <c r="S590" s="321" t="s">
        <v>20</v>
      </c>
      <c r="T590" s="322"/>
      <c r="U590" s="322"/>
      <c r="V590" s="322"/>
      <c r="W590" s="322"/>
      <c r="X590" s="323"/>
    </row>
    <row r="591" spans="1:24" ht="30" x14ac:dyDescent="0.25">
      <c r="A591" s="312"/>
      <c r="B591" s="315"/>
      <c r="C591" s="212" t="s">
        <v>23</v>
      </c>
      <c r="D591" s="254" t="s">
        <v>155</v>
      </c>
      <c r="E591" s="213" t="s">
        <v>24</v>
      </c>
      <c r="F591" s="320"/>
      <c r="G591" s="239" t="s">
        <v>156</v>
      </c>
      <c r="H591" s="239" t="s">
        <v>102</v>
      </c>
      <c r="I591" s="239" t="s">
        <v>103</v>
      </c>
      <c r="J591" s="13" t="s">
        <v>27</v>
      </c>
      <c r="K591" s="16" t="s">
        <v>28</v>
      </c>
      <c r="L591" s="240" t="s">
        <v>104</v>
      </c>
      <c r="N591" s="326"/>
      <c r="O591" s="17" t="s">
        <v>23</v>
      </c>
      <c r="P591" s="239" t="s">
        <v>155</v>
      </c>
      <c r="Q591" s="19" t="s">
        <v>24</v>
      </c>
      <c r="R591" s="326"/>
      <c r="S591" s="239" t="s">
        <v>156</v>
      </c>
      <c r="T591" s="17" t="s">
        <v>26</v>
      </c>
      <c r="U591" s="239" t="s">
        <v>103</v>
      </c>
      <c r="V591" s="13" t="s">
        <v>27</v>
      </c>
      <c r="W591" s="16" t="s">
        <v>28</v>
      </c>
      <c r="X591" s="240" t="s">
        <v>104</v>
      </c>
    </row>
    <row r="592" spans="1:24" x14ac:dyDescent="0.25">
      <c r="A592" s="312"/>
      <c r="B592" s="214" t="s">
        <v>95</v>
      </c>
      <c r="C592" s="22"/>
      <c r="D592" s="22"/>
      <c r="E592" s="23"/>
      <c r="F592" s="24"/>
      <c r="G592" s="22"/>
      <c r="H592" s="22"/>
      <c r="I592" s="22"/>
      <c r="J592" s="22"/>
      <c r="K592" s="22"/>
      <c r="L592" s="23"/>
      <c r="N592" s="194" t="s">
        <v>95</v>
      </c>
      <c r="O592" s="25"/>
      <c r="P592" s="25"/>
      <c r="Q592" s="26"/>
      <c r="R592" s="27"/>
      <c r="S592" s="25"/>
      <c r="T592" s="25"/>
      <c r="U592" s="25"/>
      <c r="V592" s="25"/>
      <c r="W592" s="25"/>
      <c r="X592" s="26"/>
    </row>
    <row r="593" spans="1:24" ht="15.75" x14ac:dyDescent="0.25">
      <c r="A593" s="312"/>
      <c r="B593" s="228" t="s">
        <v>93</v>
      </c>
      <c r="C593" s="30"/>
      <c r="D593" s="31"/>
      <c r="E593" s="33">
        <f t="shared" ref="E593:E597" si="481">D593*C593</f>
        <v>0</v>
      </c>
      <c r="F593" s="34" t="s">
        <v>55</v>
      </c>
      <c r="G593" s="30"/>
      <c r="H593" s="30">
        <f t="shared" ref="H593:H608" si="482">$AB$7</f>
        <v>0</v>
      </c>
      <c r="I593" s="36">
        <f t="shared" ref="I593:I608" si="483">H593*G593</f>
        <v>0</v>
      </c>
      <c r="J593" s="30"/>
      <c r="K593" s="38">
        <f t="shared" ref="K593:K608" si="484">$AB$8</f>
        <v>5.6879999999999997</v>
      </c>
      <c r="L593" s="33">
        <f t="shared" ref="L593:L608" si="485">J593*K593</f>
        <v>0</v>
      </c>
      <c r="N593" s="228" t="s">
        <v>93</v>
      </c>
      <c r="O593" s="30"/>
      <c r="P593" s="31"/>
      <c r="Q593" s="33">
        <f t="shared" ref="Q593:Q597" si="486">P593*O593</f>
        <v>0</v>
      </c>
      <c r="R593" s="228" t="s">
        <v>93</v>
      </c>
      <c r="S593" s="30"/>
      <c r="T593" s="30">
        <f t="shared" ref="T593:T608" si="487">$AB$7</f>
        <v>0</v>
      </c>
      <c r="U593" s="36">
        <f t="shared" ref="U593:U608" si="488">T593*S593</f>
        <v>0</v>
      </c>
      <c r="V593" s="30"/>
      <c r="W593" s="38">
        <f t="shared" ref="W593:W608" si="489">$AB$8</f>
        <v>5.6879999999999997</v>
      </c>
      <c r="X593" s="33">
        <f t="shared" ref="X593:X608" si="490">V593*W593</f>
        <v>0</v>
      </c>
    </row>
    <row r="594" spans="1:24" ht="15.75" x14ac:dyDescent="0.25">
      <c r="A594" s="312"/>
      <c r="B594" s="218" t="s">
        <v>42</v>
      </c>
      <c r="C594" s="52"/>
      <c r="D594" s="53"/>
      <c r="E594" s="33">
        <f t="shared" si="481"/>
        <v>0</v>
      </c>
      <c r="F594" s="54"/>
      <c r="G594" s="52"/>
      <c r="H594" s="30">
        <f t="shared" si="482"/>
        <v>0</v>
      </c>
      <c r="I594" s="36">
        <f t="shared" si="483"/>
        <v>0</v>
      </c>
      <c r="J594" s="30"/>
      <c r="K594" s="38">
        <f t="shared" si="484"/>
        <v>5.6879999999999997</v>
      </c>
      <c r="L594" s="33">
        <f t="shared" si="485"/>
        <v>0</v>
      </c>
      <c r="N594" s="218" t="s">
        <v>42</v>
      </c>
      <c r="O594" s="52"/>
      <c r="P594" s="53"/>
      <c r="Q594" s="33">
        <f t="shared" si="486"/>
        <v>0</v>
      </c>
      <c r="R594" s="218" t="s">
        <v>42</v>
      </c>
      <c r="S594" s="52"/>
      <c r="T594" s="30">
        <f t="shared" si="487"/>
        <v>0</v>
      </c>
      <c r="U594" s="36">
        <f t="shared" si="488"/>
        <v>0</v>
      </c>
      <c r="V594" s="30"/>
      <c r="W594" s="38">
        <f t="shared" si="489"/>
        <v>5.6879999999999997</v>
      </c>
      <c r="X594" s="33">
        <f t="shared" si="490"/>
        <v>0</v>
      </c>
    </row>
    <row r="595" spans="1:24" ht="15.75" x14ac:dyDescent="0.25">
      <c r="A595" s="312"/>
      <c r="B595" s="219" t="s">
        <v>44</v>
      </c>
      <c r="C595" s="30"/>
      <c r="D595" s="31"/>
      <c r="E595" s="33">
        <f t="shared" si="481"/>
        <v>0</v>
      </c>
      <c r="F595" s="34"/>
      <c r="G595" s="30"/>
      <c r="H595" s="30">
        <f t="shared" si="482"/>
        <v>0</v>
      </c>
      <c r="I595" s="36">
        <f t="shared" si="483"/>
        <v>0</v>
      </c>
      <c r="J595" s="30"/>
      <c r="K595" s="38">
        <f t="shared" si="484"/>
        <v>5.6879999999999997</v>
      </c>
      <c r="L595" s="33">
        <f t="shared" si="485"/>
        <v>0</v>
      </c>
      <c r="N595" s="219" t="s">
        <v>44</v>
      </c>
      <c r="O595" s="30"/>
      <c r="P595" s="31"/>
      <c r="Q595" s="33">
        <f t="shared" si="486"/>
        <v>0</v>
      </c>
      <c r="R595" s="219" t="s">
        <v>44</v>
      </c>
      <c r="S595" s="30"/>
      <c r="T595" s="30">
        <f t="shared" si="487"/>
        <v>0</v>
      </c>
      <c r="U595" s="36">
        <f t="shared" si="488"/>
        <v>0</v>
      </c>
      <c r="V595" s="30"/>
      <c r="W595" s="38">
        <f t="shared" si="489"/>
        <v>5.6879999999999997</v>
      </c>
      <c r="X595" s="33">
        <f t="shared" si="490"/>
        <v>0</v>
      </c>
    </row>
    <row r="596" spans="1:24" ht="15.75" x14ac:dyDescent="0.25">
      <c r="A596" s="312"/>
      <c r="B596" s="220"/>
      <c r="C596" s="70"/>
      <c r="D596" s="71"/>
      <c r="E596" s="33">
        <f t="shared" si="481"/>
        <v>0</v>
      </c>
      <c r="F596" s="69"/>
      <c r="G596" s="70"/>
      <c r="H596" s="30">
        <f t="shared" si="482"/>
        <v>0</v>
      </c>
      <c r="I596" s="36">
        <f t="shared" si="483"/>
        <v>0</v>
      </c>
      <c r="J596" s="30"/>
      <c r="K596" s="38">
        <f t="shared" si="484"/>
        <v>5.6879999999999997</v>
      </c>
      <c r="L596" s="33">
        <f t="shared" si="485"/>
        <v>0</v>
      </c>
      <c r="N596" s="220"/>
      <c r="O596" s="70"/>
      <c r="P596" s="71"/>
      <c r="Q596" s="33">
        <f t="shared" si="486"/>
        <v>0</v>
      </c>
      <c r="R596" s="220"/>
      <c r="S596" s="70"/>
      <c r="T596" s="30">
        <f t="shared" si="487"/>
        <v>0</v>
      </c>
      <c r="U596" s="36">
        <f t="shared" si="488"/>
        <v>0</v>
      </c>
      <c r="V596" s="30"/>
      <c r="W596" s="38">
        <f t="shared" si="489"/>
        <v>5.6879999999999997</v>
      </c>
      <c r="X596" s="33">
        <f t="shared" si="490"/>
        <v>0</v>
      </c>
    </row>
    <row r="597" spans="1:24" ht="15.75" x14ac:dyDescent="0.25">
      <c r="A597" s="312"/>
      <c r="B597" s="221" t="s">
        <v>46</v>
      </c>
      <c r="C597" s="30"/>
      <c r="D597" s="31"/>
      <c r="E597" s="33">
        <f t="shared" si="481"/>
        <v>0</v>
      </c>
      <c r="F597" s="80"/>
      <c r="G597" s="30"/>
      <c r="H597" s="30">
        <f t="shared" si="482"/>
        <v>0</v>
      </c>
      <c r="I597" s="36">
        <f t="shared" si="483"/>
        <v>0</v>
      </c>
      <c r="J597" s="30"/>
      <c r="K597" s="38">
        <f t="shared" si="484"/>
        <v>5.6879999999999997</v>
      </c>
      <c r="L597" s="33">
        <f t="shared" si="485"/>
        <v>0</v>
      </c>
      <c r="N597" s="221" t="s">
        <v>46</v>
      </c>
      <c r="O597" s="30"/>
      <c r="P597" s="31"/>
      <c r="Q597" s="33">
        <f t="shared" si="486"/>
        <v>0</v>
      </c>
      <c r="R597" s="221" t="s">
        <v>46</v>
      </c>
      <c r="S597" s="30"/>
      <c r="T597" s="30">
        <f t="shared" si="487"/>
        <v>0</v>
      </c>
      <c r="U597" s="36">
        <f t="shared" si="488"/>
        <v>0</v>
      </c>
      <c r="V597" s="30"/>
      <c r="W597" s="38">
        <f t="shared" si="489"/>
        <v>5.6879999999999997</v>
      </c>
      <c r="X597" s="33">
        <f t="shared" si="490"/>
        <v>0</v>
      </c>
    </row>
    <row r="598" spans="1:24" ht="15.75" x14ac:dyDescent="0.25">
      <c r="A598" s="312"/>
      <c r="B598" s="220"/>
      <c r="C598" s="70"/>
      <c r="D598" s="71"/>
      <c r="E598" s="33"/>
      <c r="F598" s="69"/>
      <c r="G598" s="70"/>
      <c r="H598" s="30">
        <f t="shared" si="482"/>
        <v>0</v>
      </c>
      <c r="I598" s="36">
        <f t="shared" si="483"/>
        <v>0</v>
      </c>
      <c r="J598" s="30"/>
      <c r="K598" s="38">
        <f t="shared" si="484"/>
        <v>5.6879999999999997</v>
      </c>
      <c r="L598" s="33">
        <f t="shared" si="485"/>
        <v>0</v>
      </c>
      <c r="N598" s="220"/>
      <c r="O598" s="70"/>
      <c r="P598" s="71"/>
      <c r="Q598" s="33"/>
      <c r="R598" s="69"/>
      <c r="S598" s="70"/>
      <c r="T598" s="30">
        <f t="shared" si="487"/>
        <v>0</v>
      </c>
      <c r="U598" s="36">
        <f t="shared" si="488"/>
        <v>0</v>
      </c>
      <c r="V598" s="30"/>
      <c r="W598" s="38">
        <f t="shared" si="489"/>
        <v>5.6879999999999997</v>
      </c>
      <c r="X598" s="33">
        <f t="shared" si="490"/>
        <v>0</v>
      </c>
    </row>
    <row r="599" spans="1:24" ht="15.75" x14ac:dyDescent="0.25">
      <c r="A599" s="312"/>
      <c r="B599" s="221"/>
      <c r="C599" s="30"/>
      <c r="D599" s="31"/>
      <c r="E599" s="33"/>
      <c r="F599" s="80"/>
      <c r="G599" s="30"/>
      <c r="H599" s="30">
        <f t="shared" si="482"/>
        <v>0</v>
      </c>
      <c r="I599" s="36">
        <f t="shared" si="483"/>
        <v>0</v>
      </c>
      <c r="J599" s="30"/>
      <c r="K599" s="38">
        <f t="shared" si="484"/>
        <v>5.6879999999999997</v>
      </c>
      <c r="L599" s="33">
        <f t="shared" si="485"/>
        <v>0</v>
      </c>
      <c r="N599" s="79"/>
      <c r="O599" s="30"/>
      <c r="P599" s="31"/>
      <c r="Q599" s="33"/>
      <c r="R599" s="80"/>
      <c r="S599" s="30"/>
      <c r="T599" s="30">
        <f t="shared" si="487"/>
        <v>0</v>
      </c>
      <c r="U599" s="36">
        <f t="shared" si="488"/>
        <v>0</v>
      </c>
      <c r="V599" s="30"/>
      <c r="W599" s="38">
        <f t="shared" si="489"/>
        <v>5.6879999999999997</v>
      </c>
      <c r="X599" s="33">
        <f t="shared" si="490"/>
        <v>0</v>
      </c>
    </row>
    <row r="600" spans="1:24" ht="15.75" x14ac:dyDescent="0.25">
      <c r="A600" s="312"/>
      <c r="B600" s="220"/>
      <c r="C600" s="70"/>
      <c r="D600" s="71"/>
      <c r="E600" s="33"/>
      <c r="F600" s="69"/>
      <c r="G600" s="70"/>
      <c r="H600" s="30">
        <f t="shared" si="482"/>
        <v>0</v>
      </c>
      <c r="I600" s="36">
        <f t="shared" si="483"/>
        <v>0</v>
      </c>
      <c r="J600" s="30"/>
      <c r="K600" s="38">
        <f t="shared" si="484"/>
        <v>5.6879999999999997</v>
      </c>
      <c r="L600" s="33">
        <f t="shared" si="485"/>
        <v>0</v>
      </c>
      <c r="N600" s="69"/>
      <c r="O600" s="70"/>
      <c r="P600" s="71"/>
      <c r="Q600" s="33"/>
      <c r="R600" s="69"/>
      <c r="S600" s="70"/>
      <c r="T600" s="30">
        <f t="shared" si="487"/>
        <v>0</v>
      </c>
      <c r="U600" s="36">
        <f t="shared" si="488"/>
        <v>0</v>
      </c>
      <c r="V600" s="30"/>
      <c r="W600" s="38">
        <f t="shared" si="489"/>
        <v>5.6879999999999997</v>
      </c>
      <c r="X600" s="33">
        <f t="shared" si="490"/>
        <v>0</v>
      </c>
    </row>
    <row r="601" spans="1:24" ht="15.75" x14ac:dyDescent="0.25">
      <c r="A601" s="312"/>
      <c r="B601" s="221"/>
      <c r="C601" s="30"/>
      <c r="D601" s="31"/>
      <c r="E601" s="33"/>
      <c r="F601" s="80"/>
      <c r="G601" s="30"/>
      <c r="H601" s="30">
        <f t="shared" si="482"/>
        <v>0</v>
      </c>
      <c r="I601" s="36">
        <f t="shared" si="483"/>
        <v>0</v>
      </c>
      <c r="J601" s="30"/>
      <c r="K601" s="38">
        <f t="shared" si="484"/>
        <v>5.6879999999999997</v>
      </c>
      <c r="L601" s="33">
        <f t="shared" si="485"/>
        <v>0</v>
      </c>
      <c r="N601" s="79"/>
      <c r="O601" s="30"/>
      <c r="P601" s="31"/>
      <c r="Q601" s="33"/>
      <c r="R601" s="80"/>
      <c r="S601" s="30"/>
      <c r="T601" s="30">
        <f t="shared" si="487"/>
        <v>0</v>
      </c>
      <c r="U601" s="36">
        <f t="shared" si="488"/>
        <v>0</v>
      </c>
      <c r="V601" s="30"/>
      <c r="W601" s="38">
        <f t="shared" si="489"/>
        <v>5.6879999999999997</v>
      </c>
      <c r="X601" s="33">
        <f t="shared" si="490"/>
        <v>0</v>
      </c>
    </row>
    <row r="602" spans="1:24" ht="15.75" x14ac:dyDescent="0.25">
      <c r="A602" s="312"/>
      <c r="B602" s="220"/>
      <c r="C602" s="70"/>
      <c r="D602" s="71"/>
      <c r="E602" s="33"/>
      <c r="F602" s="69"/>
      <c r="G602" s="70"/>
      <c r="H602" s="30">
        <f t="shared" si="482"/>
        <v>0</v>
      </c>
      <c r="I602" s="36">
        <f t="shared" si="483"/>
        <v>0</v>
      </c>
      <c r="J602" s="30"/>
      <c r="K602" s="38">
        <f t="shared" si="484"/>
        <v>5.6879999999999997</v>
      </c>
      <c r="L602" s="33">
        <f t="shared" si="485"/>
        <v>0</v>
      </c>
      <c r="N602" s="69"/>
      <c r="O602" s="70"/>
      <c r="P602" s="71"/>
      <c r="Q602" s="33"/>
      <c r="R602" s="69"/>
      <c r="S602" s="70"/>
      <c r="T602" s="30">
        <f t="shared" si="487"/>
        <v>0</v>
      </c>
      <c r="U602" s="36">
        <f t="shared" si="488"/>
        <v>0</v>
      </c>
      <c r="V602" s="30"/>
      <c r="W602" s="38">
        <f t="shared" si="489"/>
        <v>5.6879999999999997</v>
      </c>
      <c r="X602" s="33">
        <f t="shared" si="490"/>
        <v>0</v>
      </c>
    </row>
    <row r="603" spans="1:24" ht="15.75" x14ac:dyDescent="0.25">
      <c r="A603" s="312"/>
      <c r="B603" s="222"/>
      <c r="C603" s="30"/>
      <c r="D603" s="31"/>
      <c r="E603" s="33">
        <f t="shared" ref="E603:E608" si="491">D603*C603</f>
        <v>0</v>
      </c>
      <c r="F603" s="81"/>
      <c r="G603" s="30"/>
      <c r="H603" s="30">
        <f t="shared" si="482"/>
        <v>0</v>
      </c>
      <c r="I603" s="36">
        <f t="shared" si="483"/>
        <v>0</v>
      </c>
      <c r="J603" s="30"/>
      <c r="K603" s="38">
        <f t="shared" si="484"/>
        <v>5.6879999999999997</v>
      </c>
      <c r="L603" s="33">
        <f t="shared" si="485"/>
        <v>0</v>
      </c>
      <c r="N603" s="81"/>
      <c r="O603" s="30"/>
      <c r="P603" s="31"/>
      <c r="Q603" s="33">
        <f t="shared" ref="Q603:Q608" si="492">P603*O603</f>
        <v>0</v>
      </c>
      <c r="R603" s="81"/>
      <c r="S603" s="30"/>
      <c r="T603" s="30">
        <f t="shared" si="487"/>
        <v>0</v>
      </c>
      <c r="U603" s="36">
        <f t="shared" si="488"/>
        <v>0</v>
      </c>
      <c r="V603" s="30"/>
      <c r="W603" s="38">
        <f t="shared" si="489"/>
        <v>5.6879999999999997</v>
      </c>
      <c r="X603" s="33">
        <f t="shared" si="490"/>
        <v>0</v>
      </c>
    </row>
    <row r="604" spans="1:24" ht="15.75" x14ac:dyDescent="0.25">
      <c r="A604" s="312"/>
      <c r="B604" s="220"/>
      <c r="C604" s="70"/>
      <c r="D604" s="71"/>
      <c r="E604" s="33">
        <f t="shared" si="491"/>
        <v>0</v>
      </c>
      <c r="F604" s="69"/>
      <c r="G604" s="70"/>
      <c r="H604" s="30">
        <f t="shared" si="482"/>
        <v>0</v>
      </c>
      <c r="I604" s="36">
        <f t="shared" si="483"/>
        <v>0</v>
      </c>
      <c r="J604" s="30"/>
      <c r="K604" s="38">
        <f t="shared" si="484"/>
        <v>5.6879999999999997</v>
      </c>
      <c r="L604" s="33">
        <f t="shared" si="485"/>
        <v>0</v>
      </c>
      <c r="N604" s="69"/>
      <c r="O604" s="70"/>
      <c r="P604" s="71"/>
      <c r="Q604" s="33">
        <f t="shared" si="492"/>
        <v>0</v>
      </c>
      <c r="R604" s="69"/>
      <c r="S604" s="70"/>
      <c r="T604" s="30">
        <f t="shared" si="487"/>
        <v>0</v>
      </c>
      <c r="U604" s="36">
        <f t="shared" si="488"/>
        <v>0</v>
      </c>
      <c r="V604" s="30"/>
      <c r="W604" s="38">
        <f t="shared" si="489"/>
        <v>5.6879999999999997</v>
      </c>
      <c r="X604" s="33">
        <f t="shared" si="490"/>
        <v>0</v>
      </c>
    </row>
    <row r="605" spans="1:24" ht="15.75" x14ac:dyDescent="0.25">
      <c r="A605" s="312"/>
      <c r="B605" s="222"/>
      <c r="C605" s="30"/>
      <c r="D605" s="31"/>
      <c r="E605" s="33">
        <f t="shared" si="491"/>
        <v>0</v>
      </c>
      <c r="F605" s="81"/>
      <c r="G605" s="30"/>
      <c r="H605" s="30">
        <f t="shared" si="482"/>
        <v>0</v>
      </c>
      <c r="I605" s="36">
        <f t="shared" si="483"/>
        <v>0</v>
      </c>
      <c r="J605" s="30"/>
      <c r="K605" s="38">
        <f t="shared" si="484"/>
        <v>5.6879999999999997</v>
      </c>
      <c r="L605" s="33">
        <f t="shared" si="485"/>
        <v>0</v>
      </c>
      <c r="N605" s="81"/>
      <c r="O605" s="30"/>
      <c r="P605" s="31"/>
      <c r="Q605" s="33">
        <f t="shared" si="492"/>
        <v>0</v>
      </c>
      <c r="R605" s="81"/>
      <c r="S605" s="30"/>
      <c r="T605" s="30">
        <f t="shared" si="487"/>
        <v>0</v>
      </c>
      <c r="U605" s="36">
        <f t="shared" si="488"/>
        <v>0</v>
      </c>
      <c r="V605" s="30"/>
      <c r="W605" s="38">
        <f t="shared" si="489"/>
        <v>5.6879999999999997</v>
      </c>
      <c r="X605" s="33">
        <f t="shared" si="490"/>
        <v>0</v>
      </c>
    </row>
    <row r="606" spans="1:24" ht="15.75" x14ac:dyDescent="0.25">
      <c r="A606" s="312"/>
      <c r="B606" s="220"/>
      <c r="C606" s="70"/>
      <c r="D606" s="71"/>
      <c r="E606" s="33">
        <f t="shared" si="491"/>
        <v>0</v>
      </c>
      <c r="F606" s="88"/>
      <c r="G606" s="52"/>
      <c r="H606" s="30">
        <f t="shared" si="482"/>
        <v>0</v>
      </c>
      <c r="I606" s="36">
        <f t="shared" si="483"/>
        <v>0</v>
      </c>
      <c r="J606" s="30"/>
      <c r="K606" s="38">
        <f t="shared" si="484"/>
        <v>5.6879999999999997</v>
      </c>
      <c r="L606" s="33">
        <f t="shared" si="485"/>
        <v>0</v>
      </c>
      <c r="N606" s="69"/>
      <c r="O606" s="70"/>
      <c r="P606" s="71"/>
      <c r="Q606" s="33">
        <f t="shared" si="492"/>
        <v>0</v>
      </c>
      <c r="R606" s="88"/>
      <c r="S606" s="52"/>
      <c r="T606" s="30">
        <f t="shared" si="487"/>
        <v>0</v>
      </c>
      <c r="U606" s="36">
        <f t="shared" si="488"/>
        <v>0</v>
      </c>
      <c r="V606" s="30"/>
      <c r="W606" s="38">
        <f t="shared" si="489"/>
        <v>5.6879999999999997</v>
      </c>
      <c r="X606" s="33">
        <f t="shared" si="490"/>
        <v>0</v>
      </c>
    </row>
    <row r="607" spans="1:24" ht="15.75" x14ac:dyDescent="0.25">
      <c r="A607" s="312"/>
      <c r="B607" s="222"/>
      <c r="C607" s="30"/>
      <c r="D607" s="31"/>
      <c r="E607" s="33">
        <f t="shared" si="491"/>
        <v>0</v>
      </c>
      <c r="F607" s="90"/>
      <c r="G607" s="30"/>
      <c r="H607" s="30">
        <f t="shared" si="482"/>
        <v>0</v>
      </c>
      <c r="I607" s="36">
        <f t="shared" si="483"/>
        <v>0</v>
      </c>
      <c r="J607" s="30"/>
      <c r="K607" s="38">
        <f t="shared" si="484"/>
        <v>5.6879999999999997</v>
      </c>
      <c r="L607" s="33">
        <f t="shared" si="485"/>
        <v>0</v>
      </c>
      <c r="N607" s="81"/>
      <c r="O607" s="30"/>
      <c r="P607" s="31"/>
      <c r="Q607" s="33">
        <f t="shared" si="492"/>
        <v>0</v>
      </c>
      <c r="R607" s="90"/>
      <c r="S607" s="30"/>
      <c r="T607" s="30">
        <f t="shared" si="487"/>
        <v>0</v>
      </c>
      <c r="U607" s="36">
        <f t="shared" si="488"/>
        <v>0</v>
      </c>
      <c r="V607" s="30"/>
      <c r="W607" s="38">
        <f t="shared" si="489"/>
        <v>5.6879999999999997</v>
      </c>
      <c r="X607" s="33">
        <f t="shared" si="490"/>
        <v>0</v>
      </c>
    </row>
    <row r="608" spans="1:24" ht="15.75" x14ac:dyDescent="0.25">
      <c r="A608" s="312"/>
      <c r="B608" s="220"/>
      <c r="C608" s="70"/>
      <c r="D608" s="71"/>
      <c r="E608" s="95">
        <f t="shared" si="491"/>
        <v>0</v>
      </c>
      <c r="F608" s="69"/>
      <c r="G608" s="70"/>
      <c r="H608" s="30">
        <f t="shared" si="482"/>
        <v>0</v>
      </c>
      <c r="I608" s="36">
        <f t="shared" si="483"/>
        <v>0</v>
      </c>
      <c r="J608" s="30"/>
      <c r="K608" s="38">
        <f t="shared" si="484"/>
        <v>5.6879999999999997</v>
      </c>
      <c r="L608" s="33">
        <f t="shared" si="485"/>
        <v>0</v>
      </c>
      <c r="N608" s="69"/>
      <c r="O608" s="70"/>
      <c r="P608" s="71"/>
      <c r="Q608" s="95">
        <f t="shared" si="492"/>
        <v>0</v>
      </c>
      <c r="R608" s="69"/>
      <c r="S608" s="70"/>
      <c r="T608" s="30">
        <f t="shared" si="487"/>
        <v>0</v>
      </c>
      <c r="U608" s="36">
        <f t="shared" si="488"/>
        <v>0</v>
      </c>
      <c r="V608" s="30"/>
      <c r="W608" s="38">
        <f t="shared" si="489"/>
        <v>5.6879999999999997</v>
      </c>
      <c r="X608" s="33">
        <f t="shared" si="490"/>
        <v>0</v>
      </c>
    </row>
    <row r="609" spans="1:24" x14ac:dyDescent="0.25">
      <c r="A609" s="312"/>
      <c r="B609" s="214" t="s">
        <v>96</v>
      </c>
      <c r="C609" s="22"/>
      <c r="D609" s="22"/>
      <c r="E609" s="23"/>
      <c r="F609" s="24"/>
      <c r="G609" s="22"/>
      <c r="H609" s="22"/>
      <c r="I609" s="22"/>
      <c r="J609" s="22"/>
      <c r="K609" s="22"/>
      <c r="L609" s="23"/>
      <c r="N609" s="194" t="s">
        <v>96</v>
      </c>
      <c r="O609" s="25"/>
      <c r="P609" s="25"/>
      <c r="Q609" s="26"/>
      <c r="R609" s="27"/>
      <c r="S609" s="25"/>
      <c r="T609" s="25"/>
      <c r="U609" s="25"/>
      <c r="V609" s="25"/>
      <c r="W609" s="25"/>
      <c r="X609" s="26"/>
    </row>
    <row r="610" spans="1:24" ht="15.75" x14ac:dyDescent="0.25">
      <c r="A610" s="312"/>
      <c r="B610" s="224" t="s">
        <v>92</v>
      </c>
      <c r="C610" s="99"/>
      <c r="D610" s="100"/>
      <c r="E610" s="101">
        <f t="shared" ref="E610:E624" si="493">D610*C610</f>
        <v>0</v>
      </c>
      <c r="F610" s="98"/>
      <c r="G610" s="99"/>
      <c r="H610" s="30">
        <f t="shared" ref="H610:H624" si="494">$AB$7</f>
        <v>0</v>
      </c>
      <c r="I610" s="36">
        <f t="shared" ref="I610:I624" si="495">H610*G610</f>
        <v>0</v>
      </c>
      <c r="J610" s="30"/>
      <c r="K610" s="38">
        <f t="shared" ref="K610:K624" si="496">$AB$8</f>
        <v>5.6879999999999997</v>
      </c>
      <c r="L610" s="33">
        <f t="shared" ref="L610:L624" si="497">J610*K610</f>
        <v>0</v>
      </c>
      <c r="N610" s="224" t="s">
        <v>92</v>
      </c>
      <c r="O610" s="99"/>
      <c r="P610" s="100"/>
      <c r="Q610" s="101">
        <f t="shared" ref="Q610:Q624" si="498">P610*O610</f>
        <v>0</v>
      </c>
      <c r="R610" s="224" t="s">
        <v>92</v>
      </c>
      <c r="S610" s="99"/>
      <c r="T610" s="30">
        <f t="shared" ref="T610:T624" si="499">$AB$7</f>
        <v>0</v>
      </c>
      <c r="U610" s="36">
        <f t="shared" ref="U610:U624" si="500">T610*S610</f>
        <v>0</v>
      </c>
      <c r="V610" s="30"/>
      <c r="W610" s="38">
        <f t="shared" ref="W610:W624" si="501">$AB$8</f>
        <v>5.6879999999999997</v>
      </c>
      <c r="X610" s="33">
        <f t="shared" ref="X610:X624" si="502">V610*W610</f>
        <v>0</v>
      </c>
    </row>
    <row r="611" spans="1:24" ht="15.75" x14ac:dyDescent="0.25">
      <c r="A611" s="312"/>
      <c r="B611" s="260" t="s">
        <v>164</v>
      </c>
      <c r="C611" s="30">
        <v>2</v>
      </c>
      <c r="D611" s="31">
        <v>14.22</v>
      </c>
      <c r="E611" s="33">
        <f t="shared" si="493"/>
        <v>28.44</v>
      </c>
      <c r="F611" s="261" t="s">
        <v>164</v>
      </c>
      <c r="G611" s="30"/>
      <c r="H611" s="30">
        <f t="shared" si="494"/>
        <v>0</v>
      </c>
      <c r="I611" s="36">
        <f t="shared" si="495"/>
        <v>0</v>
      </c>
      <c r="J611" s="30">
        <v>3</v>
      </c>
      <c r="K611" s="38">
        <f t="shared" si="496"/>
        <v>5.6879999999999997</v>
      </c>
      <c r="L611" s="33">
        <f t="shared" si="497"/>
        <v>17.064</v>
      </c>
      <c r="N611" s="228" t="s">
        <v>93</v>
      </c>
      <c r="O611" s="30"/>
      <c r="P611" s="31"/>
      <c r="Q611" s="33">
        <f t="shared" si="498"/>
        <v>0</v>
      </c>
      <c r="R611" s="228" t="s">
        <v>93</v>
      </c>
      <c r="S611" s="30"/>
      <c r="T611" s="30">
        <f t="shared" si="499"/>
        <v>0</v>
      </c>
      <c r="U611" s="36">
        <f t="shared" si="500"/>
        <v>0</v>
      </c>
      <c r="V611" s="30"/>
      <c r="W611" s="38">
        <f t="shared" si="501"/>
        <v>5.6879999999999997</v>
      </c>
      <c r="X611" s="33">
        <f t="shared" si="502"/>
        <v>0</v>
      </c>
    </row>
    <row r="612" spans="1:24" ht="15.75" x14ac:dyDescent="0.25">
      <c r="A612" s="312"/>
      <c r="B612" s="259" t="s">
        <v>165</v>
      </c>
      <c r="C612" s="30">
        <v>2</v>
      </c>
      <c r="D612" s="31">
        <v>14.22</v>
      </c>
      <c r="E612" s="33">
        <f t="shared" si="493"/>
        <v>28.44</v>
      </c>
      <c r="F612" s="262" t="s">
        <v>165</v>
      </c>
      <c r="G612" s="70"/>
      <c r="H612" s="30">
        <f t="shared" si="494"/>
        <v>0</v>
      </c>
      <c r="I612" s="36">
        <f t="shared" si="495"/>
        <v>0</v>
      </c>
      <c r="J612" s="30">
        <v>3</v>
      </c>
      <c r="K612" s="38">
        <f t="shared" si="496"/>
        <v>5.6879999999999997</v>
      </c>
      <c r="L612" s="33">
        <f t="shared" si="497"/>
        <v>17.064</v>
      </c>
      <c r="N612" s="220"/>
      <c r="O612" s="70"/>
      <c r="P612" s="71"/>
      <c r="Q612" s="33">
        <f t="shared" si="498"/>
        <v>0</v>
      </c>
      <c r="R612" s="220"/>
      <c r="S612" s="70"/>
      <c r="T612" s="30">
        <f t="shared" si="499"/>
        <v>0</v>
      </c>
      <c r="U612" s="36">
        <f t="shared" si="500"/>
        <v>0</v>
      </c>
      <c r="V612" s="30"/>
      <c r="W612" s="38">
        <f t="shared" si="501"/>
        <v>5.6879999999999997</v>
      </c>
      <c r="X612" s="33">
        <f t="shared" si="502"/>
        <v>0</v>
      </c>
    </row>
    <row r="613" spans="1:24" ht="15.75" x14ac:dyDescent="0.25">
      <c r="A613" s="312"/>
      <c r="B613" s="228" t="s">
        <v>94</v>
      </c>
      <c r="C613" s="30"/>
      <c r="D613" s="31"/>
      <c r="E613" s="33">
        <f t="shared" si="493"/>
        <v>0</v>
      </c>
      <c r="F613" s="259" t="s">
        <v>175</v>
      </c>
      <c r="G613" s="30"/>
      <c r="H613" s="30">
        <f t="shared" si="494"/>
        <v>0</v>
      </c>
      <c r="I613" s="36">
        <f t="shared" si="495"/>
        <v>0</v>
      </c>
      <c r="J613" s="30">
        <v>3</v>
      </c>
      <c r="K613" s="38">
        <f t="shared" si="496"/>
        <v>5.6879999999999997</v>
      </c>
      <c r="L613" s="33">
        <f t="shared" si="497"/>
        <v>17.064</v>
      </c>
      <c r="N613" s="228" t="s">
        <v>94</v>
      </c>
      <c r="O613" s="30"/>
      <c r="P613" s="31"/>
      <c r="Q613" s="33">
        <f t="shared" si="498"/>
        <v>0</v>
      </c>
      <c r="R613" s="228" t="s">
        <v>94</v>
      </c>
      <c r="S613" s="30"/>
      <c r="T613" s="30">
        <f t="shared" si="499"/>
        <v>0</v>
      </c>
      <c r="U613" s="36">
        <f t="shared" si="500"/>
        <v>0</v>
      </c>
      <c r="V613" s="30"/>
      <c r="W613" s="38">
        <f t="shared" si="501"/>
        <v>5.6879999999999997</v>
      </c>
      <c r="X613" s="33">
        <f t="shared" si="502"/>
        <v>0</v>
      </c>
    </row>
    <row r="614" spans="1:24" ht="15.75" x14ac:dyDescent="0.25">
      <c r="A614" s="312"/>
      <c r="B614" s="259" t="s">
        <v>175</v>
      </c>
      <c r="C614" s="52">
        <v>2</v>
      </c>
      <c r="D614" s="53">
        <v>14.22</v>
      </c>
      <c r="E614" s="33">
        <f t="shared" si="493"/>
        <v>28.44</v>
      </c>
      <c r="F614" s="102"/>
      <c r="G614" s="52"/>
      <c r="H614" s="30">
        <f t="shared" si="494"/>
        <v>0</v>
      </c>
      <c r="I614" s="36">
        <f t="shared" si="495"/>
        <v>0</v>
      </c>
      <c r="J614" s="30"/>
      <c r="K614" s="38">
        <f t="shared" si="496"/>
        <v>5.6879999999999997</v>
      </c>
      <c r="L614" s="33">
        <f t="shared" si="497"/>
        <v>0</v>
      </c>
      <c r="N614" s="102"/>
      <c r="O614" s="52"/>
      <c r="P614" s="53"/>
      <c r="Q614" s="33">
        <f t="shared" si="498"/>
        <v>0</v>
      </c>
      <c r="R614" s="102"/>
      <c r="S614" s="52"/>
      <c r="T614" s="30">
        <f t="shared" si="499"/>
        <v>0</v>
      </c>
      <c r="U614" s="36">
        <f t="shared" si="500"/>
        <v>0</v>
      </c>
      <c r="V614" s="30"/>
      <c r="W614" s="38">
        <f t="shared" si="501"/>
        <v>5.6879999999999997</v>
      </c>
      <c r="X614" s="33">
        <f t="shared" si="502"/>
        <v>0</v>
      </c>
    </row>
    <row r="615" spans="1:24" ht="15.75" x14ac:dyDescent="0.25">
      <c r="A615" s="312"/>
      <c r="B615" s="230"/>
      <c r="C615" s="104"/>
      <c r="D615" s="105"/>
      <c r="E615" s="33">
        <f t="shared" si="493"/>
        <v>0</v>
      </c>
      <c r="F615" s="103"/>
      <c r="G615" s="104"/>
      <c r="H615" s="30">
        <f t="shared" si="494"/>
        <v>0</v>
      </c>
      <c r="I615" s="36">
        <f t="shared" si="495"/>
        <v>0</v>
      </c>
      <c r="J615" s="30"/>
      <c r="K615" s="38">
        <f t="shared" si="496"/>
        <v>5.6879999999999997</v>
      </c>
      <c r="L615" s="33">
        <f t="shared" si="497"/>
        <v>0</v>
      </c>
      <c r="N615" s="103"/>
      <c r="O615" s="104"/>
      <c r="P615" s="105"/>
      <c r="Q615" s="33">
        <f t="shared" si="498"/>
        <v>0</v>
      </c>
      <c r="R615" s="103"/>
      <c r="S615" s="104"/>
      <c r="T615" s="30">
        <f t="shared" si="499"/>
        <v>0</v>
      </c>
      <c r="U615" s="36">
        <f t="shared" si="500"/>
        <v>0</v>
      </c>
      <c r="V615" s="30"/>
      <c r="W615" s="38">
        <f t="shared" si="501"/>
        <v>5.6879999999999997</v>
      </c>
      <c r="X615" s="33">
        <f t="shared" si="502"/>
        <v>0</v>
      </c>
    </row>
    <row r="616" spans="1:24" ht="15.75" x14ac:dyDescent="0.25">
      <c r="A616" s="312"/>
      <c r="B616" s="220"/>
      <c r="C616" s="70"/>
      <c r="D616" s="71"/>
      <c r="E616" s="33">
        <f t="shared" si="493"/>
        <v>0</v>
      </c>
      <c r="F616" s="69"/>
      <c r="G616" s="70"/>
      <c r="H616" s="30">
        <f t="shared" si="494"/>
        <v>0</v>
      </c>
      <c r="I616" s="36">
        <f t="shared" si="495"/>
        <v>0</v>
      </c>
      <c r="J616" s="30"/>
      <c r="K616" s="38">
        <f t="shared" si="496"/>
        <v>5.6879999999999997</v>
      </c>
      <c r="L616" s="33">
        <f t="shared" si="497"/>
        <v>0</v>
      </c>
      <c r="N616" s="69"/>
      <c r="O616" s="70"/>
      <c r="P616" s="71"/>
      <c r="Q616" s="33">
        <f t="shared" si="498"/>
        <v>0</v>
      </c>
      <c r="R616" s="69"/>
      <c r="S616" s="70"/>
      <c r="T616" s="30">
        <f t="shared" si="499"/>
        <v>0</v>
      </c>
      <c r="U616" s="36">
        <f t="shared" si="500"/>
        <v>0</v>
      </c>
      <c r="V616" s="30"/>
      <c r="W616" s="38">
        <f t="shared" si="501"/>
        <v>5.6879999999999997</v>
      </c>
      <c r="X616" s="33">
        <f t="shared" si="502"/>
        <v>0</v>
      </c>
    </row>
    <row r="617" spans="1:24" ht="15.75" x14ac:dyDescent="0.25">
      <c r="A617" s="312"/>
      <c r="B617" s="230"/>
      <c r="C617" s="104"/>
      <c r="D617" s="105"/>
      <c r="E617" s="33">
        <f t="shared" si="493"/>
        <v>0</v>
      </c>
      <c r="F617" s="103"/>
      <c r="G617" s="104"/>
      <c r="H617" s="30">
        <f t="shared" si="494"/>
        <v>0</v>
      </c>
      <c r="I617" s="36">
        <f t="shared" si="495"/>
        <v>0</v>
      </c>
      <c r="J617" s="30"/>
      <c r="K617" s="38">
        <f t="shared" si="496"/>
        <v>5.6879999999999997</v>
      </c>
      <c r="L617" s="33">
        <f t="shared" si="497"/>
        <v>0</v>
      </c>
      <c r="N617" s="103"/>
      <c r="O617" s="104"/>
      <c r="P617" s="105"/>
      <c r="Q617" s="33">
        <f t="shared" si="498"/>
        <v>0</v>
      </c>
      <c r="R617" s="103"/>
      <c r="S617" s="104"/>
      <c r="T617" s="30">
        <f t="shared" si="499"/>
        <v>0</v>
      </c>
      <c r="U617" s="36">
        <f t="shared" si="500"/>
        <v>0</v>
      </c>
      <c r="V617" s="30"/>
      <c r="W617" s="38">
        <f t="shared" si="501"/>
        <v>5.6879999999999997</v>
      </c>
      <c r="X617" s="33">
        <f t="shared" si="502"/>
        <v>0</v>
      </c>
    </row>
    <row r="618" spans="1:24" ht="15.75" x14ac:dyDescent="0.25">
      <c r="A618" s="312"/>
      <c r="B618" s="220"/>
      <c r="C618" s="70"/>
      <c r="D618" s="71"/>
      <c r="E618" s="33">
        <f t="shared" si="493"/>
        <v>0</v>
      </c>
      <c r="F618" s="69"/>
      <c r="G618" s="70"/>
      <c r="H618" s="30">
        <f t="shared" si="494"/>
        <v>0</v>
      </c>
      <c r="I618" s="36">
        <f t="shared" si="495"/>
        <v>0</v>
      </c>
      <c r="J618" s="30"/>
      <c r="K618" s="38">
        <f t="shared" si="496"/>
        <v>5.6879999999999997</v>
      </c>
      <c r="L618" s="33">
        <f t="shared" si="497"/>
        <v>0</v>
      </c>
      <c r="N618" s="69"/>
      <c r="O618" s="70"/>
      <c r="P618" s="71"/>
      <c r="Q618" s="33">
        <f t="shared" si="498"/>
        <v>0</v>
      </c>
      <c r="R618" s="69"/>
      <c r="S618" s="70"/>
      <c r="T618" s="30">
        <f t="shared" si="499"/>
        <v>0</v>
      </c>
      <c r="U618" s="36">
        <f t="shared" si="500"/>
        <v>0</v>
      </c>
      <c r="V618" s="30"/>
      <c r="W618" s="38">
        <f t="shared" si="501"/>
        <v>5.6879999999999997</v>
      </c>
      <c r="X618" s="33">
        <f t="shared" si="502"/>
        <v>0</v>
      </c>
    </row>
    <row r="619" spans="1:24" ht="15.75" x14ac:dyDescent="0.25">
      <c r="A619" s="312"/>
      <c r="B619" s="230"/>
      <c r="C619" s="104"/>
      <c r="D619" s="105"/>
      <c r="E619" s="33">
        <f t="shared" si="493"/>
        <v>0</v>
      </c>
      <c r="F619" s="103"/>
      <c r="G619" s="104"/>
      <c r="H619" s="30">
        <f t="shared" si="494"/>
        <v>0</v>
      </c>
      <c r="I619" s="36">
        <f t="shared" si="495"/>
        <v>0</v>
      </c>
      <c r="J619" s="30"/>
      <c r="K619" s="38">
        <f t="shared" si="496"/>
        <v>5.6879999999999997</v>
      </c>
      <c r="L619" s="33">
        <f t="shared" si="497"/>
        <v>0</v>
      </c>
      <c r="N619" s="103"/>
      <c r="O619" s="104"/>
      <c r="P619" s="105"/>
      <c r="Q619" s="33">
        <f t="shared" si="498"/>
        <v>0</v>
      </c>
      <c r="R619" s="103"/>
      <c r="S619" s="104"/>
      <c r="T619" s="30">
        <f t="shared" si="499"/>
        <v>0</v>
      </c>
      <c r="U619" s="36">
        <f t="shared" si="500"/>
        <v>0</v>
      </c>
      <c r="V619" s="30"/>
      <c r="W619" s="38">
        <f t="shared" si="501"/>
        <v>5.6879999999999997</v>
      </c>
      <c r="X619" s="33">
        <f t="shared" si="502"/>
        <v>0</v>
      </c>
    </row>
    <row r="620" spans="1:24" ht="15.75" x14ac:dyDescent="0.25">
      <c r="A620" s="312"/>
      <c r="B620" s="220"/>
      <c r="C620" s="70"/>
      <c r="D620" s="71"/>
      <c r="E620" s="33">
        <f t="shared" si="493"/>
        <v>0</v>
      </c>
      <c r="F620" s="69"/>
      <c r="G620" s="70"/>
      <c r="H620" s="30">
        <f t="shared" si="494"/>
        <v>0</v>
      </c>
      <c r="I620" s="36">
        <f t="shared" si="495"/>
        <v>0</v>
      </c>
      <c r="J620" s="30"/>
      <c r="K620" s="38">
        <f t="shared" si="496"/>
        <v>5.6879999999999997</v>
      </c>
      <c r="L620" s="33">
        <f t="shared" si="497"/>
        <v>0</v>
      </c>
      <c r="N620" s="69"/>
      <c r="O620" s="70"/>
      <c r="P620" s="71"/>
      <c r="Q620" s="33">
        <f t="shared" si="498"/>
        <v>0</v>
      </c>
      <c r="R620" s="69"/>
      <c r="S620" s="70"/>
      <c r="T620" s="30">
        <f t="shared" si="499"/>
        <v>0</v>
      </c>
      <c r="U620" s="36">
        <f t="shared" si="500"/>
        <v>0</v>
      </c>
      <c r="V620" s="30"/>
      <c r="W620" s="38">
        <f t="shared" si="501"/>
        <v>5.6879999999999997</v>
      </c>
      <c r="X620" s="33">
        <f t="shared" si="502"/>
        <v>0</v>
      </c>
    </row>
    <row r="621" spans="1:24" ht="15.75" x14ac:dyDescent="0.25">
      <c r="A621" s="312"/>
      <c r="B621" s="230"/>
      <c r="C621" s="104"/>
      <c r="D621" s="105"/>
      <c r="E621" s="33">
        <f t="shared" si="493"/>
        <v>0</v>
      </c>
      <c r="F621" s="103"/>
      <c r="G621" s="104"/>
      <c r="H621" s="30">
        <f t="shared" si="494"/>
        <v>0</v>
      </c>
      <c r="I621" s="36">
        <f t="shared" si="495"/>
        <v>0</v>
      </c>
      <c r="J621" s="30"/>
      <c r="K621" s="38">
        <f t="shared" si="496"/>
        <v>5.6879999999999997</v>
      </c>
      <c r="L621" s="33">
        <f t="shared" si="497"/>
        <v>0</v>
      </c>
      <c r="N621" s="103"/>
      <c r="O621" s="104"/>
      <c r="P621" s="105"/>
      <c r="Q621" s="33">
        <f t="shared" si="498"/>
        <v>0</v>
      </c>
      <c r="R621" s="103"/>
      <c r="S621" s="104"/>
      <c r="T621" s="30">
        <f t="shared" si="499"/>
        <v>0</v>
      </c>
      <c r="U621" s="36">
        <f t="shared" si="500"/>
        <v>0</v>
      </c>
      <c r="V621" s="30"/>
      <c r="W621" s="38">
        <f t="shared" si="501"/>
        <v>5.6879999999999997</v>
      </c>
      <c r="X621" s="33">
        <f t="shared" si="502"/>
        <v>0</v>
      </c>
    </row>
    <row r="622" spans="1:24" ht="15.75" x14ac:dyDescent="0.25">
      <c r="A622" s="312"/>
      <c r="B622" s="220"/>
      <c r="C622" s="70"/>
      <c r="D622" s="71"/>
      <c r="E622" s="33">
        <f t="shared" si="493"/>
        <v>0</v>
      </c>
      <c r="F622" s="69"/>
      <c r="G622" s="70"/>
      <c r="H622" s="30">
        <f t="shared" si="494"/>
        <v>0</v>
      </c>
      <c r="I622" s="36">
        <f t="shared" si="495"/>
        <v>0</v>
      </c>
      <c r="J622" s="30"/>
      <c r="K622" s="38">
        <f t="shared" si="496"/>
        <v>5.6879999999999997</v>
      </c>
      <c r="L622" s="33">
        <f t="shared" si="497"/>
        <v>0</v>
      </c>
      <c r="N622" s="69"/>
      <c r="O622" s="70"/>
      <c r="P622" s="71"/>
      <c r="Q622" s="33">
        <f t="shared" si="498"/>
        <v>0</v>
      </c>
      <c r="R622" s="69"/>
      <c r="S622" s="70"/>
      <c r="T622" s="30">
        <f t="shared" si="499"/>
        <v>0</v>
      </c>
      <c r="U622" s="36">
        <f t="shared" si="500"/>
        <v>0</v>
      </c>
      <c r="V622" s="30"/>
      <c r="W622" s="38">
        <f t="shared" si="501"/>
        <v>5.6879999999999997</v>
      </c>
      <c r="X622" s="33">
        <f t="shared" si="502"/>
        <v>0</v>
      </c>
    </row>
    <row r="623" spans="1:24" ht="15.75" x14ac:dyDescent="0.25">
      <c r="A623" s="312"/>
      <c r="B623" s="230"/>
      <c r="C623" s="104"/>
      <c r="D623" s="105"/>
      <c r="E623" s="33">
        <f t="shared" si="493"/>
        <v>0</v>
      </c>
      <c r="F623" s="103"/>
      <c r="G623" s="104"/>
      <c r="H623" s="30">
        <f t="shared" si="494"/>
        <v>0</v>
      </c>
      <c r="I623" s="36">
        <f t="shared" si="495"/>
        <v>0</v>
      </c>
      <c r="J623" s="30"/>
      <c r="K623" s="38">
        <f t="shared" si="496"/>
        <v>5.6879999999999997</v>
      </c>
      <c r="L623" s="33">
        <f t="shared" si="497"/>
        <v>0</v>
      </c>
      <c r="N623" s="103"/>
      <c r="O623" s="104"/>
      <c r="P623" s="105"/>
      <c r="Q623" s="33">
        <f t="shared" si="498"/>
        <v>0</v>
      </c>
      <c r="R623" s="103"/>
      <c r="S623" s="104"/>
      <c r="T623" s="30">
        <f t="shared" si="499"/>
        <v>0</v>
      </c>
      <c r="U623" s="36">
        <f t="shared" si="500"/>
        <v>0</v>
      </c>
      <c r="V623" s="30"/>
      <c r="W623" s="38">
        <f t="shared" si="501"/>
        <v>5.6879999999999997</v>
      </c>
      <c r="X623" s="33">
        <f t="shared" si="502"/>
        <v>0</v>
      </c>
    </row>
    <row r="624" spans="1:24" ht="15.75" x14ac:dyDescent="0.25">
      <c r="A624" s="312"/>
      <c r="B624" s="220"/>
      <c r="C624" s="70"/>
      <c r="D624" s="71"/>
      <c r="E624" s="95">
        <f t="shared" si="493"/>
        <v>0</v>
      </c>
      <c r="F624" s="69"/>
      <c r="G624" s="70"/>
      <c r="H624" s="30">
        <f t="shared" si="494"/>
        <v>0</v>
      </c>
      <c r="I624" s="36">
        <f t="shared" si="495"/>
        <v>0</v>
      </c>
      <c r="J624" s="30"/>
      <c r="K624" s="38">
        <f t="shared" si="496"/>
        <v>5.6879999999999997</v>
      </c>
      <c r="L624" s="33">
        <f t="shared" si="497"/>
        <v>0</v>
      </c>
      <c r="N624" s="69"/>
      <c r="O624" s="70"/>
      <c r="P624" s="71"/>
      <c r="Q624" s="95">
        <f t="shared" si="498"/>
        <v>0</v>
      </c>
      <c r="R624" s="69"/>
      <c r="S624" s="70"/>
      <c r="T624" s="30">
        <f t="shared" si="499"/>
        <v>0</v>
      </c>
      <c r="U624" s="36">
        <f t="shared" si="500"/>
        <v>0</v>
      </c>
      <c r="V624" s="30"/>
      <c r="W624" s="38">
        <f t="shared" si="501"/>
        <v>5.6879999999999997</v>
      </c>
      <c r="X624" s="33">
        <f t="shared" si="502"/>
        <v>0</v>
      </c>
    </row>
    <row r="625" spans="1:24" x14ac:dyDescent="0.25">
      <c r="A625" s="312"/>
      <c r="B625" s="214" t="s">
        <v>97</v>
      </c>
      <c r="C625" s="22"/>
      <c r="D625" s="22"/>
      <c r="E625" s="23"/>
      <c r="F625" s="24"/>
      <c r="G625" s="22"/>
      <c r="H625" s="22"/>
      <c r="I625" s="22"/>
      <c r="J625" s="22"/>
      <c r="K625" s="22"/>
      <c r="L625" s="23"/>
      <c r="N625" s="194" t="s">
        <v>97</v>
      </c>
      <c r="O625" s="25"/>
      <c r="P625" s="25"/>
      <c r="Q625" s="26"/>
      <c r="R625" s="27"/>
      <c r="S625" s="25"/>
      <c r="T625" s="25"/>
      <c r="U625" s="25"/>
      <c r="V625" s="25"/>
      <c r="W625" s="25"/>
      <c r="X625" s="26"/>
    </row>
    <row r="626" spans="1:24" ht="15.75" x14ac:dyDescent="0.25">
      <c r="A626" s="312"/>
      <c r="B626" s="267" t="s">
        <v>178</v>
      </c>
      <c r="C626" s="107">
        <f>Production_Revenue!K37</f>
        <v>880</v>
      </c>
      <c r="D626" s="108">
        <v>0.01</v>
      </c>
      <c r="E626" s="101">
        <f t="shared" ref="E626:E628" si="503">D626*C626</f>
        <v>8.8000000000000007</v>
      </c>
      <c r="F626" s="109" t="s">
        <v>51</v>
      </c>
      <c r="G626" s="107"/>
      <c r="H626" s="30">
        <f t="shared" ref="H626:H628" si="504">$AB$7</f>
        <v>0</v>
      </c>
      <c r="I626" s="36">
        <f t="shared" ref="I626:I628" si="505">H626*G626</f>
        <v>0</v>
      </c>
      <c r="J626" s="30"/>
      <c r="K626" s="38">
        <f t="shared" ref="K626:K628" si="506">$AB$8</f>
        <v>5.6879999999999997</v>
      </c>
      <c r="L626" s="33">
        <f t="shared" ref="L626:L628" si="507">J626*K626</f>
        <v>0</v>
      </c>
      <c r="N626" s="267" t="s">
        <v>178</v>
      </c>
      <c r="O626" s="107">
        <f>Production_Revenue!K38</f>
        <v>880</v>
      </c>
      <c r="P626" s="108">
        <v>0.01</v>
      </c>
      <c r="Q626" s="101">
        <f t="shared" ref="Q626:Q628" si="508">P626*O626</f>
        <v>8.8000000000000007</v>
      </c>
      <c r="R626" s="231" t="s">
        <v>98</v>
      </c>
      <c r="S626" s="107"/>
      <c r="T626" s="30">
        <f t="shared" ref="T626:T628" si="509">$AB$7</f>
        <v>0</v>
      </c>
      <c r="U626" s="36">
        <f t="shared" ref="U626:U628" si="510">T626*S626</f>
        <v>0</v>
      </c>
      <c r="V626" s="30"/>
      <c r="W626" s="38">
        <f t="shared" ref="W626:W628" si="511">$AB$8</f>
        <v>5.6879999999999997</v>
      </c>
      <c r="X626" s="33">
        <f t="shared" ref="X626:X628" si="512">V626*W626</f>
        <v>0</v>
      </c>
    </row>
    <row r="627" spans="1:24" ht="15.75" x14ac:dyDescent="0.25">
      <c r="A627" s="312"/>
      <c r="B627" s="232" t="s">
        <v>99</v>
      </c>
      <c r="C627" s="70"/>
      <c r="D627" s="71"/>
      <c r="E627" s="33">
        <f t="shared" si="503"/>
        <v>0</v>
      </c>
      <c r="F627" s="69"/>
      <c r="G627" s="70"/>
      <c r="H627" s="30">
        <f t="shared" si="504"/>
        <v>0</v>
      </c>
      <c r="I627" s="36">
        <f t="shared" si="505"/>
        <v>0</v>
      </c>
      <c r="J627" s="30"/>
      <c r="K627" s="38">
        <f t="shared" si="506"/>
        <v>5.6879999999999997</v>
      </c>
      <c r="L627" s="33">
        <f t="shared" si="507"/>
        <v>0</v>
      </c>
      <c r="N627" s="232" t="s">
        <v>99</v>
      </c>
      <c r="O627" s="70"/>
      <c r="P627" s="71"/>
      <c r="Q627" s="33">
        <f t="shared" si="508"/>
        <v>0</v>
      </c>
      <c r="R627" s="232" t="s">
        <v>99</v>
      </c>
      <c r="S627" s="70"/>
      <c r="T627" s="30">
        <f t="shared" si="509"/>
        <v>0</v>
      </c>
      <c r="U627" s="36">
        <f t="shared" si="510"/>
        <v>0</v>
      </c>
      <c r="V627" s="30"/>
      <c r="W627" s="38">
        <f t="shared" si="511"/>
        <v>5.6879999999999997</v>
      </c>
      <c r="X627" s="33">
        <f t="shared" si="512"/>
        <v>0</v>
      </c>
    </row>
    <row r="628" spans="1:24" ht="30" x14ac:dyDescent="0.25">
      <c r="A628" s="312"/>
      <c r="B628" s="233" t="s">
        <v>100</v>
      </c>
      <c r="C628" s="104"/>
      <c r="D628" s="105"/>
      <c r="E628" s="33">
        <f t="shared" si="503"/>
        <v>0</v>
      </c>
      <c r="F628" s="110" t="s">
        <v>52</v>
      </c>
      <c r="G628" s="52"/>
      <c r="H628" s="30">
        <f t="shared" si="504"/>
        <v>0</v>
      </c>
      <c r="I628" s="36">
        <f t="shared" si="505"/>
        <v>0</v>
      </c>
      <c r="J628" s="30"/>
      <c r="K628" s="38">
        <f t="shared" si="506"/>
        <v>5.6879999999999997</v>
      </c>
      <c r="L628" s="33">
        <f t="shared" si="507"/>
        <v>0</v>
      </c>
      <c r="N628" s="233" t="s">
        <v>100</v>
      </c>
      <c r="O628" s="104"/>
      <c r="P628" s="105"/>
      <c r="Q628" s="33">
        <f t="shared" si="508"/>
        <v>0</v>
      </c>
      <c r="R628" s="233" t="s">
        <v>100</v>
      </c>
      <c r="S628" s="52"/>
      <c r="T628" s="30">
        <f t="shared" si="509"/>
        <v>0</v>
      </c>
      <c r="U628" s="36">
        <f t="shared" si="510"/>
        <v>0</v>
      </c>
      <c r="V628" s="30"/>
      <c r="W628" s="38">
        <f t="shared" si="511"/>
        <v>5.6879999999999997</v>
      </c>
      <c r="X628" s="33">
        <f t="shared" si="512"/>
        <v>0</v>
      </c>
    </row>
    <row r="629" spans="1:24" ht="15.75" thickBot="1" x14ac:dyDescent="0.3">
      <c r="A629" s="312"/>
      <c r="B629" s="111" t="s">
        <v>41</v>
      </c>
      <c r="C629" s="112"/>
      <c r="D629" s="112"/>
      <c r="E629" s="114">
        <f>SUM(E593:E608,E610:E624,E626:E628)</f>
        <v>94.12</v>
      </c>
      <c r="F629" s="116" t="s">
        <v>41</v>
      </c>
      <c r="G629" s="112">
        <f>SUM(G593:G628)</f>
        <v>0</v>
      </c>
      <c r="H629" s="112"/>
      <c r="I629" s="114">
        <f>SUM(I593:I608,I610:I624,I626:I628)</f>
        <v>0</v>
      </c>
      <c r="J629" s="112">
        <f>SUM(J593:J628)</f>
        <v>9</v>
      </c>
      <c r="K629" s="118"/>
      <c r="L629" s="114">
        <f>SUM(L593:L608,L610:L624,L626:L628)</f>
        <v>51.192</v>
      </c>
      <c r="N629" s="119" t="s">
        <v>41</v>
      </c>
      <c r="O629" s="120"/>
      <c r="P629" s="120"/>
      <c r="Q629" s="121">
        <f>SUM(Q593:Q608,Q610:Q624,Q626:Q628)</f>
        <v>8.8000000000000007</v>
      </c>
      <c r="R629" s="122" t="s">
        <v>41</v>
      </c>
      <c r="S629" s="120">
        <f>SUM(S593:S628)</f>
        <v>0</v>
      </c>
      <c r="T629" s="120"/>
      <c r="U629" s="121">
        <f>SUM(U593:U608,U610:U624,U626:U628)</f>
        <v>0</v>
      </c>
      <c r="V629" s="120">
        <f>SUM(V593:V628)</f>
        <v>0</v>
      </c>
      <c r="W629" s="123"/>
      <c r="X629" s="121">
        <f>SUM(X593:X608,X610:X624,X626:X628)</f>
        <v>0</v>
      </c>
    </row>
    <row r="630" spans="1:24" x14ac:dyDescent="0.25">
      <c r="A630" s="313"/>
      <c r="B630" s="125"/>
      <c r="C630" s="125"/>
      <c r="D630" s="125"/>
      <c r="E630" s="125"/>
      <c r="F630" s="125"/>
      <c r="G630" s="125"/>
      <c r="H630" s="125"/>
      <c r="I630" s="125"/>
      <c r="J630" s="125"/>
      <c r="K630" s="125"/>
      <c r="L630" s="125"/>
      <c r="N630" s="85"/>
      <c r="O630" s="85"/>
      <c r="P630" s="85"/>
      <c r="Q630" s="85"/>
      <c r="R630" s="85"/>
      <c r="S630" s="85"/>
      <c r="T630" s="85"/>
      <c r="U630" s="85"/>
      <c r="V630" s="85"/>
      <c r="W630" s="85"/>
      <c r="X630" s="85"/>
    </row>
    <row r="631" spans="1:24" ht="15.75" thickBot="1" x14ac:dyDescent="0.3"/>
    <row r="632" spans="1:24" ht="15" customHeight="1" x14ac:dyDescent="0.25">
      <c r="A632" s="311" t="s">
        <v>140</v>
      </c>
      <c r="B632" s="314" t="s">
        <v>123</v>
      </c>
      <c r="C632" s="316" t="s">
        <v>157</v>
      </c>
      <c r="D632" s="317"/>
      <c r="E632" s="318"/>
      <c r="F632" s="319" t="s">
        <v>124</v>
      </c>
      <c r="G632" s="324" t="s">
        <v>20</v>
      </c>
      <c r="H632" s="322"/>
      <c r="I632" s="322"/>
      <c r="J632" s="322"/>
      <c r="K632" s="322"/>
      <c r="L632" s="323"/>
      <c r="N632" s="325" t="s">
        <v>123</v>
      </c>
      <c r="O632" s="327" t="s">
        <v>19</v>
      </c>
      <c r="P632" s="322"/>
      <c r="Q632" s="323"/>
      <c r="R632" s="325" t="s">
        <v>124</v>
      </c>
      <c r="S632" s="321" t="s">
        <v>20</v>
      </c>
      <c r="T632" s="322"/>
      <c r="U632" s="322"/>
      <c r="V632" s="322"/>
      <c r="W632" s="322"/>
      <c r="X632" s="323"/>
    </row>
    <row r="633" spans="1:24" ht="30" x14ac:dyDescent="0.25">
      <c r="A633" s="312"/>
      <c r="B633" s="315"/>
      <c r="C633" s="212" t="s">
        <v>23</v>
      </c>
      <c r="D633" s="254" t="s">
        <v>155</v>
      </c>
      <c r="E633" s="213" t="s">
        <v>24</v>
      </c>
      <c r="F633" s="320"/>
      <c r="G633" s="239" t="s">
        <v>156</v>
      </c>
      <c r="H633" s="239" t="s">
        <v>102</v>
      </c>
      <c r="I633" s="239" t="s">
        <v>103</v>
      </c>
      <c r="J633" s="13" t="s">
        <v>27</v>
      </c>
      <c r="K633" s="16" t="s">
        <v>28</v>
      </c>
      <c r="L633" s="240" t="s">
        <v>104</v>
      </c>
      <c r="N633" s="326"/>
      <c r="O633" s="17" t="s">
        <v>23</v>
      </c>
      <c r="P633" s="239" t="s">
        <v>155</v>
      </c>
      <c r="Q633" s="19" t="s">
        <v>24</v>
      </c>
      <c r="R633" s="326"/>
      <c r="S633" s="239" t="s">
        <v>156</v>
      </c>
      <c r="T633" s="17" t="s">
        <v>26</v>
      </c>
      <c r="U633" s="239" t="s">
        <v>103</v>
      </c>
      <c r="V633" s="13" t="s">
        <v>27</v>
      </c>
      <c r="W633" s="16" t="s">
        <v>28</v>
      </c>
      <c r="X633" s="240" t="s">
        <v>104</v>
      </c>
    </row>
    <row r="634" spans="1:24" x14ac:dyDescent="0.25">
      <c r="A634" s="312"/>
      <c r="B634" s="214" t="s">
        <v>95</v>
      </c>
      <c r="C634" s="22"/>
      <c r="D634" s="22"/>
      <c r="E634" s="23"/>
      <c r="F634" s="24"/>
      <c r="G634" s="22"/>
      <c r="H634" s="22"/>
      <c r="I634" s="22"/>
      <c r="J634" s="22"/>
      <c r="K634" s="22"/>
      <c r="L634" s="23"/>
      <c r="N634" s="194" t="s">
        <v>95</v>
      </c>
      <c r="O634" s="25"/>
      <c r="P634" s="25"/>
      <c r="Q634" s="26"/>
      <c r="R634" s="27"/>
      <c r="S634" s="25"/>
      <c r="T634" s="25"/>
      <c r="U634" s="25"/>
      <c r="V634" s="25"/>
      <c r="W634" s="25"/>
      <c r="X634" s="26"/>
    </row>
    <row r="635" spans="1:24" ht="15.75" x14ac:dyDescent="0.25">
      <c r="A635" s="312"/>
      <c r="B635" s="228" t="s">
        <v>93</v>
      </c>
      <c r="C635" s="30"/>
      <c r="D635" s="31"/>
      <c r="E635" s="33">
        <f t="shared" ref="E635:E639" si="513">D635*C635</f>
        <v>0</v>
      </c>
      <c r="F635" s="34" t="s">
        <v>55</v>
      </c>
      <c r="G635" s="30"/>
      <c r="H635" s="30">
        <f t="shared" ref="H635:H650" si="514">$AB$7</f>
        <v>0</v>
      </c>
      <c r="I635" s="36">
        <f t="shared" ref="I635:I650" si="515">H635*G635</f>
        <v>0</v>
      </c>
      <c r="J635" s="30"/>
      <c r="K635" s="38">
        <f t="shared" ref="K635:K650" si="516">$AB$8</f>
        <v>5.6879999999999997</v>
      </c>
      <c r="L635" s="33">
        <f t="shared" ref="L635:L650" si="517">J635*K635</f>
        <v>0</v>
      </c>
      <c r="N635" s="228" t="s">
        <v>93</v>
      </c>
      <c r="O635" s="30"/>
      <c r="P635" s="31"/>
      <c r="Q635" s="33">
        <f t="shared" ref="Q635:Q639" si="518">P635*O635</f>
        <v>0</v>
      </c>
      <c r="R635" s="228" t="s">
        <v>93</v>
      </c>
      <c r="S635" s="30"/>
      <c r="T635" s="30">
        <f t="shared" ref="T635:T650" si="519">$AB$7</f>
        <v>0</v>
      </c>
      <c r="U635" s="36">
        <f t="shared" ref="U635:U650" si="520">T635*S635</f>
        <v>0</v>
      </c>
      <c r="V635" s="30"/>
      <c r="W635" s="38">
        <f t="shared" ref="W635:W650" si="521">$AB$8</f>
        <v>5.6879999999999997</v>
      </c>
      <c r="X635" s="33">
        <f t="shared" ref="X635:X650" si="522">V635*W635</f>
        <v>0</v>
      </c>
    </row>
    <row r="636" spans="1:24" ht="15.75" x14ac:dyDescent="0.25">
      <c r="A636" s="312"/>
      <c r="B636" s="218" t="s">
        <v>42</v>
      </c>
      <c r="C636" s="52"/>
      <c r="D636" s="53"/>
      <c r="E636" s="33">
        <f t="shared" si="513"/>
        <v>0</v>
      </c>
      <c r="F636" s="54"/>
      <c r="G636" s="52"/>
      <c r="H636" s="30">
        <f t="shared" si="514"/>
        <v>0</v>
      </c>
      <c r="I636" s="36">
        <f t="shared" si="515"/>
        <v>0</v>
      </c>
      <c r="J636" s="30"/>
      <c r="K636" s="38">
        <f t="shared" si="516"/>
        <v>5.6879999999999997</v>
      </c>
      <c r="L636" s="33">
        <f t="shared" si="517"/>
        <v>0</v>
      </c>
      <c r="N636" s="218" t="s">
        <v>42</v>
      </c>
      <c r="O636" s="52"/>
      <c r="P636" s="53"/>
      <c r="Q636" s="33">
        <f t="shared" si="518"/>
        <v>0</v>
      </c>
      <c r="R636" s="218" t="s">
        <v>42</v>
      </c>
      <c r="S636" s="52"/>
      <c r="T636" s="30">
        <f t="shared" si="519"/>
        <v>0</v>
      </c>
      <c r="U636" s="36">
        <f t="shared" si="520"/>
        <v>0</v>
      </c>
      <c r="V636" s="30"/>
      <c r="W636" s="38">
        <f t="shared" si="521"/>
        <v>5.6879999999999997</v>
      </c>
      <c r="X636" s="33">
        <f t="shared" si="522"/>
        <v>0</v>
      </c>
    </row>
    <row r="637" spans="1:24" ht="15.75" x14ac:dyDescent="0.25">
      <c r="A637" s="312"/>
      <c r="B637" s="219" t="s">
        <v>44</v>
      </c>
      <c r="C637" s="30"/>
      <c r="D637" s="31"/>
      <c r="E637" s="33">
        <f t="shared" si="513"/>
        <v>0</v>
      </c>
      <c r="F637" s="34"/>
      <c r="G637" s="30"/>
      <c r="H637" s="30">
        <f t="shared" si="514"/>
        <v>0</v>
      </c>
      <c r="I637" s="36">
        <f t="shared" si="515"/>
        <v>0</v>
      </c>
      <c r="J637" s="30"/>
      <c r="K637" s="38">
        <f t="shared" si="516"/>
        <v>5.6879999999999997</v>
      </c>
      <c r="L637" s="33">
        <f t="shared" si="517"/>
        <v>0</v>
      </c>
      <c r="N637" s="219" t="s">
        <v>44</v>
      </c>
      <c r="O637" s="30"/>
      <c r="P637" s="31"/>
      <c r="Q637" s="33">
        <f t="shared" si="518"/>
        <v>0</v>
      </c>
      <c r="R637" s="219" t="s">
        <v>44</v>
      </c>
      <c r="S637" s="30"/>
      <c r="T637" s="30">
        <f t="shared" si="519"/>
        <v>0</v>
      </c>
      <c r="U637" s="36">
        <f t="shared" si="520"/>
        <v>0</v>
      </c>
      <c r="V637" s="30"/>
      <c r="W637" s="38">
        <f t="shared" si="521"/>
        <v>5.6879999999999997</v>
      </c>
      <c r="X637" s="33">
        <f t="shared" si="522"/>
        <v>0</v>
      </c>
    </row>
    <row r="638" spans="1:24" ht="15.75" x14ac:dyDescent="0.25">
      <c r="A638" s="312"/>
      <c r="B638" s="220"/>
      <c r="C638" s="70"/>
      <c r="D638" s="71"/>
      <c r="E638" s="33">
        <f t="shared" si="513"/>
        <v>0</v>
      </c>
      <c r="F638" s="69"/>
      <c r="G638" s="70"/>
      <c r="H638" s="30">
        <f t="shared" si="514"/>
        <v>0</v>
      </c>
      <c r="I638" s="36">
        <f t="shared" si="515"/>
        <v>0</v>
      </c>
      <c r="J638" s="30"/>
      <c r="K638" s="38">
        <f t="shared" si="516"/>
        <v>5.6879999999999997</v>
      </c>
      <c r="L638" s="33">
        <f t="shared" si="517"/>
        <v>0</v>
      </c>
      <c r="N638" s="220"/>
      <c r="O638" s="70"/>
      <c r="P638" s="71"/>
      <c r="Q638" s="33">
        <f t="shared" si="518"/>
        <v>0</v>
      </c>
      <c r="R638" s="220"/>
      <c r="S638" s="70"/>
      <c r="T638" s="30">
        <f t="shared" si="519"/>
        <v>0</v>
      </c>
      <c r="U638" s="36">
        <f t="shared" si="520"/>
        <v>0</v>
      </c>
      <c r="V638" s="30"/>
      <c r="W638" s="38">
        <f t="shared" si="521"/>
        <v>5.6879999999999997</v>
      </c>
      <c r="X638" s="33">
        <f t="shared" si="522"/>
        <v>0</v>
      </c>
    </row>
    <row r="639" spans="1:24" ht="15.75" x14ac:dyDescent="0.25">
      <c r="A639" s="312"/>
      <c r="B639" s="221" t="s">
        <v>46</v>
      </c>
      <c r="C639" s="30"/>
      <c r="D639" s="31"/>
      <c r="E639" s="33">
        <f t="shared" si="513"/>
        <v>0</v>
      </c>
      <c r="F639" s="80"/>
      <c r="G639" s="30"/>
      <c r="H639" s="30">
        <f t="shared" si="514"/>
        <v>0</v>
      </c>
      <c r="I639" s="36">
        <f t="shared" si="515"/>
        <v>0</v>
      </c>
      <c r="J639" s="30"/>
      <c r="K639" s="38">
        <f t="shared" si="516"/>
        <v>5.6879999999999997</v>
      </c>
      <c r="L639" s="33">
        <f t="shared" si="517"/>
        <v>0</v>
      </c>
      <c r="N639" s="221" t="s">
        <v>46</v>
      </c>
      <c r="O639" s="30"/>
      <c r="P639" s="31"/>
      <c r="Q639" s="33">
        <f t="shared" si="518"/>
        <v>0</v>
      </c>
      <c r="R639" s="221" t="s">
        <v>46</v>
      </c>
      <c r="S639" s="30"/>
      <c r="T639" s="30">
        <f t="shared" si="519"/>
        <v>0</v>
      </c>
      <c r="U639" s="36">
        <f t="shared" si="520"/>
        <v>0</v>
      </c>
      <c r="V639" s="30"/>
      <c r="W639" s="38">
        <f t="shared" si="521"/>
        <v>5.6879999999999997</v>
      </c>
      <c r="X639" s="33">
        <f t="shared" si="522"/>
        <v>0</v>
      </c>
    </row>
    <row r="640" spans="1:24" ht="15.75" x14ac:dyDescent="0.25">
      <c r="A640" s="312"/>
      <c r="B640" s="220"/>
      <c r="C640" s="70"/>
      <c r="D640" s="71"/>
      <c r="E640" s="33"/>
      <c r="F640" s="69"/>
      <c r="G640" s="70"/>
      <c r="H640" s="30">
        <f t="shared" si="514"/>
        <v>0</v>
      </c>
      <c r="I640" s="36">
        <f t="shared" si="515"/>
        <v>0</v>
      </c>
      <c r="J640" s="30"/>
      <c r="K640" s="38">
        <f t="shared" si="516"/>
        <v>5.6879999999999997</v>
      </c>
      <c r="L640" s="33">
        <f t="shared" si="517"/>
        <v>0</v>
      </c>
      <c r="N640" s="220"/>
      <c r="O640" s="70"/>
      <c r="P640" s="71"/>
      <c r="Q640" s="33"/>
      <c r="R640" s="69"/>
      <c r="S640" s="70"/>
      <c r="T640" s="30">
        <f t="shared" si="519"/>
        <v>0</v>
      </c>
      <c r="U640" s="36">
        <f t="shared" si="520"/>
        <v>0</v>
      </c>
      <c r="V640" s="30"/>
      <c r="W640" s="38">
        <f t="shared" si="521"/>
        <v>5.6879999999999997</v>
      </c>
      <c r="X640" s="33">
        <f t="shared" si="522"/>
        <v>0</v>
      </c>
    </row>
    <row r="641" spans="1:24" ht="15.75" x14ac:dyDescent="0.25">
      <c r="A641" s="312"/>
      <c r="B641" s="221"/>
      <c r="C641" s="30"/>
      <c r="D641" s="31"/>
      <c r="E641" s="33"/>
      <c r="F641" s="80"/>
      <c r="G641" s="30"/>
      <c r="H641" s="30">
        <f t="shared" si="514"/>
        <v>0</v>
      </c>
      <c r="I641" s="36">
        <f t="shared" si="515"/>
        <v>0</v>
      </c>
      <c r="J641" s="30"/>
      <c r="K641" s="38">
        <f t="shared" si="516"/>
        <v>5.6879999999999997</v>
      </c>
      <c r="L641" s="33">
        <f t="shared" si="517"/>
        <v>0</v>
      </c>
      <c r="N641" s="79"/>
      <c r="O641" s="30"/>
      <c r="P641" s="31"/>
      <c r="Q641" s="33"/>
      <c r="R641" s="80"/>
      <c r="S641" s="30"/>
      <c r="T641" s="30">
        <f t="shared" si="519"/>
        <v>0</v>
      </c>
      <c r="U641" s="36">
        <f t="shared" si="520"/>
        <v>0</v>
      </c>
      <c r="V641" s="30"/>
      <c r="W641" s="38">
        <f t="shared" si="521"/>
        <v>5.6879999999999997</v>
      </c>
      <c r="X641" s="33">
        <f t="shared" si="522"/>
        <v>0</v>
      </c>
    </row>
    <row r="642" spans="1:24" ht="15.75" x14ac:dyDescent="0.25">
      <c r="A642" s="312"/>
      <c r="B642" s="220"/>
      <c r="C642" s="70"/>
      <c r="D642" s="71"/>
      <c r="E642" s="33"/>
      <c r="F642" s="69"/>
      <c r="G642" s="70"/>
      <c r="H642" s="30">
        <f t="shared" si="514"/>
        <v>0</v>
      </c>
      <c r="I642" s="36">
        <f t="shared" si="515"/>
        <v>0</v>
      </c>
      <c r="J642" s="30"/>
      <c r="K642" s="38">
        <f t="shared" si="516"/>
        <v>5.6879999999999997</v>
      </c>
      <c r="L642" s="33">
        <f t="shared" si="517"/>
        <v>0</v>
      </c>
      <c r="N642" s="69"/>
      <c r="O642" s="70"/>
      <c r="P642" s="71"/>
      <c r="Q642" s="33"/>
      <c r="R642" s="69"/>
      <c r="S642" s="70"/>
      <c r="T642" s="30">
        <f t="shared" si="519"/>
        <v>0</v>
      </c>
      <c r="U642" s="36">
        <f t="shared" si="520"/>
        <v>0</v>
      </c>
      <c r="V642" s="30"/>
      <c r="W642" s="38">
        <f t="shared" si="521"/>
        <v>5.6879999999999997</v>
      </c>
      <c r="X642" s="33">
        <f t="shared" si="522"/>
        <v>0</v>
      </c>
    </row>
    <row r="643" spans="1:24" ht="15.75" x14ac:dyDescent="0.25">
      <c r="A643" s="312"/>
      <c r="B643" s="221"/>
      <c r="C643" s="30"/>
      <c r="D643" s="31"/>
      <c r="E643" s="33"/>
      <c r="F643" s="80"/>
      <c r="G643" s="30"/>
      <c r="H643" s="30">
        <f t="shared" si="514"/>
        <v>0</v>
      </c>
      <c r="I643" s="36">
        <f t="shared" si="515"/>
        <v>0</v>
      </c>
      <c r="J643" s="30"/>
      <c r="K643" s="38">
        <f t="shared" si="516"/>
        <v>5.6879999999999997</v>
      </c>
      <c r="L643" s="33">
        <f t="shared" si="517"/>
        <v>0</v>
      </c>
      <c r="N643" s="79"/>
      <c r="O643" s="30"/>
      <c r="P643" s="31"/>
      <c r="Q643" s="33"/>
      <c r="R643" s="80"/>
      <c r="S643" s="30"/>
      <c r="T643" s="30">
        <f t="shared" si="519"/>
        <v>0</v>
      </c>
      <c r="U643" s="36">
        <f t="shared" si="520"/>
        <v>0</v>
      </c>
      <c r="V643" s="30"/>
      <c r="W643" s="38">
        <f t="shared" si="521"/>
        <v>5.6879999999999997</v>
      </c>
      <c r="X643" s="33">
        <f t="shared" si="522"/>
        <v>0</v>
      </c>
    </row>
    <row r="644" spans="1:24" ht="15.75" x14ac:dyDescent="0.25">
      <c r="A644" s="312"/>
      <c r="B644" s="220"/>
      <c r="C644" s="70"/>
      <c r="D644" s="71"/>
      <c r="E644" s="33"/>
      <c r="F644" s="69"/>
      <c r="G644" s="70"/>
      <c r="H644" s="30">
        <f t="shared" si="514"/>
        <v>0</v>
      </c>
      <c r="I644" s="36">
        <f t="shared" si="515"/>
        <v>0</v>
      </c>
      <c r="J644" s="30"/>
      <c r="K644" s="38">
        <f t="shared" si="516"/>
        <v>5.6879999999999997</v>
      </c>
      <c r="L644" s="33">
        <f t="shared" si="517"/>
        <v>0</v>
      </c>
      <c r="N644" s="69"/>
      <c r="O644" s="70"/>
      <c r="P644" s="71"/>
      <c r="Q644" s="33"/>
      <c r="R644" s="69"/>
      <c r="S644" s="70"/>
      <c r="T644" s="30">
        <f t="shared" si="519"/>
        <v>0</v>
      </c>
      <c r="U644" s="36">
        <f t="shared" si="520"/>
        <v>0</v>
      </c>
      <c r="V644" s="30"/>
      <c r="W644" s="38">
        <f t="shared" si="521"/>
        <v>5.6879999999999997</v>
      </c>
      <c r="X644" s="33">
        <f t="shared" si="522"/>
        <v>0</v>
      </c>
    </row>
    <row r="645" spans="1:24" ht="15.75" x14ac:dyDescent="0.25">
      <c r="A645" s="312"/>
      <c r="B645" s="222"/>
      <c r="C645" s="30"/>
      <c r="D645" s="31"/>
      <c r="E645" s="33">
        <f t="shared" ref="E645:E650" si="523">D645*C645</f>
        <v>0</v>
      </c>
      <c r="F645" s="81"/>
      <c r="G645" s="30"/>
      <c r="H645" s="30">
        <f t="shared" si="514"/>
        <v>0</v>
      </c>
      <c r="I645" s="36">
        <f t="shared" si="515"/>
        <v>0</v>
      </c>
      <c r="J645" s="30"/>
      <c r="K645" s="38">
        <f t="shared" si="516"/>
        <v>5.6879999999999997</v>
      </c>
      <c r="L645" s="33">
        <f t="shared" si="517"/>
        <v>0</v>
      </c>
      <c r="N645" s="81"/>
      <c r="O645" s="30"/>
      <c r="P645" s="31"/>
      <c r="Q645" s="33">
        <f t="shared" ref="Q645:Q650" si="524">P645*O645</f>
        <v>0</v>
      </c>
      <c r="R645" s="81"/>
      <c r="S645" s="30"/>
      <c r="T645" s="30">
        <f t="shared" si="519"/>
        <v>0</v>
      </c>
      <c r="U645" s="36">
        <f t="shared" si="520"/>
        <v>0</v>
      </c>
      <c r="V645" s="30"/>
      <c r="W645" s="38">
        <f t="shared" si="521"/>
        <v>5.6879999999999997</v>
      </c>
      <c r="X645" s="33">
        <f t="shared" si="522"/>
        <v>0</v>
      </c>
    </row>
    <row r="646" spans="1:24" ht="15.75" x14ac:dyDescent="0.25">
      <c r="A646" s="312"/>
      <c r="B646" s="220"/>
      <c r="C646" s="70"/>
      <c r="D646" s="71"/>
      <c r="E646" s="33">
        <f t="shared" si="523"/>
        <v>0</v>
      </c>
      <c r="F646" s="69"/>
      <c r="G646" s="70"/>
      <c r="H646" s="30">
        <f t="shared" si="514"/>
        <v>0</v>
      </c>
      <c r="I646" s="36">
        <f t="shared" si="515"/>
        <v>0</v>
      </c>
      <c r="J646" s="30"/>
      <c r="K646" s="38">
        <f t="shared" si="516"/>
        <v>5.6879999999999997</v>
      </c>
      <c r="L646" s="33">
        <f t="shared" si="517"/>
        <v>0</v>
      </c>
      <c r="N646" s="69"/>
      <c r="O646" s="70"/>
      <c r="P646" s="71"/>
      <c r="Q646" s="33">
        <f t="shared" si="524"/>
        <v>0</v>
      </c>
      <c r="R646" s="69"/>
      <c r="S646" s="70"/>
      <c r="T646" s="30">
        <f t="shared" si="519"/>
        <v>0</v>
      </c>
      <c r="U646" s="36">
        <f t="shared" si="520"/>
        <v>0</v>
      </c>
      <c r="V646" s="30"/>
      <c r="W646" s="38">
        <f t="shared" si="521"/>
        <v>5.6879999999999997</v>
      </c>
      <c r="X646" s="33">
        <f t="shared" si="522"/>
        <v>0</v>
      </c>
    </row>
    <row r="647" spans="1:24" ht="15.75" x14ac:dyDescent="0.25">
      <c r="A647" s="312"/>
      <c r="B647" s="222"/>
      <c r="C647" s="30"/>
      <c r="D647" s="31"/>
      <c r="E647" s="33">
        <f t="shared" si="523"/>
        <v>0</v>
      </c>
      <c r="F647" s="81"/>
      <c r="G647" s="30"/>
      <c r="H647" s="30">
        <f t="shared" si="514"/>
        <v>0</v>
      </c>
      <c r="I647" s="36">
        <f t="shared" si="515"/>
        <v>0</v>
      </c>
      <c r="J647" s="30"/>
      <c r="K647" s="38">
        <f t="shared" si="516"/>
        <v>5.6879999999999997</v>
      </c>
      <c r="L647" s="33">
        <f t="shared" si="517"/>
        <v>0</v>
      </c>
      <c r="N647" s="81"/>
      <c r="O647" s="30"/>
      <c r="P647" s="31"/>
      <c r="Q647" s="33">
        <f t="shared" si="524"/>
        <v>0</v>
      </c>
      <c r="R647" s="81"/>
      <c r="S647" s="30"/>
      <c r="T647" s="30">
        <f t="shared" si="519"/>
        <v>0</v>
      </c>
      <c r="U647" s="36">
        <f t="shared" si="520"/>
        <v>0</v>
      </c>
      <c r="V647" s="30"/>
      <c r="W647" s="38">
        <f t="shared" si="521"/>
        <v>5.6879999999999997</v>
      </c>
      <c r="X647" s="33">
        <f t="shared" si="522"/>
        <v>0</v>
      </c>
    </row>
    <row r="648" spans="1:24" ht="15.75" x14ac:dyDescent="0.25">
      <c r="A648" s="312"/>
      <c r="B648" s="220"/>
      <c r="C648" s="70"/>
      <c r="D648" s="71"/>
      <c r="E648" s="33">
        <f t="shared" si="523"/>
        <v>0</v>
      </c>
      <c r="F648" s="88"/>
      <c r="G648" s="52"/>
      <c r="H648" s="30">
        <f t="shared" si="514"/>
        <v>0</v>
      </c>
      <c r="I648" s="36">
        <f t="shared" si="515"/>
        <v>0</v>
      </c>
      <c r="J648" s="30"/>
      <c r="K648" s="38">
        <f t="shared" si="516"/>
        <v>5.6879999999999997</v>
      </c>
      <c r="L648" s="33">
        <f t="shared" si="517"/>
        <v>0</v>
      </c>
      <c r="N648" s="69"/>
      <c r="O648" s="70"/>
      <c r="P648" s="71"/>
      <c r="Q648" s="33">
        <f t="shared" si="524"/>
        <v>0</v>
      </c>
      <c r="R648" s="88"/>
      <c r="S648" s="52"/>
      <c r="T648" s="30">
        <f t="shared" si="519"/>
        <v>0</v>
      </c>
      <c r="U648" s="36">
        <f t="shared" si="520"/>
        <v>0</v>
      </c>
      <c r="V648" s="30"/>
      <c r="W648" s="38">
        <f t="shared" si="521"/>
        <v>5.6879999999999997</v>
      </c>
      <c r="X648" s="33">
        <f t="shared" si="522"/>
        <v>0</v>
      </c>
    </row>
    <row r="649" spans="1:24" ht="15.75" x14ac:dyDescent="0.25">
      <c r="A649" s="312"/>
      <c r="B649" s="222"/>
      <c r="C649" s="30"/>
      <c r="D649" s="31"/>
      <c r="E649" s="33">
        <f t="shared" si="523"/>
        <v>0</v>
      </c>
      <c r="F649" s="90"/>
      <c r="G649" s="30"/>
      <c r="H649" s="30">
        <f t="shared" si="514"/>
        <v>0</v>
      </c>
      <c r="I649" s="36">
        <f t="shared" si="515"/>
        <v>0</v>
      </c>
      <c r="J649" s="30"/>
      <c r="K649" s="38">
        <f t="shared" si="516"/>
        <v>5.6879999999999997</v>
      </c>
      <c r="L649" s="33">
        <f t="shared" si="517"/>
        <v>0</v>
      </c>
      <c r="N649" s="81"/>
      <c r="O649" s="30"/>
      <c r="P649" s="31"/>
      <c r="Q649" s="33">
        <f t="shared" si="524"/>
        <v>0</v>
      </c>
      <c r="R649" s="90"/>
      <c r="S649" s="30"/>
      <c r="T649" s="30">
        <f t="shared" si="519"/>
        <v>0</v>
      </c>
      <c r="U649" s="36">
        <f t="shared" si="520"/>
        <v>0</v>
      </c>
      <c r="V649" s="30"/>
      <c r="W649" s="38">
        <f t="shared" si="521"/>
        <v>5.6879999999999997</v>
      </c>
      <c r="X649" s="33">
        <f t="shared" si="522"/>
        <v>0</v>
      </c>
    </row>
    <row r="650" spans="1:24" ht="15.75" x14ac:dyDescent="0.25">
      <c r="A650" s="312"/>
      <c r="B650" s="220"/>
      <c r="C650" s="70"/>
      <c r="D650" s="71"/>
      <c r="E650" s="95">
        <f t="shared" si="523"/>
        <v>0</v>
      </c>
      <c r="F650" s="69"/>
      <c r="G650" s="70"/>
      <c r="H650" s="30">
        <f t="shared" si="514"/>
        <v>0</v>
      </c>
      <c r="I650" s="36">
        <f t="shared" si="515"/>
        <v>0</v>
      </c>
      <c r="J650" s="30"/>
      <c r="K650" s="38">
        <f t="shared" si="516"/>
        <v>5.6879999999999997</v>
      </c>
      <c r="L650" s="33">
        <f t="shared" si="517"/>
        <v>0</v>
      </c>
      <c r="N650" s="69"/>
      <c r="O650" s="70"/>
      <c r="P650" s="71"/>
      <c r="Q650" s="95">
        <f t="shared" si="524"/>
        <v>0</v>
      </c>
      <c r="R650" s="69"/>
      <c r="S650" s="70"/>
      <c r="T650" s="30">
        <f t="shared" si="519"/>
        <v>0</v>
      </c>
      <c r="U650" s="36">
        <f t="shared" si="520"/>
        <v>0</v>
      </c>
      <c r="V650" s="30"/>
      <c r="W650" s="38">
        <f t="shared" si="521"/>
        <v>5.6879999999999997</v>
      </c>
      <c r="X650" s="33">
        <f t="shared" si="522"/>
        <v>0</v>
      </c>
    </row>
    <row r="651" spans="1:24" x14ac:dyDescent="0.25">
      <c r="A651" s="312"/>
      <c r="B651" s="214" t="s">
        <v>96</v>
      </c>
      <c r="C651" s="22"/>
      <c r="D651" s="22"/>
      <c r="E651" s="23"/>
      <c r="F651" s="24"/>
      <c r="G651" s="22"/>
      <c r="H651" s="22"/>
      <c r="I651" s="22"/>
      <c r="J651" s="22"/>
      <c r="K651" s="22"/>
      <c r="L651" s="23"/>
      <c r="N651" s="194" t="s">
        <v>96</v>
      </c>
      <c r="O651" s="25"/>
      <c r="P651" s="25"/>
      <c r="Q651" s="26"/>
      <c r="R651" s="27"/>
      <c r="S651" s="25"/>
      <c r="T651" s="25"/>
      <c r="U651" s="25"/>
      <c r="V651" s="25"/>
      <c r="W651" s="25"/>
      <c r="X651" s="26"/>
    </row>
    <row r="652" spans="1:24" ht="15.75" x14ac:dyDescent="0.25">
      <c r="A652" s="312"/>
      <c r="B652" s="224" t="s">
        <v>92</v>
      </c>
      <c r="C652" s="99"/>
      <c r="D652" s="100"/>
      <c r="E652" s="101">
        <f t="shared" ref="E652:E666" si="525">D652*C652</f>
        <v>0</v>
      </c>
      <c r="F652" s="98"/>
      <c r="G652" s="99"/>
      <c r="H652" s="30">
        <f t="shared" ref="H652:H666" si="526">$AB$7</f>
        <v>0</v>
      </c>
      <c r="I652" s="36">
        <f t="shared" ref="I652:I666" si="527">H652*G652</f>
        <v>0</v>
      </c>
      <c r="J652" s="30"/>
      <c r="K652" s="38">
        <f t="shared" ref="K652:K666" si="528">$AB$8</f>
        <v>5.6879999999999997</v>
      </c>
      <c r="L652" s="33">
        <f t="shared" ref="L652:L666" si="529">J652*K652</f>
        <v>0</v>
      </c>
      <c r="N652" s="224" t="s">
        <v>92</v>
      </c>
      <c r="O652" s="99"/>
      <c r="P652" s="100"/>
      <c r="Q652" s="101">
        <f t="shared" ref="Q652:Q666" si="530">P652*O652</f>
        <v>0</v>
      </c>
      <c r="R652" s="224" t="s">
        <v>92</v>
      </c>
      <c r="S652" s="99"/>
      <c r="T652" s="30">
        <f t="shared" ref="T652:T666" si="531">$AB$7</f>
        <v>0</v>
      </c>
      <c r="U652" s="36">
        <f t="shared" ref="U652:U666" si="532">T652*S652</f>
        <v>0</v>
      </c>
      <c r="V652" s="30"/>
      <c r="W652" s="38">
        <f t="shared" ref="W652:W666" si="533">$AB$8</f>
        <v>5.6879999999999997</v>
      </c>
      <c r="X652" s="33">
        <f t="shared" ref="X652:X666" si="534">V652*W652</f>
        <v>0</v>
      </c>
    </row>
    <row r="653" spans="1:24" ht="15.75" x14ac:dyDescent="0.25">
      <c r="A653" s="312"/>
      <c r="B653" s="260" t="s">
        <v>164</v>
      </c>
      <c r="C653" s="30">
        <v>2</v>
      </c>
      <c r="D653" s="31">
        <v>14.22</v>
      </c>
      <c r="E653" s="33">
        <f t="shared" si="525"/>
        <v>28.44</v>
      </c>
      <c r="F653" s="261" t="s">
        <v>164</v>
      </c>
      <c r="G653" s="30"/>
      <c r="H653" s="30">
        <f t="shared" si="526"/>
        <v>0</v>
      </c>
      <c r="I653" s="36">
        <f t="shared" si="527"/>
        <v>0</v>
      </c>
      <c r="J653" s="30">
        <v>3</v>
      </c>
      <c r="K653" s="38">
        <f t="shared" si="528"/>
        <v>5.6879999999999997</v>
      </c>
      <c r="L653" s="33">
        <f t="shared" si="529"/>
        <v>17.064</v>
      </c>
      <c r="N653" s="228" t="s">
        <v>93</v>
      </c>
      <c r="O653" s="30"/>
      <c r="P653" s="31"/>
      <c r="Q653" s="33">
        <f t="shared" si="530"/>
        <v>0</v>
      </c>
      <c r="R653" s="228" t="s">
        <v>93</v>
      </c>
      <c r="S653" s="30"/>
      <c r="T653" s="30">
        <f t="shared" si="531"/>
        <v>0</v>
      </c>
      <c r="U653" s="36">
        <f t="shared" si="532"/>
        <v>0</v>
      </c>
      <c r="V653" s="30"/>
      <c r="W653" s="38">
        <f t="shared" si="533"/>
        <v>5.6879999999999997</v>
      </c>
      <c r="X653" s="33">
        <f t="shared" si="534"/>
        <v>0</v>
      </c>
    </row>
    <row r="654" spans="1:24" ht="15.75" x14ac:dyDescent="0.25">
      <c r="A654" s="312"/>
      <c r="B654" s="259" t="s">
        <v>165</v>
      </c>
      <c r="C654" s="30">
        <v>2</v>
      </c>
      <c r="D654" s="31">
        <v>14.22</v>
      </c>
      <c r="E654" s="33">
        <f t="shared" si="525"/>
        <v>28.44</v>
      </c>
      <c r="F654" s="262" t="s">
        <v>165</v>
      </c>
      <c r="G654" s="70"/>
      <c r="H654" s="30">
        <f t="shared" si="526"/>
        <v>0</v>
      </c>
      <c r="I654" s="36">
        <f t="shared" si="527"/>
        <v>0</v>
      </c>
      <c r="J654" s="30">
        <v>3</v>
      </c>
      <c r="K654" s="38">
        <f t="shared" si="528"/>
        <v>5.6879999999999997</v>
      </c>
      <c r="L654" s="33">
        <f t="shared" si="529"/>
        <v>17.064</v>
      </c>
      <c r="N654" s="220"/>
      <c r="O654" s="70"/>
      <c r="P654" s="71"/>
      <c r="Q654" s="33">
        <f t="shared" si="530"/>
        <v>0</v>
      </c>
      <c r="R654" s="220"/>
      <c r="S654" s="70"/>
      <c r="T654" s="30">
        <f t="shared" si="531"/>
        <v>0</v>
      </c>
      <c r="U654" s="36">
        <f t="shared" si="532"/>
        <v>0</v>
      </c>
      <c r="V654" s="30"/>
      <c r="W654" s="38">
        <f t="shared" si="533"/>
        <v>5.6879999999999997</v>
      </c>
      <c r="X654" s="33">
        <f t="shared" si="534"/>
        <v>0</v>
      </c>
    </row>
    <row r="655" spans="1:24" ht="15.75" x14ac:dyDescent="0.25">
      <c r="A655" s="312"/>
      <c r="B655" s="228" t="s">
        <v>94</v>
      </c>
      <c r="C655" s="30"/>
      <c r="D655" s="31"/>
      <c r="E655" s="33">
        <f t="shared" si="525"/>
        <v>0</v>
      </c>
      <c r="F655" s="259" t="s">
        <v>175</v>
      </c>
      <c r="G655" s="30"/>
      <c r="H655" s="30">
        <f t="shared" si="526"/>
        <v>0</v>
      </c>
      <c r="I655" s="36">
        <f t="shared" si="527"/>
        <v>0</v>
      </c>
      <c r="J655" s="30">
        <v>3</v>
      </c>
      <c r="K655" s="38">
        <f t="shared" si="528"/>
        <v>5.6879999999999997</v>
      </c>
      <c r="L655" s="33">
        <f t="shared" si="529"/>
        <v>17.064</v>
      </c>
      <c r="N655" s="228" t="s">
        <v>94</v>
      </c>
      <c r="O655" s="30"/>
      <c r="P655" s="31"/>
      <c r="Q655" s="33">
        <f t="shared" si="530"/>
        <v>0</v>
      </c>
      <c r="R655" s="228" t="s">
        <v>94</v>
      </c>
      <c r="S655" s="30"/>
      <c r="T655" s="30">
        <f t="shared" si="531"/>
        <v>0</v>
      </c>
      <c r="U655" s="36">
        <f t="shared" si="532"/>
        <v>0</v>
      </c>
      <c r="V655" s="30"/>
      <c r="W655" s="38">
        <f t="shared" si="533"/>
        <v>5.6879999999999997</v>
      </c>
      <c r="X655" s="33">
        <f t="shared" si="534"/>
        <v>0</v>
      </c>
    </row>
    <row r="656" spans="1:24" ht="15.75" x14ac:dyDescent="0.25">
      <c r="A656" s="312"/>
      <c r="B656" s="259" t="s">
        <v>175</v>
      </c>
      <c r="C656" s="52">
        <v>2</v>
      </c>
      <c r="D656" s="53">
        <v>14.22</v>
      </c>
      <c r="E656" s="33">
        <f t="shared" si="525"/>
        <v>28.44</v>
      </c>
      <c r="F656" s="102"/>
      <c r="G656" s="52"/>
      <c r="H656" s="30">
        <f t="shared" si="526"/>
        <v>0</v>
      </c>
      <c r="I656" s="36">
        <f t="shared" si="527"/>
        <v>0</v>
      </c>
      <c r="J656" s="30"/>
      <c r="K656" s="38">
        <f t="shared" si="528"/>
        <v>5.6879999999999997</v>
      </c>
      <c r="L656" s="33">
        <f t="shared" si="529"/>
        <v>0</v>
      </c>
      <c r="N656" s="102"/>
      <c r="O656" s="52"/>
      <c r="P656" s="53"/>
      <c r="Q656" s="33">
        <f t="shared" si="530"/>
        <v>0</v>
      </c>
      <c r="R656" s="102"/>
      <c r="S656" s="52"/>
      <c r="T656" s="30">
        <f t="shared" si="531"/>
        <v>0</v>
      </c>
      <c r="U656" s="36">
        <f t="shared" si="532"/>
        <v>0</v>
      </c>
      <c r="V656" s="30"/>
      <c r="W656" s="38">
        <f t="shared" si="533"/>
        <v>5.6879999999999997</v>
      </c>
      <c r="X656" s="33">
        <f t="shared" si="534"/>
        <v>0</v>
      </c>
    </row>
    <row r="657" spans="1:24" ht="15.75" x14ac:dyDescent="0.25">
      <c r="A657" s="312"/>
      <c r="B657" s="230"/>
      <c r="C657" s="104"/>
      <c r="D657" s="105"/>
      <c r="E657" s="33">
        <f t="shared" si="525"/>
        <v>0</v>
      </c>
      <c r="F657" s="103"/>
      <c r="G657" s="104"/>
      <c r="H657" s="30">
        <f t="shared" si="526"/>
        <v>0</v>
      </c>
      <c r="I657" s="36">
        <f t="shared" si="527"/>
        <v>0</v>
      </c>
      <c r="J657" s="30"/>
      <c r="K657" s="38">
        <f t="shared" si="528"/>
        <v>5.6879999999999997</v>
      </c>
      <c r="L657" s="33">
        <f t="shared" si="529"/>
        <v>0</v>
      </c>
      <c r="N657" s="103"/>
      <c r="O657" s="104"/>
      <c r="P657" s="105"/>
      <c r="Q657" s="33">
        <f t="shared" si="530"/>
        <v>0</v>
      </c>
      <c r="R657" s="103"/>
      <c r="S657" s="104"/>
      <c r="T657" s="30">
        <f t="shared" si="531"/>
        <v>0</v>
      </c>
      <c r="U657" s="36">
        <f t="shared" si="532"/>
        <v>0</v>
      </c>
      <c r="V657" s="30"/>
      <c r="W657" s="38">
        <f t="shared" si="533"/>
        <v>5.6879999999999997</v>
      </c>
      <c r="X657" s="33">
        <f t="shared" si="534"/>
        <v>0</v>
      </c>
    </row>
    <row r="658" spans="1:24" ht="15.75" x14ac:dyDescent="0.25">
      <c r="A658" s="312"/>
      <c r="B658" s="220"/>
      <c r="C658" s="70"/>
      <c r="D658" s="71"/>
      <c r="E658" s="33">
        <f t="shared" si="525"/>
        <v>0</v>
      </c>
      <c r="F658" s="69"/>
      <c r="G658" s="70"/>
      <c r="H658" s="30">
        <f t="shared" si="526"/>
        <v>0</v>
      </c>
      <c r="I658" s="36">
        <f t="shared" si="527"/>
        <v>0</v>
      </c>
      <c r="J658" s="30"/>
      <c r="K658" s="38">
        <f t="shared" si="528"/>
        <v>5.6879999999999997</v>
      </c>
      <c r="L658" s="33">
        <f t="shared" si="529"/>
        <v>0</v>
      </c>
      <c r="N658" s="69"/>
      <c r="O658" s="70"/>
      <c r="P658" s="71"/>
      <c r="Q658" s="33">
        <f t="shared" si="530"/>
        <v>0</v>
      </c>
      <c r="R658" s="69"/>
      <c r="S658" s="70"/>
      <c r="T658" s="30">
        <f t="shared" si="531"/>
        <v>0</v>
      </c>
      <c r="U658" s="36">
        <f t="shared" si="532"/>
        <v>0</v>
      </c>
      <c r="V658" s="30"/>
      <c r="W658" s="38">
        <f t="shared" si="533"/>
        <v>5.6879999999999997</v>
      </c>
      <c r="X658" s="33">
        <f t="shared" si="534"/>
        <v>0</v>
      </c>
    </row>
    <row r="659" spans="1:24" ht="15.75" x14ac:dyDescent="0.25">
      <c r="A659" s="312"/>
      <c r="B659" s="230"/>
      <c r="C659" s="104"/>
      <c r="D659" s="105"/>
      <c r="E659" s="33">
        <f t="shared" si="525"/>
        <v>0</v>
      </c>
      <c r="F659" s="103"/>
      <c r="G659" s="104"/>
      <c r="H659" s="30">
        <f t="shared" si="526"/>
        <v>0</v>
      </c>
      <c r="I659" s="36">
        <f t="shared" si="527"/>
        <v>0</v>
      </c>
      <c r="J659" s="30"/>
      <c r="K659" s="38">
        <f t="shared" si="528"/>
        <v>5.6879999999999997</v>
      </c>
      <c r="L659" s="33">
        <f t="shared" si="529"/>
        <v>0</v>
      </c>
      <c r="N659" s="103"/>
      <c r="O659" s="104"/>
      <c r="P659" s="105"/>
      <c r="Q659" s="33">
        <f t="shared" si="530"/>
        <v>0</v>
      </c>
      <c r="R659" s="103"/>
      <c r="S659" s="104"/>
      <c r="T659" s="30">
        <f t="shared" si="531"/>
        <v>0</v>
      </c>
      <c r="U659" s="36">
        <f t="shared" si="532"/>
        <v>0</v>
      </c>
      <c r="V659" s="30"/>
      <c r="W659" s="38">
        <f t="shared" si="533"/>
        <v>5.6879999999999997</v>
      </c>
      <c r="X659" s="33">
        <f t="shared" si="534"/>
        <v>0</v>
      </c>
    </row>
    <row r="660" spans="1:24" ht="15.75" x14ac:dyDescent="0.25">
      <c r="A660" s="312"/>
      <c r="B660" s="220"/>
      <c r="C660" s="70"/>
      <c r="D660" s="71"/>
      <c r="E660" s="33">
        <f t="shared" si="525"/>
        <v>0</v>
      </c>
      <c r="F660" s="69"/>
      <c r="G660" s="70"/>
      <c r="H660" s="30">
        <f t="shared" si="526"/>
        <v>0</v>
      </c>
      <c r="I660" s="36">
        <f t="shared" si="527"/>
        <v>0</v>
      </c>
      <c r="J660" s="30"/>
      <c r="K660" s="38">
        <f t="shared" si="528"/>
        <v>5.6879999999999997</v>
      </c>
      <c r="L660" s="33">
        <f t="shared" si="529"/>
        <v>0</v>
      </c>
      <c r="N660" s="69"/>
      <c r="O660" s="70"/>
      <c r="P660" s="71"/>
      <c r="Q660" s="33">
        <f t="shared" si="530"/>
        <v>0</v>
      </c>
      <c r="R660" s="69"/>
      <c r="S660" s="70"/>
      <c r="T660" s="30">
        <f t="shared" si="531"/>
        <v>0</v>
      </c>
      <c r="U660" s="36">
        <f t="shared" si="532"/>
        <v>0</v>
      </c>
      <c r="V660" s="30"/>
      <c r="W660" s="38">
        <f t="shared" si="533"/>
        <v>5.6879999999999997</v>
      </c>
      <c r="X660" s="33">
        <f t="shared" si="534"/>
        <v>0</v>
      </c>
    </row>
    <row r="661" spans="1:24" ht="15.75" x14ac:dyDescent="0.25">
      <c r="A661" s="312"/>
      <c r="B661" s="230"/>
      <c r="C661" s="104"/>
      <c r="D661" s="105"/>
      <c r="E661" s="33">
        <f t="shared" si="525"/>
        <v>0</v>
      </c>
      <c r="F661" s="103"/>
      <c r="G661" s="104"/>
      <c r="H661" s="30">
        <f t="shared" si="526"/>
        <v>0</v>
      </c>
      <c r="I661" s="36">
        <f t="shared" si="527"/>
        <v>0</v>
      </c>
      <c r="J661" s="30"/>
      <c r="K661" s="38">
        <f t="shared" si="528"/>
        <v>5.6879999999999997</v>
      </c>
      <c r="L661" s="33">
        <f t="shared" si="529"/>
        <v>0</v>
      </c>
      <c r="N661" s="103"/>
      <c r="O661" s="104"/>
      <c r="P661" s="105"/>
      <c r="Q661" s="33">
        <f t="shared" si="530"/>
        <v>0</v>
      </c>
      <c r="R661" s="103"/>
      <c r="S661" s="104"/>
      <c r="T661" s="30">
        <f t="shared" si="531"/>
        <v>0</v>
      </c>
      <c r="U661" s="36">
        <f t="shared" si="532"/>
        <v>0</v>
      </c>
      <c r="V661" s="30"/>
      <c r="W661" s="38">
        <f t="shared" si="533"/>
        <v>5.6879999999999997</v>
      </c>
      <c r="X661" s="33">
        <f t="shared" si="534"/>
        <v>0</v>
      </c>
    </row>
    <row r="662" spans="1:24" ht="15.75" x14ac:dyDescent="0.25">
      <c r="A662" s="312"/>
      <c r="B662" s="220"/>
      <c r="C662" s="70"/>
      <c r="D662" s="71"/>
      <c r="E662" s="33">
        <f t="shared" si="525"/>
        <v>0</v>
      </c>
      <c r="F662" s="69"/>
      <c r="G662" s="70"/>
      <c r="H662" s="30">
        <f t="shared" si="526"/>
        <v>0</v>
      </c>
      <c r="I662" s="36">
        <f t="shared" si="527"/>
        <v>0</v>
      </c>
      <c r="J662" s="30"/>
      <c r="K662" s="38">
        <f t="shared" si="528"/>
        <v>5.6879999999999997</v>
      </c>
      <c r="L662" s="33">
        <f t="shared" si="529"/>
        <v>0</v>
      </c>
      <c r="N662" s="69"/>
      <c r="O662" s="70"/>
      <c r="P662" s="71"/>
      <c r="Q662" s="33">
        <f t="shared" si="530"/>
        <v>0</v>
      </c>
      <c r="R662" s="69"/>
      <c r="S662" s="70"/>
      <c r="T662" s="30">
        <f t="shared" si="531"/>
        <v>0</v>
      </c>
      <c r="U662" s="36">
        <f t="shared" si="532"/>
        <v>0</v>
      </c>
      <c r="V662" s="30"/>
      <c r="W662" s="38">
        <f t="shared" si="533"/>
        <v>5.6879999999999997</v>
      </c>
      <c r="X662" s="33">
        <f t="shared" si="534"/>
        <v>0</v>
      </c>
    </row>
    <row r="663" spans="1:24" ht="15.75" x14ac:dyDescent="0.25">
      <c r="A663" s="312"/>
      <c r="B663" s="230"/>
      <c r="C663" s="104"/>
      <c r="D663" s="105"/>
      <c r="E663" s="33">
        <f t="shared" si="525"/>
        <v>0</v>
      </c>
      <c r="F663" s="103"/>
      <c r="G663" s="104"/>
      <c r="H663" s="30">
        <f t="shared" si="526"/>
        <v>0</v>
      </c>
      <c r="I663" s="36">
        <f t="shared" si="527"/>
        <v>0</v>
      </c>
      <c r="J663" s="30"/>
      <c r="K663" s="38">
        <f t="shared" si="528"/>
        <v>5.6879999999999997</v>
      </c>
      <c r="L663" s="33">
        <f t="shared" si="529"/>
        <v>0</v>
      </c>
      <c r="N663" s="103"/>
      <c r="O663" s="104"/>
      <c r="P663" s="105"/>
      <c r="Q663" s="33">
        <f t="shared" si="530"/>
        <v>0</v>
      </c>
      <c r="R663" s="103"/>
      <c r="S663" s="104"/>
      <c r="T663" s="30">
        <f t="shared" si="531"/>
        <v>0</v>
      </c>
      <c r="U663" s="36">
        <f t="shared" si="532"/>
        <v>0</v>
      </c>
      <c r="V663" s="30"/>
      <c r="W663" s="38">
        <f t="shared" si="533"/>
        <v>5.6879999999999997</v>
      </c>
      <c r="X663" s="33">
        <f t="shared" si="534"/>
        <v>0</v>
      </c>
    </row>
    <row r="664" spans="1:24" ht="15.75" x14ac:dyDescent="0.25">
      <c r="A664" s="312"/>
      <c r="B664" s="220"/>
      <c r="C664" s="70"/>
      <c r="D664" s="71"/>
      <c r="E664" s="33">
        <f t="shared" si="525"/>
        <v>0</v>
      </c>
      <c r="F664" s="69"/>
      <c r="G664" s="70"/>
      <c r="H664" s="30">
        <f t="shared" si="526"/>
        <v>0</v>
      </c>
      <c r="I664" s="36">
        <f t="shared" si="527"/>
        <v>0</v>
      </c>
      <c r="J664" s="30"/>
      <c r="K664" s="38">
        <f t="shared" si="528"/>
        <v>5.6879999999999997</v>
      </c>
      <c r="L664" s="33">
        <f t="shared" si="529"/>
        <v>0</v>
      </c>
      <c r="N664" s="69"/>
      <c r="O664" s="70"/>
      <c r="P664" s="71"/>
      <c r="Q664" s="33">
        <f t="shared" si="530"/>
        <v>0</v>
      </c>
      <c r="R664" s="69"/>
      <c r="S664" s="70"/>
      <c r="T664" s="30">
        <f t="shared" si="531"/>
        <v>0</v>
      </c>
      <c r="U664" s="36">
        <f t="shared" si="532"/>
        <v>0</v>
      </c>
      <c r="V664" s="30"/>
      <c r="W664" s="38">
        <f t="shared" si="533"/>
        <v>5.6879999999999997</v>
      </c>
      <c r="X664" s="33">
        <f t="shared" si="534"/>
        <v>0</v>
      </c>
    </row>
    <row r="665" spans="1:24" ht="15.75" x14ac:dyDescent="0.25">
      <c r="A665" s="312"/>
      <c r="B665" s="230"/>
      <c r="C665" s="104"/>
      <c r="D665" s="105"/>
      <c r="E665" s="33">
        <f t="shared" si="525"/>
        <v>0</v>
      </c>
      <c r="F665" s="103"/>
      <c r="G665" s="104"/>
      <c r="H665" s="30">
        <f t="shared" si="526"/>
        <v>0</v>
      </c>
      <c r="I665" s="36">
        <f t="shared" si="527"/>
        <v>0</v>
      </c>
      <c r="J665" s="30"/>
      <c r="K665" s="38">
        <f t="shared" si="528"/>
        <v>5.6879999999999997</v>
      </c>
      <c r="L665" s="33">
        <f t="shared" si="529"/>
        <v>0</v>
      </c>
      <c r="N665" s="103"/>
      <c r="O665" s="104"/>
      <c r="P665" s="105"/>
      <c r="Q665" s="33">
        <f t="shared" si="530"/>
        <v>0</v>
      </c>
      <c r="R665" s="103"/>
      <c r="S665" s="104"/>
      <c r="T665" s="30">
        <f t="shared" si="531"/>
        <v>0</v>
      </c>
      <c r="U665" s="36">
        <f t="shared" si="532"/>
        <v>0</v>
      </c>
      <c r="V665" s="30"/>
      <c r="W665" s="38">
        <f t="shared" si="533"/>
        <v>5.6879999999999997</v>
      </c>
      <c r="X665" s="33">
        <f t="shared" si="534"/>
        <v>0</v>
      </c>
    </row>
    <row r="666" spans="1:24" ht="15.75" x14ac:dyDescent="0.25">
      <c r="A666" s="312"/>
      <c r="B666" s="220"/>
      <c r="C666" s="70"/>
      <c r="D666" s="71"/>
      <c r="E666" s="95">
        <f t="shared" si="525"/>
        <v>0</v>
      </c>
      <c r="F666" s="69"/>
      <c r="G666" s="70"/>
      <c r="H666" s="30">
        <f t="shared" si="526"/>
        <v>0</v>
      </c>
      <c r="I666" s="36">
        <f t="shared" si="527"/>
        <v>0</v>
      </c>
      <c r="J666" s="30"/>
      <c r="K666" s="38">
        <f t="shared" si="528"/>
        <v>5.6879999999999997</v>
      </c>
      <c r="L666" s="33">
        <f t="shared" si="529"/>
        <v>0</v>
      </c>
      <c r="N666" s="69"/>
      <c r="O666" s="70"/>
      <c r="P666" s="71"/>
      <c r="Q666" s="95">
        <f t="shared" si="530"/>
        <v>0</v>
      </c>
      <c r="R666" s="69"/>
      <c r="S666" s="70"/>
      <c r="T666" s="30">
        <f t="shared" si="531"/>
        <v>0</v>
      </c>
      <c r="U666" s="36">
        <f t="shared" si="532"/>
        <v>0</v>
      </c>
      <c r="V666" s="30"/>
      <c r="W666" s="38">
        <f t="shared" si="533"/>
        <v>5.6879999999999997</v>
      </c>
      <c r="X666" s="33">
        <f t="shared" si="534"/>
        <v>0</v>
      </c>
    </row>
    <row r="667" spans="1:24" x14ac:dyDescent="0.25">
      <c r="A667" s="312"/>
      <c r="B667" s="214" t="s">
        <v>97</v>
      </c>
      <c r="C667" s="22"/>
      <c r="D667" s="22"/>
      <c r="E667" s="23"/>
      <c r="F667" s="24"/>
      <c r="G667" s="22"/>
      <c r="H667" s="22"/>
      <c r="I667" s="22"/>
      <c r="J667" s="22"/>
      <c r="K667" s="22"/>
      <c r="L667" s="23"/>
      <c r="N667" s="194" t="s">
        <v>97</v>
      </c>
      <c r="O667" s="25"/>
      <c r="P667" s="25"/>
      <c r="Q667" s="26"/>
      <c r="R667" s="27"/>
      <c r="S667" s="25"/>
      <c r="T667" s="25"/>
      <c r="U667" s="25"/>
      <c r="V667" s="25"/>
      <c r="W667" s="25"/>
      <c r="X667" s="26"/>
    </row>
    <row r="668" spans="1:24" ht="15.75" x14ac:dyDescent="0.25">
      <c r="A668" s="312"/>
      <c r="B668" s="267" t="s">
        <v>178</v>
      </c>
      <c r="C668" s="107">
        <f>Production_Revenue!K39</f>
        <v>880</v>
      </c>
      <c r="D668" s="108">
        <v>0.01</v>
      </c>
      <c r="E668" s="101">
        <f t="shared" ref="E668:E670" si="535">D668*C668</f>
        <v>8.8000000000000007</v>
      </c>
      <c r="F668" s="109" t="s">
        <v>51</v>
      </c>
      <c r="G668" s="107"/>
      <c r="H668" s="30">
        <f t="shared" ref="H668:H670" si="536">$AB$7</f>
        <v>0</v>
      </c>
      <c r="I668" s="36">
        <f t="shared" ref="I668:I670" si="537">H668*G668</f>
        <v>0</v>
      </c>
      <c r="J668" s="30"/>
      <c r="K668" s="38">
        <f t="shared" ref="K668:K670" si="538">$AB$8</f>
        <v>5.6879999999999997</v>
      </c>
      <c r="L668" s="33">
        <f t="shared" ref="L668:L670" si="539">J668*K668</f>
        <v>0</v>
      </c>
      <c r="N668" s="267" t="s">
        <v>178</v>
      </c>
      <c r="O668" s="107">
        <f>Production_Revenue!K40</f>
        <v>880</v>
      </c>
      <c r="P668" s="108">
        <v>0.01</v>
      </c>
      <c r="Q668" s="101">
        <f t="shared" ref="Q668:Q670" si="540">P668*O668</f>
        <v>8.8000000000000007</v>
      </c>
      <c r="R668" s="231" t="s">
        <v>98</v>
      </c>
      <c r="S668" s="107"/>
      <c r="T668" s="30">
        <f t="shared" ref="T668:T670" si="541">$AB$7</f>
        <v>0</v>
      </c>
      <c r="U668" s="36">
        <f t="shared" ref="U668:U670" si="542">T668*S668</f>
        <v>0</v>
      </c>
      <c r="V668" s="30"/>
      <c r="W668" s="38">
        <f t="shared" ref="W668:W670" si="543">$AB$8</f>
        <v>5.6879999999999997</v>
      </c>
      <c r="X668" s="33">
        <f t="shared" ref="X668:X670" si="544">V668*W668</f>
        <v>0</v>
      </c>
    </row>
    <row r="669" spans="1:24" ht="15.75" x14ac:dyDescent="0.25">
      <c r="A669" s="312"/>
      <c r="B669" s="232" t="s">
        <v>99</v>
      </c>
      <c r="C669" s="70"/>
      <c r="D669" s="71"/>
      <c r="E669" s="33">
        <f t="shared" si="535"/>
        <v>0</v>
      </c>
      <c r="F669" s="69"/>
      <c r="G669" s="70"/>
      <c r="H669" s="30">
        <f t="shared" si="536"/>
        <v>0</v>
      </c>
      <c r="I669" s="36">
        <f t="shared" si="537"/>
        <v>0</v>
      </c>
      <c r="J669" s="30"/>
      <c r="K669" s="38">
        <f t="shared" si="538"/>
        <v>5.6879999999999997</v>
      </c>
      <c r="L669" s="33">
        <f t="shared" si="539"/>
        <v>0</v>
      </c>
      <c r="N669" s="232" t="s">
        <v>99</v>
      </c>
      <c r="O669" s="70"/>
      <c r="P669" s="71"/>
      <c r="Q669" s="33">
        <f t="shared" si="540"/>
        <v>0</v>
      </c>
      <c r="R669" s="232" t="s">
        <v>99</v>
      </c>
      <c r="S669" s="70"/>
      <c r="T669" s="30">
        <f t="shared" si="541"/>
        <v>0</v>
      </c>
      <c r="U669" s="36">
        <f t="shared" si="542"/>
        <v>0</v>
      </c>
      <c r="V669" s="30"/>
      <c r="W669" s="38">
        <f t="shared" si="543"/>
        <v>5.6879999999999997</v>
      </c>
      <c r="X669" s="33">
        <f t="shared" si="544"/>
        <v>0</v>
      </c>
    </row>
    <row r="670" spans="1:24" ht="30" x14ac:dyDescent="0.25">
      <c r="A670" s="312"/>
      <c r="B670" s="233" t="s">
        <v>100</v>
      </c>
      <c r="C670" s="104"/>
      <c r="D670" s="105"/>
      <c r="E670" s="33">
        <f t="shared" si="535"/>
        <v>0</v>
      </c>
      <c r="F670" s="110" t="s">
        <v>52</v>
      </c>
      <c r="G670" s="52"/>
      <c r="H670" s="30">
        <f t="shared" si="536"/>
        <v>0</v>
      </c>
      <c r="I670" s="36">
        <f t="shared" si="537"/>
        <v>0</v>
      </c>
      <c r="J670" s="30"/>
      <c r="K670" s="38">
        <f t="shared" si="538"/>
        <v>5.6879999999999997</v>
      </c>
      <c r="L670" s="33">
        <f t="shared" si="539"/>
        <v>0</v>
      </c>
      <c r="N670" s="233" t="s">
        <v>100</v>
      </c>
      <c r="O670" s="104"/>
      <c r="P670" s="105"/>
      <c r="Q670" s="33">
        <f t="shared" si="540"/>
        <v>0</v>
      </c>
      <c r="R670" s="233" t="s">
        <v>100</v>
      </c>
      <c r="S670" s="52"/>
      <c r="T670" s="30">
        <f t="shared" si="541"/>
        <v>0</v>
      </c>
      <c r="U670" s="36">
        <f t="shared" si="542"/>
        <v>0</v>
      </c>
      <c r="V670" s="30"/>
      <c r="W670" s="38">
        <f t="shared" si="543"/>
        <v>5.6879999999999997</v>
      </c>
      <c r="X670" s="33">
        <f t="shared" si="544"/>
        <v>0</v>
      </c>
    </row>
    <row r="671" spans="1:24" ht="15.75" thickBot="1" x14ac:dyDescent="0.3">
      <c r="A671" s="312"/>
      <c r="B671" s="111" t="s">
        <v>41</v>
      </c>
      <c r="C671" s="112"/>
      <c r="D671" s="112"/>
      <c r="E671" s="114">
        <f>SUM(E635:E650,E652:E666,E668:E670)</f>
        <v>94.12</v>
      </c>
      <c r="F671" s="116" t="s">
        <v>41</v>
      </c>
      <c r="G671" s="112">
        <f>SUM(G635:G670)</f>
        <v>0</v>
      </c>
      <c r="H671" s="112"/>
      <c r="I671" s="114">
        <f>SUM(I635:I650,I652:I666,I668:I670)</f>
        <v>0</v>
      </c>
      <c r="J671" s="112">
        <f>SUM(J635:J670)</f>
        <v>9</v>
      </c>
      <c r="K671" s="118"/>
      <c r="L671" s="114">
        <f>SUM(L635:L650,L652:L666,L668:L670)</f>
        <v>51.192</v>
      </c>
      <c r="N671" s="119" t="s">
        <v>41</v>
      </c>
      <c r="O671" s="120"/>
      <c r="P671" s="120"/>
      <c r="Q671" s="121">
        <f>SUM(Q635:Q650,Q652:Q666,Q668:Q670)</f>
        <v>8.8000000000000007</v>
      </c>
      <c r="R671" s="122" t="s">
        <v>41</v>
      </c>
      <c r="S671" s="120">
        <f>SUM(S635:S670)</f>
        <v>0</v>
      </c>
      <c r="T671" s="120"/>
      <c r="U671" s="121">
        <f>SUM(U635:U650,U652:U666,U668:U670)</f>
        <v>0</v>
      </c>
      <c r="V671" s="120">
        <f>SUM(V635:V670)</f>
        <v>0</v>
      </c>
      <c r="W671" s="123"/>
      <c r="X671" s="121">
        <f>SUM(X635:X650,X652:X666,X668:X670)</f>
        <v>0</v>
      </c>
    </row>
    <row r="672" spans="1:24" x14ac:dyDescent="0.25">
      <c r="A672" s="313"/>
      <c r="B672" s="125"/>
      <c r="C672" s="125"/>
      <c r="D672" s="125"/>
      <c r="E672" s="125"/>
      <c r="F672" s="125"/>
      <c r="G672" s="125"/>
      <c r="H672" s="125"/>
      <c r="I672" s="125"/>
      <c r="J672" s="125"/>
      <c r="K672" s="125"/>
      <c r="L672" s="125"/>
      <c r="N672" s="85"/>
      <c r="O672" s="85"/>
      <c r="P672" s="85"/>
      <c r="Q672" s="85"/>
      <c r="R672" s="85"/>
      <c r="S672" s="85"/>
      <c r="T672" s="85"/>
      <c r="U672" s="85"/>
      <c r="V672" s="85"/>
      <c r="W672" s="85"/>
      <c r="X672" s="85"/>
    </row>
    <row r="673" spans="1:24" ht="15.75" thickBot="1" x14ac:dyDescent="0.3"/>
    <row r="674" spans="1:24" ht="15" customHeight="1" x14ac:dyDescent="0.25">
      <c r="A674" s="311" t="s">
        <v>141</v>
      </c>
      <c r="B674" s="314" t="s">
        <v>123</v>
      </c>
      <c r="C674" s="316" t="s">
        <v>157</v>
      </c>
      <c r="D674" s="317"/>
      <c r="E674" s="318"/>
      <c r="F674" s="319" t="s">
        <v>124</v>
      </c>
      <c r="G674" s="324" t="s">
        <v>20</v>
      </c>
      <c r="H674" s="322"/>
      <c r="I674" s="322"/>
      <c r="J674" s="322"/>
      <c r="K674" s="322"/>
      <c r="L674" s="323"/>
      <c r="N674" s="325" t="s">
        <v>123</v>
      </c>
      <c r="O674" s="327" t="s">
        <v>19</v>
      </c>
      <c r="P674" s="322"/>
      <c r="Q674" s="323"/>
      <c r="R674" s="325" t="s">
        <v>124</v>
      </c>
      <c r="S674" s="321" t="s">
        <v>20</v>
      </c>
      <c r="T674" s="322"/>
      <c r="U674" s="322"/>
      <c r="V674" s="322"/>
      <c r="W674" s="322"/>
      <c r="X674" s="323"/>
    </row>
    <row r="675" spans="1:24" ht="30" x14ac:dyDescent="0.25">
      <c r="A675" s="312"/>
      <c r="B675" s="315"/>
      <c r="C675" s="212" t="s">
        <v>23</v>
      </c>
      <c r="D675" s="254" t="s">
        <v>155</v>
      </c>
      <c r="E675" s="213" t="s">
        <v>24</v>
      </c>
      <c r="F675" s="320"/>
      <c r="G675" s="239" t="s">
        <v>156</v>
      </c>
      <c r="H675" s="239" t="s">
        <v>102</v>
      </c>
      <c r="I675" s="239" t="s">
        <v>103</v>
      </c>
      <c r="J675" s="13" t="s">
        <v>27</v>
      </c>
      <c r="K675" s="16" t="s">
        <v>28</v>
      </c>
      <c r="L675" s="240" t="s">
        <v>104</v>
      </c>
      <c r="N675" s="326"/>
      <c r="O675" s="17" t="s">
        <v>23</v>
      </c>
      <c r="P675" s="239" t="s">
        <v>155</v>
      </c>
      <c r="Q675" s="19" t="s">
        <v>24</v>
      </c>
      <c r="R675" s="326"/>
      <c r="S675" s="239" t="s">
        <v>156</v>
      </c>
      <c r="T675" s="17" t="s">
        <v>26</v>
      </c>
      <c r="U675" s="239" t="s">
        <v>103</v>
      </c>
      <c r="V675" s="13" t="s">
        <v>27</v>
      </c>
      <c r="W675" s="16" t="s">
        <v>28</v>
      </c>
      <c r="X675" s="240" t="s">
        <v>104</v>
      </c>
    </row>
    <row r="676" spans="1:24" x14ac:dyDescent="0.25">
      <c r="A676" s="312"/>
      <c r="B676" s="214" t="s">
        <v>95</v>
      </c>
      <c r="C676" s="22"/>
      <c r="D676" s="22"/>
      <c r="E676" s="23"/>
      <c r="F676" s="24"/>
      <c r="G676" s="22"/>
      <c r="H676" s="22"/>
      <c r="I676" s="22"/>
      <c r="J676" s="22"/>
      <c r="K676" s="22"/>
      <c r="L676" s="23"/>
      <c r="N676" s="194" t="s">
        <v>95</v>
      </c>
      <c r="O676" s="25"/>
      <c r="P676" s="25"/>
      <c r="Q676" s="26"/>
      <c r="R676" s="27"/>
      <c r="S676" s="25"/>
      <c r="T676" s="25"/>
      <c r="U676" s="25"/>
      <c r="V676" s="25"/>
      <c r="W676" s="25"/>
      <c r="X676" s="26"/>
    </row>
    <row r="677" spans="1:24" ht="15.75" x14ac:dyDescent="0.25">
      <c r="A677" s="312"/>
      <c r="B677" s="228" t="s">
        <v>93</v>
      </c>
      <c r="C677" s="30"/>
      <c r="D677" s="31"/>
      <c r="E677" s="33">
        <f t="shared" ref="E677:E681" si="545">D677*C677</f>
        <v>0</v>
      </c>
      <c r="F677" s="34" t="s">
        <v>55</v>
      </c>
      <c r="G677" s="30"/>
      <c r="H677" s="30">
        <f t="shared" ref="H677:H692" si="546">$AB$7</f>
        <v>0</v>
      </c>
      <c r="I677" s="36">
        <f t="shared" ref="I677:I692" si="547">H677*G677</f>
        <v>0</v>
      </c>
      <c r="J677" s="30"/>
      <c r="K677" s="38">
        <f t="shared" ref="K677:K692" si="548">$AB$8</f>
        <v>5.6879999999999997</v>
      </c>
      <c r="L677" s="33">
        <f t="shared" ref="L677:L692" si="549">J677*K677</f>
        <v>0</v>
      </c>
      <c r="N677" s="228" t="s">
        <v>93</v>
      </c>
      <c r="O677" s="30"/>
      <c r="P677" s="31"/>
      <c r="Q677" s="33">
        <f t="shared" ref="Q677:Q681" si="550">P677*O677</f>
        <v>0</v>
      </c>
      <c r="R677" s="228" t="s">
        <v>93</v>
      </c>
      <c r="S677" s="30"/>
      <c r="T677" s="30">
        <f t="shared" ref="T677:T692" si="551">$AB$7</f>
        <v>0</v>
      </c>
      <c r="U677" s="36">
        <f t="shared" ref="U677:U692" si="552">T677*S677</f>
        <v>0</v>
      </c>
      <c r="V677" s="30"/>
      <c r="W677" s="38">
        <f t="shared" ref="W677:W692" si="553">$AB$8</f>
        <v>5.6879999999999997</v>
      </c>
      <c r="X677" s="33">
        <f t="shared" ref="X677:X692" si="554">V677*W677</f>
        <v>0</v>
      </c>
    </row>
    <row r="678" spans="1:24" ht="15.75" x14ac:dyDescent="0.25">
      <c r="A678" s="312"/>
      <c r="B678" s="218" t="s">
        <v>42</v>
      </c>
      <c r="C678" s="52"/>
      <c r="D678" s="53"/>
      <c r="E678" s="33">
        <f t="shared" si="545"/>
        <v>0</v>
      </c>
      <c r="F678" s="54"/>
      <c r="G678" s="52"/>
      <c r="H678" s="30">
        <f t="shared" si="546"/>
        <v>0</v>
      </c>
      <c r="I678" s="36">
        <f t="shared" si="547"/>
        <v>0</v>
      </c>
      <c r="J678" s="30"/>
      <c r="K678" s="38">
        <f t="shared" si="548"/>
        <v>5.6879999999999997</v>
      </c>
      <c r="L678" s="33">
        <f t="shared" si="549"/>
        <v>0</v>
      </c>
      <c r="N678" s="218" t="s">
        <v>42</v>
      </c>
      <c r="O678" s="52"/>
      <c r="P678" s="53"/>
      <c r="Q678" s="33">
        <f t="shared" si="550"/>
        <v>0</v>
      </c>
      <c r="R678" s="218" t="s">
        <v>42</v>
      </c>
      <c r="S678" s="52"/>
      <c r="T678" s="30">
        <f t="shared" si="551"/>
        <v>0</v>
      </c>
      <c r="U678" s="36">
        <f t="shared" si="552"/>
        <v>0</v>
      </c>
      <c r="V678" s="30"/>
      <c r="W678" s="38">
        <f t="shared" si="553"/>
        <v>5.6879999999999997</v>
      </c>
      <c r="X678" s="33">
        <f t="shared" si="554"/>
        <v>0</v>
      </c>
    </row>
    <row r="679" spans="1:24" ht="15.75" x14ac:dyDescent="0.25">
      <c r="A679" s="312"/>
      <c r="B679" s="219" t="s">
        <v>44</v>
      </c>
      <c r="C679" s="30"/>
      <c r="D679" s="31"/>
      <c r="E679" s="33">
        <f t="shared" si="545"/>
        <v>0</v>
      </c>
      <c r="F679" s="34"/>
      <c r="G679" s="30"/>
      <c r="H679" s="30">
        <f t="shared" si="546"/>
        <v>0</v>
      </c>
      <c r="I679" s="36">
        <f t="shared" si="547"/>
        <v>0</v>
      </c>
      <c r="J679" s="30"/>
      <c r="K679" s="38">
        <f t="shared" si="548"/>
        <v>5.6879999999999997</v>
      </c>
      <c r="L679" s="33">
        <f t="shared" si="549"/>
        <v>0</v>
      </c>
      <c r="N679" s="219" t="s">
        <v>44</v>
      </c>
      <c r="O679" s="30"/>
      <c r="P679" s="31"/>
      <c r="Q679" s="33">
        <f t="shared" si="550"/>
        <v>0</v>
      </c>
      <c r="R679" s="219" t="s">
        <v>44</v>
      </c>
      <c r="S679" s="30"/>
      <c r="T679" s="30">
        <f t="shared" si="551"/>
        <v>0</v>
      </c>
      <c r="U679" s="36">
        <f t="shared" si="552"/>
        <v>0</v>
      </c>
      <c r="V679" s="30"/>
      <c r="W679" s="38">
        <f t="shared" si="553"/>
        <v>5.6879999999999997</v>
      </c>
      <c r="X679" s="33">
        <f t="shared" si="554"/>
        <v>0</v>
      </c>
    </row>
    <row r="680" spans="1:24" ht="15.75" x14ac:dyDescent="0.25">
      <c r="A680" s="312"/>
      <c r="B680" s="220"/>
      <c r="C680" s="70"/>
      <c r="D680" s="71"/>
      <c r="E680" s="33">
        <f t="shared" si="545"/>
        <v>0</v>
      </c>
      <c r="F680" s="69"/>
      <c r="G680" s="70"/>
      <c r="H680" s="30">
        <f t="shared" si="546"/>
        <v>0</v>
      </c>
      <c r="I680" s="36">
        <f t="shared" si="547"/>
        <v>0</v>
      </c>
      <c r="J680" s="30"/>
      <c r="K680" s="38">
        <f t="shared" si="548"/>
        <v>5.6879999999999997</v>
      </c>
      <c r="L680" s="33">
        <f t="shared" si="549"/>
        <v>0</v>
      </c>
      <c r="N680" s="220"/>
      <c r="O680" s="70"/>
      <c r="P680" s="71"/>
      <c r="Q680" s="33">
        <f t="shared" si="550"/>
        <v>0</v>
      </c>
      <c r="R680" s="220"/>
      <c r="S680" s="70"/>
      <c r="T680" s="30">
        <f t="shared" si="551"/>
        <v>0</v>
      </c>
      <c r="U680" s="36">
        <f t="shared" si="552"/>
        <v>0</v>
      </c>
      <c r="V680" s="30"/>
      <c r="W680" s="38">
        <f t="shared" si="553"/>
        <v>5.6879999999999997</v>
      </c>
      <c r="X680" s="33">
        <f t="shared" si="554"/>
        <v>0</v>
      </c>
    </row>
    <row r="681" spans="1:24" ht="15.75" x14ac:dyDescent="0.25">
      <c r="A681" s="312"/>
      <c r="B681" s="221" t="s">
        <v>46</v>
      </c>
      <c r="C681" s="30"/>
      <c r="D681" s="31"/>
      <c r="E681" s="33">
        <f t="shared" si="545"/>
        <v>0</v>
      </c>
      <c r="F681" s="80"/>
      <c r="G681" s="30"/>
      <c r="H681" s="30">
        <f t="shared" si="546"/>
        <v>0</v>
      </c>
      <c r="I681" s="36">
        <f t="shared" si="547"/>
        <v>0</v>
      </c>
      <c r="J681" s="30"/>
      <c r="K681" s="38">
        <f t="shared" si="548"/>
        <v>5.6879999999999997</v>
      </c>
      <c r="L681" s="33">
        <f t="shared" si="549"/>
        <v>0</v>
      </c>
      <c r="N681" s="221" t="s">
        <v>46</v>
      </c>
      <c r="O681" s="30"/>
      <c r="P681" s="31"/>
      <c r="Q681" s="33">
        <f t="shared" si="550"/>
        <v>0</v>
      </c>
      <c r="R681" s="221" t="s">
        <v>46</v>
      </c>
      <c r="S681" s="30"/>
      <c r="T681" s="30">
        <f t="shared" si="551"/>
        <v>0</v>
      </c>
      <c r="U681" s="36">
        <f t="shared" si="552"/>
        <v>0</v>
      </c>
      <c r="V681" s="30"/>
      <c r="W681" s="38">
        <f t="shared" si="553"/>
        <v>5.6879999999999997</v>
      </c>
      <c r="X681" s="33">
        <f t="shared" si="554"/>
        <v>0</v>
      </c>
    </row>
    <row r="682" spans="1:24" ht="15.75" x14ac:dyDescent="0.25">
      <c r="A682" s="312"/>
      <c r="B682" s="220"/>
      <c r="C682" s="70"/>
      <c r="D682" s="71"/>
      <c r="E682" s="33"/>
      <c r="F682" s="69"/>
      <c r="G682" s="70"/>
      <c r="H682" s="30">
        <f t="shared" si="546"/>
        <v>0</v>
      </c>
      <c r="I682" s="36">
        <f t="shared" si="547"/>
        <v>0</v>
      </c>
      <c r="J682" s="30"/>
      <c r="K682" s="38">
        <f t="shared" si="548"/>
        <v>5.6879999999999997</v>
      </c>
      <c r="L682" s="33">
        <f t="shared" si="549"/>
        <v>0</v>
      </c>
      <c r="N682" s="220"/>
      <c r="O682" s="70"/>
      <c r="P682" s="71"/>
      <c r="Q682" s="33"/>
      <c r="R682" s="69"/>
      <c r="S682" s="70"/>
      <c r="T682" s="30">
        <f t="shared" si="551"/>
        <v>0</v>
      </c>
      <c r="U682" s="36">
        <f t="shared" si="552"/>
        <v>0</v>
      </c>
      <c r="V682" s="30"/>
      <c r="W682" s="38">
        <f t="shared" si="553"/>
        <v>5.6879999999999997</v>
      </c>
      <c r="X682" s="33">
        <f t="shared" si="554"/>
        <v>0</v>
      </c>
    </row>
    <row r="683" spans="1:24" ht="15.75" x14ac:dyDescent="0.25">
      <c r="A683" s="312"/>
      <c r="B683" s="221"/>
      <c r="C683" s="30"/>
      <c r="D683" s="31"/>
      <c r="E683" s="33"/>
      <c r="F683" s="80"/>
      <c r="G683" s="30"/>
      <c r="H683" s="30">
        <f t="shared" si="546"/>
        <v>0</v>
      </c>
      <c r="I683" s="36">
        <f t="shared" si="547"/>
        <v>0</v>
      </c>
      <c r="J683" s="30"/>
      <c r="K683" s="38">
        <f t="shared" si="548"/>
        <v>5.6879999999999997</v>
      </c>
      <c r="L683" s="33">
        <f t="shared" si="549"/>
        <v>0</v>
      </c>
      <c r="N683" s="79"/>
      <c r="O683" s="30"/>
      <c r="P683" s="31"/>
      <c r="Q683" s="33"/>
      <c r="R683" s="80"/>
      <c r="S683" s="30"/>
      <c r="T683" s="30">
        <f t="shared" si="551"/>
        <v>0</v>
      </c>
      <c r="U683" s="36">
        <f t="shared" si="552"/>
        <v>0</v>
      </c>
      <c r="V683" s="30"/>
      <c r="W683" s="38">
        <f t="shared" si="553"/>
        <v>5.6879999999999997</v>
      </c>
      <c r="X683" s="33">
        <f t="shared" si="554"/>
        <v>0</v>
      </c>
    </row>
    <row r="684" spans="1:24" ht="15.75" x14ac:dyDescent="0.25">
      <c r="A684" s="312"/>
      <c r="B684" s="220"/>
      <c r="C684" s="70"/>
      <c r="D684" s="71"/>
      <c r="E684" s="33"/>
      <c r="F684" s="69"/>
      <c r="G684" s="70"/>
      <c r="H684" s="30">
        <f t="shared" si="546"/>
        <v>0</v>
      </c>
      <c r="I684" s="36">
        <f t="shared" si="547"/>
        <v>0</v>
      </c>
      <c r="J684" s="30"/>
      <c r="K684" s="38">
        <f t="shared" si="548"/>
        <v>5.6879999999999997</v>
      </c>
      <c r="L684" s="33">
        <f t="shared" si="549"/>
        <v>0</v>
      </c>
      <c r="N684" s="69"/>
      <c r="O684" s="70"/>
      <c r="P684" s="71"/>
      <c r="Q684" s="33"/>
      <c r="R684" s="69"/>
      <c r="S684" s="70"/>
      <c r="T684" s="30">
        <f t="shared" si="551"/>
        <v>0</v>
      </c>
      <c r="U684" s="36">
        <f t="shared" si="552"/>
        <v>0</v>
      </c>
      <c r="V684" s="30"/>
      <c r="W684" s="38">
        <f t="shared" si="553"/>
        <v>5.6879999999999997</v>
      </c>
      <c r="X684" s="33">
        <f t="shared" si="554"/>
        <v>0</v>
      </c>
    </row>
    <row r="685" spans="1:24" ht="15.75" x14ac:dyDescent="0.25">
      <c r="A685" s="312"/>
      <c r="B685" s="221"/>
      <c r="C685" s="30"/>
      <c r="D685" s="31"/>
      <c r="E685" s="33"/>
      <c r="F685" s="80"/>
      <c r="G685" s="30"/>
      <c r="H685" s="30">
        <f t="shared" si="546"/>
        <v>0</v>
      </c>
      <c r="I685" s="36">
        <f t="shared" si="547"/>
        <v>0</v>
      </c>
      <c r="J685" s="30"/>
      <c r="K685" s="38">
        <f t="shared" si="548"/>
        <v>5.6879999999999997</v>
      </c>
      <c r="L685" s="33">
        <f t="shared" si="549"/>
        <v>0</v>
      </c>
      <c r="N685" s="79"/>
      <c r="O685" s="30"/>
      <c r="P685" s="31"/>
      <c r="Q685" s="33"/>
      <c r="R685" s="80"/>
      <c r="S685" s="30"/>
      <c r="T685" s="30">
        <f t="shared" si="551"/>
        <v>0</v>
      </c>
      <c r="U685" s="36">
        <f t="shared" si="552"/>
        <v>0</v>
      </c>
      <c r="V685" s="30"/>
      <c r="W685" s="38">
        <f t="shared" si="553"/>
        <v>5.6879999999999997</v>
      </c>
      <c r="X685" s="33">
        <f t="shared" si="554"/>
        <v>0</v>
      </c>
    </row>
    <row r="686" spans="1:24" ht="15.75" x14ac:dyDescent="0.25">
      <c r="A686" s="312"/>
      <c r="B686" s="220"/>
      <c r="C686" s="70"/>
      <c r="D686" s="71"/>
      <c r="E686" s="33"/>
      <c r="F686" s="69"/>
      <c r="G686" s="70"/>
      <c r="H686" s="30">
        <f t="shared" si="546"/>
        <v>0</v>
      </c>
      <c r="I686" s="36">
        <f t="shared" si="547"/>
        <v>0</v>
      </c>
      <c r="J686" s="30"/>
      <c r="K686" s="38">
        <f t="shared" si="548"/>
        <v>5.6879999999999997</v>
      </c>
      <c r="L686" s="33">
        <f t="shared" si="549"/>
        <v>0</v>
      </c>
      <c r="N686" s="69"/>
      <c r="O686" s="70"/>
      <c r="P686" s="71"/>
      <c r="Q686" s="33"/>
      <c r="R686" s="69"/>
      <c r="S686" s="70"/>
      <c r="T686" s="30">
        <f t="shared" si="551"/>
        <v>0</v>
      </c>
      <c r="U686" s="36">
        <f t="shared" si="552"/>
        <v>0</v>
      </c>
      <c r="V686" s="30"/>
      <c r="W686" s="38">
        <f t="shared" si="553"/>
        <v>5.6879999999999997</v>
      </c>
      <c r="X686" s="33">
        <f t="shared" si="554"/>
        <v>0</v>
      </c>
    </row>
    <row r="687" spans="1:24" ht="15.75" x14ac:dyDescent="0.25">
      <c r="A687" s="312"/>
      <c r="B687" s="222"/>
      <c r="C687" s="30"/>
      <c r="D687" s="31"/>
      <c r="E687" s="33">
        <f t="shared" ref="E687:E692" si="555">D687*C687</f>
        <v>0</v>
      </c>
      <c r="F687" s="81"/>
      <c r="G687" s="30"/>
      <c r="H687" s="30">
        <f t="shared" si="546"/>
        <v>0</v>
      </c>
      <c r="I687" s="36">
        <f t="shared" si="547"/>
        <v>0</v>
      </c>
      <c r="J687" s="30"/>
      <c r="K687" s="38">
        <f t="shared" si="548"/>
        <v>5.6879999999999997</v>
      </c>
      <c r="L687" s="33">
        <f t="shared" si="549"/>
        <v>0</v>
      </c>
      <c r="N687" s="81"/>
      <c r="O687" s="30"/>
      <c r="P687" s="31"/>
      <c r="Q687" s="33">
        <f t="shared" ref="Q687:Q692" si="556">P687*O687</f>
        <v>0</v>
      </c>
      <c r="R687" s="81"/>
      <c r="S687" s="30"/>
      <c r="T687" s="30">
        <f t="shared" si="551"/>
        <v>0</v>
      </c>
      <c r="U687" s="36">
        <f t="shared" si="552"/>
        <v>0</v>
      </c>
      <c r="V687" s="30"/>
      <c r="W687" s="38">
        <f t="shared" si="553"/>
        <v>5.6879999999999997</v>
      </c>
      <c r="X687" s="33">
        <f t="shared" si="554"/>
        <v>0</v>
      </c>
    </row>
    <row r="688" spans="1:24" ht="15.75" x14ac:dyDescent="0.25">
      <c r="A688" s="312"/>
      <c r="B688" s="220"/>
      <c r="C688" s="70"/>
      <c r="D688" s="71"/>
      <c r="E688" s="33">
        <f t="shared" si="555"/>
        <v>0</v>
      </c>
      <c r="F688" s="69"/>
      <c r="G688" s="70"/>
      <c r="H688" s="30">
        <f t="shared" si="546"/>
        <v>0</v>
      </c>
      <c r="I688" s="36">
        <f t="shared" si="547"/>
        <v>0</v>
      </c>
      <c r="J688" s="30"/>
      <c r="K688" s="38">
        <f t="shared" si="548"/>
        <v>5.6879999999999997</v>
      </c>
      <c r="L688" s="33">
        <f t="shared" si="549"/>
        <v>0</v>
      </c>
      <c r="N688" s="69"/>
      <c r="O688" s="70"/>
      <c r="P688" s="71"/>
      <c r="Q688" s="33">
        <f t="shared" si="556"/>
        <v>0</v>
      </c>
      <c r="R688" s="69"/>
      <c r="S688" s="70"/>
      <c r="T688" s="30">
        <f t="shared" si="551"/>
        <v>0</v>
      </c>
      <c r="U688" s="36">
        <f t="shared" si="552"/>
        <v>0</v>
      </c>
      <c r="V688" s="30"/>
      <c r="W688" s="38">
        <f t="shared" si="553"/>
        <v>5.6879999999999997</v>
      </c>
      <c r="X688" s="33">
        <f t="shared" si="554"/>
        <v>0</v>
      </c>
    </row>
    <row r="689" spans="1:24" ht="15.75" x14ac:dyDescent="0.25">
      <c r="A689" s="312"/>
      <c r="B689" s="222"/>
      <c r="C689" s="30"/>
      <c r="D689" s="31"/>
      <c r="E689" s="33">
        <f t="shared" si="555"/>
        <v>0</v>
      </c>
      <c r="F689" s="81"/>
      <c r="G689" s="30"/>
      <c r="H689" s="30">
        <f t="shared" si="546"/>
        <v>0</v>
      </c>
      <c r="I689" s="36">
        <f t="shared" si="547"/>
        <v>0</v>
      </c>
      <c r="J689" s="30"/>
      <c r="K689" s="38">
        <f t="shared" si="548"/>
        <v>5.6879999999999997</v>
      </c>
      <c r="L689" s="33">
        <f t="shared" si="549"/>
        <v>0</v>
      </c>
      <c r="N689" s="81"/>
      <c r="O689" s="30"/>
      <c r="P689" s="31"/>
      <c r="Q689" s="33">
        <f t="shared" si="556"/>
        <v>0</v>
      </c>
      <c r="R689" s="81"/>
      <c r="S689" s="30"/>
      <c r="T689" s="30">
        <f t="shared" si="551"/>
        <v>0</v>
      </c>
      <c r="U689" s="36">
        <f t="shared" si="552"/>
        <v>0</v>
      </c>
      <c r="V689" s="30"/>
      <c r="W689" s="38">
        <f t="shared" si="553"/>
        <v>5.6879999999999997</v>
      </c>
      <c r="X689" s="33">
        <f t="shared" si="554"/>
        <v>0</v>
      </c>
    </row>
    <row r="690" spans="1:24" ht="15.75" x14ac:dyDescent="0.25">
      <c r="A690" s="312"/>
      <c r="B690" s="220"/>
      <c r="C690" s="70"/>
      <c r="D690" s="71"/>
      <c r="E690" s="33">
        <f t="shared" si="555"/>
        <v>0</v>
      </c>
      <c r="F690" s="88"/>
      <c r="G690" s="52"/>
      <c r="H690" s="30">
        <f t="shared" si="546"/>
        <v>0</v>
      </c>
      <c r="I690" s="36">
        <f t="shared" si="547"/>
        <v>0</v>
      </c>
      <c r="J690" s="30"/>
      <c r="K690" s="38">
        <f t="shared" si="548"/>
        <v>5.6879999999999997</v>
      </c>
      <c r="L690" s="33">
        <f t="shared" si="549"/>
        <v>0</v>
      </c>
      <c r="N690" s="69"/>
      <c r="O690" s="70"/>
      <c r="P690" s="71"/>
      <c r="Q690" s="33">
        <f t="shared" si="556"/>
        <v>0</v>
      </c>
      <c r="R690" s="88"/>
      <c r="S690" s="52"/>
      <c r="T690" s="30">
        <f t="shared" si="551"/>
        <v>0</v>
      </c>
      <c r="U690" s="36">
        <f t="shared" si="552"/>
        <v>0</v>
      </c>
      <c r="V690" s="30"/>
      <c r="W690" s="38">
        <f t="shared" si="553"/>
        <v>5.6879999999999997</v>
      </c>
      <c r="X690" s="33">
        <f t="shared" si="554"/>
        <v>0</v>
      </c>
    </row>
    <row r="691" spans="1:24" ht="15.75" x14ac:dyDescent="0.25">
      <c r="A691" s="312"/>
      <c r="B691" s="222"/>
      <c r="C691" s="30"/>
      <c r="D691" s="31"/>
      <c r="E691" s="33">
        <f t="shared" si="555"/>
        <v>0</v>
      </c>
      <c r="F691" s="90"/>
      <c r="G691" s="30"/>
      <c r="H691" s="30">
        <f t="shared" si="546"/>
        <v>0</v>
      </c>
      <c r="I691" s="36">
        <f t="shared" si="547"/>
        <v>0</v>
      </c>
      <c r="J691" s="30"/>
      <c r="K691" s="38">
        <f t="shared" si="548"/>
        <v>5.6879999999999997</v>
      </c>
      <c r="L691" s="33">
        <f t="shared" si="549"/>
        <v>0</v>
      </c>
      <c r="N691" s="81"/>
      <c r="O691" s="30"/>
      <c r="P691" s="31"/>
      <c r="Q691" s="33">
        <f t="shared" si="556"/>
        <v>0</v>
      </c>
      <c r="R691" s="90"/>
      <c r="S691" s="30"/>
      <c r="T691" s="30">
        <f t="shared" si="551"/>
        <v>0</v>
      </c>
      <c r="U691" s="36">
        <f t="shared" si="552"/>
        <v>0</v>
      </c>
      <c r="V691" s="30"/>
      <c r="W691" s="38">
        <f t="shared" si="553"/>
        <v>5.6879999999999997</v>
      </c>
      <c r="X691" s="33">
        <f t="shared" si="554"/>
        <v>0</v>
      </c>
    </row>
    <row r="692" spans="1:24" ht="15.75" x14ac:dyDescent="0.25">
      <c r="A692" s="312"/>
      <c r="B692" s="220"/>
      <c r="C692" s="70"/>
      <c r="D692" s="71"/>
      <c r="E692" s="95">
        <f t="shared" si="555"/>
        <v>0</v>
      </c>
      <c r="F692" s="69"/>
      <c r="G692" s="70"/>
      <c r="H692" s="30">
        <f t="shared" si="546"/>
        <v>0</v>
      </c>
      <c r="I692" s="36">
        <f t="shared" si="547"/>
        <v>0</v>
      </c>
      <c r="J692" s="30"/>
      <c r="K692" s="38">
        <f t="shared" si="548"/>
        <v>5.6879999999999997</v>
      </c>
      <c r="L692" s="33">
        <f t="shared" si="549"/>
        <v>0</v>
      </c>
      <c r="N692" s="69"/>
      <c r="O692" s="70"/>
      <c r="P692" s="71"/>
      <c r="Q692" s="95">
        <f t="shared" si="556"/>
        <v>0</v>
      </c>
      <c r="R692" s="69"/>
      <c r="S692" s="70"/>
      <c r="T692" s="30">
        <f t="shared" si="551"/>
        <v>0</v>
      </c>
      <c r="U692" s="36">
        <f t="shared" si="552"/>
        <v>0</v>
      </c>
      <c r="V692" s="30"/>
      <c r="W692" s="38">
        <f t="shared" si="553"/>
        <v>5.6879999999999997</v>
      </c>
      <c r="X692" s="33">
        <f t="shared" si="554"/>
        <v>0</v>
      </c>
    </row>
    <row r="693" spans="1:24" x14ac:dyDescent="0.25">
      <c r="A693" s="312"/>
      <c r="B693" s="214" t="s">
        <v>96</v>
      </c>
      <c r="C693" s="22"/>
      <c r="D693" s="22"/>
      <c r="E693" s="23"/>
      <c r="F693" s="24"/>
      <c r="G693" s="22"/>
      <c r="H693" s="22"/>
      <c r="I693" s="22"/>
      <c r="J693" s="22"/>
      <c r="K693" s="22"/>
      <c r="L693" s="23"/>
      <c r="N693" s="194" t="s">
        <v>96</v>
      </c>
      <c r="O693" s="25"/>
      <c r="P693" s="25"/>
      <c r="Q693" s="26"/>
      <c r="R693" s="27"/>
      <c r="S693" s="25"/>
      <c r="T693" s="25"/>
      <c r="U693" s="25"/>
      <c r="V693" s="25"/>
      <c r="W693" s="25"/>
      <c r="X693" s="26"/>
    </row>
    <row r="694" spans="1:24" ht="15.75" x14ac:dyDescent="0.25">
      <c r="A694" s="312"/>
      <c r="B694" s="224" t="s">
        <v>92</v>
      </c>
      <c r="C694" s="99"/>
      <c r="D694" s="100"/>
      <c r="E694" s="101">
        <f t="shared" ref="E694:E708" si="557">D694*C694</f>
        <v>0</v>
      </c>
      <c r="F694" s="98"/>
      <c r="G694" s="99"/>
      <c r="H694" s="30">
        <f t="shared" ref="H694:H708" si="558">$AB$7</f>
        <v>0</v>
      </c>
      <c r="I694" s="36">
        <f t="shared" ref="I694:I708" si="559">H694*G694</f>
        <v>0</v>
      </c>
      <c r="J694" s="30"/>
      <c r="K694" s="38">
        <f t="shared" ref="K694:K708" si="560">$AB$8</f>
        <v>5.6879999999999997</v>
      </c>
      <c r="L694" s="33">
        <f t="shared" ref="L694:L708" si="561">J694*K694</f>
        <v>0</v>
      </c>
      <c r="N694" s="224" t="s">
        <v>92</v>
      </c>
      <c r="O694" s="99"/>
      <c r="P694" s="100"/>
      <c r="Q694" s="101">
        <f t="shared" ref="Q694:Q708" si="562">P694*O694</f>
        <v>0</v>
      </c>
      <c r="R694" s="224" t="s">
        <v>92</v>
      </c>
      <c r="S694" s="99"/>
      <c r="T694" s="30">
        <f t="shared" ref="T694:T708" si="563">$AB$7</f>
        <v>0</v>
      </c>
      <c r="U694" s="36">
        <f t="shared" ref="U694:U708" si="564">T694*S694</f>
        <v>0</v>
      </c>
      <c r="V694" s="30"/>
      <c r="W694" s="38">
        <f t="shared" ref="W694:W708" si="565">$AB$8</f>
        <v>5.6879999999999997</v>
      </c>
      <c r="X694" s="33">
        <f t="shared" ref="X694:X708" si="566">V694*W694</f>
        <v>0</v>
      </c>
    </row>
    <row r="695" spans="1:24" ht="15.75" x14ac:dyDescent="0.25">
      <c r="A695" s="312"/>
      <c r="B695" s="260" t="s">
        <v>164</v>
      </c>
      <c r="C695" s="30">
        <v>2</v>
      </c>
      <c r="D695" s="31">
        <v>14.22</v>
      </c>
      <c r="E695" s="33">
        <f t="shared" si="557"/>
        <v>28.44</v>
      </c>
      <c r="F695" s="261" t="s">
        <v>164</v>
      </c>
      <c r="G695" s="30"/>
      <c r="H695" s="30">
        <f t="shared" si="558"/>
        <v>0</v>
      </c>
      <c r="I695" s="36">
        <f t="shared" si="559"/>
        <v>0</v>
      </c>
      <c r="J695" s="30">
        <v>3</v>
      </c>
      <c r="K695" s="38">
        <f t="shared" si="560"/>
        <v>5.6879999999999997</v>
      </c>
      <c r="L695" s="33">
        <f t="shared" si="561"/>
        <v>17.064</v>
      </c>
      <c r="N695" s="228" t="s">
        <v>93</v>
      </c>
      <c r="O695" s="30"/>
      <c r="P695" s="31"/>
      <c r="Q695" s="33">
        <f t="shared" si="562"/>
        <v>0</v>
      </c>
      <c r="R695" s="228" t="s">
        <v>93</v>
      </c>
      <c r="S695" s="30"/>
      <c r="T695" s="30">
        <f t="shared" si="563"/>
        <v>0</v>
      </c>
      <c r="U695" s="36">
        <f t="shared" si="564"/>
        <v>0</v>
      </c>
      <c r="V695" s="30"/>
      <c r="W695" s="38">
        <f t="shared" si="565"/>
        <v>5.6879999999999997</v>
      </c>
      <c r="X695" s="33">
        <f t="shared" si="566"/>
        <v>0</v>
      </c>
    </row>
    <row r="696" spans="1:24" ht="15.75" x14ac:dyDescent="0.25">
      <c r="A696" s="312"/>
      <c r="B696" s="259" t="s">
        <v>165</v>
      </c>
      <c r="C696" s="30">
        <v>2</v>
      </c>
      <c r="D696" s="31">
        <v>14.22</v>
      </c>
      <c r="E696" s="33">
        <f t="shared" si="557"/>
        <v>28.44</v>
      </c>
      <c r="F696" s="262" t="s">
        <v>165</v>
      </c>
      <c r="G696" s="70"/>
      <c r="H696" s="30">
        <f t="shared" si="558"/>
        <v>0</v>
      </c>
      <c r="I696" s="36">
        <f t="shared" si="559"/>
        <v>0</v>
      </c>
      <c r="J696" s="30">
        <v>3</v>
      </c>
      <c r="K696" s="38">
        <f t="shared" si="560"/>
        <v>5.6879999999999997</v>
      </c>
      <c r="L696" s="33">
        <f t="shared" si="561"/>
        <v>17.064</v>
      </c>
      <c r="N696" s="220"/>
      <c r="O696" s="70"/>
      <c r="P696" s="71"/>
      <c r="Q696" s="33">
        <f t="shared" si="562"/>
        <v>0</v>
      </c>
      <c r="R696" s="220"/>
      <c r="S696" s="70"/>
      <c r="T696" s="30">
        <f t="shared" si="563"/>
        <v>0</v>
      </c>
      <c r="U696" s="36">
        <f t="shared" si="564"/>
        <v>0</v>
      </c>
      <c r="V696" s="30"/>
      <c r="W696" s="38">
        <f t="shared" si="565"/>
        <v>5.6879999999999997</v>
      </c>
      <c r="X696" s="33">
        <f t="shared" si="566"/>
        <v>0</v>
      </c>
    </row>
    <row r="697" spans="1:24" ht="15.75" x14ac:dyDescent="0.25">
      <c r="A697" s="312"/>
      <c r="B697" s="228" t="s">
        <v>94</v>
      </c>
      <c r="C697" s="30"/>
      <c r="D697" s="31"/>
      <c r="E697" s="33">
        <f t="shared" si="557"/>
        <v>0</v>
      </c>
      <c r="F697" s="259" t="s">
        <v>175</v>
      </c>
      <c r="G697" s="30"/>
      <c r="H697" s="30">
        <f t="shared" si="558"/>
        <v>0</v>
      </c>
      <c r="I697" s="36">
        <f t="shared" si="559"/>
        <v>0</v>
      </c>
      <c r="J697" s="30">
        <v>3</v>
      </c>
      <c r="K697" s="38">
        <f t="shared" si="560"/>
        <v>5.6879999999999997</v>
      </c>
      <c r="L697" s="33">
        <f t="shared" si="561"/>
        <v>17.064</v>
      </c>
      <c r="N697" s="228" t="s">
        <v>94</v>
      </c>
      <c r="O697" s="30"/>
      <c r="P697" s="31"/>
      <c r="Q697" s="33">
        <f t="shared" si="562"/>
        <v>0</v>
      </c>
      <c r="R697" s="228" t="s">
        <v>94</v>
      </c>
      <c r="S697" s="30"/>
      <c r="T697" s="30">
        <f t="shared" si="563"/>
        <v>0</v>
      </c>
      <c r="U697" s="36">
        <f t="shared" si="564"/>
        <v>0</v>
      </c>
      <c r="V697" s="30"/>
      <c r="W697" s="38">
        <f t="shared" si="565"/>
        <v>5.6879999999999997</v>
      </c>
      <c r="X697" s="33">
        <f t="shared" si="566"/>
        <v>0</v>
      </c>
    </row>
    <row r="698" spans="1:24" ht="15.75" x14ac:dyDescent="0.25">
      <c r="A698" s="312"/>
      <c r="B698" s="259" t="s">
        <v>175</v>
      </c>
      <c r="C698" s="52">
        <v>2</v>
      </c>
      <c r="D698" s="53">
        <v>14.22</v>
      </c>
      <c r="E698" s="33">
        <f t="shared" si="557"/>
        <v>28.44</v>
      </c>
      <c r="F698" s="102"/>
      <c r="G698" s="52"/>
      <c r="H698" s="30">
        <f t="shared" si="558"/>
        <v>0</v>
      </c>
      <c r="I698" s="36">
        <f t="shared" si="559"/>
        <v>0</v>
      </c>
      <c r="J698" s="30"/>
      <c r="K698" s="38">
        <f t="shared" si="560"/>
        <v>5.6879999999999997</v>
      </c>
      <c r="L698" s="33">
        <f t="shared" si="561"/>
        <v>0</v>
      </c>
      <c r="N698" s="102"/>
      <c r="O698" s="52"/>
      <c r="P698" s="53"/>
      <c r="Q698" s="33">
        <f t="shared" si="562"/>
        <v>0</v>
      </c>
      <c r="R698" s="102"/>
      <c r="S698" s="52"/>
      <c r="T698" s="30">
        <f t="shared" si="563"/>
        <v>0</v>
      </c>
      <c r="U698" s="36">
        <f t="shared" si="564"/>
        <v>0</v>
      </c>
      <c r="V698" s="30"/>
      <c r="W698" s="38">
        <f t="shared" si="565"/>
        <v>5.6879999999999997</v>
      </c>
      <c r="X698" s="33">
        <f t="shared" si="566"/>
        <v>0</v>
      </c>
    </row>
    <row r="699" spans="1:24" ht="15.75" x14ac:dyDescent="0.25">
      <c r="A699" s="312"/>
      <c r="B699" s="230"/>
      <c r="C699" s="104"/>
      <c r="D699" s="105"/>
      <c r="E699" s="33">
        <f t="shared" si="557"/>
        <v>0</v>
      </c>
      <c r="F699" s="103"/>
      <c r="G699" s="104"/>
      <c r="H699" s="30">
        <f t="shared" si="558"/>
        <v>0</v>
      </c>
      <c r="I699" s="36">
        <f t="shared" si="559"/>
        <v>0</v>
      </c>
      <c r="J699" s="30"/>
      <c r="K699" s="38">
        <f t="shared" si="560"/>
        <v>5.6879999999999997</v>
      </c>
      <c r="L699" s="33">
        <f t="shared" si="561"/>
        <v>0</v>
      </c>
      <c r="N699" s="103"/>
      <c r="O699" s="104"/>
      <c r="P699" s="105"/>
      <c r="Q699" s="33">
        <f t="shared" si="562"/>
        <v>0</v>
      </c>
      <c r="R699" s="103"/>
      <c r="S699" s="104"/>
      <c r="T699" s="30">
        <f t="shared" si="563"/>
        <v>0</v>
      </c>
      <c r="U699" s="36">
        <f t="shared" si="564"/>
        <v>0</v>
      </c>
      <c r="V699" s="30"/>
      <c r="W699" s="38">
        <f t="shared" si="565"/>
        <v>5.6879999999999997</v>
      </c>
      <c r="X699" s="33">
        <f t="shared" si="566"/>
        <v>0</v>
      </c>
    </row>
    <row r="700" spans="1:24" ht="15.75" x14ac:dyDescent="0.25">
      <c r="A700" s="312"/>
      <c r="B700" s="220"/>
      <c r="C700" s="70"/>
      <c r="D700" s="71"/>
      <c r="E700" s="33">
        <f t="shared" si="557"/>
        <v>0</v>
      </c>
      <c r="F700" s="69"/>
      <c r="G700" s="70"/>
      <c r="H700" s="30">
        <f t="shared" si="558"/>
        <v>0</v>
      </c>
      <c r="I700" s="36">
        <f t="shared" si="559"/>
        <v>0</v>
      </c>
      <c r="J700" s="30"/>
      <c r="K700" s="38">
        <f t="shared" si="560"/>
        <v>5.6879999999999997</v>
      </c>
      <c r="L700" s="33">
        <f t="shared" si="561"/>
        <v>0</v>
      </c>
      <c r="N700" s="69"/>
      <c r="O700" s="70"/>
      <c r="P700" s="71"/>
      <c r="Q700" s="33">
        <f t="shared" si="562"/>
        <v>0</v>
      </c>
      <c r="R700" s="69"/>
      <c r="S700" s="70"/>
      <c r="T700" s="30">
        <f t="shared" si="563"/>
        <v>0</v>
      </c>
      <c r="U700" s="36">
        <f t="shared" si="564"/>
        <v>0</v>
      </c>
      <c r="V700" s="30"/>
      <c r="W700" s="38">
        <f t="shared" si="565"/>
        <v>5.6879999999999997</v>
      </c>
      <c r="X700" s="33">
        <f t="shared" si="566"/>
        <v>0</v>
      </c>
    </row>
    <row r="701" spans="1:24" ht="15.75" x14ac:dyDescent="0.25">
      <c r="A701" s="312"/>
      <c r="B701" s="230"/>
      <c r="C701" s="104"/>
      <c r="D701" s="105"/>
      <c r="E701" s="33">
        <f t="shared" si="557"/>
        <v>0</v>
      </c>
      <c r="F701" s="103"/>
      <c r="G701" s="104"/>
      <c r="H701" s="30">
        <f t="shared" si="558"/>
        <v>0</v>
      </c>
      <c r="I701" s="36">
        <f t="shared" si="559"/>
        <v>0</v>
      </c>
      <c r="J701" s="30"/>
      <c r="K701" s="38">
        <f t="shared" si="560"/>
        <v>5.6879999999999997</v>
      </c>
      <c r="L701" s="33">
        <f t="shared" si="561"/>
        <v>0</v>
      </c>
      <c r="N701" s="103"/>
      <c r="O701" s="104"/>
      <c r="P701" s="105"/>
      <c r="Q701" s="33">
        <f t="shared" si="562"/>
        <v>0</v>
      </c>
      <c r="R701" s="103"/>
      <c r="S701" s="104"/>
      <c r="T701" s="30">
        <f t="shared" si="563"/>
        <v>0</v>
      </c>
      <c r="U701" s="36">
        <f t="shared" si="564"/>
        <v>0</v>
      </c>
      <c r="V701" s="30"/>
      <c r="W701" s="38">
        <f t="shared" si="565"/>
        <v>5.6879999999999997</v>
      </c>
      <c r="X701" s="33">
        <f t="shared" si="566"/>
        <v>0</v>
      </c>
    </row>
    <row r="702" spans="1:24" ht="15.75" x14ac:dyDescent="0.25">
      <c r="A702" s="312"/>
      <c r="B702" s="220"/>
      <c r="C702" s="70"/>
      <c r="D702" s="71"/>
      <c r="E702" s="33">
        <f t="shared" si="557"/>
        <v>0</v>
      </c>
      <c r="F702" s="69"/>
      <c r="G702" s="70"/>
      <c r="H702" s="30">
        <f t="shared" si="558"/>
        <v>0</v>
      </c>
      <c r="I702" s="36">
        <f t="shared" si="559"/>
        <v>0</v>
      </c>
      <c r="J702" s="30"/>
      <c r="K702" s="38">
        <f t="shared" si="560"/>
        <v>5.6879999999999997</v>
      </c>
      <c r="L702" s="33">
        <f t="shared" si="561"/>
        <v>0</v>
      </c>
      <c r="N702" s="69"/>
      <c r="O702" s="70"/>
      <c r="P702" s="71"/>
      <c r="Q702" s="33">
        <f t="shared" si="562"/>
        <v>0</v>
      </c>
      <c r="R702" s="69"/>
      <c r="S702" s="70"/>
      <c r="T702" s="30">
        <f t="shared" si="563"/>
        <v>0</v>
      </c>
      <c r="U702" s="36">
        <f t="shared" si="564"/>
        <v>0</v>
      </c>
      <c r="V702" s="30"/>
      <c r="W702" s="38">
        <f t="shared" si="565"/>
        <v>5.6879999999999997</v>
      </c>
      <c r="X702" s="33">
        <f t="shared" si="566"/>
        <v>0</v>
      </c>
    </row>
    <row r="703" spans="1:24" ht="15.75" x14ac:dyDescent="0.25">
      <c r="A703" s="312"/>
      <c r="B703" s="230"/>
      <c r="C703" s="104"/>
      <c r="D703" s="105"/>
      <c r="E703" s="33">
        <f t="shared" si="557"/>
        <v>0</v>
      </c>
      <c r="F703" s="103"/>
      <c r="G703" s="104"/>
      <c r="H703" s="30">
        <f t="shared" si="558"/>
        <v>0</v>
      </c>
      <c r="I703" s="36">
        <f t="shared" si="559"/>
        <v>0</v>
      </c>
      <c r="J703" s="30"/>
      <c r="K703" s="38">
        <f t="shared" si="560"/>
        <v>5.6879999999999997</v>
      </c>
      <c r="L703" s="33">
        <f t="shared" si="561"/>
        <v>0</v>
      </c>
      <c r="N703" s="103"/>
      <c r="O703" s="104"/>
      <c r="P703" s="105"/>
      <c r="Q703" s="33">
        <f t="shared" si="562"/>
        <v>0</v>
      </c>
      <c r="R703" s="103"/>
      <c r="S703" s="104"/>
      <c r="T703" s="30">
        <f t="shared" si="563"/>
        <v>0</v>
      </c>
      <c r="U703" s="36">
        <f t="shared" si="564"/>
        <v>0</v>
      </c>
      <c r="V703" s="30"/>
      <c r="W703" s="38">
        <f t="shared" si="565"/>
        <v>5.6879999999999997</v>
      </c>
      <c r="X703" s="33">
        <f t="shared" si="566"/>
        <v>0</v>
      </c>
    </row>
    <row r="704" spans="1:24" ht="15.75" x14ac:dyDescent="0.25">
      <c r="A704" s="312"/>
      <c r="B704" s="220"/>
      <c r="C704" s="70"/>
      <c r="D704" s="71"/>
      <c r="E704" s="33">
        <f t="shared" si="557"/>
        <v>0</v>
      </c>
      <c r="F704" s="69"/>
      <c r="G704" s="70"/>
      <c r="H704" s="30">
        <f t="shared" si="558"/>
        <v>0</v>
      </c>
      <c r="I704" s="36">
        <f t="shared" si="559"/>
        <v>0</v>
      </c>
      <c r="J704" s="30"/>
      <c r="K704" s="38">
        <f t="shared" si="560"/>
        <v>5.6879999999999997</v>
      </c>
      <c r="L704" s="33">
        <f t="shared" si="561"/>
        <v>0</v>
      </c>
      <c r="N704" s="69"/>
      <c r="O704" s="70"/>
      <c r="P704" s="71"/>
      <c r="Q704" s="33">
        <f t="shared" si="562"/>
        <v>0</v>
      </c>
      <c r="R704" s="69"/>
      <c r="S704" s="70"/>
      <c r="T704" s="30">
        <f t="shared" si="563"/>
        <v>0</v>
      </c>
      <c r="U704" s="36">
        <f t="shared" si="564"/>
        <v>0</v>
      </c>
      <c r="V704" s="30"/>
      <c r="W704" s="38">
        <f t="shared" si="565"/>
        <v>5.6879999999999997</v>
      </c>
      <c r="X704" s="33">
        <f t="shared" si="566"/>
        <v>0</v>
      </c>
    </row>
    <row r="705" spans="1:24" ht="15.75" x14ac:dyDescent="0.25">
      <c r="A705" s="312"/>
      <c r="B705" s="230"/>
      <c r="C705" s="104"/>
      <c r="D705" s="105"/>
      <c r="E705" s="33">
        <f t="shared" si="557"/>
        <v>0</v>
      </c>
      <c r="F705" s="103"/>
      <c r="G705" s="104"/>
      <c r="H705" s="30">
        <f t="shared" si="558"/>
        <v>0</v>
      </c>
      <c r="I705" s="36">
        <f t="shared" si="559"/>
        <v>0</v>
      </c>
      <c r="J705" s="30"/>
      <c r="K705" s="38">
        <f t="shared" si="560"/>
        <v>5.6879999999999997</v>
      </c>
      <c r="L705" s="33">
        <f t="shared" si="561"/>
        <v>0</v>
      </c>
      <c r="N705" s="103"/>
      <c r="O705" s="104"/>
      <c r="P705" s="105"/>
      <c r="Q705" s="33">
        <f t="shared" si="562"/>
        <v>0</v>
      </c>
      <c r="R705" s="103"/>
      <c r="S705" s="104"/>
      <c r="T705" s="30">
        <f t="shared" si="563"/>
        <v>0</v>
      </c>
      <c r="U705" s="36">
        <f t="shared" si="564"/>
        <v>0</v>
      </c>
      <c r="V705" s="30"/>
      <c r="W705" s="38">
        <f t="shared" si="565"/>
        <v>5.6879999999999997</v>
      </c>
      <c r="X705" s="33">
        <f t="shared" si="566"/>
        <v>0</v>
      </c>
    </row>
    <row r="706" spans="1:24" ht="15.75" x14ac:dyDescent="0.25">
      <c r="A706" s="312"/>
      <c r="B706" s="220"/>
      <c r="C706" s="70"/>
      <c r="D706" s="71"/>
      <c r="E706" s="33">
        <f t="shared" si="557"/>
        <v>0</v>
      </c>
      <c r="F706" s="69"/>
      <c r="G706" s="70"/>
      <c r="H706" s="30">
        <f t="shared" si="558"/>
        <v>0</v>
      </c>
      <c r="I706" s="36">
        <f t="shared" si="559"/>
        <v>0</v>
      </c>
      <c r="J706" s="30"/>
      <c r="K706" s="38">
        <f t="shared" si="560"/>
        <v>5.6879999999999997</v>
      </c>
      <c r="L706" s="33">
        <f t="shared" si="561"/>
        <v>0</v>
      </c>
      <c r="N706" s="69"/>
      <c r="O706" s="70"/>
      <c r="P706" s="71"/>
      <c r="Q706" s="33">
        <f t="shared" si="562"/>
        <v>0</v>
      </c>
      <c r="R706" s="69"/>
      <c r="S706" s="70"/>
      <c r="T706" s="30">
        <f t="shared" si="563"/>
        <v>0</v>
      </c>
      <c r="U706" s="36">
        <f t="shared" si="564"/>
        <v>0</v>
      </c>
      <c r="V706" s="30"/>
      <c r="W706" s="38">
        <f t="shared" si="565"/>
        <v>5.6879999999999997</v>
      </c>
      <c r="X706" s="33">
        <f t="shared" si="566"/>
        <v>0</v>
      </c>
    </row>
    <row r="707" spans="1:24" ht="15.75" x14ac:dyDescent="0.25">
      <c r="A707" s="312"/>
      <c r="B707" s="230"/>
      <c r="C707" s="104"/>
      <c r="D707" s="105"/>
      <c r="E707" s="33">
        <f t="shared" si="557"/>
        <v>0</v>
      </c>
      <c r="F707" s="103"/>
      <c r="G707" s="104"/>
      <c r="H707" s="30">
        <f t="shared" si="558"/>
        <v>0</v>
      </c>
      <c r="I707" s="36">
        <f t="shared" si="559"/>
        <v>0</v>
      </c>
      <c r="J707" s="30"/>
      <c r="K707" s="38">
        <f t="shared" si="560"/>
        <v>5.6879999999999997</v>
      </c>
      <c r="L707" s="33">
        <f t="shared" si="561"/>
        <v>0</v>
      </c>
      <c r="N707" s="103"/>
      <c r="O707" s="104"/>
      <c r="P707" s="105"/>
      <c r="Q707" s="33">
        <f t="shared" si="562"/>
        <v>0</v>
      </c>
      <c r="R707" s="103"/>
      <c r="S707" s="104"/>
      <c r="T707" s="30">
        <f t="shared" si="563"/>
        <v>0</v>
      </c>
      <c r="U707" s="36">
        <f t="shared" si="564"/>
        <v>0</v>
      </c>
      <c r="V707" s="30"/>
      <c r="W707" s="38">
        <f t="shared" si="565"/>
        <v>5.6879999999999997</v>
      </c>
      <c r="X707" s="33">
        <f t="shared" si="566"/>
        <v>0</v>
      </c>
    </row>
    <row r="708" spans="1:24" ht="15.75" x14ac:dyDescent="0.25">
      <c r="A708" s="312"/>
      <c r="B708" s="220"/>
      <c r="C708" s="70"/>
      <c r="D708" s="71"/>
      <c r="E708" s="95">
        <f t="shared" si="557"/>
        <v>0</v>
      </c>
      <c r="F708" s="69"/>
      <c r="G708" s="70"/>
      <c r="H708" s="30">
        <f t="shared" si="558"/>
        <v>0</v>
      </c>
      <c r="I708" s="36">
        <f t="shared" si="559"/>
        <v>0</v>
      </c>
      <c r="J708" s="30"/>
      <c r="K708" s="38">
        <f t="shared" si="560"/>
        <v>5.6879999999999997</v>
      </c>
      <c r="L708" s="33">
        <f t="shared" si="561"/>
        <v>0</v>
      </c>
      <c r="N708" s="69"/>
      <c r="O708" s="70"/>
      <c r="P708" s="71"/>
      <c r="Q708" s="95">
        <f t="shared" si="562"/>
        <v>0</v>
      </c>
      <c r="R708" s="69"/>
      <c r="S708" s="70"/>
      <c r="T708" s="30">
        <f t="shared" si="563"/>
        <v>0</v>
      </c>
      <c r="U708" s="36">
        <f t="shared" si="564"/>
        <v>0</v>
      </c>
      <c r="V708" s="30"/>
      <c r="W708" s="38">
        <f t="shared" si="565"/>
        <v>5.6879999999999997</v>
      </c>
      <c r="X708" s="33">
        <f t="shared" si="566"/>
        <v>0</v>
      </c>
    </row>
    <row r="709" spans="1:24" x14ac:dyDescent="0.25">
      <c r="A709" s="312"/>
      <c r="B709" s="214" t="s">
        <v>97</v>
      </c>
      <c r="C709" s="22"/>
      <c r="D709" s="22"/>
      <c r="E709" s="23"/>
      <c r="F709" s="24"/>
      <c r="G709" s="22"/>
      <c r="H709" s="22"/>
      <c r="I709" s="22"/>
      <c r="J709" s="22"/>
      <c r="K709" s="22"/>
      <c r="L709" s="23"/>
      <c r="N709" s="194" t="s">
        <v>97</v>
      </c>
      <c r="O709" s="25"/>
      <c r="P709" s="25"/>
      <c r="Q709" s="26"/>
      <c r="R709" s="27"/>
      <c r="S709" s="25"/>
      <c r="T709" s="25"/>
      <c r="U709" s="25"/>
      <c r="V709" s="25"/>
      <c r="W709" s="25"/>
      <c r="X709" s="26"/>
    </row>
    <row r="710" spans="1:24" ht="15.75" x14ac:dyDescent="0.25">
      <c r="A710" s="312"/>
      <c r="B710" s="267" t="s">
        <v>178</v>
      </c>
      <c r="C710" s="107">
        <f>Production_Revenue!K41</f>
        <v>880</v>
      </c>
      <c r="D710" s="108">
        <v>0.01</v>
      </c>
      <c r="E710" s="101">
        <f t="shared" ref="E710:E712" si="567">D710*C710</f>
        <v>8.8000000000000007</v>
      </c>
      <c r="F710" s="109" t="s">
        <v>51</v>
      </c>
      <c r="G710" s="107"/>
      <c r="H710" s="30">
        <f t="shared" ref="H710:H712" si="568">$AB$7</f>
        <v>0</v>
      </c>
      <c r="I710" s="36">
        <f t="shared" ref="I710:I712" si="569">H710*G710</f>
        <v>0</v>
      </c>
      <c r="J710" s="30"/>
      <c r="K710" s="38">
        <f t="shared" ref="K710:K712" si="570">$AB$8</f>
        <v>5.6879999999999997</v>
      </c>
      <c r="L710" s="33">
        <f t="shared" ref="L710:L712" si="571">J710*K710</f>
        <v>0</v>
      </c>
      <c r="N710" s="267" t="s">
        <v>178</v>
      </c>
      <c r="O710" s="107">
        <f>Production_Revenue!K42</f>
        <v>880</v>
      </c>
      <c r="P710" s="108">
        <v>0.01</v>
      </c>
      <c r="Q710" s="101">
        <f t="shared" ref="Q710:Q712" si="572">P710*O710</f>
        <v>8.8000000000000007</v>
      </c>
      <c r="R710" s="231" t="s">
        <v>98</v>
      </c>
      <c r="S710" s="107"/>
      <c r="T710" s="30">
        <f t="shared" ref="T710:T712" si="573">$AB$7</f>
        <v>0</v>
      </c>
      <c r="U710" s="36">
        <f t="shared" ref="U710:U712" si="574">T710*S710</f>
        <v>0</v>
      </c>
      <c r="V710" s="30"/>
      <c r="W710" s="38">
        <f t="shared" ref="W710:W712" si="575">$AB$8</f>
        <v>5.6879999999999997</v>
      </c>
      <c r="X710" s="33">
        <f t="shared" ref="X710:X712" si="576">V710*W710</f>
        <v>0</v>
      </c>
    </row>
    <row r="711" spans="1:24" ht="15.75" x14ac:dyDescent="0.25">
      <c r="A711" s="312"/>
      <c r="B711" s="232" t="s">
        <v>99</v>
      </c>
      <c r="C711" s="70"/>
      <c r="D711" s="71"/>
      <c r="E711" s="33">
        <f t="shared" si="567"/>
        <v>0</v>
      </c>
      <c r="F711" s="69"/>
      <c r="G711" s="70"/>
      <c r="H711" s="30">
        <f t="shared" si="568"/>
        <v>0</v>
      </c>
      <c r="I711" s="36">
        <f t="shared" si="569"/>
        <v>0</v>
      </c>
      <c r="J711" s="30"/>
      <c r="K711" s="38">
        <f t="shared" si="570"/>
        <v>5.6879999999999997</v>
      </c>
      <c r="L711" s="33">
        <f t="shared" si="571"/>
        <v>0</v>
      </c>
      <c r="N711" s="232" t="s">
        <v>99</v>
      </c>
      <c r="O711" s="70"/>
      <c r="P711" s="71"/>
      <c r="Q711" s="33">
        <f t="shared" si="572"/>
        <v>0</v>
      </c>
      <c r="R711" s="232" t="s">
        <v>99</v>
      </c>
      <c r="S711" s="70"/>
      <c r="T711" s="30">
        <f t="shared" si="573"/>
        <v>0</v>
      </c>
      <c r="U711" s="36">
        <f t="shared" si="574"/>
        <v>0</v>
      </c>
      <c r="V711" s="30"/>
      <c r="W711" s="38">
        <f t="shared" si="575"/>
        <v>5.6879999999999997</v>
      </c>
      <c r="X711" s="33">
        <f t="shared" si="576"/>
        <v>0</v>
      </c>
    </row>
    <row r="712" spans="1:24" ht="30" x14ac:dyDescent="0.25">
      <c r="A712" s="312"/>
      <c r="B712" s="233" t="s">
        <v>100</v>
      </c>
      <c r="C712" s="104"/>
      <c r="D712" s="105"/>
      <c r="E712" s="33">
        <f t="shared" si="567"/>
        <v>0</v>
      </c>
      <c r="F712" s="110" t="s">
        <v>52</v>
      </c>
      <c r="G712" s="52"/>
      <c r="H712" s="30">
        <f t="shared" si="568"/>
        <v>0</v>
      </c>
      <c r="I712" s="36">
        <f t="shared" si="569"/>
        <v>0</v>
      </c>
      <c r="J712" s="30"/>
      <c r="K712" s="38">
        <f t="shared" si="570"/>
        <v>5.6879999999999997</v>
      </c>
      <c r="L712" s="33">
        <f t="shared" si="571"/>
        <v>0</v>
      </c>
      <c r="N712" s="233" t="s">
        <v>100</v>
      </c>
      <c r="O712" s="104"/>
      <c r="P712" s="105"/>
      <c r="Q712" s="33">
        <f t="shared" si="572"/>
        <v>0</v>
      </c>
      <c r="R712" s="233" t="s">
        <v>100</v>
      </c>
      <c r="S712" s="52"/>
      <c r="T712" s="30">
        <f t="shared" si="573"/>
        <v>0</v>
      </c>
      <c r="U712" s="36">
        <f t="shared" si="574"/>
        <v>0</v>
      </c>
      <c r="V712" s="30"/>
      <c r="W712" s="38">
        <f t="shared" si="575"/>
        <v>5.6879999999999997</v>
      </c>
      <c r="X712" s="33">
        <f t="shared" si="576"/>
        <v>0</v>
      </c>
    </row>
    <row r="713" spans="1:24" ht="15.75" thickBot="1" x14ac:dyDescent="0.3">
      <c r="A713" s="312"/>
      <c r="B713" s="111" t="s">
        <v>41</v>
      </c>
      <c r="C713" s="112"/>
      <c r="D713" s="112"/>
      <c r="E713" s="114">
        <f>SUM(E677:E692,E694:E708,E710:E712)</f>
        <v>94.12</v>
      </c>
      <c r="F713" s="116" t="s">
        <v>41</v>
      </c>
      <c r="G713" s="112">
        <f>SUM(G677:G712)</f>
        <v>0</v>
      </c>
      <c r="H713" s="112"/>
      <c r="I713" s="114">
        <f>SUM(I677:I692,I694:I708,I710:I712)</f>
        <v>0</v>
      </c>
      <c r="J713" s="112">
        <f>SUM(J677:J712)</f>
        <v>9</v>
      </c>
      <c r="K713" s="118"/>
      <c r="L713" s="114">
        <f>SUM(L677:L692,L694:L708,L710:L712)</f>
        <v>51.192</v>
      </c>
      <c r="N713" s="119" t="s">
        <v>41</v>
      </c>
      <c r="O713" s="120"/>
      <c r="P713" s="120"/>
      <c r="Q713" s="121">
        <f>SUM(Q677:Q692,Q694:Q708,Q710:Q712)</f>
        <v>8.8000000000000007</v>
      </c>
      <c r="R713" s="122" t="s">
        <v>41</v>
      </c>
      <c r="S713" s="120">
        <f>SUM(S677:S712)</f>
        <v>0</v>
      </c>
      <c r="T713" s="120"/>
      <c r="U713" s="121">
        <f>SUM(U677:U692,U694:U708,U710:U712)</f>
        <v>0</v>
      </c>
      <c r="V713" s="120">
        <f>SUM(V677:V712)</f>
        <v>0</v>
      </c>
      <c r="W713" s="123"/>
      <c r="X713" s="121">
        <f>SUM(X677:X692,X694:X708,X710:X712)</f>
        <v>0</v>
      </c>
    </row>
    <row r="714" spans="1:24" x14ac:dyDescent="0.25">
      <c r="A714" s="313"/>
      <c r="B714" s="125"/>
      <c r="C714" s="125"/>
      <c r="D714" s="125"/>
      <c r="E714" s="125"/>
      <c r="F714" s="125"/>
      <c r="G714" s="125"/>
      <c r="H714" s="125"/>
      <c r="I714" s="125"/>
      <c r="J714" s="125"/>
      <c r="K714" s="125"/>
      <c r="L714" s="125"/>
      <c r="N714" s="85"/>
      <c r="O714" s="85"/>
      <c r="P714" s="85"/>
      <c r="Q714" s="85"/>
      <c r="R714" s="85"/>
      <c r="S714" s="85"/>
      <c r="T714" s="85"/>
      <c r="U714" s="85"/>
      <c r="V714" s="85"/>
      <c r="W714" s="85"/>
      <c r="X714" s="85"/>
    </row>
    <row r="715" spans="1:24" ht="15.75" thickBot="1" x14ac:dyDescent="0.3"/>
    <row r="716" spans="1:24" ht="15" customHeight="1" x14ac:dyDescent="0.25">
      <c r="A716" s="311" t="s">
        <v>142</v>
      </c>
      <c r="B716" s="314" t="s">
        <v>123</v>
      </c>
      <c r="C716" s="316" t="s">
        <v>157</v>
      </c>
      <c r="D716" s="317"/>
      <c r="E716" s="318"/>
      <c r="F716" s="319" t="s">
        <v>124</v>
      </c>
      <c r="G716" s="324" t="s">
        <v>20</v>
      </c>
      <c r="H716" s="322"/>
      <c r="I716" s="322"/>
      <c r="J716" s="322"/>
      <c r="K716" s="322"/>
      <c r="L716" s="323"/>
      <c r="N716" s="325" t="s">
        <v>123</v>
      </c>
      <c r="O716" s="327" t="s">
        <v>19</v>
      </c>
      <c r="P716" s="322"/>
      <c r="Q716" s="323"/>
      <c r="R716" s="325" t="s">
        <v>124</v>
      </c>
      <c r="S716" s="321" t="s">
        <v>20</v>
      </c>
      <c r="T716" s="322"/>
      <c r="U716" s="322"/>
      <c r="V716" s="322"/>
      <c r="W716" s="322"/>
      <c r="X716" s="323"/>
    </row>
    <row r="717" spans="1:24" ht="30" x14ac:dyDescent="0.25">
      <c r="A717" s="312"/>
      <c r="B717" s="315"/>
      <c r="C717" s="212" t="s">
        <v>23</v>
      </c>
      <c r="D717" s="254" t="s">
        <v>155</v>
      </c>
      <c r="E717" s="213" t="s">
        <v>24</v>
      </c>
      <c r="F717" s="320"/>
      <c r="G717" s="239" t="s">
        <v>156</v>
      </c>
      <c r="H717" s="239" t="s">
        <v>102</v>
      </c>
      <c r="I717" s="239" t="s">
        <v>103</v>
      </c>
      <c r="J717" s="13" t="s">
        <v>27</v>
      </c>
      <c r="K717" s="16" t="s">
        <v>28</v>
      </c>
      <c r="L717" s="240" t="s">
        <v>104</v>
      </c>
      <c r="N717" s="326"/>
      <c r="O717" s="17" t="s">
        <v>23</v>
      </c>
      <c r="P717" s="239" t="s">
        <v>155</v>
      </c>
      <c r="Q717" s="19" t="s">
        <v>24</v>
      </c>
      <c r="R717" s="326"/>
      <c r="S717" s="239" t="s">
        <v>156</v>
      </c>
      <c r="T717" s="17" t="s">
        <v>26</v>
      </c>
      <c r="U717" s="239" t="s">
        <v>103</v>
      </c>
      <c r="V717" s="13" t="s">
        <v>27</v>
      </c>
      <c r="W717" s="16" t="s">
        <v>28</v>
      </c>
      <c r="X717" s="240" t="s">
        <v>104</v>
      </c>
    </row>
    <row r="718" spans="1:24" x14ac:dyDescent="0.25">
      <c r="A718" s="312"/>
      <c r="B718" s="24" t="s">
        <v>53</v>
      </c>
      <c r="C718" s="22"/>
      <c r="D718" s="22"/>
      <c r="E718" s="23"/>
      <c r="F718" s="24"/>
      <c r="G718" s="22"/>
      <c r="H718" s="22"/>
      <c r="I718" s="22"/>
      <c r="J718" s="22"/>
      <c r="K718" s="22"/>
      <c r="L718" s="23"/>
      <c r="N718" s="194" t="s">
        <v>95</v>
      </c>
      <c r="O718" s="25"/>
      <c r="P718" s="25"/>
      <c r="Q718" s="26"/>
      <c r="R718" s="27"/>
      <c r="S718" s="25"/>
      <c r="T718" s="25"/>
      <c r="U718" s="25"/>
      <c r="V718" s="25"/>
      <c r="W718" s="25"/>
      <c r="X718" s="26"/>
    </row>
    <row r="719" spans="1:24" ht="15.75" x14ac:dyDescent="0.25">
      <c r="A719" s="312"/>
      <c r="B719" s="124" t="s">
        <v>54</v>
      </c>
      <c r="C719" s="30"/>
      <c r="D719" s="31"/>
      <c r="E719" s="33">
        <f t="shared" ref="E719:E723" si="577">D719*C719</f>
        <v>0</v>
      </c>
      <c r="F719" s="34" t="s">
        <v>55</v>
      </c>
      <c r="G719" s="30"/>
      <c r="H719" s="30">
        <f t="shared" ref="H719:H734" si="578">$AB$7</f>
        <v>0</v>
      </c>
      <c r="I719" s="36">
        <f t="shared" ref="I719:I734" si="579">H719*G719</f>
        <v>0</v>
      </c>
      <c r="J719" s="30"/>
      <c r="K719" s="38">
        <f t="shared" ref="K719:K734" si="580">$AB$8</f>
        <v>5.6879999999999997</v>
      </c>
      <c r="L719" s="33">
        <f t="shared" ref="L719:L734" si="581">J719*K719</f>
        <v>0</v>
      </c>
      <c r="N719" s="228" t="s">
        <v>93</v>
      </c>
      <c r="O719" s="30"/>
      <c r="P719" s="31"/>
      <c r="Q719" s="33">
        <f t="shared" ref="Q719:Q723" si="582">P719*O719</f>
        <v>0</v>
      </c>
      <c r="R719" s="228" t="s">
        <v>93</v>
      </c>
      <c r="S719" s="30"/>
      <c r="T719" s="30">
        <f t="shared" ref="T719:T734" si="583">$AB$7</f>
        <v>0</v>
      </c>
      <c r="U719" s="36">
        <f t="shared" ref="U719:U734" si="584">T719*S719</f>
        <v>0</v>
      </c>
      <c r="V719" s="30"/>
      <c r="W719" s="38">
        <f t="shared" ref="W719:W734" si="585">$AB$8</f>
        <v>5.6879999999999997</v>
      </c>
      <c r="X719" s="33">
        <f t="shared" ref="X719:X734" si="586">V719*W719</f>
        <v>0</v>
      </c>
    </row>
    <row r="720" spans="1:24" ht="15.75" x14ac:dyDescent="0.25">
      <c r="A720" s="312"/>
      <c r="B720" s="102"/>
      <c r="C720" s="52"/>
      <c r="D720" s="53"/>
      <c r="E720" s="33">
        <f t="shared" si="577"/>
        <v>0</v>
      </c>
      <c r="F720" s="54"/>
      <c r="G720" s="52"/>
      <c r="H720" s="30">
        <f t="shared" si="578"/>
        <v>0</v>
      </c>
      <c r="I720" s="36">
        <f t="shared" si="579"/>
        <v>0</v>
      </c>
      <c r="J720" s="30"/>
      <c r="K720" s="38">
        <f t="shared" si="580"/>
        <v>5.6879999999999997</v>
      </c>
      <c r="L720" s="33">
        <f t="shared" si="581"/>
        <v>0</v>
      </c>
      <c r="N720" s="218" t="s">
        <v>42</v>
      </c>
      <c r="O720" s="52"/>
      <c r="P720" s="53"/>
      <c r="Q720" s="33">
        <f t="shared" si="582"/>
        <v>0</v>
      </c>
      <c r="R720" s="218" t="s">
        <v>42</v>
      </c>
      <c r="S720" s="52"/>
      <c r="T720" s="30">
        <f t="shared" si="583"/>
        <v>0</v>
      </c>
      <c r="U720" s="36">
        <f t="shared" si="584"/>
        <v>0</v>
      </c>
      <c r="V720" s="30"/>
      <c r="W720" s="38">
        <f t="shared" si="585"/>
        <v>5.6879999999999997</v>
      </c>
      <c r="X720" s="33">
        <f t="shared" si="586"/>
        <v>0</v>
      </c>
    </row>
    <row r="721" spans="1:24" ht="15.75" x14ac:dyDescent="0.25">
      <c r="A721" s="312"/>
      <c r="B721" s="124" t="s">
        <v>56</v>
      </c>
      <c r="C721" s="30"/>
      <c r="D721" s="31"/>
      <c r="E721" s="33">
        <f t="shared" si="577"/>
        <v>0</v>
      </c>
      <c r="F721" s="34"/>
      <c r="G721" s="30"/>
      <c r="H721" s="30">
        <f t="shared" si="578"/>
        <v>0</v>
      </c>
      <c r="I721" s="36">
        <f t="shared" si="579"/>
        <v>0</v>
      </c>
      <c r="J721" s="30"/>
      <c r="K721" s="38">
        <f t="shared" si="580"/>
        <v>5.6879999999999997</v>
      </c>
      <c r="L721" s="33">
        <f t="shared" si="581"/>
        <v>0</v>
      </c>
      <c r="N721" s="219" t="s">
        <v>44</v>
      </c>
      <c r="O721" s="30"/>
      <c r="P721" s="31"/>
      <c r="Q721" s="33">
        <f t="shared" si="582"/>
        <v>0</v>
      </c>
      <c r="R721" s="219" t="s">
        <v>44</v>
      </c>
      <c r="S721" s="30"/>
      <c r="T721" s="30">
        <f t="shared" si="583"/>
        <v>0</v>
      </c>
      <c r="U721" s="36">
        <f t="shared" si="584"/>
        <v>0</v>
      </c>
      <c r="V721" s="30"/>
      <c r="W721" s="38">
        <f t="shared" si="585"/>
        <v>5.6879999999999997</v>
      </c>
      <c r="X721" s="33">
        <f t="shared" si="586"/>
        <v>0</v>
      </c>
    </row>
    <row r="722" spans="1:24" ht="15.75" x14ac:dyDescent="0.25">
      <c r="A722" s="312"/>
      <c r="B722" s="69"/>
      <c r="C722" s="70"/>
      <c r="D722" s="71"/>
      <c r="E722" s="33">
        <f t="shared" si="577"/>
        <v>0</v>
      </c>
      <c r="F722" s="69"/>
      <c r="G722" s="70"/>
      <c r="H722" s="30">
        <f t="shared" si="578"/>
        <v>0</v>
      </c>
      <c r="I722" s="36">
        <f t="shared" si="579"/>
        <v>0</v>
      </c>
      <c r="J722" s="30"/>
      <c r="K722" s="38">
        <f t="shared" si="580"/>
        <v>5.6879999999999997</v>
      </c>
      <c r="L722" s="33">
        <f t="shared" si="581"/>
        <v>0</v>
      </c>
      <c r="N722" s="220"/>
      <c r="O722" s="70"/>
      <c r="P722" s="71"/>
      <c r="Q722" s="33">
        <f t="shared" si="582"/>
        <v>0</v>
      </c>
      <c r="R722" s="220"/>
      <c r="S722" s="70"/>
      <c r="T722" s="30">
        <f t="shared" si="583"/>
        <v>0</v>
      </c>
      <c r="U722" s="36">
        <f t="shared" si="584"/>
        <v>0</v>
      </c>
      <c r="V722" s="30"/>
      <c r="W722" s="38">
        <f t="shared" si="585"/>
        <v>5.6879999999999997</v>
      </c>
      <c r="X722" s="33">
        <f t="shared" si="586"/>
        <v>0</v>
      </c>
    </row>
    <row r="723" spans="1:24" ht="15.75" x14ac:dyDescent="0.25">
      <c r="A723" s="312"/>
      <c r="B723" s="79" t="s">
        <v>57</v>
      </c>
      <c r="C723" s="30"/>
      <c r="D723" s="31"/>
      <c r="E723" s="33">
        <f t="shared" si="577"/>
        <v>0</v>
      </c>
      <c r="F723" s="80"/>
      <c r="G723" s="30"/>
      <c r="H723" s="30">
        <f t="shared" si="578"/>
        <v>0</v>
      </c>
      <c r="I723" s="36">
        <f t="shared" si="579"/>
        <v>0</v>
      </c>
      <c r="J723" s="30"/>
      <c r="K723" s="38">
        <f t="shared" si="580"/>
        <v>5.6879999999999997</v>
      </c>
      <c r="L723" s="33">
        <f t="shared" si="581"/>
        <v>0</v>
      </c>
      <c r="N723" s="221" t="s">
        <v>46</v>
      </c>
      <c r="O723" s="30"/>
      <c r="P723" s="31"/>
      <c r="Q723" s="33">
        <f t="shared" si="582"/>
        <v>0</v>
      </c>
      <c r="R723" s="221" t="s">
        <v>46</v>
      </c>
      <c r="S723" s="30"/>
      <c r="T723" s="30">
        <f t="shared" si="583"/>
        <v>0</v>
      </c>
      <c r="U723" s="36">
        <f t="shared" si="584"/>
        <v>0</v>
      </c>
      <c r="V723" s="30"/>
      <c r="W723" s="38">
        <f t="shared" si="585"/>
        <v>5.6879999999999997</v>
      </c>
      <c r="X723" s="33">
        <f t="shared" si="586"/>
        <v>0</v>
      </c>
    </row>
    <row r="724" spans="1:24" ht="15.75" x14ac:dyDescent="0.25">
      <c r="A724" s="312"/>
      <c r="B724" s="69"/>
      <c r="C724" s="70"/>
      <c r="D724" s="71"/>
      <c r="E724" s="33"/>
      <c r="F724" s="69"/>
      <c r="G724" s="70"/>
      <c r="H724" s="30">
        <f t="shared" si="578"/>
        <v>0</v>
      </c>
      <c r="I724" s="36">
        <f t="shared" si="579"/>
        <v>0</v>
      </c>
      <c r="J724" s="30"/>
      <c r="K724" s="38">
        <f t="shared" si="580"/>
        <v>5.6879999999999997</v>
      </c>
      <c r="L724" s="33">
        <f t="shared" si="581"/>
        <v>0</v>
      </c>
      <c r="N724" s="220"/>
      <c r="O724" s="70"/>
      <c r="P724" s="71"/>
      <c r="Q724" s="33"/>
      <c r="R724" s="69"/>
      <c r="S724" s="70"/>
      <c r="T724" s="30">
        <f t="shared" si="583"/>
        <v>0</v>
      </c>
      <c r="U724" s="36">
        <f t="shared" si="584"/>
        <v>0</v>
      </c>
      <c r="V724" s="30"/>
      <c r="W724" s="38">
        <f t="shared" si="585"/>
        <v>5.6879999999999997</v>
      </c>
      <c r="X724" s="33">
        <f t="shared" si="586"/>
        <v>0</v>
      </c>
    </row>
    <row r="725" spans="1:24" ht="15.75" x14ac:dyDescent="0.25">
      <c r="A725" s="312"/>
      <c r="B725" s="79"/>
      <c r="C725" s="30"/>
      <c r="D725" s="31"/>
      <c r="E725" s="33"/>
      <c r="F725" s="80"/>
      <c r="G725" s="30"/>
      <c r="H725" s="30">
        <f t="shared" si="578"/>
        <v>0</v>
      </c>
      <c r="I725" s="36">
        <f t="shared" si="579"/>
        <v>0</v>
      </c>
      <c r="J725" s="30"/>
      <c r="K725" s="38">
        <f t="shared" si="580"/>
        <v>5.6879999999999997</v>
      </c>
      <c r="L725" s="33">
        <f t="shared" si="581"/>
        <v>0</v>
      </c>
      <c r="N725" s="79"/>
      <c r="O725" s="30"/>
      <c r="P725" s="31"/>
      <c r="Q725" s="33"/>
      <c r="R725" s="80"/>
      <c r="S725" s="30"/>
      <c r="T725" s="30">
        <f t="shared" si="583"/>
        <v>0</v>
      </c>
      <c r="U725" s="36">
        <f t="shared" si="584"/>
        <v>0</v>
      </c>
      <c r="V725" s="30"/>
      <c r="W725" s="38">
        <f t="shared" si="585"/>
        <v>5.6879999999999997</v>
      </c>
      <c r="X725" s="33">
        <f t="shared" si="586"/>
        <v>0</v>
      </c>
    </row>
    <row r="726" spans="1:24" ht="15.75" x14ac:dyDescent="0.25">
      <c r="A726" s="312"/>
      <c r="B726" s="69"/>
      <c r="C726" s="70"/>
      <c r="D726" s="71"/>
      <c r="E726" s="33"/>
      <c r="F726" s="69"/>
      <c r="G726" s="70"/>
      <c r="H726" s="30">
        <f t="shared" si="578"/>
        <v>0</v>
      </c>
      <c r="I726" s="36">
        <f t="shared" si="579"/>
        <v>0</v>
      </c>
      <c r="J726" s="30"/>
      <c r="K726" s="38">
        <f t="shared" si="580"/>
        <v>5.6879999999999997</v>
      </c>
      <c r="L726" s="33">
        <f t="shared" si="581"/>
        <v>0</v>
      </c>
      <c r="N726" s="69"/>
      <c r="O726" s="70"/>
      <c r="P726" s="71"/>
      <c r="Q726" s="33"/>
      <c r="R726" s="69"/>
      <c r="S726" s="70"/>
      <c r="T726" s="30">
        <f t="shared" si="583"/>
        <v>0</v>
      </c>
      <c r="U726" s="36">
        <f t="shared" si="584"/>
        <v>0</v>
      </c>
      <c r="V726" s="30"/>
      <c r="W726" s="38">
        <f t="shared" si="585"/>
        <v>5.6879999999999997</v>
      </c>
      <c r="X726" s="33">
        <f t="shared" si="586"/>
        <v>0</v>
      </c>
    </row>
    <row r="727" spans="1:24" ht="15.75" x14ac:dyDescent="0.25">
      <c r="A727" s="312"/>
      <c r="B727" s="79"/>
      <c r="C727" s="30"/>
      <c r="D727" s="31"/>
      <c r="E727" s="33"/>
      <c r="F727" s="80"/>
      <c r="G727" s="30"/>
      <c r="H727" s="30">
        <f t="shared" si="578"/>
        <v>0</v>
      </c>
      <c r="I727" s="36">
        <f t="shared" si="579"/>
        <v>0</v>
      </c>
      <c r="J727" s="30"/>
      <c r="K727" s="38">
        <f t="shared" si="580"/>
        <v>5.6879999999999997</v>
      </c>
      <c r="L727" s="33">
        <f t="shared" si="581"/>
        <v>0</v>
      </c>
      <c r="N727" s="79"/>
      <c r="O727" s="30"/>
      <c r="P727" s="31"/>
      <c r="Q727" s="33"/>
      <c r="R727" s="80"/>
      <c r="S727" s="30"/>
      <c r="T727" s="30">
        <f t="shared" si="583"/>
        <v>0</v>
      </c>
      <c r="U727" s="36">
        <f t="shared" si="584"/>
        <v>0</v>
      </c>
      <c r="V727" s="30"/>
      <c r="W727" s="38">
        <f t="shared" si="585"/>
        <v>5.6879999999999997</v>
      </c>
      <c r="X727" s="33">
        <f t="shared" si="586"/>
        <v>0</v>
      </c>
    </row>
    <row r="728" spans="1:24" ht="15.75" x14ac:dyDescent="0.25">
      <c r="A728" s="312"/>
      <c r="B728" s="69"/>
      <c r="C728" s="70"/>
      <c r="D728" s="71"/>
      <c r="E728" s="33"/>
      <c r="F728" s="69"/>
      <c r="G728" s="70"/>
      <c r="H728" s="30">
        <f t="shared" si="578"/>
        <v>0</v>
      </c>
      <c r="I728" s="36">
        <f t="shared" si="579"/>
        <v>0</v>
      </c>
      <c r="J728" s="30"/>
      <c r="K728" s="38">
        <f t="shared" si="580"/>
        <v>5.6879999999999997</v>
      </c>
      <c r="L728" s="33">
        <f t="shared" si="581"/>
        <v>0</v>
      </c>
      <c r="N728" s="69"/>
      <c r="O728" s="70"/>
      <c r="P728" s="71"/>
      <c r="Q728" s="33"/>
      <c r="R728" s="69"/>
      <c r="S728" s="70"/>
      <c r="T728" s="30">
        <f t="shared" si="583"/>
        <v>0</v>
      </c>
      <c r="U728" s="36">
        <f t="shared" si="584"/>
        <v>0</v>
      </c>
      <c r="V728" s="30"/>
      <c r="W728" s="38">
        <f t="shared" si="585"/>
        <v>5.6879999999999997</v>
      </c>
      <c r="X728" s="33">
        <f t="shared" si="586"/>
        <v>0</v>
      </c>
    </row>
    <row r="729" spans="1:24" ht="15.75" x14ac:dyDescent="0.25">
      <c r="A729" s="312"/>
      <c r="B729" s="81"/>
      <c r="C729" s="30"/>
      <c r="D729" s="31"/>
      <c r="E729" s="33">
        <f t="shared" ref="E729:E734" si="587">D729*C729</f>
        <v>0</v>
      </c>
      <c r="F729" s="81"/>
      <c r="G729" s="30"/>
      <c r="H729" s="30">
        <f t="shared" si="578"/>
        <v>0</v>
      </c>
      <c r="I729" s="36">
        <f t="shared" si="579"/>
        <v>0</v>
      </c>
      <c r="J729" s="30"/>
      <c r="K729" s="38">
        <f t="shared" si="580"/>
        <v>5.6879999999999997</v>
      </c>
      <c r="L729" s="33">
        <f t="shared" si="581"/>
        <v>0</v>
      </c>
      <c r="N729" s="81"/>
      <c r="O729" s="30"/>
      <c r="P729" s="31"/>
      <c r="Q729" s="33">
        <f t="shared" ref="Q729:Q734" si="588">P729*O729</f>
        <v>0</v>
      </c>
      <c r="R729" s="81"/>
      <c r="S729" s="30"/>
      <c r="T729" s="30">
        <f t="shared" si="583"/>
        <v>0</v>
      </c>
      <c r="U729" s="36">
        <f t="shared" si="584"/>
        <v>0</v>
      </c>
      <c r="V729" s="30"/>
      <c r="W729" s="38">
        <f t="shared" si="585"/>
        <v>5.6879999999999997</v>
      </c>
      <c r="X729" s="33">
        <f t="shared" si="586"/>
        <v>0</v>
      </c>
    </row>
    <row r="730" spans="1:24" ht="15.75" x14ac:dyDescent="0.25">
      <c r="A730" s="312"/>
      <c r="B730" s="69"/>
      <c r="C730" s="70"/>
      <c r="D730" s="71"/>
      <c r="E730" s="33">
        <f t="shared" si="587"/>
        <v>0</v>
      </c>
      <c r="F730" s="69"/>
      <c r="G730" s="70"/>
      <c r="H730" s="30">
        <f t="shared" si="578"/>
        <v>0</v>
      </c>
      <c r="I730" s="36">
        <f t="shared" si="579"/>
        <v>0</v>
      </c>
      <c r="J730" s="30"/>
      <c r="K730" s="38">
        <f t="shared" si="580"/>
        <v>5.6879999999999997</v>
      </c>
      <c r="L730" s="33">
        <f t="shared" si="581"/>
        <v>0</v>
      </c>
      <c r="N730" s="69"/>
      <c r="O730" s="70"/>
      <c r="P730" s="71"/>
      <c r="Q730" s="33">
        <f t="shared" si="588"/>
        <v>0</v>
      </c>
      <c r="R730" s="69"/>
      <c r="S730" s="70"/>
      <c r="T730" s="30">
        <f t="shared" si="583"/>
        <v>0</v>
      </c>
      <c r="U730" s="36">
        <f t="shared" si="584"/>
        <v>0</v>
      </c>
      <c r="V730" s="30"/>
      <c r="W730" s="38">
        <f t="shared" si="585"/>
        <v>5.6879999999999997</v>
      </c>
      <c r="X730" s="33">
        <f t="shared" si="586"/>
        <v>0</v>
      </c>
    </row>
    <row r="731" spans="1:24" ht="15.75" x14ac:dyDescent="0.25">
      <c r="A731" s="312"/>
      <c r="B731" s="81"/>
      <c r="C731" s="30"/>
      <c r="D731" s="31"/>
      <c r="E731" s="33">
        <f t="shared" si="587"/>
        <v>0</v>
      </c>
      <c r="F731" s="81"/>
      <c r="G731" s="30"/>
      <c r="H731" s="30">
        <f t="shared" si="578"/>
        <v>0</v>
      </c>
      <c r="I731" s="36">
        <f t="shared" si="579"/>
        <v>0</v>
      </c>
      <c r="J731" s="30"/>
      <c r="K731" s="38">
        <f t="shared" si="580"/>
        <v>5.6879999999999997</v>
      </c>
      <c r="L731" s="33">
        <f t="shared" si="581"/>
        <v>0</v>
      </c>
      <c r="N731" s="81"/>
      <c r="O731" s="30"/>
      <c r="P731" s="31"/>
      <c r="Q731" s="33">
        <f t="shared" si="588"/>
        <v>0</v>
      </c>
      <c r="R731" s="81"/>
      <c r="S731" s="30"/>
      <c r="T731" s="30">
        <f t="shared" si="583"/>
        <v>0</v>
      </c>
      <c r="U731" s="36">
        <f t="shared" si="584"/>
        <v>0</v>
      </c>
      <c r="V731" s="30"/>
      <c r="W731" s="38">
        <f t="shared" si="585"/>
        <v>5.6879999999999997</v>
      </c>
      <c r="X731" s="33">
        <f t="shared" si="586"/>
        <v>0</v>
      </c>
    </row>
    <row r="732" spans="1:24" ht="15.75" x14ac:dyDescent="0.25">
      <c r="A732" s="312"/>
      <c r="B732" s="69"/>
      <c r="C732" s="70"/>
      <c r="D732" s="71"/>
      <c r="E732" s="33">
        <f t="shared" si="587"/>
        <v>0</v>
      </c>
      <c r="F732" s="88"/>
      <c r="G732" s="52"/>
      <c r="H732" s="30">
        <f t="shared" si="578"/>
        <v>0</v>
      </c>
      <c r="I732" s="36">
        <f t="shared" si="579"/>
        <v>0</v>
      </c>
      <c r="J732" s="30"/>
      <c r="K732" s="38">
        <f t="shared" si="580"/>
        <v>5.6879999999999997</v>
      </c>
      <c r="L732" s="33">
        <f t="shared" si="581"/>
        <v>0</v>
      </c>
      <c r="N732" s="69"/>
      <c r="O732" s="70"/>
      <c r="P732" s="71"/>
      <c r="Q732" s="33">
        <f t="shared" si="588"/>
        <v>0</v>
      </c>
      <c r="R732" s="88"/>
      <c r="S732" s="52"/>
      <c r="T732" s="30">
        <f t="shared" si="583"/>
        <v>0</v>
      </c>
      <c r="U732" s="36">
        <f t="shared" si="584"/>
        <v>0</v>
      </c>
      <c r="V732" s="30"/>
      <c r="W732" s="38">
        <f t="shared" si="585"/>
        <v>5.6879999999999997</v>
      </c>
      <c r="X732" s="33">
        <f t="shared" si="586"/>
        <v>0</v>
      </c>
    </row>
    <row r="733" spans="1:24" ht="15.75" x14ac:dyDescent="0.25">
      <c r="A733" s="312"/>
      <c r="B733" s="81"/>
      <c r="C733" s="30"/>
      <c r="D733" s="31"/>
      <c r="E733" s="33">
        <f t="shared" si="587"/>
        <v>0</v>
      </c>
      <c r="F733" s="90"/>
      <c r="G733" s="30"/>
      <c r="H733" s="30">
        <f t="shared" si="578"/>
        <v>0</v>
      </c>
      <c r="I733" s="36">
        <f t="shared" si="579"/>
        <v>0</v>
      </c>
      <c r="J733" s="30"/>
      <c r="K733" s="38">
        <f t="shared" si="580"/>
        <v>5.6879999999999997</v>
      </c>
      <c r="L733" s="33">
        <f t="shared" si="581"/>
        <v>0</v>
      </c>
      <c r="N733" s="81"/>
      <c r="O733" s="30"/>
      <c r="P733" s="31"/>
      <c r="Q733" s="33">
        <f t="shared" si="588"/>
        <v>0</v>
      </c>
      <c r="R733" s="90"/>
      <c r="S733" s="30"/>
      <c r="T733" s="30">
        <f t="shared" si="583"/>
        <v>0</v>
      </c>
      <c r="U733" s="36">
        <f t="shared" si="584"/>
        <v>0</v>
      </c>
      <c r="V733" s="30"/>
      <c r="W733" s="38">
        <f t="shared" si="585"/>
        <v>5.6879999999999997</v>
      </c>
      <c r="X733" s="33">
        <f t="shared" si="586"/>
        <v>0</v>
      </c>
    </row>
    <row r="734" spans="1:24" ht="15.75" x14ac:dyDescent="0.25">
      <c r="A734" s="312"/>
      <c r="B734" s="69"/>
      <c r="C734" s="70"/>
      <c r="D734" s="71"/>
      <c r="E734" s="95">
        <f t="shared" si="587"/>
        <v>0</v>
      </c>
      <c r="F734" s="69"/>
      <c r="G734" s="70"/>
      <c r="H734" s="30">
        <f t="shared" si="578"/>
        <v>0</v>
      </c>
      <c r="I734" s="36">
        <f t="shared" si="579"/>
        <v>0</v>
      </c>
      <c r="J734" s="30"/>
      <c r="K734" s="38">
        <f t="shared" si="580"/>
        <v>5.6879999999999997</v>
      </c>
      <c r="L734" s="33">
        <f t="shared" si="581"/>
        <v>0</v>
      </c>
      <c r="N734" s="69"/>
      <c r="O734" s="70"/>
      <c r="P734" s="71"/>
      <c r="Q734" s="95">
        <f t="shared" si="588"/>
        <v>0</v>
      </c>
      <c r="R734" s="69"/>
      <c r="S734" s="70"/>
      <c r="T734" s="30">
        <f t="shared" si="583"/>
        <v>0</v>
      </c>
      <c r="U734" s="36">
        <f t="shared" si="584"/>
        <v>0</v>
      </c>
      <c r="V734" s="30"/>
      <c r="W734" s="38">
        <f t="shared" si="585"/>
        <v>5.6879999999999997</v>
      </c>
      <c r="X734" s="33">
        <f t="shared" si="586"/>
        <v>0</v>
      </c>
    </row>
    <row r="735" spans="1:24" x14ac:dyDescent="0.25">
      <c r="A735" s="312"/>
      <c r="B735" s="24" t="s">
        <v>47</v>
      </c>
      <c r="C735" s="22"/>
      <c r="D735" s="22"/>
      <c r="E735" s="23"/>
      <c r="F735" s="24"/>
      <c r="G735" s="22"/>
      <c r="H735" s="22"/>
      <c r="I735" s="22"/>
      <c r="J735" s="22"/>
      <c r="K735" s="22"/>
      <c r="L735" s="23"/>
      <c r="N735" s="194" t="s">
        <v>96</v>
      </c>
      <c r="O735" s="25"/>
      <c r="P735" s="25"/>
      <c r="Q735" s="26"/>
      <c r="R735" s="27"/>
      <c r="S735" s="25"/>
      <c r="T735" s="25"/>
      <c r="U735" s="25"/>
      <c r="V735" s="25"/>
      <c r="W735" s="25"/>
      <c r="X735" s="26"/>
    </row>
    <row r="736" spans="1:24" ht="15.75" x14ac:dyDescent="0.25">
      <c r="A736" s="312"/>
      <c r="B736" s="98" t="s">
        <v>48</v>
      </c>
      <c r="C736" s="99"/>
      <c r="D736" s="100"/>
      <c r="E736" s="101">
        <f t="shared" ref="E736:E750" si="589">D736*C736</f>
        <v>0</v>
      </c>
      <c r="F736" s="98"/>
      <c r="G736" s="99"/>
      <c r="H736" s="30">
        <f t="shared" ref="H736:H750" si="590">$AB$7</f>
        <v>0</v>
      </c>
      <c r="I736" s="36">
        <f t="shared" ref="I736:I750" si="591">H736*G736</f>
        <v>0</v>
      </c>
      <c r="J736" s="30"/>
      <c r="K736" s="38">
        <f t="shared" ref="K736:K750" si="592">$AB$8</f>
        <v>5.6879999999999997</v>
      </c>
      <c r="L736" s="33">
        <f t="shared" ref="L736:L750" si="593">J736*K736</f>
        <v>0</v>
      </c>
      <c r="N736" s="224" t="s">
        <v>92</v>
      </c>
      <c r="O736" s="99"/>
      <c r="P736" s="100"/>
      <c r="Q736" s="101">
        <f t="shared" ref="Q736:Q750" si="594">P736*O736</f>
        <v>0</v>
      </c>
      <c r="R736" s="224" t="s">
        <v>92</v>
      </c>
      <c r="S736" s="99"/>
      <c r="T736" s="30">
        <f t="shared" ref="T736:T750" si="595">$AB$7</f>
        <v>0</v>
      </c>
      <c r="U736" s="36">
        <f t="shared" ref="U736:U750" si="596">T736*S736</f>
        <v>0</v>
      </c>
      <c r="V736" s="30"/>
      <c r="W736" s="38">
        <f t="shared" ref="W736:W750" si="597">$AB$8</f>
        <v>5.6879999999999997</v>
      </c>
      <c r="X736" s="33">
        <f t="shared" ref="X736:X750" si="598">V736*W736</f>
        <v>0</v>
      </c>
    </row>
    <row r="737" spans="1:24" ht="15.75" x14ac:dyDescent="0.25">
      <c r="A737" s="312"/>
      <c r="B737" s="260" t="s">
        <v>164</v>
      </c>
      <c r="C737" s="30">
        <v>2</v>
      </c>
      <c r="D737" s="31">
        <v>14.22</v>
      </c>
      <c r="E737" s="33">
        <f t="shared" si="589"/>
        <v>28.44</v>
      </c>
      <c r="F737" s="261" t="s">
        <v>164</v>
      </c>
      <c r="G737" s="30"/>
      <c r="H737" s="30">
        <f t="shared" si="590"/>
        <v>0</v>
      </c>
      <c r="I737" s="36">
        <f t="shared" si="591"/>
        <v>0</v>
      </c>
      <c r="J737" s="30">
        <v>3</v>
      </c>
      <c r="K737" s="38">
        <f t="shared" si="592"/>
        <v>5.6879999999999997</v>
      </c>
      <c r="L737" s="33">
        <f t="shared" si="593"/>
        <v>17.064</v>
      </c>
      <c r="N737" s="228" t="s">
        <v>93</v>
      </c>
      <c r="O737" s="30"/>
      <c r="P737" s="31"/>
      <c r="Q737" s="33">
        <f t="shared" si="594"/>
        <v>0</v>
      </c>
      <c r="R737" s="228" t="s">
        <v>93</v>
      </c>
      <c r="S737" s="30"/>
      <c r="T737" s="30">
        <f t="shared" si="595"/>
        <v>0</v>
      </c>
      <c r="U737" s="36">
        <f t="shared" si="596"/>
        <v>0</v>
      </c>
      <c r="V737" s="30"/>
      <c r="W737" s="38">
        <f t="shared" si="597"/>
        <v>5.6879999999999997</v>
      </c>
      <c r="X737" s="33">
        <f t="shared" si="598"/>
        <v>0</v>
      </c>
    </row>
    <row r="738" spans="1:24" ht="15.75" x14ac:dyDescent="0.25">
      <c r="A738" s="312"/>
      <c r="B738" s="259" t="s">
        <v>165</v>
      </c>
      <c r="C738" s="30">
        <v>2</v>
      </c>
      <c r="D738" s="31">
        <v>14.22</v>
      </c>
      <c r="E738" s="33">
        <f t="shared" si="589"/>
        <v>28.44</v>
      </c>
      <c r="F738" s="262" t="s">
        <v>165</v>
      </c>
      <c r="G738" s="70"/>
      <c r="H738" s="30">
        <f t="shared" si="590"/>
        <v>0</v>
      </c>
      <c r="I738" s="36">
        <f t="shared" si="591"/>
        <v>0</v>
      </c>
      <c r="J738" s="30">
        <v>3</v>
      </c>
      <c r="K738" s="38">
        <f t="shared" si="592"/>
        <v>5.6879999999999997</v>
      </c>
      <c r="L738" s="33">
        <f t="shared" si="593"/>
        <v>17.064</v>
      </c>
      <c r="N738" s="220"/>
      <c r="O738" s="70"/>
      <c r="P738" s="71"/>
      <c r="Q738" s="33">
        <f t="shared" si="594"/>
        <v>0</v>
      </c>
      <c r="R738" s="220"/>
      <c r="S738" s="70"/>
      <c r="T738" s="30">
        <f t="shared" si="595"/>
        <v>0</v>
      </c>
      <c r="U738" s="36">
        <f t="shared" si="596"/>
        <v>0</v>
      </c>
      <c r="V738" s="30"/>
      <c r="W738" s="38">
        <f t="shared" si="597"/>
        <v>5.6879999999999997</v>
      </c>
      <c r="X738" s="33">
        <f t="shared" si="598"/>
        <v>0</v>
      </c>
    </row>
    <row r="739" spans="1:24" ht="15.75" x14ac:dyDescent="0.25">
      <c r="A739" s="312"/>
      <c r="B739" s="79" t="s">
        <v>49</v>
      </c>
      <c r="C739" s="30"/>
      <c r="D739" s="31"/>
      <c r="E739" s="33">
        <f t="shared" si="589"/>
        <v>0</v>
      </c>
      <c r="F739" s="259" t="s">
        <v>175</v>
      </c>
      <c r="G739" s="30"/>
      <c r="H739" s="30">
        <f t="shared" si="590"/>
        <v>0</v>
      </c>
      <c r="I739" s="36">
        <f t="shared" si="591"/>
        <v>0</v>
      </c>
      <c r="J739" s="30">
        <v>3</v>
      </c>
      <c r="K739" s="38">
        <f t="shared" si="592"/>
        <v>5.6879999999999997</v>
      </c>
      <c r="L739" s="33">
        <f t="shared" si="593"/>
        <v>17.064</v>
      </c>
      <c r="N739" s="228" t="s">
        <v>94</v>
      </c>
      <c r="O739" s="30"/>
      <c r="P739" s="31"/>
      <c r="Q739" s="33">
        <f t="shared" si="594"/>
        <v>0</v>
      </c>
      <c r="R739" s="228" t="s">
        <v>94</v>
      </c>
      <c r="S739" s="30"/>
      <c r="T739" s="30">
        <f t="shared" si="595"/>
        <v>0</v>
      </c>
      <c r="U739" s="36">
        <f t="shared" si="596"/>
        <v>0</v>
      </c>
      <c r="V739" s="30"/>
      <c r="W739" s="38">
        <f t="shared" si="597"/>
        <v>5.6879999999999997</v>
      </c>
      <c r="X739" s="33">
        <f t="shared" si="598"/>
        <v>0</v>
      </c>
    </row>
    <row r="740" spans="1:24" ht="15.75" x14ac:dyDescent="0.25">
      <c r="A740" s="312"/>
      <c r="B740" s="259" t="s">
        <v>175</v>
      </c>
      <c r="C740" s="52">
        <v>2</v>
      </c>
      <c r="D740" s="53">
        <v>14.22</v>
      </c>
      <c r="E740" s="33">
        <f t="shared" si="589"/>
        <v>28.44</v>
      </c>
      <c r="F740" s="102"/>
      <c r="G740" s="52"/>
      <c r="H740" s="30">
        <f t="shared" si="590"/>
        <v>0</v>
      </c>
      <c r="I740" s="36">
        <f t="shared" si="591"/>
        <v>0</v>
      </c>
      <c r="J740" s="30"/>
      <c r="K740" s="38">
        <f t="shared" si="592"/>
        <v>5.6879999999999997</v>
      </c>
      <c r="L740" s="33">
        <f t="shared" si="593"/>
        <v>0</v>
      </c>
      <c r="N740" s="102"/>
      <c r="O740" s="52"/>
      <c r="P740" s="53"/>
      <c r="Q740" s="33">
        <f t="shared" si="594"/>
        <v>0</v>
      </c>
      <c r="R740" s="102"/>
      <c r="S740" s="52"/>
      <c r="T740" s="30">
        <f t="shared" si="595"/>
        <v>0</v>
      </c>
      <c r="U740" s="36">
        <f t="shared" si="596"/>
        <v>0</v>
      </c>
      <c r="V740" s="30"/>
      <c r="W740" s="38">
        <f t="shared" si="597"/>
        <v>5.6879999999999997</v>
      </c>
      <c r="X740" s="33">
        <f t="shared" si="598"/>
        <v>0</v>
      </c>
    </row>
    <row r="741" spans="1:24" ht="15.75" x14ac:dyDescent="0.25">
      <c r="A741" s="312"/>
      <c r="B741" s="103"/>
      <c r="C741" s="104"/>
      <c r="D741" s="105"/>
      <c r="E741" s="33">
        <f t="shared" si="589"/>
        <v>0</v>
      </c>
      <c r="F741" s="103"/>
      <c r="G741" s="104"/>
      <c r="H741" s="30">
        <f t="shared" si="590"/>
        <v>0</v>
      </c>
      <c r="I741" s="36">
        <f t="shared" si="591"/>
        <v>0</v>
      </c>
      <c r="J741" s="30"/>
      <c r="K741" s="38">
        <f t="shared" si="592"/>
        <v>5.6879999999999997</v>
      </c>
      <c r="L741" s="33">
        <f t="shared" si="593"/>
        <v>0</v>
      </c>
      <c r="N741" s="103"/>
      <c r="O741" s="104"/>
      <c r="P741" s="105"/>
      <c r="Q741" s="33">
        <f t="shared" si="594"/>
        <v>0</v>
      </c>
      <c r="R741" s="103"/>
      <c r="S741" s="104"/>
      <c r="T741" s="30">
        <f t="shared" si="595"/>
        <v>0</v>
      </c>
      <c r="U741" s="36">
        <f t="shared" si="596"/>
        <v>0</v>
      </c>
      <c r="V741" s="30"/>
      <c r="W741" s="38">
        <f t="shared" si="597"/>
        <v>5.6879999999999997</v>
      </c>
      <c r="X741" s="33">
        <f t="shared" si="598"/>
        <v>0</v>
      </c>
    </row>
    <row r="742" spans="1:24" ht="15.75" x14ac:dyDescent="0.25">
      <c r="A742" s="312"/>
      <c r="B742" s="69"/>
      <c r="C742" s="70"/>
      <c r="D742" s="71"/>
      <c r="E742" s="33">
        <f t="shared" si="589"/>
        <v>0</v>
      </c>
      <c r="F742" s="69"/>
      <c r="G742" s="70"/>
      <c r="H742" s="30">
        <f t="shared" si="590"/>
        <v>0</v>
      </c>
      <c r="I742" s="36">
        <f t="shared" si="591"/>
        <v>0</v>
      </c>
      <c r="J742" s="30"/>
      <c r="K742" s="38">
        <f t="shared" si="592"/>
        <v>5.6879999999999997</v>
      </c>
      <c r="L742" s="33">
        <f t="shared" si="593"/>
        <v>0</v>
      </c>
      <c r="N742" s="69"/>
      <c r="O742" s="70"/>
      <c r="P742" s="71"/>
      <c r="Q742" s="33">
        <f t="shared" si="594"/>
        <v>0</v>
      </c>
      <c r="R742" s="69"/>
      <c r="S742" s="70"/>
      <c r="T742" s="30">
        <f t="shared" si="595"/>
        <v>0</v>
      </c>
      <c r="U742" s="36">
        <f t="shared" si="596"/>
        <v>0</v>
      </c>
      <c r="V742" s="30"/>
      <c r="W742" s="38">
        <f t="shared" si="597"/>
        <v>5.6879999999999997</v>
      </c>
      <c r="X742" s="33">
        <f t="shared" si="598"/>
        <v>0</v>
      </c>
    </row>
    <row r="743" spans="1:24" ht="15.75" x14ac:dyDescent="0.25">
      <c r="A743" s="312"/>
      <c r="B743" s="103"/>
      <c r="C743" s="104"/>
      <c r="D743" s="105"/>
      <c r="E743" s="33">
        <f t="shared" si="589"/>
        <v>0</v>
      </c>
      <c r="F743" s="103"/>
      <c r="G743" s="104"/>
      <c r="H743" s="30">
        <f t="shared" si="590"/>
        <v>0</v>
      </c>
      <c r="I743" s="36">
        <f t="shared" si="591"/>
        <v>0</v>
      </c>
      <c r="J743" s="30"/>
      <c r="K743" s="38">
        <f t="shared" si="592"/>
        <v>5.6879999999999997</v>
      </c>
      <c r="L743" s="33">
        <f t="shared" si="593"/>
        <v>0</v>
      </c>
      <c r="N743" s="103"/>
      <c r="O743" s="104"/>
      <c r="P743" s="105"/>
      <c r="Q743" s="33">
        <f t="shared" si="594"/>
        <v>0</v>
      </c>
      <c r="R743" s="103"/>
      <c r="S743" s="104"/>
      <c r="T743" s="30">
        <f t="shared" si="595"/>
        <v>0</v>
      </c>
      <c r="U743" s="36">
        <f t="shared" si="596"/>
        <v>0</v>
      </c>
      <c r="V743" s="30"/>
      <c r="W743" s="38">
        <f t="shared" si="597"/>
        <v>5.6879999999999997</v>
      </c>
      <c r="X743" s="33">
        <f t="shared" si="598"/>
        <v>0</v>
      </c>
    </row>
    <row r="744" spans="1:24" ht="15.75" x14ac:dyDescent="0.25">
      <c r="A744" s="312"/>
      <c r="B744" s="69"/>
      <c r="C744" s="70"/>
      <c r="D744" s="71"/>
      <c r="E744" s="33">
        <f t="shared" si="589"/>
        <v>0</v>
      </c>
      <c r="F744" s="69"/>
      <c r="G744" s="70"/>
      <c r="H744" s="30">
        <f t="shared" si="590"/>
        <v>0</v>
      </c>
      <c r="I744" s="36">
        <f t="shared" si="591"/>
        <v>0</v>
      </c>
      <c r="J744" s="30"/>
      <c r="K744" s="38">
        <f t="shared" si="592"/>
        <v>5.6879999999999997</v>
      </c>
      <c r="L744" s="33">
        <f t="shared" si="593"/>
        <v>0</v>
      </c>
      <c r="N744" s="69"/>
      <c r="O744" s="70"/>
      <c r="P744" s="71"/>
      <c r="Q744" s="33">
        <f t="shared" si="594"/>
        <v>0</v>
      </c>
      <c r="R744" s="69"/>
      <c r="S744" s="70"/>
      <c r="T744" s="30">
        <f t="shared" si="595"/>
        <v>0</v>
      </c>
      <c r="U744" s="36">
        <f t="shared" si="596"/>
        <v>0</v>
      </c>
      <c r="V744" s="30"/>
      <c r="W744" s="38">
        <f t="shared" si="597"/>
        <v>5.6879999999999997</v>
      </c>
      <c r="X744" s="33">
        <f t="shared" si="598"/>
        <v>0</v>
      </c>
    </row>
    <row r="745" spans="1:24" ht="15.75" x14ac:dyDescent="0.25">
      <c r="A745" s="312"/>
      <c r="B745" s="103"/>
      <c r="C745" s="104"/>
      <c r="D745" s="105"/>
      <c r="E745" s="33">
        <f t="shared" si="589"/>
        <v>0</v>
      </c>
      <c r="F745" s="103"/>
      <c r="G745" s="104"/>
      <c r="H745" s="30">
        <f t="shared" si="590"/>
        <v>0</v>
      </c>
      <c r="I745" s="36">
        <f t="shared" si="591"/>
        <v>0</v>
      </c>
      <c r="J745" s="30"/>
      <c r="K745" s="38">
        <f t="shared" si="592"/>
        <v>5.6879999999999997</v>
      </c>
      <c r="L745" s="33">
        <f t="shared" si="593"/>
        <v>0</v>
      </c>
      <c r="N745" s="103"/>
      <c r="O745" s="104"/>
      <c r="P745" s="105"/>
      <c r="Q745" s="33">
        <f t="shared" si="594"/>
        <v>0</v>
      </c>
      <c r="R745" s="103"/>
      <c r="S745" s="104"/>
      <c r="T745" s="30">
        <f t="shared" si="595"/>
        <v>0</v>
      </c>
      <c r="U745" s="36">
        <f t="shared" si="596"/>
        <v>0</v>
      </c>
      <c r="V745" s="30"/>
      <c r="W745" s="38">
        <f t="shared" si="597"/>
        <v>5.6879999999999997</v>
      </c>
      <c r="X745" s="33">
        <f t="shared" si="598"/>
        <v>0</v>
      </c>
    </row>
    <row r="746" spans="1:24" ht="15.75" x14ac:dyDescent="0.25">
      <c r="A746" s="312"/>
      <c r="B746" s="69"/>
      <c r="C746" s="70"/>
      <c r="D746" s="71"/>
      <c r="E746" s="33">
        <f t="shared" si="589"/>
        <v>0</v>
      </c>
      <c r="F746" s="69"/>
      <c r="G746" s="70"/>
      <c r="H746" s="30">
        <f t="shared" si="590"/>
        <v>0</v>
      </c>
      <c r="I746" s="36">
        <f t="shared" si="591"/>
        <v>0</v>
      </c>
      <c r="J746" s="30"/>
      <c r="K746" s="38">
        <f t="shared" si="592"/>
        <v>5.6879999999999997</v>
      </c>
      <c r="L746" s="33">
        <f t="shared" si="593"/>
        <v>0</v>
      </c>
      <c r="N746" s="69"/>
      <c r="O746" s="70"/>
      <c r="P746" s="71"/>
      <c r="Q746" s="33">
        <f t="shared" si="594"/>
        <v>0</v>
      </c>
      <c r="R746" s="69"/>
      <c r="S746" s="70"/>
      <c r="T746" s="30">
        <f t="shared" si="595"/>
        <v>0</v>
      </c>
      <c r="U746" s="36">
        <f t="shared" si="596"/>
        <v>0</v>
      </c>
      <c r="V746" s="30"/>
      <c r="W746" s="38">
        <f t="shared" si="597"/>
        <v>5.6879999999999997</v>
      </c>
      <c r="X746" s="33">
        <f t="shared" si="598"/>
        <v>0</v>
      </c>
    </row>
    <row r="747" spans="1:24" ht="15.75" x14ac:dyDescent="0.25">
      <c r="A747" s="312"/>
      <c r="B747" s="103"/>
      <c r="C747" s="104"/>
      <c r="D747" s="105"/>
      <c r="E747" s="33">
        <f t="shared" si="589"/>
        <v>0</v>
      </c>
      <c r="F747" s="103"/>
      <c r="G747" s="104"/>
      <c r="H747" s="30">
        <f t="shared" si="590"/>
        <v>0</v>
      </c>
      <c r="I747" s="36">
        <f t="shared" si="591"/>
        <v>0</v>
      </c>
      <c r="J747" s="30"/>
      <c r="K747" s="38">
        <f t="shared" si="592"/>
        <v>5.6879999999999997</v>
      </c>
      <c r="L747" s="33">
        <f t="shared" si="593"/>
        <v>0</v>
      </c>
      <c r="N747" s="103"/>
      <c r="O747" s="104"/>
      <c r="P747" s="105"/>
      <c r="Q747" s="33">
        <f t="shared" si="594"/>
        <v>0</v>
      </c>
      <c r="R747" s="103"/>
      <c r="S747" s="104"/>
      <c r="T747" s="30">
        <f t="shared" si="595"/>
        <v>0</v>
      </c>
      <c r="U747" s="36">
        <f t="shared" si="596"/>
        <v>0</v>
      </c>
      <c r="V747" s="30"/>
      <c r="W747" s="38">
        <f t="shared" si="597"/>
        <v>5.6879999999999997</v>
      </c>
      <c r="X747" s="33">
        <f t="shared" si="598"/>
        <v>0</v>
      </c>
    </row>
    <row r="748" spans="1:24" ht="15.75" x14ac:dyDescent="0.25">
      <c r="A748" s="312"/>
      <c r="B748" s="69"/>
      <c r="C748" s="70"/>
      <c r="D748" s="71"/>
      <c r="E748" s="33">
        <f t="shared" si="589"/>
        <v>0</v>
      </c>
      <c r="F748" s="69"/>
      <c r="G748" s="70"/>
      <c r="H748" s="30">
        <f t="shared" si="590"/>
        <v>0</v>
      </c>
      <c r="I748" s="36">
        <f t="shared" si="591"/>
        <v>0</v>
      </c>
      <c r="J748" s="30"/>
      <c r="K748" s="38">
        <f t="shared" si="592"/>
        <v>5.6879999999999997</v>
      </c>
      <c r="L748" s="33">
        <f t="shared" si="593"/>
        <v>0</v>
      </c>
      <c r="N748" s="69"/>
      <c r="O748" s="70"/>
      <c r="P748" s="71"/>
      <c r="Q748" s="33">
        <f t="shared" si="594"/>
        <v>0</v>
      </c>
      <c r="R748" s="69"/>
      <c r="S748" s="70"/>
      <c r="T748" s="30">
        <f t="shared" si="595"/>
        <v>0</v>
      </c>
      <c r="U748" s="36">
        <f t="shared" si="596"/>
        <v>0</v>
      </c>
      <c r="V748" s="30"/>
      <c r="W748" s="38">
        <f t="shared" si="597"/>
        <v>5.6879999999999997</v>
      </c>
      <c r="X748" s="33">
        <f t="shared" si="598"/>
        <v>0</v>
      </c>
    </row>
    <row r="749" spans="1:24" ht="15.75" x14ac:dyDescent="0.25">
      <c r="A749" s="312"/>
      <c r="B749" s="103"/>
      <c r="C749" s="104"/>
      <c r="D749" s="105"/>
      <c r="E749" s="33">
        <f t="shared" si="589"/>
        <v>0</v>
      </c>
      <c r="F749" s="103"/>
      <c r="G749" s="104"/>
      <c r="H749" s="30">
        <f t="shared" si="590"/>
        <v>0</v>
      </c>
      <c r="I749" s="36">
        <f t="shared" si="591"/>
        <v>0</v>
      </c>
      <c r="J749" s="30"/>
      <c r="K749" s="38">
        <f t="shared" si="592"/>
        <v>5.6879999999999997</v>
      </c>
      <c r="L749" s="33">
        <f t="shared" si="593"/>
        <v>0</v>
      </c>
      <c r="N749" s="103"/>
      <c r="O749" s="104"/>
      <c r="P749" s="105"/>
      <c r="Q749" s="33">
        <f t="shared" si="594"/>
        <v>0</v>
      </c>
      <c r="R749" s="103"/>
      <c r="S749" s="104"/>
      <c r="T749" s="30">
        <f t="shared" si="595"/>
        <v>0</v>
      </c>
      <c r="U749" s="36">
        <f t="shared" si="596"/>
        <v>0</v>
      </c>
      <c r="V749" s="30"/>
      <c r="W749" s="38">
        <f t="shared" si="597"/>
        <v>5.6879999999999997</v>
      </c>
      <c r="X749" s="33">
        <f t="shared" si="598"/>
        <v>0</v>
      </c>
    </row>
    <row r="750" spans="1:24" ht="15.75" x14ac:dyDescent="0.25">
      <c r="A750" s="312"/>
      <c r="B750" s="69"/>
      <c r="C750" s="70"/>
      <c r="D750" s="71"/>
      <c r="E750" s="95">
        <f t="shared" si="589"/>
        <v>0</v>
      </c>
      <c r="F750" s="69"/>
      <c r="G750" s="70"/>
      <c r="H750" s="30">
        <f t="shared" si="590"/>
        <v>0</v>
      </c>
      <c r="I750" s="36">
        <f t="shared" si="591"/>
        <v>0</v>
      </c>
      <c r="J750" s="30"/>
      <c r="K750" s="38">
        <f t="shared" si="592"/>
        <v>5.6879999999999997</v>
      </c>
      <c r="L750" s="33">
        <f t="shared" si="593"/>
        <v>0</v>
      </c>
      <c r="N750" s="69"/>
      <c r="O750" s="70"/>
      <c r="P750" s="71"/>
      <c r="Q750" s="95">
        <f t="shared" si="594"/>
        <v>0</v>
      </c>
      <c r="R750" s="69"/>
      <c r="S750" s="70"/>
      <c r="T750" s="30">
        <f t="shared" si="595"/>
        <v>0</v>
      </c>
      <c r="U750" s="36">
        <f t="shared" si="596"/>
        <v>0</v>
      </c>
      <c r="V750" s="30"/>
      <c r="W750" s="38">
        <f t="shared" si="597"/>
        <v>5.6879999999999997</v>
      </c>
      <c r="X750" s="33">
        <f t="shared" si="598"/>
        <v>0</v>
      </c>
    </row>
    <row r="751" spans="1:24" x14ac:dyDescent="0.25">
      <c r="A751" s="312"/>
      <c r="B751" s="24" t="s">
        <v>50</v>
      </c>
      <c r="C751" s="22"/>
      <c r="D751" s="22"/>
      <c r="E751" s="23"/>
      <c r="F751" s="24"/>
      <c r="G751" s="22"/>
      <c r="H751" s="22"/>
      <c r="I751" s="22"/>
      <c r="J751" s="22"/>
      <c r="K751" s="22"/>
      <c r="L751" s="23"/>
      <c r="N751" s="194" t="s">
        <v>97</v>
      </c>
      <c r="O751" s="25"/>
      <c r="P751" s="25"/>
      <c r="Q751" s="26"/>
      <c r="R751" s="27"/>
      <c r="S751" s="25"/>
      <c r="T751" s="25"/>
      <c r="U751" s="25"/>
      <c r="V751" s="25"/>
      <c r="W751" s="25"/>
      <c r="X751" s="26"/>
    </row>
    <row r="752" spans="1:24" ht="15.75" x14ac:dyDescent="0.25">
      <c r="A752" s="312"/>
      <c r="B752" s="106" t="s">
        <v>178</v>
      </c>
      <c r="C752" s="107">
        <f>Production_Revenue!K43</f>
        <v>880</v>
      </c>
      <c r="D752" s="108">
        <v>0.01</v>
      </c>
      <c r="E752" s="101">
        <f t="shared" ref="E752:E754" si="599">D752*C752</f>
        <v>8.8000000000000007</v>
      </c>
      <c r="F752" s="109" t="s">
        <v>51</v>
      </c>
      <c r="G752" s="107"/>
      <c r="H752" s="30">
        <f t="shared" ref="H752:H754" si="600">$AB$7</f>
        <v>0</v>
      </c>
      <c r="I752" s="36">
        <f t="shared" ref="I752:I754" si="601">H752*G752</f>
        <v>0</v>
      </c>
      <c r="J752" s="30"/>
      <c r="K752" s="38">
        <f t="shared" ref="K752:K754" si="602">$AB$8</f>
        <v>5.6879999999999997</v>
      </c>
      <c r="L752" s="33">
        <f t="shared" ref="L752:L754" si="603">J752*K752</f>
        <v>0</v>
      </c>
      <c r="N752" s="267" t="s">
        <v>178</v>
      </c>
      <c r="O752" s="107">
        <f>Production_Revenue!K44</f>
        <v>880</v>
      </c>
      <c r="P752" s="108">
        <v>0.01</v>
      </c>
      <c r="Q752" s="101">
        <f t="shared" ref="Q752:Q754" si="604">P752*O752</f>
        <v>8.8000000000000007</v>
      </c>
      <c r="R752" s="231" t="s">
        <v>98</v>
      </c>
      <c r="S752" s="107"/>
      <c r="T752" s="30">
        <f t="shared" ref="T752:T754" si="605">$AB$7</f>
        <v>0</v>
      </c>
      <c r="U752" s="36">
        <f t="shared" ref="U752:U754" si="606">T752*S752</f>
        <v>0</v>
      </c>
      <c r="V752" s="30"/>
      <c r="W752" s="38">
        <f t="shared" ref="W752:W754" si="607">$AB$8</f>
        <v>5.6879999999999997</v>
      </c>
      <c r="X752" s="33">
        <f t="shared" ref="X752:X754" si="608">V752*W752</f>
        <v>0</v>
      </c>
    </row>
    <row r="753" spans="1:24" ht="15.75" x14ac:dyDescent="0.25">
      <c r="A753" s="312"/>
      <c r="B753" s="69"/>
      <c r="C753" s="70"/>
      <c r="D753" s="71"/>
      <c r="E753" s="33">
        <f t="shared" si="599"/>
        <v>0</v>
      </c>
      <c r="F753" s="69"/>
      <c r="G753" s="70"/>
      <c r="H753" s="30">
        <f t="shared" si="600"/>
        <v>0</v>
      </c>
      <c r="I753" s="36">
        <f t="shared" si="601"/>
        <v>0</v>
      </c>
      <c r="J753" s="30"/>
      <c r="K753" s="38">
        <f t="shared" si="602"/>
        <v>5.6879999999999997</v>
      </c>
      <c r="L753" s="33">
        <f t="shared" si="603"/>
        <v>0</v>
      </c>
      <c r="N753" s="232" t="s">
        <v>99</v>
      </c>
      <c r="O753" s="70"/>
      <c r="P753" s="71"/>
      <c r="Q753" s="33">
        <f t="shared" si="604"/>
        <v>0</v>
      </c>
      <c r="R753" s="232" t="s">
        <v>99</v>
      </c>
      <c r="S753" s="70"/>
      <c r="T753" s="30">
        <f t="shared" si="605"/>
        <v>0</v>
      </c>
      <c r="U753" s="36">
        <f t="shared" si="606"/>
        <v>0</v>
      </c>
      <c r="V753" s="30"/>
      <c r="W753" s="38">
        <f t="shared" si="607"/>
        <v>5.6879999999999997</v>
      </c>
      <c r="X753" s="33">
        <f t="shared" si="608"/>
        <v>0</v>
      </c>
    </row>
    <row r="754" spans="1:24" ht="30" x14ac:dyDescent="0.25">
      <c r="A754" s="312"/>
      <c r="B754" s="110" t="s">
        <v>52</v>
      </c>
      <c r="C754" s="104"/>
      <c r="D754" s="105"/>
      <c r="E754" s="33">
        <f t="shared" si="599"/>
        <v>0</v>
      </c>
      <c r="F754" s="110" t="s">
        <v>52</v>
      </c>
      <c r="G754" s="52"/>
      <c r="H754" s="30">
        <f t="shared" si="600"/>
        <v>0</v>
      </c>
      <c r="I754" s="36">
        <f t="shared" si="601"/>
        <v>0</v>
      </c>
      <c r="J754" s="30"/>
      <c r="K754" s="38">
        <f t="shared" si="602"/>
        <v>5.6879999999999997</v>
      </c>
      <c r="L754" s="33">
        <f t="shared" si="603"/>
        <v>0</v>
      </c>
      <c r="N754" s="233" t="s">
        <v>100</v>
      </c>
      <c r="O754" s="104"/>
      <c r="P754" s="105"/>
      <c r="Q754" s="33">
        <f t="shared" si="604"/>
        <v>0</v>
      </c>
      <c r="R754" s="233" t="s">
        <v>100</v>
      </c>
      <c r="S754" s="52"/>
      <c r="T754" s="30">
        <f t="shared" si="605"/>
        <v>0</v>
      </c>
      <c r="U754" s="36">
        <f t="shared" si="606"/>
        <v>0</v>
      </c>
      <c r="V754" s="30"/>
      <c r="W754" s="38">
        <f t="shared" si="607"/>
        <v>5.6879999999999997</v>
      </c>
      <c r="X754" s="33">
        <f t="shared" si="608"/>
        <v>0</v>
      </c>
    </row>
    <row r="755" spans="1:24" ht="15.75" thickBot="1" x14ac:dyDescent="0.3">
      <c r="A755" s="312"/>
      <c r="B755" s="111" t="s">
        <v>41</v>
      </c>
      <c r="C755" s="112"/>
      <c r="D755" s="112"/>
      <c r="E755" s="114">
        <f>SUM(E719:E734,E736:E750,E752:E754)</f>
        <v>94.12</v>
      </c>
      <c r="F755" s="116" t="s">
        <v>41</v>
      </c>
      <c r="G755" s="112">
        <f>SUM(G719:G754)</f>
        <v>0</v>
      </c>
      <c r="H755" s="112"/>
      <c r="I755" s="114">
        <f>SUM(I719:I734,I736:I750,I752:I754)</f>
        <v>0</v>
      </c>
      <c r="J755" s="112">
        <f>SUM(J719:J754)</f>
        <v>9</v>
      </c>
      <c r="K755" s="118"/>
      <c r="L755" s="114">
        <f>SUM(L719:L734,L736:L750,L752:L754)</f>
        <v>51.192</v>
      </c>
      <c r="N755" s="119" t="s">
        <v>41</v>
      </c>
      <c r="O755" s="120"/>
      <c r="P755" s="120"/>
      <c r="Q755" s="121">
        <f>SUM(Q719:Q734,Q736:Q750,Q752:Q754)</f>
        <v>8.8000000000000007</v>
      </c>
      <c r="R755" s="122" t="s">
        <v>41</v>
      </c>
      <c r="S755" s="120">
        <f>SUM(S719:S754)</f>
        <v>0</v>
      </c>
      <c r="T755" s="120"/>
      <c r="U755" s="121">
        <f>SUM(U719:U734,U736:U750,U752:U754)</f>
        <v>0</v>
      </c>
      <c r="V755" s="120">
        <f>SUM(V719:V754)</f>
        <v>0</v>
      </c>
      <c r="W755" s="123"/>
      <c r="X755" s="121">
        <f>SUM(X719:X734,X736:X750,X752:X754)</f>
        <v>0</v>
      </c>
    </row>
    <row r="756" spans="1:24" x14ac:dyDescent="0.25">
      <c r="A756" s="313"/>
      <c r="B756" s="125"/>
      <c r="C756" s="125"/>
      <c r="D756" s="125"/>
      <c r="E756" s="125"/>
      <c r="F756" s="125"/>
      <c r="G756" s="125"/>
      <c r="H756" s="125"/>
      <c r="I756" s="125"/>
      <c r="J756" s="125"/>
      <c r="K756" s="125"/>
      <c r="L756" s="125"/>
      <c r="N756" s="85"/>
      <c r="O756" s="85"/>
      <c r="P756" s="85"/>
      <c r="Q756" s="85"/>
      <c r="R756" s="85"/>
      <c r="S756" s="85"/>
      <c r="T756" s="85"/>
      <c r="U756" s="85"/>
      <c r="V756" s="85"/>
      <c r="W756" s="85"/>
      <c r="X756" s="85"/>
    </row>
    <row r="757" spans="1:24" ht="15.75" thickBot="1" x14ac:dyDescent="0.3"/>
    <row r="758" spans="1:24" ht="15" customHeight="1" x14ac:dyDescent="0.25">
      <c r="A758" s="311" t="s">
        <v>143</v>
      </c>
      <c r="B758" s="314" t="s">
        <v>123</v>
      </c>
      <c r="C758" s="316" t="s">
        <v>157</v>
      </c>
      <c r="D758" s="317"/>
      <c r="E758" s="318"/>
      <c r="F758" s="319" t="s">
        <v>124</v>
      </c>
      <c r="G758" s="324" t="s">
        <v>20</v>
      </c>
      <c r="H758" s="322"/>
      <c r="I758" s="322"/>
      <c r="J758" s="322"/>
      <c r="K758" s="322"/>
      <c r="L758" s="323"/>
      <c r="N758" s="325" t="s">
        <v>123</v>
      </c>
      <c r="O758" s="327" t="s">
        <v>19</v>
      </c>
      <c r="P758" s="322"/>
      <c r="Q758" s="323"/>
      <c r="R758" s="325" t="s">
        <v>124</v>
      </c>
      <c r="S758" s="321" t="s">
        <v>20</v>
      </c>
      <c r="T758" s="322"/>
      <c r="U758" s="322"/>
      <c r="V758" s="322"/>
      <c r="W758" s="322"/>
      <c r="X758" s="323"/>
    </row>
    <row r="759" spans="1:24" ht="30" x14ac:dyDescent="0.25">
      <c r="A759" s="312"/>
      <c r="B759" s="315"/>
      <c r="C759" s="212" t="s">
        <v>23</v>
      </c>
      <c r="D759" s="254" t="s">
        <v>155</v>
      </c>
      <c r="E759" s="213" t="s">
        <v>24</v>
      </c>
      <c r="F759" s="320"/>
      <c r="G759" s="239" t="s">
        <v>156</v>
      </c>
      <c r="H759" s="239" t="s">
        <v>102</v>
      </c>
      <c r="I759" s="239" t="s">
        <v>103</v>
      </c>
      <c r="J759" s="13" t="s">
        <v>27</v>
      </c>
      <c r="K759" s="16" t="s">
        <v>28</v>
      </c>
      <c r="L759" s="240" t="s">
        <v>104</v>
      </c>
      <c r="N759" s="326"/>
      <c r="O759" s="17" t="s">
        <v>23</v>
      </c>
      <c r="P759" s="239" t="s">
        <v>155</v>
      </c>
      <c r="Q759" s="19" t="s">
        <v>24</v>
      </c>
      <c r="R759" s="326"/>
      <c r="S759" s="239" t="s">
        <v>156</v>
      </c>
      <c r="T759" s="17" t="s">
        <v>26</v>
      </c>
      <c r="U759" s="239" t="s">
        <v>103</v>
      </c>
      <c r="V759" s="13" t="s">
        <v>27</v>
      </c>
      <c r="W759" s="16" t="s">
        <v>28</v>
      </c>
      <c r="X759" s="240" t="s">
        <v>104</v>
      </c>
    </row>
    <row r="760" spans="1:24" x14ac:dyDescent="0.25">
      <c r="A760" s="312"/>
      <c r="B760" s="214" t="s">
        <v>95</v>
      </c>
      <c r="C760" s="22"/>
      <c r="D760" s="22"/>
      <c r="E760" s="23"/>
      <c r="F760" s="24"/>
      <c r="G760" s="22"/>
      <c r="H760" s="22"/>
      <c r="I760" s="22"/>
      <c r="J760" s="22"/>
      <c r="K760" s="22"/>
      <c r="L760" s="23"/>
      <c r="N760" s="194" t="s">
        <v>95</v>
      </c>
      <c r="O760" s="25"/>
      <c r="P760" s="25"/>
      <c r="Q760" s="26"/>
      <c r="R760" s="27"/>
      <c r="S760" s="25"/>
      <c r="T760" s="25"/>
      <c r="U760" s="25"/>
      <c r="V760" s="25"/>
      <c r="W760" s="25"/>
      <c r="X760" s="26"/>
    </row>
    <row r="761" spans="1:24" ht="15.75" x14ac:dyDescent="0.25">
      <c r="A761" s="312"/>
      <c r="B761" s="228" t="s">
        <v>93</v>
      </c>
      <c r="C761" s="30"/>
      <c r="D761" s="31"/>
      <c r="E761" s="33">
        <f t="shared" ref="E761:E765" si="609">D761*C761</f>
        <v>0</v>
      </c>
      <c r="F761" s="34" t="s">
        <v>55</v>
      </c>
      <c r="G761" s="30"/>
      <c r="H761" s="30">
        <f t="shared" ref="H761:H776" si="610">$AB$7</f>
        <v>0</v>
      </c>
      <c r="I761" s="36">
        <f t="shared" ref="I761:I776" si="611">H761*G761</f>
        <v>0</v>
      </c>
      <c r="J761" s="30"/>
      <c r="K761" s="38">
        <f t="shared" ref="K761:K776" si="612">$AB$8</f>
        <v>5.6879999999999997</v>
      </c>
      <c r="L761" s="33">
        <f t="shared" ref="L761:L776" si="613">J761*K761</f>
        <v>0</v>
      </c>
      <c r="N761" s="228" t="s">
        <v>93</v>
      </c>
      <c r="O761" s="30"/>
      <c r="P761" s="31"/>
      <c r="Q761" s="33">
        <f t="shared" ref="Q761:Q765" si="614">P761*O761</f>
        <v>0</v>
      </c>
      <c r="R761" s="228" t="s">
        <v>93</v>
      </c>
      <c r="S761" s="30"/>
      <c r="T761" s="30">
        <f t="shared" ref="T761:T776" si="615">$AB$7</f>
        <v>0</v>
      </c>
      <c r="U761" s="36">
        <f t="shared" ref="U761:U776" si="616">T761*S761</f>
        <v>0</v>
      </c>
      <c r="V761" s="30"/>
      <c r="W761" s="38">
        <f t="shared" ref="W761:W776" si="617">$AB$8</f>
        <v>5.6879999999999997</v>
      </c>
      <c r="X761" s="33">
        <f t="shared" ref="X761:X776" si="618">V761*W761</f>
        <v>0</v>
      </c>
    </row>
    <row r="762" spans="1:24" ht="15.75" x14ac:dyDescent="0.25">
      <c r="A762" s="312"/>
      <c r="B762" s="218" t="s">
        <v>42</v>
      </c>
      <c r="C762" s="52"/>
      <c r="D762" s="53"/>
      <c r="E762" s="33">
        <f t="shared" si="609"/>
        <v>0</v>
      </c>
      <c r="F762" s="54"/>
      <c r="G762" s="52"/>
      <c r="H762" s="30">
        <f t="shared" si="610"/>
        <v>0</v>
      </c>
      <c r="I762" s="36">
        <f t="shared" si="611"/>
        <v>0</v>
      </c>
      <c r="J762" s="30"/>
      <c r="K762" s="38">
        <f t="shared" si="612"/>
        <v>5.6879999999999997</v>
      </c>
      <c r="L762" s="33">
        <f t="shared" si="613"/>
        <v>0</v>
      </c>
      <c r="N762" s="218" t="s">
        <v>42</v>
      </c>
      <c r="O762" s="52"/>
      <c r="P762" s="53"/>
      <c r="Q762" s="33">
        <f t="shared" si="614"/>
        <v>0</v>
      </c>
      <c r="R762" s="218" t="s">
        <v>42</v>
      </c>
      <c r="S762" s="52"/>
      <c r="T762" s="30">
        <f t="shared" si="615"/>
        <v>0</v>
      </c>
      <c r="U762" s="36">
        <f t="shared" si="616"/>
        <v>0</v>
      </c>
      <c r="V762" s="30"/>
      <c r="W762" s="38">
        <f t="shared" si="617"/>
        <v>5.6879999999999997</v>
      </c>
      <c r="X762" s="33">
        <f t="shared" si="618"/>
        <v>0</v>
      </c>
    </row>
    <row r="763" spans="1:24" ht="15.75" x14ac:dyDescent="0.25">
      <c r="A763" s="312"/>
      <c r="B763" s="219" t="s">
        <v>44</v>
      </c>
      <c r="C763" s="30"/>
      <c r="D763" s="31"/>
      <c r="E763" s="33">
        <f t="shared" si="609"/>
        <v>0</v>
      </c>
      <c r="F763" s="34"/>
      <c r="G763" s="30"/>
      <c r="H763" s="30">
        <f t="shared" si="610"/>
        <v>0</v>
      </c>
      <c r="I763" s="36">
        <f t="shared" si="611"/>
        <v>0</v>
      </c>
      <c r="J763" s="30"/>
      <c r="K763" s="38">
        <f t="shared" si="612"/>
        <v>5.6879999999999997</v>
      </c>
      <c r="L763" s="33">
        <f t="shared" si="613"/>
        <v>0</v>
      </c>
      <c r="N763" s="219" t="s">
        <v>44</v>
      </c>
      <c r="O763" s="30"/>
      <c r="P763" s="31"/>
      <c r="Q763" s="33">
        <f t="shared" si="614"/>
        <v>0</v>
      </c>
      <c r="R763" s="219" t="s">
        <v>44</v>
      </c>
      <c r="S763" s="30"/>
      <c r="T763" s="30">
        <f t="shared" si="615"/>
        <v>0</v>
      </c>
      <c r="U763" s="36">
        <f t="shared" si="616"/>
        <v>0</v>
      </c>
      <c r="V763" s="30"/>
      <c r="W763" s="38">
        <f t="shared" si="617"/>
        <v>5.6879999999999997</v>
      </c>
      <c r="X763" s="33">
        <f t="shared" si="618"/>
        <v>0</v>
      </c>
    </row>
    <row r="764" spans="1:24" ht="15.75" x14ac:dyDescent="0.25">
      <c r="A764" s="312"/>
      <c r="B764" s="220"/>
      <c r="C764" s="70"/>
      <c r="D764" s="71"/>
      <c r="E764" s="33">
        <f t="shared" si="609"/>
        <v>0</v>
      </c>
      <c r="F764" s="69"/>
      <c r="G764" s="70"/>
      <c r="H764" s="30">
        <f t="shared" si="610"/>
        <v>0</v>
      </c>
      <c r="I764" s="36">
        <f t="shared" si="611"/>
        <v>0</v>
      </c>
      <c r="J764" s="30"/>
      <c r="K764" s="38">
        <f t="shared" si="612"/>
        <v>5.6879999999999997</v>
      </c>
      <c r="L764" s="33">
        <f t="shared" si="613"/>
        <v>0</v>
      </c>
      <c r="N764" s="220"/>
      <c r="O764" s="70"/>
      <c r="P764" s="71"/>
      <c r="Q764" s="33">
        <f t="shared" si="614"/>
        <v>0</v>
      </c>
      <c r="R764" s="220"/>
      <c r="S764" s="70"/>
      <c r="T764" s="30">
        <f t="shared" si="615"/>
        <v>0</v>
      </c>
      <c r="U764" s="36">
        <f t="shared" si="616"/>
        <v>0</v>
      </c>
      <c r="V764" s="30"/>
      <c r="W764" s="38">
        <f t="shared" si="617"/>
        <v>5.6879999999999997</v>
      </c>
      <c r="X764" s="33">
        <f t="shared" si="618"/>
        <v>0</v>
      </c>
    </row>
    <row r="765" spans="1:24" ht="15.75" x14ac:dyDescent="0.25">
      <c r="A765" s="312"/>
      <c r="B765" s="221" t="s">
        <v>46</v>
      </c>
      <c r="C765" s="30"/>
      <c r="D765" s="31"/>
      <c r="E765" s="33">
        <f t="shared" si="609"/>
        <v>0</v>
      </c>
      <c r="F765" s="80"/>
      <c r="G765" s="30"/>
      <c r="H765" s="30">
        <f t="shared" si="610"/>
        <v>0</v>
      </c>
      <c r="I765" s="36">
        <f t="shared" si="611"/>
        <v>0</v>
      </c>
      <c r="J765" s="30"/>
      <c r="K765" s="38">
        <f t="shared" si="612"/>
        <v>5.6879999999999997</v>
      </c>
      <c r="L765" s="33">
        <f t="shared" si="613"/>
        <v>0</v>
      </c>
      <c r="N765" s="221" t="s">
        <v>46</v>
      </c>
      <c r="O765" s="30"/>
      <c r="P765" s="31"/>
      <c r="Q765" s="33">
        <f t="shared" si="614"/>
        <v>0</v>
      </c>
      <c r="R765" s="221" t="s">
        <v>46</v>
      </c>
      <c r="S765" s="30"/>
      <c r="T765" s="30">
        <f t="shared" si="615"/>
        <v>0</v>
      </c>
      <c r="U765" s="36">
        <f t="shared" si="616"/>
        <v>0</v>
      </c>
      <c r="V765" s="30"/>
      <c r="W765" s="38">
        <f t="shared" si="617"/>
        <v>5.6879999999999997</v>
      </c>
      <c r="X765" s="33">
        <f t="shared" si="618"/>
        <v>0</v>
      </c>
    </row>
    <row r="766" spans="1:24" ht="15.75" x14ac:dyDescent="0.25">
      <c r="A766" s="312"/>
      <c r="B766" s="220"/>
      <c r="C766" s="70"/>
      <c r="D766" s="71"/>
      <c r="E766" s="33"/>
      <c r="F766" s="69"/>
      <c r="G766" s="70"/>
      <c r="H766" s="30">
        <f t="shared" si="610"/>
        <v>0</v>
      </c>
      <c r="I766" s="36">
        <f t="shared" si="611"/>
        <v>0</v>
      </c>
      <c r="J766" s="30"/>
      <c r="K766" s="38">
        <f t="shared" si="612"/>
        <v>5.6879999999999997</v>
      </c>
      <c r="L766" s="33">
        <f t="shared" si="613"/>
        <v>0</v>
      </c>
      <c r="N766" s="220"/>
      <c r="O766" s="70"/>
      <c r="P766" s="71"/>
      <c r="Q766" s="33"/>
      <c r="R766" s="69"/>
      <c r="S766" s="70"/>
      <c r="T766" s="30">
        <f t="shared" si="615"/>
        <v>0</v>
      </c>
      <c r="U766" s="36">
        <f t="shared" si="616"/>
        <v>0</v>
      </c>
      <c r="V766" s="30"/>
      <c r="W766" s="38">
        <f t="shared" si="617"/>
        <v>5.6879999999999997</v>
      </c>
      <c r="X766" s="33">
        <f t="shared" si="618"/>
        <v>0</v>
      </c>
    </row>
    <row r="767" spans="1:24" ht="15.75" x14ac:dyDescent="0.25">
      <c r="A767" s="312"/>
      <c r="B767" s="221"/>
      <c r="C767" s="30"/>
      <c r="D767" s="31"/>
      <c r="E767" s="33"/>
      <c r="F767" s="80"/>
      <c r="G767" s="30"/>
      <c r="H767" s="30">
        <f t="shared" si="610"/>
        <v>0</v>
      </c>
      <c r="I767" s="36">
        <f t="shared" si="611"/>
        <v>0</v>
      </c>
      <c r="J767" s="30"/>
      <c r="K767" s="38">
        <f t="shared" si="612"/>
        <v>5.6879999999999997</v>
      </c>
      <c r="L767" s="33">
        <f t="shared" si="613"/>
        <v>0</v>
      </c>
      <c r="N767" s="79"/>
      <c r="O767" s="30"/>
      <c r="P767" s="31"/>
      <c r="Q767" s="33"/>
      <c r="R767" s="80"/>
      <c r="S767" s="30"/>
      <c r="T767" s="30">
        <f t="shared" si="615"/>
        <v>0</v>
      </c>
      <c r="U767" s="36">
        <f t="shared" si="616"/>
        <v>0</v>
      </c>
      <c r="V767" s="30"/>
      <c r="W767" s="38">
        <f t="shared" si="617"/>
        <v>5.6879999999999997</v>
      </c>
      <c r="X767" s="33">
        <f t="shared" si="618"/>
        <v>0</v>
      </c>
    </row>
    <row r="768" spans="1:24" ht="15.75" x14ac:dyDescent="0.25">
      <c r="A768" s="312"/>
      <c r="B768" s="220"/>
      <c r="C768" s="70"/>
      <c r="D768" s="71"/>
      <c r="E768" s="33"/>
      <c r="F768" s="69"/>
      <c r="G768" s="70"/>
      <c r="H768" s="30">
        <f t="shared" si="610"/>
        <v>0</v>
      </c>
      <c r="I768" s="36">
        <f t="shared" si="611"/>
        <v>0</v>
      </c>
      <c r="J768" s="30"/>
      <c r="K768" s="38">
        <f t="shared" si="612"/>
        <v>5.6879999999999997</v>
      </c>
      <c r="L768" s="33">
        <f t="shared" si="613"/>
        <v>0</v>
      </c>
      <c r="N768" s="69"/>
      <c r="O768" s="70"/>
      <c r="P768" s="71"/>
      <c r="Q768" s="33"/>
      <c r="R768" s="69"/>
      <c r="S768" s="70"/>
      <c r="T768" s="30">
        <f t="shared" si="615"/>
        <v>0</v>
      </c>
      <c r="U768" s="36">
        <f t="shared" si="616"/>
        <v>0</v>
      </c>
      <c r="V768" s="30"/>
      <c r="W768" s="38">
        <f t="shared" si="617"/>
        <v>5.6879999999999997</v>
      </c>
      <c r="X768" s="33">
        <f t="shared" si="618"/>
        <v>0</v>
      </c>
    </row>
    <row r="769" spans="1:24" ht="15.75" x14ac:dyDescent="0.25">
      <c r="A769" s="312"/>
      <c r="B769" s="221"/>
      <c r="C769" s="30"/>
      <c r="D769" s="31"/>
      <c r="E769" s="33"/>
      <c r="F769" s="80"/>
      <c r="G769" s="30"/>
      <c r="H769" s="30">
        <f t="shared" si="610"/>
        <v>0</v>
      </c>
      <c r="I769" s="36">
        <f t="shared" si="611"/>
        <v>0</v>
      </c>
      <c r="J769" s="30"/>
      <c r="K769" s="38">
        <f t="shared" si="612"/>
        <v>5.6879999999999997</v>
      </c>
      <c r="L769" s="33">
        <f t="shared" si="613"/>
        <v>0</v>
      </c>
      <c r="N769" s="79"/>
      <c r="O769" s="30"/>
      <c r="P769" s="31"/>
      <c r="Q769" s="33"/>
      <c r="R769" s="80"/>
      <c r="S769" s="30"/>
      <c r="T769" s="30">
        <f t="shared" si="615"/>
        <v>0</v>
      </c>
      <c r="U769" s="36">
        <f t="shared" si="616"/>
        <v>0</v>
      </c>
      <c r="V769" s="30"/>
      <c r="W769" s="38">
        <f t="shared" si="617"/>
        <v>5.6879999999999997</v>
      </c>
      <c r="X769" s="33">
        <f t="shared" si="618"/>
        <v>0</v>
      </c>
    </row>
    <row r="770" spans="1:24" ht="15.75" x14ac:dyDescent="0.25">
      <c r="A770" s="312"/>
      <c r="B770" s="220"/>
      <c r="C770" s="70"/>
      <c r="D770" s="71"/>
      <c r="E770" s="33"/>
      <c r="F770" s="69"/>
      <c r="G770" s="70"/>
      <c r="H770" s="30">
        <f t="shared" si="610"/>
        <v>0</v>
      </c>
      <c r="I770" s="36">
        <f t="shared" si="611"/>
        <v>0</v>
      </c>
      <c r="J770" s="30"/>
      <c r="K770" s="38">
        <f t="shared" si="612"/>
        <v>5.6879999999999997</v>
      </c>
      <c r="L770" s="33">
        <f t="shared" si="613"/>
        <v>0</v>
      </c>
      <c r="N770" s="69"/>
      <c r="O770" s="70"/>
      <c r="P770" s="71"/>
      <c r="Q770" s="33"/>
      <c r="R770" s="69"/>
      <c r="S770" s="70"/>
      <c r="T770" s="30">
        <f t="shared" si="615"/>
        <v>0</v>
      </c>
      <c r="U770" s="36">
        <f t="shared" si="616"/>
        <v>0</v>
      </c>
      <c r="V770" s="30"/>
      <c r="W770" s="38">
        <f t="shared" si="617"/>
        <v>5.6879999999999997</v>
      </c>
      <c r="X770" s="33">
        <f t="shared" si="618"/>
        <v>0</v>
      </c>
    </row>
    <row r="771" spans="1:24" ht="15.75" x14ac:dyDescent="0.25">
      <c r="A771" s="312"/>
      <c r="B771" s="222"/>
      <c r="C771" s="30"/>
      <c r="D771" s="31"/>
      <c r="E771" s="33">
        <f t="shared" ref="E771:E776" si="619">D771*C771</f>
        <v>0</v>
      </c>
      <c r="F771" s="81"/>
      <c r="G771" s="30"/>
      <c r="H771" s="30">
        <f t="shared" si="610"/>
        <v>0</v>
      </c>
      <c r="I771" s="36">
        <f t="shared" si="611"/>
        <v>0</v>
      </c>
      <c r="J771" s="30"/>
      <c r="K771" s="38">
        <f t="shared" si="612"/>
        <v>5.6879999999999997</v>
      </c>
      <c r="L771" s="33">
        <f t="shared" si="613"/>
        <v>0</v>
      </c>
      <c r="N771" s="81"/>
      <c r="O771" s="30"/>
      <c r="P771" s="31"/>
      <c r="Q771" s="33">
        <f t="shared" ref="Q771:Q776" si="620">P771*O771</f>
        <v>0</v>
      </c>
      <c r="R771" s="81"/>
      <c r="S771" s="30"/>
      <c r="T771" s="30">
        <f t="shared" si="615"/>
        <v>0</v>
      </c>
      <c r="U771" s="36">
        <f t="shared" si="616"/>
        <v>0</v>
      </c>
      <c r="V771" s="30"/>
      <c r="W771" s="38">
        <f t="shared" si="617"/>
        <v>5.6879999999999997</v>
      </c>
      <c r="X771" s="33">
        <f t="shared" si="618"/>
        <v>0</v>
      </c>
    </row>
    <row r="772" spans="1:24" ht="15.75" x14ac:dyDescent="0.25">
      <c r="A772" s="312"/>
      <c r="B772" s="220"/>
      <c r="C772" s="70"/>
      <c r="D772" s="71"/>
      <c r="E772" s="33">
        <f t="shared" si="619"/>
        <v>0</v>
      </c>
      <c r="F772" s="69"/>
      <c r="G772" s="70"/>
      <c r="H772" s="30">
        <f t="shared" si="610"/>
        <v>0</v>
      </c>
      <c r="I772" s="36">
        <f t="shared" si="611"/>
        <v>0</v>
      </c>
      <c r="J772" s="30"/>
      <c r="K772" s="38">
        <f t="shared" si="612"/>
        <v>5.6879999999999997</v>
      </c>
      <c r="L772" s="33">
        <f t="shared" si="613"/>
        <v>0</v>
      </c>
      <c r="N772" s="69"/>
      <c r="O772" s="70"/>
      <c r="P772" s="71"/>
      <c r="Q772" s="33">
        <f t="shared" si="620"/>
        <v>0</v>
      </c>
      <c r="R772" s="69"/>
      <c r="S772" s="70"/>
      <c r="T772" s="30">
        <f t="shared" si="615"/>
        <v>0</v>
      </c>
      <c r="U772" s="36">
        <f t="shared" si="616"/>
        <v>0</v>
      </c>
      <c r="V772" s="30"/>
      <c r="W772" s="38">
        <f t="shared" si="617"/>
        <v>5.6879999999999997</v>
      </c>
      <c r="X772" s="33">
        <f t="shared" si="618"/>
        <v>0</v>
      </c>
    </row>
    <row r="773" spans="1:24" ht="15.75" x14ac:dyDescent="0.25">
      <c r="A773" s="312"/>
      <c r="B773" s="222"/>
      <c r="C773" s="30"/>
      <c r="D773" s="31"/>
      <c r="E773" s="33">
        <f t="shared" si="619"/>
        <v>0</v>
      </c>
      <c r="F773" s="81"/>
      <c r="G773" s="30"/>
      <c r="H773" s="30">
        <f t="shared" si="610"/>
        <v>0</v>
      </c>
      <c r="I773" s="36">
        <f t="shared" si="611"/>
        <v>0</v>
      </c>
      <c r="J773" s="30"/>
      <c r="K773" s="38">
        <f t="shared" si="612"/>
        <v>5.6879999999999997</v>
      </c>
      <c r="L773" s="33">
        <f t="shared" si="613"/>
        <v>0</v>
      </c>
      <c r="N773" s="81"/>
      <c r="O773" s="30"/>
      <c r="P773" s="31"/>
      <c r="Q773" s="33">
        <f t="shared" si="620"/>
        <v>0</v>
      </c>
      <c r="R773" s="81"/>
      <c r="S773" s="30"/>
      <c r="T773" s="30">
        <f t="shared" si="615"/>
        <v>0</v>
      </c>
      <c r="U773" s="36">
        <f t="shared" si="616"/>
        <v>0</v>
      </c>
      <c r="V773" s="30"/>
      <c r="W773" s="38">
        <f t="shared" si="617"/>
        <v>5.6879999999999997</v>
      </c>
      <c r="X773" s="33">
        <f t="shared" si="618"/>
        <v>0</v>
      </c>
    </row>
    <row r="774" spans="1:24" ht="15.75" x14ac:dyDescent="0.25">
      <c r="A774" s="312"/>
      <c r="B774" s="220"/>
      <c r="C774" s="70"/>
      <c r="D774" s="71"/>
      <c r="E774" s="33">
        <f t="shared" si="619"/>
        <v>0</v>
      </c>
      <c r="F774" s="88"/>
      <c r="G774" s="52"/>
      <c r="H774" s="30">
        <f t="shared" si="610"/>
        <v>0</v>
      </c>
      <c r="I774" s="36">
        <f t="shared" si="611"/>
        <v>0</v>
      </c>
      <c r="J774" s="30"/>
      <c r="K774" s="38">
        <f t="shared" si="612"/>
        <v>5.6879999999999997</v>
      </c>
      <c r="L774" s="33">
        <f t="shared" si="613"/>
        <v>0</v>
      </c>
      <c r="N774" s="69"/>
      <c r="O774" s="70"/>
      <c r="P774" s="71"/>
      <c r="Q774" s="33">
        <f t="shared" si="620"/>
        <v>0</v>
      </c>
      <c r="R774" s="88"/>
      <c r="S774" s="52"/>
      <c r="T774" s="30">
        <f t="shared" si="615"/>
        <v>0</v>
      </c>
      <c r="U774" s="36">
        <f t="shared" si="616"/>
        <v>0</v>
      </c>
      <c r="V774" s="30"/>
      <c r="W774" s="38">
        <f t="shared" si="617"/>
        <v>5.6879999999999997</v>
      </c>
      <c r="X774" s="33">
        <f t="shared" si="618"/>
        <v>0</v>
      </c>
    </row>
    <row r="775" spans="1:24" ht="15.75" x14ac:dyDescent="0.25">
      <c r="A775" s="312"/>
      <c r="B775" s="222"/>
      <c r="C775" s="30"/>
      <c r="D775" s="31"/>
      <c r="E775" s="33">
        <f t="shared" si="619"/>
        <v>0</v>
      </c>
      <c r="F775" s="90"/>
      <c r="G775" s="30"/>
      <c r="H775" s="30">
        <f t="shared" si="610"/>
        <v>0</v>
      </c>
      <c r="I775" s="36">
        <f t="shared" si="611"/>
        <v>0</v>
      </c>
      <c r="J775" s="30"/>
      <c r="K775" s="38">
        <f t="shared" si="612"/>
        <v>5.6879999999999997</v>
      </c>
      <c r="L775" s="33">
        <f t="shared" si="613"/>
        <v>0</v>
      </c>
      <c r="N775" s="81"/>
      <c r="O775" s="30"/>
      <c r="P775" s="31"/>
      <c r="Q775" s="33">
        <f t="shared" si="620"/>
        <v>0</v>
      </c>
      <c r="R775" s="90"/>
      <c r="S775" s="30"/>
      <c r="T775" s="30">
        <f t="shared" si="615"/>
        <v>0</v>
      </c>
      <c r="U775" s="36">
        <f t="shared" si="616"/>
        <v>0</v>
      </c>
      <c r="V775" s="30"/>
      <c r="W775" s="38">
        <f t="shared" si="617"/>
        <v>5.6879999999999997</v>
      </c>
      <c r="X775" s="33">
        <f t="shared" si="618"/>
        <v>0</v>
      </c>
    </row>
    <row r="776" spans="1:24" ht="15.75" x14ac:dyDescent="0.25">
      <c r="A776" s="312"/>
      <c r="B776" s="220"/>
      <c r="C776" s="70"/>
      <c r="D776" s="71"/>
      <c r="E776" s="95">
        <f t="shared" si="619"/>
        <v>0</v>
      </c>
      <c r="F776" s="69"/>
      <c r="G776" s="70"/>
      <c r="H776" s="30">
        <f t="shared" si="610"/>
        <v>0</v>
      </c>
      <c r="I776" s="36">
        <f t="shared" si="611"/>
        <v>0</v>
      </c>
      <c r="J776" s="30"/>
      <c r="K776" s="38">
        <f t="shared" si="612"/>
        <v>5.6879999999999997</v>
      </c>
      <c r="L776" s="33">
        <f t="shared" si="613"/>
        <v>0</v>
      </c>
      <c r="N776" s="69"/>
      <c r="O776" s="70"/>
      <c r="P776" s="71"/>
      <c r="Q776" s="95">
        <f t="shared" si="620"/>
        <v>0</v>
      </c>
      <c r="R776" s="69"/>
      <c r="S776" s="70"/>
      <c r="T776" s="30">
        <f t="shared" si="615"/>
        <v>0</v>
      </c>
      <c r="U776" s="36">
        <f t="shared" si="616"/>
        <v>0</v>
      </c>
      <c r="V776" s="30"/>
      <c r="W776" s="38">
        <f t="shared" si="617"/>
        <v>5.6879999999999997</v>
      </c>
      <c r="X776" s="33">
        <f t="shared" si="618"/>
        <v>0</v>
      </c>
    </row>
    <row r="777" spans="1:24" x14ac:dyDescent="0.25">
      <c r="A777" s="312"/>
      <c r="B777" s="214" t="s">
        <v>96</v>
      </c>
      <c r="C777" s="22"/>
      <c r="D777" s="22"/>
      <c r="E777" s="23"/>
      <c r="F777" s="24"/>
      <c r="G777" s="22"/>
      <c r="H777" s="22"/>
      <c r="I777" s="22"/>
      <c r="J777" s="22"/>
      <c r="K777" s="22"/>
      <c r="L777" s="23"/>
      <c r="N777" s="194" t="s">
        <v>96</v>
      </c>
      <c r="O777" s="25"/>
      <c r="P777" s="25"/>
      <c r="Q777" s="26"/>
      <c r="R777" s="27"/>
      <c r="S777" s="25"/>
      <c r="T777" s="25"/>
      <c r="U777" s="25"/>
      <c r="V777" s="25"/>
      <c r="W777" s="25"/>
      <c r="X777" s="26"/>
    </row>
    <row r="778" spans="1:24" ht="15.75" x14ac:dyDescent="0.25">
      <c r="A778" s="312"/>
      <c r="B778" s="224" t="s">
        <v>92</v>
      </c>
      <c r="C778" s="99"/>
      <c r="D778" s="100"/>
      <c r="E778" s="101">
        <f t="shared" ref="E778:E792" si="621">D778*C778</f>
        <v>0</v>
      </c>
      <c r="F778" s="98"/>
      <c r="G778" s="99"/>
      <c r="H778" s="30">
        <f t="shared" ref="H778:H792" si="622">$AB$7</f>
        <v>0</v>
      </c>
      <c r="I778" s="36">
        <f t="shared" ref="I778:I792" si="623">H778*G778</f>
        <v>0</v>
      </c>
      <c r="J778" s="30"/>
      <c r="K778" s="38">
        <f t="shared" ref="K778:K792" si="624">$AB$8</f>
        <v>5.6879999999999997</v>
      </c>
      <c r="L778" s="33">
        <f t="shared" ref="L778:L792" si="625">J778*K778</f>
        <v>0</v>
      </c>
      <c r="N778" s="224" t="s">
        <v>92</v>
      </c>
      <c r="O778" s="99"/>
      <c r="P778" s="100"/>
      <c r="Q778" s="101">
        <f t="shared" ref="Q778:Q792" si="626">P778*O778</f>
        <v>0</v>
      </c>
      <c r="R778" s="224" t="s">
        <v>92</v>
      </c>
      <c r="S778" s="99"/>
      <c r="T778" s="30">
        <f t="shared" ref="T778:T792" si="627">$AB$7</f>
        <v>0</v>
      </c>
      <c r="U778" s="36">
        <f t="shared" ref="U778:U792" si="628">T778*S778</f>
        <v>0</v>
      </c>
      <c r="V778" s="30"/>
      <c r="W778" s="38">
        <f t="shared" ref="W778:W792" si="629">$AB$8</f>
        <v>5.6879999999999997</v>
      </c>
      <c r="X778" s="33">
        <f t="shared" ref="X778:X792" si="630">V778*W778</f>
        <v>0</v>
      </c>
    </row>
    <row r="779" spans="1:24" ht="15.75" x14ac:dyDescent="0.25">
      <c r="A779" s="312"/>
      <c r="B779" s="260" t="s">
        <v>164</v>
      </c>
      <c r="C779" s="30">
        <v>2</v>
      </c>
      <c r="D779" s="31">
        <v>14.22</v>
      </c>
      <c r="E779" s="33">
        <f t="shared" si="621"/>
        <v>28.44</v>
      </c>
      <c r="F779" s="261" t="s">
        <v>164</v>
      </c>
      <c r="G779" s="30"/>
      <c r="H779" s="30">
        <f t="shared" si="622"/>
        <v>0</v>
      </c>
      <c r="I779" s="36">
        <f t="shared" si="623"/>
        <v>0</v>
      </c>
      <c r="J779" s="30">
        <v>3</v>
      </c>
      <c r="K779" s="38">
        <f t="shared" si="624"/>
        <v>5.6879999999999997</v>
      </c>
      <c r="L779" s="33">
        <f t="shared" si="625"/>
        <v>17.064</v>
      </c>
      <c r="N779" s="228" t="s">
        <v>93</v>
      </c>
      <c r="O779" s="30"/>
      <c r="P779" s="31"/>
      <c r="Q779" s="33">
        <f t="shared" si="626"/>
        <v>0</v>
      </c>
      <c r="R779" s="228" t="s">
        <v>93</v>
      </c>
      <c r="S779" s="30"/>
      <c r="T779" s="30">
        <f t="shared" si="627"/>
        <v>0</v>
      </c>
      <c r="U779" s="36">
        <f t="shared" si="628"/>
        <v>0</v>
      </c>
      <c r="V779" s="30"/>
      <c r="W779" s="38">
        <f t="shared" si="629"/>
        <v>5.6879999999999997</v>
      </c>
      <c r="X779" s="33">
        <f t="shared" si="630"/>
        <v>0</v>
      </c>
    </row>
    <row r="780" spans="1:24" ht="15.75" x14ac:dyDescent="0.25">
      <c r="A780" s="312"/>
      <c r="B780" s="259" t="s">
        <v>165</v>
      </c>
      <c r="C780" s="30">
        <v>2</v>
      </c>
      <c r="D780" s="31">
        <v>14.22</v>
      </c>
      <c r="E780" s="33">
        <f t="shared" si="621"/>
        <v>28.44</v>
      </c>
      <c r="F780" s="262" t="s">
        <v>165</v>
      </c>
      <c r="G780" s="70"/>
      <c r="H780" s="30">
        <f t="shared" si="622"/>
        <v>0</v>
      </c>
      <c r="I780" s="36">
        <f t="shared" si="623"/>
        <v>0</v>
      </c>
      <c r="J780" s="30">
        <v>3</v>
      </c>
      <c r="K780" s="38">
        <f t="shared" si="624"/>
        <v>5.6879999999999997</v>
      </c>
      <c r="L780" s="33">
        <f t="shared" si="625"/>
        <v>17.064</v>
      </c>
      <c r="N780" s="220"/>
      <c r="O780" s="70"/>
      <c r="P780" s="71"/>
      <c r="Q780" s="33">
        <f t="shared" si="626"/>
        <v>0</v>
      </c>
      <c r="R780" s="220"/>
      <c r="S780" s="70"/>
      <c r="T780" s="30">
        <f t="shared" si="627"/>
        <v>0</v>
      </c>
      <c r="U780" s="36">
        <f t="shared" si="628"/>
        <v>0</v>
      </c>
      <c r="V780" s="30"/>
      <c r="W780" s="38">
        <f t="shared" si="629"/>
        <v>5.6879999999999997</v>
      </c>
      <c r="X780" s="33">
        <f t="shared" si="630"/>
        <v>0</v>
      </c>
    </row>
    <row r="781" spans="1:24" ht="15.75" x14ac:dyDescent="0.25">
      <c r="A781" s="312"/>
      <c r="B781" s="228" t="s">
        <v>94</v>
      </c>
      <c r="C781" s="30"/>
      <c r="D781" s="31"/>
      <c r="E781" s="33">
        <f t="shared" si="621"/>
        <v>0</v>
      </c>
      <c r="F781" s="259" t="s">
        <v>175</v>
      </c>
      <c r="G781" s="30"/>
      <c r="H781" s="30">
        <f t="shared" si="622"/>
        <v>0</v>
      </c>
      <c r="I781" s="36">
        <f t="shared" si="623"/>
        <v>0</v>
      </c>
      <c r="J781" s="30">
        <v>3</v>
      </c>
      <c r="K781" s="38">
        <f t="shared" si="624"/>
        <v>5.6879999999999997</v>
      </c>
      <c r="L781" s="33">
        <f t="shared" si="625"/>
        <v>17.064</v>
      </c>
      <c r="N781" s="228" t="s">
        <v>94</v>
      </c>
      <c r="O781" s="30"/>
      <c r="P781" s="31"/>
      <c r="Q781" s="33">
        <f t="shared" si="626"/>
        <v>0</v>
      </c>
      <c r="R781" s="228" t="s">
        <v>94</v>
      </c>
      <c r="S781" s="30"/>
      <c r="T781" s="30">
        <f t="shared" si="627"/>
        <v>0</v>
      </c>
      <c r="U781" s="36">
        <f t="shared" si="628"/>
        <v>0</v>
      </c>
      <c r="V781" s="30"/>
      <c r="W781" s="38">
        <f t="shared" si="629"/>
        <v>5.6879999999999997</v>
      </c>
      <c r="X781" s="33">
        <f t="shared" si="630"/>
        <v>0</v>
      </c>
    </row>
    <row r="782" spans="1:24" ht="15.75" x14ac:dyDescent="0.25">
      <c r="A782" s="312"/>
      <c r="B782" s="259" t="s">
        <v>175</v>
      </c>
      <c r="C782" s="52">
        <v>2</v>
      </c>
      <c r="D782" s="53">
        <v>14.22</v>
      </c>
      <c r="E782" s="33">
        <f t="shared" si="621"/>
        <v>28.44</v>
      </c>
      <c r="F782" s="102"/>
      <c r="G782" s="52"/>
      <c r="H782" s="30">
        <f t="shared" si="622"/>
        <v>0</v>
      </c>
      <c r="I782" s="36">
        <f t="shared" si="623"/>
        <v>0</v>
      </c>
      <c r="J782" s="30"/>
      <c r="K782" s="38">
        <f t="shared" si="624"/>
        <v>5.6879999999999997</v>
      </c>
      <c r="L782" s="33">
        <f t="shared" si="625"/>
        <v>0</v>
      </c>
      <c r="N782" s="102"/>
      <c r="O782" s="52"/>
      <c r="P782" s="53"/>
      <c r="Q782" s="33">
        <f t="shared" si="626"/>
        <v>0</v>
      </c>
      <c r="R782" s="102"/>
      <c r="S782" s="52"/>
      <c r="T782" s="30">
        <f t="shared" si="627"/>
        <v>0</v>
      </c>
      <c r="U782" s="36">
        <f t="shared" si="628"/>
        <v>0</v>
      </c>
      <c r="V782" s="30"/>
      <c r="W782" s="38">
        <f t="shared" si="629"/>
        <v>5.6879999999999997</v>
      </c>
      <c r="X782" s="33">
        <f t="shared" si="630"/>
        <v>0</v>
      </c>
    </row>
    <row r="783" spans="1:24" ht="15.75" x14ac:dyDescent="0.25">
      <c r="A783" s="312"/>
      <c r="B783" s="230"/>
      <c r="C783" s="104"/>
      <c r="D783" s="105"/>
      <c r="E783" s="33">
        <f t="shared" si="621"/>
        <v>0</v>
      </c>
      <c r="F783" s="103"/>
      <c r="G783" s="104"/>
      <c r="H783" s="30">
        <f t="shared" si="622"/>
        <v>0</v>
      </c>
      <c r="I783" s="36">
        <f t="shared" si="623"/>
        <v>0</v>
      </c>
      <c r="J783" s="30"/>
      <c r="K783" s="38">
        <f t="shared" si="624"/>
        <v>5.6879999999999997</v>
      </c>
      <c r="L783" s="33">
        <f t="shared" si="625"/>
        <v>0</v>
      </c>
      <c r="N783" s="103"/>
      <c r="O783" s="104"/>
      <c r="P783" s="105"/>
      <c r="Q783" s="33">
        <f t="shared" si="626"/>
        <v>0</v>
      </c>
      <c r="R783" s="103"/>
      <c r="S783" s="104"/>
      <c r="T783" s="30">
        <f t="shared" si="627"/>
        <v>0</v>
      </c>
      <c r="U783" s="36">
        <f t="shared" si="628"/>
        <v>0</v>
      </c>
      <c r="V783" s="30"/>
      <c r="W783" s="38">
        <f t="shared" si="629"/>
        <v>5.6879999999999997</v>
      </c>
      <c r="X783" s="33">
        <f t="shared" si="630"/>
        <v>0</v>
      </c>
    </row>
    <row r="784" spans="1:24" ht="15.75" x14ac:dyDescent="0.25">
      <c r="A784" s="312"/>
      <c r="B784" s="220"/>
      <c r="C784" s="70"/>
      <c r="D784" s="71"/>
      <c r="E784" s="33">
        <f t="shared" si="621"/>
        <v>0</v>
      </c>
      <c r="F784" s="69"/>
      <c r="G784" s="70"/>
      <c r="H784" s="30">
        <f t="shared" si="622"/>
        <v>0</v>
      </c>
      <c r="I784" s="36">
        <f t="shared" si="623"/>
        <v>0</v>
      </c>
      <c r="J784" s="30"/>
      <c r="K784" s="38">
        <f t="shared" si="624"/>
        <v>5.6879999999999997</v>
      </c>
      <c r="L784" s="33">
        <f t="shared" si="625"/>
        <v>0</v>
      </c>
      <c r="N784" s="69"/>
      <c r="O784" s="70"/>
      <c r="P784" s="71"/>
      <c r="Q784" s="33">
        <f t="shared" si="626"/>
        <v>0</v>
      </c>
      <c r="R784" s="69"/>
      <c r="S784" s="70"/>
      <c r="T784" s="30">
        <f t="shared" si="627"/>
        <v>0</v>
      </c>
      <c r="U784" s="36">
        <f t="shared" si="628"/>
        <v>0</v>
      </c>
      <c r="V784" s="30"/>
      <c r="W784" s="38">
        <f t="shared" si="629"/>
        <v>5.6879999999999997</v>
      </c>
      <c r="X784" s="33">
        <f t="shared" si="630"/>
        <v>0</v>
      </c>
    </row>
    <row r="785" spans="1:24" ht="15.75" x14ac:dyDescent="0.25">
      <c r="A785" s="312"/>
      <c r="B785" s="230"/>
      <c r="C785" s="104"/>
      <c r="D785" s="105"/>
      <c r="E785" s="33">
        <f t="shared" si="621"/>
        <v>0</v>
      </c>
      <c r="F785" s="103"/>
      <c r="G785" s="104"/>
      <c r="H785" s="30">
        <f t="shared" si="622"/>
        <v>0</v>
      </c>
      <c r="I785" s="36">
        <f t="shared" si="623"/>
        <v>0</v>
      </c>
      <c r="J785" s="30"/>
      <c r="K785" s="38">
        <f t="shared" si="624"/>
        <v>5.6879999999999997</v>
      </c>
      <c r="L785" s="33">
        <f t="shared" si="625"/>
        <v>0</v>
      </c>
      <c r="N785" s="103"/>
      <c r="O785" s="104"/>
      <c r="P785" s="105"/>
      <c r="Q785" s="33">
        <f t="shared" si="626"/>
        <v>0</v>
      </c>
      <c r="R785" s="103"/>
      <c r="S785" s="104"/>
      <c r="T785" s="30">
        <f t="shared" si="627"/>
        <v>0</v>
      </c>
      <c r="U785" s="36">
        <f t="shared" si="628"/>
        <v>0</v>
      </c>
      <c r="V785" s="30"/>
      <c r="W785" s="38">
        <f t="shared" si="629"/>
        <v>5.6879999999999997</v>
      </c>
      <c r="X785" s="33">
        <f t="shared" si="630"/>
        <v>0</v>
      </c>
    </row>
    <row r="786" spans="1:24" ht="15.75" x14ac:dyDescent="0.25">
      <c r="A786" s="312"/>
      <c r="B786" s="220"/>
      <c r="C786" s="70"/>
      <c r="D786" s="71"/>
      <c r="E786" s="33">
        <f t="shared" si="621"/>
        <v>0</v>
      </c>
      <c r="F786" s="69"/>
      <c r="G786" s="70"/>
      <c r="H786" s="30">
        <f t="shared" si="622"/>
        <v>0</v>
      </c>
      <c r="I786" s="36">
        <f t="shared" si="623"/>
        <v>0</v>
      </c>
      <c r="J786" s="30"/>
      <c r="K786" s="38">
        <f t="shared" si="624"/>
        <v>5.6879999999999997</v>
      </c>
      <c r="L786" s="33">
        <f t="shared" si="625"/>
        <v>0</v>
      </c>
      <c r="N786" s="69"/>
      <c r="O786" s="70"/>
      <c r="P786" s="71"/>
      <c r="Q786" s="33">
        <f t="shared" si="626"/>
        <v>0</v>
      </c>
      <c r="R786" s="69"/>
      <c r="S786" s="70"/>
      <c r="T786" s="30">
        <f t="shared" si="627"/>
        <v>0</v>
      </c>
      <c r="U786" s="36">
        <f t="shared" si="628"/>
        <v>0</v>
      </c>
      <c r="V786" s="30"/>
      <c r="W786" s="38">
        <f t="shared" si="629"/>
        <v>5.6879999999999997</v>
      </c>
      <c r="X786" s="33">
        <f t="shared" si="630"/>
        <v>0</v>
      </c>
    </row>
    <row r="787" spans="1:24" ht="15.75" x14ac:dyDescent="0.25">
      <c r="A787" s="312"/>
      <c r="B787" s="230"/>
      <c r="C787" s="104"/>
      <c r="D787" s="105"/>
      <c r="E787" s="33">
        <f t="shared" si="621"/>
        <v>0</v>
      </c>
      <c r="F787" s="103"/>
      <c r="G787" s="104"/>
      <c r="H787" s="30">
        <f t="shared" si="622"/>
        <v>0</v>
      </c>
      <c r="I787" s="36">
        <f t="shared" si="623"/>
        <v>0</v>
      </c>
      <c r="J787" s="30"/>
      <c r="K787" s="38">
        <f t="shared" si="624"/>
        <v>5.6879999999999997</v>
      </c>
      <c r="L787" s="33">
        <f t="shared" si="625"/>
        <v>0</v>
      </c>
      <c r="N787" s="103"/>
      <c r="O787" s="104"/>
      <c r="P787" s="105"/>
      <c r="Q787" s="33">
        <f t="shared" si="626"/>
        <v>0</v>
      </c>
      <c r="R787" s="103"/>
      <c r="S787" s="104"/>
      <c r="T787" s="30">
        <f t="shared" si="627"/>
        <v>0</v>
      </c>
      <c r="U787" s="36">
        <f t="shared" si="628"/>
        <v>0</v>
      </c>
      <c r="V787" s="30"/>
      <c r="W787" s="38">
        <f t="shared" si="629"/>
        <v>5.6879999999999997</v>
      </c>
      <c r="X787" s="33">
        <f t="shared" si="630"/>
        <v>0</v>
      </c>
    </row>
    <row r="788" spans="1:24" ht="15.75" x14ac:dyDescent="0.25">
      <c r="A788" s="312"/>
      <c r="B788" s="220"/>
      <c r="C788" s="70"/>
      <c r="D788" s="71"/>
      <c r="E788" s="33">
        <f t="shared" si="621"/>
        <v>0</v>
      </c>
      <c r="F788" s="69"/>
      <c r="G788" s="70"/>
      <c r="H788" s="30">
        <f t="shared" si="622"/>
        <v>0</v>
      </c>
      <c r="I788" s="36">
        <f t="shared" si="623"/>
        <v>0</v>
      </c>
      <c r="J788" s="30"/>
      <c r="K788" s="38">
        <f t="shared" si="624"/>
        <v>5.6879999999999997</v>
      </c>
      <c r="L788" s="33">
        <f t="shared" si="625"/>
        <v>0</v>
      </c>
      <c r="N788" s="69"/>
      <c r="O788" s="70"/>
      <c r="P788" s="71"/>
      <c r="Q788" s="33">
        <f t="shared" si="626"/>
        <v>0</v>
      </c>
      <c r="R788" s="69"/>
      <c r="S788" s="70"/>
      <c r="T788" s="30">
        <f t="shared" si="627"/>
        <v>0</v>
      </c>
      <c r="U788" s="36">
        <f t="shared" si="628"/>
        <v>0</v>
      </c>
      <c r="V788" s="30"/>
      <c r="W788" s="38">
        <f t="shared" si="629"/>
        <v>5.6879999999999997</v>
      </c>
      <c r="X788" s="33">
        <f t="shared" si="630"/>
        <v>0</v>
      </c>
    </row>
    <row r="789" spans="1:24" ht="15.75" x14ac:dyDescent="0.25">
      <c r="A789" s="312"/>
      <c r="B789" s="230"/>
      <c r="C789" s="104"/>
      <c r="D789" s="105"/>
      <c r="E789" s="33">
        <f t="shared" si="621"/>
        <v>0</v>
      </c>
      <c r="F789" s="103"/>
      <c r="G789" s="104"/>
      <c r="H789" s="30">
        <f t="shared" si="622"/>
        <v>0</v>
      </c>
      <c r="I789" s="36">
        <f t="shared" si="623"/>
        <v>0</v>
      </c>
      <c r="J789" s="30"/>
      <c r="K789" s="38">
        <f t="shared" si="624"/>
        <v>5.6879999999999997</v>
      </c>
      <c r="L789" s="33">
        <f t="shared" si="625"/>
        <v>0</v>
      </c>
      <c r="N789" s="103"/>
      <c r="O789" s="104"/>
      <c r="P789" s="105"/>
      <c r="Q789" s="33">
        <f t="shared" si="626"/>
        <v>0</v>
      </c>
      <c r="R789" s="103"/>
      <c r="S789" s="104"/>
      <c r="T789" s="30">
        <f t="shared" si="627"/>
        <v>0</v>
      </c>
      <c r="U789" s="36">
        <f t="shared" si="628"/>
        <v>0</v>
      </c>
      <c r="V789" s="30"/>
      <c r="W789" s="38">
        <f t="shared" si="629"/>
        <v>5.6879999999999997</v>
      </c>
      <c r="X789" s="33">
        <f t="shared" si="630"/>
        <v>0</v>
      </c>
    </row>
    <row r="790" spans="1:24" ht="15.75" x14ac:dyDescent="0.25">
      <c r="A790" s="312"/>
      <c r="B790" s="220"/>
      <c r="C790" s="70"/>
      <c r="D790" s="71"/>
      <c r="E790" s="33">
        <f t="shared" si="621"/>
        <v>0</v>
      </c>
      <c r="F790" s="69"/>
      <c r="G790" s="70"/>
      <c r="H790" s="30">
        <f t="shared" si="622"/>
        <v>0</v>
      </c>
      <c r="I790" s="36">
        <f t="shared" si="623"/>
        <v>0</v>
      </c>
      <c r="J790" s="30"/>
      <c r="K790" s="38">
        <f t="shared" si="624"/>
        <v>5.6879999999999997</v>
      </c>
      <c r="L790" s="33">
        <f t="shared" si="625"/>
        <v>0</v>
      </c>
      <c r="N790" s="69"/>
      <c r="O790" s="70"/>
      <c r="P790" s="71"/>
      <c r="Q790" s="33">
        <f t="shared" si="626"/>
        <v>0</v>
      </c>
      <c r="R790" s="69"/>
      <c r="S790" s="70"/>
      <c r="T790" s="30">
        <f t="shared" si="627"/>
        <v>0</v>
      </c>
      <c r="U790" s="36">
        <f t="shared" si="628"/>
        <v>0</v>
      </c>
      <c r="V790" s="30"/>
      <c r="W790" s="38">
        <f t="shared" si="629"/>
        <v>5.6879999999999997</v>
      </c>
      <c r="X790" s="33">
        <f t="shared" si="630"/>
        <v>0</v>
      </c>
    </row>
    <row r="791" spans="1:24" ht="15.75" x14ac:dyDescent="0.25">
      <c r="A791" s="312"/>
      <c r="B791" s="230"/>
      <c r="C791" s="104"/>
      <c r="D791" s="105"/>
      <c r="E791" s="33">
        <f t="shared" si="621"/>
        <v>0</v>
      </c>
      <c r="F791" s="103"/>
      <c r="G791" s="104"/>
      <c r="H791" s="30">
        <f t="shared" si="622"/>
        <v>0</v>
      </c>
      <c r="I791" s="36">
        <f t="shared" si="623"/>
        <v>0</v>
      </c>
      <c r="J791" s="30"/>
      <c r="K791" s="38">
        <f t="shared" si="624"/>
        <v>5.6879999999999997</v>
      </c>
      <c r="L791" s="33">
        <f t="shared" si="625"/>
        <v>0</v>
      </c>
      <c r="N791" s="103"/>
      <c r="O791" s="104"/>
      <c r="P791" s="105"/>
      <c r="Q791" s="33">
        <f t="shared" si="626"/>
        <v>0</v>
      </c>
      <c r="R791" s="103"/>
      <c r="S791" s="104"/>
      <c r="T791" s="30">
        <f t="shared" si="627"/>
        <v>0</v>
      </c>
      <c r="U791" s="36">
        <f t="shared" si="628"/>
        <v>0</v>
      </c>
      <c r="V791" s="30"/>
      <c r="W791" s="38">
        <f t="shared" si="629"/>
        <v>5.6879999999999997</v>
      </c>
      <c r="X791" s="33">
        <f t="shared" si="630"/>
        <v>0</v>
      </c>
    </row>
    <row r="792" spans="1:24" ht="15.75" x14ac:dyDescent="0.25">
      <c r="A792" s="312"/>
      <c r="B792" s="220"/>
      <c r="C792" s="70"/>
      <c r="D792" s="71"/>
      <c r="E792" s="95">
        <f t="shared" si="621"/>
        <v>0</v>
      </c>
      <c r="F792" s="69"/>
      <c r="G792" s="70"/>
      <c r="H792" s="30">
        <f t="shared" si="622"/>
        <v>0</v>
      </c>
      <c r="I792" s="36">
        <f t="shared" si="623"/>
        <v>0</v>
      </c>
      <c r="J792" s="30"/>
      <c r="K792" s="38">
        <f t="shared" si="624"/>
        <v>5.6879999999999997</v>
      </c>
      <c r="L792" s="33">
        <f t="shared" si="625"/>
        <v>0</v>
      </c>
      <c r="N792" s="69"/>
      <c r="O792" s="70"/>
      <c r="P792" s="71"/>
      <c r="Q792" s="95">
        <f t="shared" si="626"/>
        <v>0</v>
      </c>
      <c r="R792" s="69"/>
      <c r="S792" s="70"/>
      <c r="T792" s="30">
        <f t="shared" si="627"/>
        <v>0</v>
      </c>
      <c r="U792" s="36">
        <f t="shared" si="628"/>
        <v>0</v>
      </c>
      <c r="V792" s="30"/>
      <c r="W792" s="38">
        <f t="shared" si="629"/>
        <v>5.6879999999999997</v>
      </c>
      <c r="X792" s="33">
        <f t="shared" si="630"/>
        <v>0</v>
      </c>
    </row>
    <row r="793" spans="1:24" x14ac:dyDescent="0.25">
      <c r="A793" s="312"/>
      <c r="B793" s="214" t="s">
        <v>97</v>
      </c>
      <c r="C793" s="22"/>
      <c r="D793" s="22"/>
      <c r="E793" s="23"/>
      <c r="F793" s="24"/>
      <c r="G793" s="22"/>
      <c r="H793" s="22"/>
      <c r="I793" s="22"/>
      <c r="J793" s="22"/>
      <c r="K793" s="22"/>
      <c r="L793" s="23"/>
      <c r="N793" s="194" t="s">
        <v>97</v>
      </c>
      <c r="O793" s="25"/>
      <c r="P793" s="25"/>
      <c r="Q793" s="26"/>
      <c r="R793" s="27"/>
      <c r="S793" s="25"/>
      <c r="T793" s="25"/>
      <c r="U793" s="25"/>
      <c r="V793" s="25"/>
      <c r="W793" s="25"/>
      <c r="X793" s="26"/>
    </row>
    <row r="794" spans="1:24" ht="15.75" x14ac:dyDescent="0.25">
      <c r="A794" s="312"/>
      <c r="B794" s="267" t="s">
        <v>178</v>
      </c>
      <c r="C794" s="107">
        <f>Production_Revenue!K45</f>
        <v>880</v>
      </c>
      <c r="D794" s="108">
        <v>0.01</v>
      </c>
      <c r="E794" s="101">
        <f t="shared" ref="E794:E796" si="631">D794*C794</f>
        <v>8.8000000000000007</v>
      </c>
      <c r="F794" s="109" t="s">
        <v>51</v>
      </c>
      <c r="G794" s="107"/>
      <c r="H794" s="30">
        <f t="shared" ref="H794:H796" si="632">$AB$7</f>
        <v>0</v>
      </c>
      <c r="I794" s="36">
        <f t="shared" ref="I794:I796" si="633">H794*G794</f>
        <v>0</v>
      </c>
      <c r="J794" s="30"/>
      <c r="K794" s="38">
        <f t="shared" ref="K794:K796" si="634">$AB$8</f>
        <v>5.6879999999999997</v>
      </c>
      <c r="L794" s="33">
        <f t="shared" ref="L794:L796" si="635">J794*K794</f>
        <v>0</v>
      </c>
      <c r="N794" s="267" t="s">
        <v>178</v>
      </c>
      <c r="O794" s="107">
        <f>Production_Revenue!K46</f>
        <v>880</v>
      </c>
      <c r="P794" s="108">
        <v>0.01</v>
      </c>
      <c r="Q794" s="101">
        <f t="shared" ref="Q794:Q796" si="636">P794*O794</f>
        <v>8.8000000000000007</v>
      </c>
      <c r="R794" s="231" t="s">
        <v>98</v>
      </c>
      <c r="S794" s="107"/>
      <c r="T794" s="30">
        <f t="shared" ref="T794:T796" si="637">$AB$7</f>
        <v>0</v>
      </c>
      <c r="U794" s="36">
        <f t="shared" ref="U794:U796" si="638">T794*S794</f>
        <v>0</v>
      </c>
      <c r="V794" s="30"/>
      <c r="W794" s="38">
        <f t="shared" ref="W794:W796" si="639">$AB$8</f>
        <v>5.6879999999999997</v>
      </c>
      <c r="X794" s="33">
        <f t="shared" ref="X794:X796" si="640">V794*W794</f>
        <v>0</v>
      </c>
    </row>
    <row r="795" spans="1:24" ht="15.75" x14ac:dyDescent="0.25">
      <c r="A795" s="312"/>
      <c r="B795" s="232" t="s">
        <v>99</v>
      </c>
      <c r="C795" s="70"/>
      <c r="D795" s="71"/>
      <c r="E795" s="33">
        <f t="shared" si="631"/>
        <v>0</v>
      </c>
      <c r="F795" s="69"/>
      <c r="G795" s="70"/>
      <c r="H795" s="30">
        <f t="shared" si="632"/>
        <v>0</v>
      </c>
      <c r="I795" s="36">
        <f t="shared" si="633"/>
        <v>0</v>
      </c>
      <c r="J795" s="30"/>
      <c r="K795" s="38">
        <f t="shared" si="634"/>
        <v>5.6879999999999997</v>
      </c>
      <c r="L795" s="33">
        <f t="shared" si="635"/>
        <v>0</v>
      </c>
      <c r="N795" s="232" t="s">
        <v>99</v>
      </c>
      <c r="O795" s="70"/>
      <c r="P795" s="71"/>
      <c r="Q795" s="33">
        <f t="shared" si="636"/>
        <v>0</v>
      </c>
      <c r="R795" s="232" t="s">
        <v>99</v>
      </c>
      <c r="S795" s="70"/>
      <c r="T795" s="30">
        <f t="shared" si="637"/>
        <v>0</v>
      </c>
      <c r="U795" s="36">
        <f t="shared" si="638"/>
        <v>0</v>
      </c>
      <c r="V795" s="30"/>
      <c r="W795" s="38">
        <f t="shared" si="639"/>
        <v>5.6879999999999997</v>
      </c>
      <c r="X795" s="33">
        <f t="shared" si="640"/>
        <v>0</v>
      </c>
    </row>
    <row r="796" spans="1:24" ht="30" x14ac:dyDescent="0.25">
      <c r="A796" s="312"/>
      <c r="B796" s="233" t="s">
        <v>100</v>
      </c>
      <c r="C796" s="104"/>
      <c r="D796" s="105"/>
      <c r="E796" s="33">
        <f t="shared" si="631"/>
        <v>0</v>
      </c>
      <c r="F796" s="110" t="s">
        <v>52</v>
      </c>
      <c r="G796" s="52"/>
      <c r="H796" s="30">
        <f t="shared" si="632"/>
        <v>0</v>
      </c>
      <c r="I796" s="36">
        <f t="shared" si="633"/>
        <v>0</v>
      </c>
      <c r="J796" s="30"/>
      <c r="K796" s="38">
        <f t="shared" si="634"/>
        <v>5.6879999999999997</v>
      </c>
      <c r="L796" s="33">
        <f t="shared" si="635"/>
        <v>0</v>
      </c>
      <c r="N796" s="233" t="s">
        <v>100</v>
      </c>
      <c r="O796" s="104"/>
      <c r="P796" s="105"/>
      <c r="Q796" s="33">
        <f t="shared" si="636"/>
        <v>0</v>
      </c>
      <c r="R796" s="233" t="s">
        <v>100</v>
      </c>
      <c r="S796" s="52"/>
      <c r="T796" s="30">
        <f t="shared" si="637"/>
        <v>0</v>
      </c>
      <c r="U796" s="36">
        <f t="shared" si="638"/>
        <v>0</v>
      </c>
      <c r="V796" s="30"/>
      <c r="W796" s="38">
        <f t="shared" si="639"/>
        <v>5.6879999999999997</v>
      </c>
      <c r="X796" s="33">
        <f t="shared" si="640"/>
        <v>0</v>
      </c>
    </row>
    <row r="797" spans="1:24" ht="15.75" thickBot="1" x14ac:dyDescent="0.3">
      <c r="A797" s="312"/>
      <c r="B797" s="111" t="s">
        <v>41</v>
      </c>
      <c r="C797" s="112"/>
      <c r="D797" s="112"/>
      <c r="E797" s="114">
        <f>SUM(E761:E776,E778:E792,E794:E796)</f>
        <v>94.12</v>
      </c>
      <c r="F797" s="116" t="s">
        <v>41</v>
      </c>
      <c r="G797" s="112">
        <f>SUM(G761:G796)</f>
        <v>0</v>
      </c>
      <c r="H797" s="112"/>
      <c r="I797" s="114">
        <f>SUM(I761:I776,I778:I792,I794:I796)</f>
        <v>0</v>
      </c>
      <c r="J797" s="112">
        <f>SUM(J761:J796)</f>
        <v>9</v>
      </c>
      <c r="K797" s="118"/>
      <c r="L797" s="114">
        <f>SUM(L761:L776,L778:L792,L794:L796)</f>
        <v>51.192</v>
      </c>
      <c r="N797" s="119" t="s">
        <v>41</v>
      </c>
      <c r="O797" s="120"/>
      <c r="P797" s="120"/>
      <c r="Q797" s="121">
        <f>SUM(Q761:Q776,Q778:Q792,Q794:Q796)</f>
        <v>8.8000000000000007</v>
      </c>
      <c r="R797" s="122" t="s">
        <v>41</v>
      </c>
      <c r="S797" s="120">
        <f>SUM(S761:S796)</f>
        <v>0</v>
      </c>
      <c r="T797" s="120"/>
      <c r="U797" s="121">
        <f>SUM(U761:U776,U778:U792,U794:U796)</f>
        <v>0</v>
      </c>
      <c r="V797" s="120">
        <f>SUM(V761:V796)</f>
        <v>0</v>
      </c>
      <c r="W797" s="123"/>
      <c r="X797" s="121">
        <f>SUM(X761:X776,X778:X792,X794:X796)</f>
        <v>0</v>
      </c>
    </row>
    <row r="798" spans="1:24" x14ac:dyDescent="0.25">
      <c r="A798" s="313"/>
      <c r="B798" s="125"/>
      <c r="C798" s="125"/>
      <c r="D798" s="125"/>
      <c r="E798" s="125"/>
      <c r="F798" s="125"/>
      <c r="G798" s="125"/>
      <c r="H798" s="125"/>
      <c r="I798" s="125"/>
      <c r="J798" s="125"/>
      <c r="K798" s="125"/>
      <c r="L798" s="125"/>
      <c r="N798" s="85"/>
      <c r="O798" s="85"/>
      <c r="P798" s="85"/>
      <c r="Q798" s="85"/>
      <c r="R798" s="85"/>
      <c r="S798" s="85"/>
      <c r="T798" s="85"/>
      <c r="U798" s="85"/>
      <c r="V798" s="85"/>
      <c r="W798" s="85"/>
      <c r="X798" s="85"/>
    </row>
    <row r="799" spans="1:24" ht="15.75" thickBot="1" x14ac:dyDescent="0.3"/>
    <row r="800" spans="1:24" ht="15" customHeight="1" x14ac:dyDescent="0.25">
      <c r="A800" s="311" t="s">
        <v>144</v>
      </c>
      <c r="B800" s="314" t="s">
        <v>123</v>
      </c>
      <c r="C800" s="316" t="s">
        <v>157</v>
      </c>
      <c r="D800" s="317"/>
      <c r="E800" s="318"/>
      <c r="F800" s="319" t="s">
        <v>124</v>
      </c>
      <c r="G800" s="324" t="s">
        <v>20</v>
      </c>
      <c r="H800" s="322"/>
      <c r="I800" s="322"/>
      <c r="J800" s="322"/>
      <c r="K800" s="322"/>
      <c r="L800" s="323"/>
      <c r="N800" s="325" t="s">
        <v>123</v>
      </c>
      <c r="O800" s="327" t="s">
        <v>19</v>
      </c>
      <c r="P800" s="322"/>
      <c r="Q800" s="323"/>
      <c r="R800" s="325" t="s">
        <v>124</v>
      </c>
      <c r="S800" s="321" t="s">
        <v>20</v>
      </c>
      <c r="T800" s="322"/>
      <c r="U800" s="322"/>
      <c r="V800" s="322"/>
      <c r="W800" s="322"/>
      <c r="X800" s="323"/>
    </row>
    <row r="801" spans="1:24" ht="30" x14ac:dyDescent="0.25">
      <c r="A801" s="312"/>
      <c r="B801" s="315"/>
      <c r="C801" s="212" t="s">
        <v>23</v>
      </c>
      <c r="D801" s="254" t="s">
        <v>155</v>
      </c>
      <c r="E801" s="213" t="s">
        <v>24</v>
      </c>
      <c r="F801" s="320"/>
      <c r="G801" s="239" t="s">
        <v>156</v>
      </c>
      <c r="H801" s="239" t="s">
        <v>102</v>
      </c>
      <c r="I801" s="239" t="s">
        <v>103</v>
      </c>
      <c r="J801" s="13" t="s">
        <v>27</v>
      </c>
      <c r="K801" s="16" t="s">
        <v>28</v>
      </c>
      <c r="L801" s="240" t="s">
        <v>104</v>
      </c>
      <c r="N801" s="326"/>
      <c r="O801" s="17" t="s">
        <v>23</v>
      </c>
      <c r="P801" s="239" t="s">
        <v>155</v>
      </c>
      <c r="Q801" s="19" t="s">
        <v>24</v>
      </c>
      <c r="R801" s="326"/>
      <c r="S801" s="239" t="s">
        <v>156</v>
      </c>
      <c r="T801" s="17" t="s">
        <v>26</v>
      </c>
      <c r="U801" s="239" t="s">
        <v>103</v>
      </c>
      <c r="V801" s="13" t="s">
        <v>27</v>
      </c>
      <c r="W801" s="16" t="s">
        <v>28</v>
      </c>
      <c r="X801" s="240" t="s">
        <v>104</v>
      </c>
    </row>
    <row r="802" spans="1:24" x14ac:dyDescent="0.25">
      <c r="A802" s="312"/>
      <c r="B802" s="214" t="s">
        <v>95</v>
      </c>
      <c r="C802" s="22"/>
      <c r="D802" s="22"/>
      <c r="E802" s="23"/>
      <c r="F802" s="24"/>
      <c r="G802" s="22"/>
      <c r="H802" s="22"/>
      <c r="I802" s="22"/>
      <c r="J802" s="22"/>
      <c r="K802" s="22"/>
      <c r="L802" s="23"/>
      <c r="N802" s="194" t="s">
        <v>95</v>
      </c>
      <c r="O802" s="25"/>
      <c r="P802" s="25"/>
      <c r="Q802" s="26"/>
      <c r="R802" s="27"/>
      <c r="S802" s="25"/>
      <c r="T802" s="25"/>
      <c r="U802" s="25"/>
      <c r="V802" s="25"/>
      <c r="W802" s="25"/>
      <c r="X802" s="26"/>
    </row>
    <row r="803" spans="1:24" ht="15.75" x14ac:dyDescent="0.25">
      <c r="A803" s="312"/>
      <c r="B803" s="228" t="s">
        <v>93</v>
      </c>
      <c r="C803" s="30"/>
      <c r="D803" s="31"/>
      <c r="E803" s="33">
        <f t="shared" ref="E803:E807" si="641">D803*C803</f>
        <v>0</v>
      </c>
      <c r="F803" s="34" t="s">
        <v>55</v>
      </c>
      <c r="G803" s="30"/>
      <c r="H803" s="30">
        <f t="shared" ref="H803:H818" si="642">$AB$7</f>
        <v>0</v>
      </c>
      <c r="I803" s="36">
        <f t="shared" ref="I803:I818" si="643">H803*G803</f>
        <v>0</v>
      </c>
      <c r="J803" s="30"/>
      <c r="K803" s="38">
        <f t="shared" ref="K803:K818" si="644">$AB$8</f>
        <v>5.6879999999999997</v>
      </c>
      <c r="L803" s="33">
        <f t="shared" ref="L803:L818" si="645">J803*K803</f>
        <v>0</v>
      </c>
      <c r="N803" s="228" t="s">
        <v>93</v>
      </c>
      <c r="O803" s="30"/>
      <c r="P803" s="31"/>
      <c r="Q803" s="33">
        <f t="shared" ref="Q803:Q807" si="646">P803*O803</f>
        <v>0</v>
      </c>
      <c r="R803" s="228" t="s">
        <v>93</v>
      </c>
      <c r="S803" s="30"/>
      <c r="T803" s="30">
        <f t="shared" ref="T803:T818" si="647">$AB$7</f>
        <v>0</v>
      </c>
      <c r="U803" s="36">
        <f t="shared" ref="U803:U818" si="648">T803*S803</f>
        <v>0</v>
      </c>
      <c r="V803" s="30"/>
      <c r="W803" s="38">
        <f t="shared" ref="W803:W818" si="649">$AB$8</f>
        <v>5.6879999999999997</v>
      </c>
      <c r="X803" s="33">
        <f t="shared" ref="X803:X818" si="650">V803*W803</f>
        <v>0</v>
      </c>
    </row>
    <row r="804" spans="1:24" ht="15.75" x14ac:dyDescent="0.25">
      <c r="A804" s="312"/>
      <c r="B804" s="218" t="s">
        <v>42</v>
      </c>
      <c r="C804" s="52"/>
      <c r="D804" s="53"/>
      <c r="E804" s="33">
        <f t="shared" si="641"/>
        <v>0</v>
      </c>
      <c r="F804" s="54"/>
      <c r="G804" s="52"/>
      <c r="H804" s="30">
        <f t="shared" si="642"/>
        <v>0</v>
      </c>
      <c r="I804" s="36">
        <f t="shared" si="643"/>
        <v>0</v>
      </c>
      <c r="J804" s="30"/>
      <c r="K804" s="38">
        <f t="shared" si="644"/>
        <v>5.6879999999999997</v>
      </c>
      <c r="L804" s="33">
        <f t="shared" si="645"/>
        <v>0</v>
      </c>
      <c r="N804" s="218" t="s">
        <v>42</v>
      </c>
      <c r="O804" s="52"/>
      <c r="P804" s="53"/>
      <c r="Q804" s="33">
        <f t="shared" si="646"/>
        <v>0</v>
      </c>
      <c r="R804" s="218" t="s">
        <v>42</v>
      </c>
      <c r="S804" s="52"/>
      <c r="T804" s="30">
        <f t="shared" si="647"/>
        <v>0</v>
      </c>
      <c r="U804" s="36">
        <f t="shared" si="648"/>
        <v>0</v>
      </c>
      <c r="V804" s="30"/>
      <c r="W804" s="38">
        <f t="shared" si="649"/>
        <v>5.6879999999999997</v>
      </c>
      <c r="X804" s="33">
        <f t="shared" si="650"/>
        <v>0</v>
      </c>
    </row>
    <row r="805" spans="1:24" ht="15.75" x14ac:dyDescent="0.25">
      <c r="A805" s="312"/>
      <c r="B805" s="219" t="s">
        <v>44</v>
      </c>
      <c r="C805" s="30"/>
      <c r="D805" s="31"/>
      <c r="E805" s="33">
        <f t="shared" si="641"/>
        <v>0</v>
      </c>
      <c r="F805" s="34"/>
      <c r="G805" s="30"/>
      <c r="H805" s="30">
        <f t="shared" si="642"/>
        <v>0</v>
      </c>
      <c r="I805" s="36">
        <f t="shared" si="643"/>
        <v>0</v>
      </c>
      <c r="J805" s="30"/>
      <c r="K805" s="38">
        <f t="shared" si="644"/>
        <v>5.6879999999999997</v>
      </c>
      <c r="L805" s="33">
        <f t="shared" si="645"/>
        <v>0</v>
      </c>
      <c r="N805" s="219" t="s">
        <v>44</v>
      </c>
      <c r="O805" s="30"/>
      <c r="P805" s="31"/>
      <c r="Q805" s="33">
        <f t="shared" si="646"/>
        <v>0</v>
      </c>
      <c r="R805" s="219" t="s">
        <v>44</v>
      </c>
      <c r="S805" s="30"/>
      <c r="T805" s="30">
        <f t="shared" si="647"/>
        <v>0</v>
      </c>
      <c r="U805" s="36">
        <f t="shared" si="648"/>
        <v>0</v>
      </c>
      <c r="V805" s="30"/>
      <c r="W805" s="38">
        <f t="shared" si="649"/>
        <v>5.6879999999999997</v>
      </c>
      <c r="X805" s="33">
        <f t="shared" si="650"/>
        <v>0</v>
      </c>
    </row>
    <row r="806" spans="1:24" ht="15.75" x14ac:dyDescent="0.25">
      <c r="A806" s="312"/>
      <c r="B806" s="220"/>
      <c r="C806" s="70"/>
      <c r="D806" s="71"/>
      <c r="E806" s="33">
        <f t="shared" si="641"/>
        <v>0</v>
      </c>
      <c r="F806" s="69"/>
      <c r="G806" s="70"/>
      <c r="H806" s="30">
        <f t="shared" si="642"/>
        <v>0</v>
      </c>
      <c r="I806" s="36">
        <f t="shared" si="643"/>
        <v>0</v>
      </c>
      <c r="J806" s="30"/>
      <c r="K806" s="38">
        <f t="shared" si="644"/>
        <v>5.6879999999999997</v>
      </c>
      <c r="L806" s="33">
        <f t="shared" si="645"/>
        <v>0</v>
      </c>
      <c r="N806" s="220"/>
      <c r="O806" s="70"/>
      <c r="P806" s="71"/>
      <c r="Q806" s="33">
        <f t="shared" si="646"/>
        <v>0</v>
      </c>
      <c r="R806" s="220"/>
      <c r="S806" s="70"/>
      <c r="T806" s="30">
        <f t="shared" si="647"/>
        <v>0</v>
      </c>
      <c r="U806" s="36">
        <f t="shared" si="648"/>
        <v>0</v>
      </c>
      <c r="V806" s="30"/>
      <c r="W806" s="38">
        <f t="shared" si="649"/>
        <v>5.6879999999999997</v>
      </c>
      <c r="X806" s="33">
        <f t="shared" si="650"/>
        <v>0</v>
      </c>
    </row>
    <row r="807" spans="1:24" ht="15.75" x14ac:dyDescent="0.25">
      <c r="A807" s="312"/>
      <c r="B807" s="221" t="s">
        <v>46</v>
      </c>
      <c r="C807" s="30"/>
      <c r="D807" s="31"/>
      <c r="E807" s="33">
        <f t="shared" si="641"/>
        <v>0</v>
      </c>
      <c r="F807" s="80"/>
      <c r="G807" s="30"/>
      <c r="H807" s="30">
        <f t="shared" si="642"/>
        <v>0</v>
      </c>
      <c r="I807" s="36">
        <f t="shared" si="643"/>
        <v>0</v>
      </c>
      <c r="J807" s="30"/>
      <c r="K807" s="38">
        <f t="shared" si="644"/>
        <v>5.6879999999999997</v>
      </c>
      <c r="L807" s="33">
        <f t="shared" si="645"/>
        <v>0</v>
      </c>
      <c r="N807" s="221" t="s">
        <v>46</v>
      </c>
      <c r="O807" s="30"/>
      <c r="P807" s="31"/>
      <c r="Q807" s="33">
        <f t="shared" si="646"/>
        <v>0</v>
      </c>
      <c r="R807" s="221" t="s">
        <v>46</v>
      </c>
      <c r="S807" s="30"/>
      <c r="T807" s="30">
        <f t="shared" si="647"/>
        <v>0</v>
      </c>
      <c r="U807" s="36">
        <f t="shared" si="648"/>
        <v>0</v>
      </c>
      <c r="V807" s="30"/>
      <c r="W807" s="38">
        <f t="shared" si="649"/>
        <v>5.6879999999999997</v>
      </c>
      <c r="X807" s="33">
        <f t="shared" si="650"/>
        <v>0</v>
      </c>
    </row>
    <row r="808" spans="1:24" ht="15.75" x14ac:dyDescent="0.25">
      <c r="A808" s="312"/>
      <c r="B808" s="220"/>
      <c r="C808" s="70"/>
      <c r="D808" s="71"/>
      <c r="E808" s="33"/>
      <c r="F808" s="69"/>
      <c r="G808" s="70"/>
      <c r="H808" s="30">
        <f t="shared" si="642"/>
        <v>0</v>
      </c>
      <c r="I808" s="36">
        <f t="shared" si="643"/>
        <v>0</v>
      </c>
      <c r="J808" s="30"/>
      <c r="K808" s="38">
        <f t="shared" si="644"/>
        <v>5.6879999999999997</v>
      </c>
      <c r="L808" s="33">
        <f t="shared" si="645"/>
        <v>0</v>
      </c>
      <c r="N808" s="220"/>
      <c r="O808" s="70"/>
      <c r="P808" s="71"/>
      <c r="Q808" s="33"/>
      <c r="R808" s="69"/>
      <c r="S808" s="70"/>
      <c r="T808" s="30">
        <f t="shared" si="647"/>
        <v>0</v>
      </c>
      <c r="U808" s="36">
        <f t="shared" si="648"/>
        <v>0</v>
      </c>
      <c r="V808" s="30"/>
      <c r="W808" s="38">
        <f t="shared" si="649"/>
        <v>5.6879999999999997</v>
      </c>
      <c r="X808" s="33">
        <f t="shared" si="650"/>
        <v>0</v>
      </c>
    </row>
    <row r="809" spans="1:24" ht="15.75" x14ac:dyDescent="0.25">
      <c r="A809" s="312"/>
      <c r="B809" s="221"/>
      <c r="C809" s="30"/>
      <c r="D809" s="31"/>
      <c r="E809" s="33"/>
      <c r="F809" s="80"/>
      <c r="G809" s="30"/>
      <c r="H809" s="30">
        <f t="shared" si="642"/>
        <v>0</v>
      </c>
      <c r="I809" s="36">
        <f t="shared" si="643"/>
        <v>0</v>
      </c>
      <c r="J809" s="30"/>
      <c r="K809" s="38">
        <f t="shared" si="644"/>
        <v>5.6879999999999997</v>
      </c>
      <c r="L809" s="33">
        <f t="shared" si="645"/>
        <v>0</v>
      </c>
      <c r="N809" s="79"/>
      <c r="O809" s="30"/>
      <c r="P809" s="31"/>
      <c r="Q809" s="33"/>
      <c r="R809" s="80"/>
      <c r="S809" s="30"/>
      <c r="T809" s="30">
        <f t="shared" si="647"/>
        <v>0</v>
      </c>
      <c r="U809" s="36">
        <f t="shared" si="648"/>
        <v>0</v>
      </c>
      <c r="V809" s="30"/>
      <c r="W809" s="38">
        <f t="shared" si="649"/>
        <v>5.6879999999999997</v>
      </c>
      <c r="X809" s="33">
        <f t="shared" si="650"/>
        <v>0</v>
      </c>
    </row>
    <row r="810" spans="1:24" ht="15.75" x14ac:dyDescent="0.25">
      <c r="A810" s="312"/>
      <c r="B810" s="220"/>
      <c r="C810" s="70"/>
      <c r="D810" s="71"/>
      <c r="E810" s="33"/>
      <c r="F810" s="69"/>
      <c r="G810" s="70"/>
      <c r="H810" s="30">
        <f t="shared" si="642"/>
        <v>0</v>
      </c>
      <c r="I810" s="36">
        <f t="shared" si="643"/>
        <v>0</v>
      </c>
      <c r="J810" s="30"/>
      <c r="K810" s="38">
        <f t="shared" si="644"/>
        <v>5.6879999999999997</v>
      </c>
      <c r="L810" s="33">
        <f t="shared" si="645"/>
        <v>0</v>
      </c>
      <c r="N810" s="69"/>
      <c r="O810" s="70"/>
      <c r="P810" s="71"/>
      <c r="Q810" s="33"/>
      <c r="R810" s="69"/>
      <c r="S810" s="70"/>
      <c r="T810" s="30">
        <f t="shared" si="647"/>
        <v>0</v>
      </c>
      <c r="U810" s="36">
        <f t="shared" si="648"/>
        <v>0</v>
      </c>
      <c r="V810" s="30"/>
      <c r="W810" s="38">
        <f t="shared" si="649"/>
        <v>5.6879999999999997</v>
      </c>
      <c r="X810" s="33">
        <f t="shared" si="650"/>
        <v>0</v>
      </c>
    </row>
    <row r="811" spans="1:24" ht="15.75" x14ac:dyDescent="0.25">
      <c r="A811" s="312"/>
      <c r="B811" s="221"/>
      <c r="C811" s="30"/>
      <c r="D811" s="31"/>
      <c r="E811" s="33"/>
      <c r="F811" s="80"/>
      <c r="G811" s="30"/>
      <c r="H811" s="30">
        <f t="shared" si="642"/>
        <v>0</v>
      </c>
      <c r="I811" s="36">
        <f t="shared" si="643"/>
        <v>0</v>
      </c>
      <c r="J811" s="30"/>
      <c r="K811" s="38">
        <f t="shared" si="644"/>
        <v>5.6879999999999997</v>
      </c>
      <c r="L811" s="33">
        <f t="shared" si="645"/>
        <v>0</v>
      </c>
      <c r="N811" s="79"/>
      <c r="O811" s="30"/>
      <c r="P811" s="31"/>
      <c r="Q811" s="33"/>
      <c r="R811" s="80"/>
      <c r="S811" s="30"/>
      <c r="T811" s="30">
        <f t="shared" si="647"/>
        <v>0</v>
      </c>
      <c r="U811" s="36">
        <f t="shared" si="648"/>
        <v>0</v>
      </c>
      <c r="V811" s="30"/>
      <c r="W811" s="38">
        <f t="shared" si="649"/>
        <v>5.6879999999999997</v>
      </c>
      <c r="X811" s="33">
        <f t="shared" si="650"/>
        <v>0</v>
      </c>
    </row>
    <row r="812" spans="1:24" ht="15.75" x14ac:dyDescent="0.25">
      <c r="A812" s="312"/>
      <c r="B812" s="220"/>
      <c r="C812" s="70"/>
      <c r="D812" s="71"/>
      <c r="E812" s="33"/>
      <c r="F812" s="69"/>
      <c r="G812" s="70"/>
      <c r="H812" s="30">
        <f t="shared" si="642"/>
        <v>0</v>
      </c>
      <c r="I812" s="36">
        <f t="shared" si="643"/>
        <v>0</v>
      </c>
      <c r="J812" s="30"/>
      <c r="K812" s="38">
        <f t="shared" si="644"/>
        <v>5.6879999999999997</v>
      </c>
      <c r="L812" s="33">
        <f t="shared" si="645"/>
        <v>0</v>
      </c>
      <c r="N812" s="69"/>
      <c r="O812" s="70"/>
      <c r="P812" s="71"/>
      <c r="Q812" s="33"/>
      <c r="R812" s="69"/>
      <c r="S812" s="70"/>
      <c r="T812" s="30">
        <f t="shared" si="647"/>
        <v>0</v>
      </c>
      <c r="U812" s="36">
        <f t="shared" si="648"/>
        <v>0</v>
      </c>
      <c r="V812" s="30"/>
      <c r="W812" s="38">
        <f t="shared" si="649"/>
        <v>5.6879999999999997</v>
      </c>
      <c r="X812" s="33">
        <f t="shared" si="650"/>
        <v>0</v>
      </c>
    </row>
    <row r="813" spans="1:24" ht="15.75" x14ac:dyDescent="0.25">
      <c r="A813" s="312"/>
      <c r="B813" s="222"/>
      <c r="C813" s="30"/>
      <c r="D813" s="31"/>
      <c r="E813" s="33">
        <f t="shared" ref="E813:E818" si="651">D813*C813</f>
        <v>0</v>
      </c>
      <c r="F813" s="81"/>
      <c r="G813" s="30"/>
      <c r="H813" s="30">
        <f t="shared" si="642"/>
        <v>0</v>
      </c>
      <c r="I813" s="36">
        <f t="shared" si="643"/>
        <v>0</v>
      </c>
      <c r="J813" s="30"/>
      <c r="K813" s="38">
        <f t="shared" si="644"/>
        <v>5.6879999999999997</v>
      </c>
      <c r="L813" s="33">
        <f t="shared" si="645"/>
        <v>0</v>
      </c>
      <c r="N813" s="81"/>
      <c r="O813" s="30"/>
      <c r="P813" s="31"/>
      <c r="Q813" s="33">
        <f t="shared" ref="Q813:Q818" si="652">P813*O813</f>
        <v>0</v>
      </c>
      <c r="R813" s="81"/>
      <c r="S813" s="30"/>
      <c r="T813" s="30">
        <f t="shared" si="647"/>
        <v>0</v>
      </c>
      <c r="U813" s="36">
        <f t="shared" si="648"/>
        <v>0</v>
      </c>
      <c r="V813" s="30"/>
      <c r="W813" s="38">
        <f t="shared" si="649"/>
        <v>5.6879999999999997</v>
      </c>
      <c r="X813" s="33">
        <f t="shared" si="650"/>
        <v>0</v>
      </c>
    </row>
    <row r="814" spans="1:24" ht="15.75" x14ac:dyDescent="0.25">
      <c r="A814" s="312"/>
      <c r="B814" s="220"/>
      <c r="C814" s="70"/>
      <c r="D814" s="71"/>
      <c r="E814" s="33">
        <f t="shared" si="651"/>
        <v>0</v>
      </c>
      <c r="F814" s="69"/>
      <c r="G814" s="70"/>
      <c r="H814" s="30">
        <f t="shared" si="642"/>
        <v>0</v>
      </c>
      <c r="I814" s="36">
        <f t="shared" si="643"/>
        <v>0</v>
      </c>
      <c r="J814" s="30"/>
      <c r="K814" s="38">
        <f t="shared" si="644"/>
        <v>5.6879999999999997</v>
      </c>
      <c r="L814" s="33">
        <f t="shared" si="645"/>
        <v>0</v>
      </c>
      <c r="N814" s="69"/>
      <c r="O814" s="70"/>
      <c r="P814" s="71"/>
      <c r="Q814" s="33">
        <f t="shared" si="652"/>
        <v>0</v>
      </c>
      <c r="R814" s="69"/>
      <c r="S814" s="70"/>
      <c r="T814" s="30">
        <f t="shared" si="647"/>
        <v>0</v>
      </c>
      <c r="U814" s="36">
        <f t="shared" si="648"/>
        <v>0</v>
      </c>
      <c r="V814" s="30"/>
      <c r="W814" s="38">
        <f t="shared" si="649"/>
        <v>5.6879999999999997</v>
      </c>
      <c r="X814" s="33">
        <f t="shared" si="650"/>
        <v>0</v>
      </c>
    </row>
    <row r="815" spans="1:24" ht="15.75" x14ac:dyDescent="0.25">
      <c r="A815" s="312"/>
      <c r="B815" s="222"/>
      <c r="C815" s="30"/>
      <c r="D815" s="31"/>
      <c r="E815" s="33">
        <f t="shared" si="651"/>
        <v>0</v>
      </c>
      <c r="F815" s="81"/>
      <c r="G815" s="30"/>
      <c r="H815" s="30">
        <f t="shared" si="642"/>
        <v>0</v>
      </c>
      <c r="I815" s="36">
        <f t="shared" si="643"/>
        <v>0</v>
      </c>
      <c r="J815" s="30"/>
      <c r="K815" s="38">
        <f t="shared" si="644"/>
        <v>5.6879999999999997</v>
      </c>
      <c r="L815" s="33">
        <f t="shared" si="645"/>
        <v>0</v>
      </c>
      <c r="N815" s="81"/>
      <c r="O815" s="30"/>
      <c r="P815" s="31"/>
      <c r="Q815" s="33">
        <f t="shared" si="652"/>
        <v>0</v>
      </c>
      <c r="R815" s="81"/>
      <c r="S815" s="30"/>
      <c r="T815" s="30">
        <f t="shared" si="647"/>
        <v>0</v>
      </c>
      <c r="U815" s="36">
        <f t="shared" si="648"/>
        <v>0</v>
      </c>
      <c r="V815" s="30"/>
      <c r="W815" s="38">
        <f t="shared" si="649"/>
        <v>5.6879999999999997</v>
      </c>
      <c r="X815" s="33">
        <f t="shared" si="650"/>
        <v>0</v>
      </c>
    </row>
    <row r="816" spans="1:24" ht="15.75" x14ac:dyDescent="0.25">
      <c r="A816" s="312"/>
      <c r="B816" s="220"/>
      <c r="C816" s="70"/>
      <c r="D816" s="71"/>
      <c r="E816" s="33">
        <f t="shared" si="651"/>
        <v>0</v>
      </c>
      <c r="F816" s="88"/>
      <c r="G816" s="52"/>
      <c r="H816" s="30">
        <f t="shared" si="642"/>
        <v>0</v>
      </c>
      <c r="I816" s="36">
        <f t="shared" si="643"/>
        <v>0</v>
      </c>
      <c r="J816" s="30"/>
      <c r="K816" s="38">
        <f t="shared" si="644"/>
        <v>5.6879999999999997</v>
      </c>
      <c r="L816" s="33">
        <f t="shared" si="645"/>
        <v>0</v>
      </c>
      <c r="N816" s="69"/>
      <c r="O816" s="70"/>
      <c r="P816" s="71"/>
      <c r="Q816" s="33">
        <f t="shared" si="652"/>
        <v>0</v>
      </c>
      <c r="R816" s="88"/>
      <c r="S816" s="52"/>
      <c r="T816" s="30">
        <f t="shared" si="647"/>
        <v>0</v>
      </c>
      <c r="U816" s="36">
        <f t="shared" si="648"/>
        <v>0</v>
      </c>
      <c r="V816" s="30"/>
      <c r="W816" s="38">
        <f t="shared" si="649"/>
        <v>5.6879999999999997</v>
      </c>
      <c r="X816" s="33">
        <f t="shared" si="650"/>
        <v>0</v>
      </c>
    </row>
    <row r="817" spans="1:24" ht="15.75" x14ac:dyDescent="0.25">
      <c r="A817" s="312"/>
      <c r="B817" s="222"/>
      <c r="C817" s="30"/>
      <c r="D817" s="31"/>
      <c r="E817" s="33">
        <f t="shared" si="651"/>
        <v>0</v>
      </c>
      <c r="F817" s="90"/>
      <c r="G817" s="30"/>
      <c r="H817" s="30">
        <f t="shared" si="642"/>
        <v>0</v>
      </c>
      <c r="I817" s="36">
        <f t="shared" si="643"/>
        <v>0</v>
      </c>
      <c r="J817" s="30"/>
      <c r="K817" s="38">
        <f t="shared" si="644"/>
        <v>5.6879999999999997</v>
      </c>
      <c r="L817" s="33">
        <f t="shared" si="645"/>
        <v>0</v>
      </c>
      <c r="N817" s="81"/>
      <c r="O817" s="30"/>
      <c r="P817" s="31"/>
      <c r="Q817" s="33">
        <f t="shared" si="652"/>
        <v>0</v>
      </c>
      <c r="R817" s="90"/>
      <c r="S817" s="30"/>
      <c r="T817" s="30">
        <f t="shared" si="647"/>
        <v>0</v>
      </c>
      <c r="U817" s="36">
        <f t="shared" si="648"/>
        <v>0</v>
      </c>
      <c r="V817" s="30"/>
      <c r="W817" s="38">
        <f t="shared" si="649"/>
        <v>5.6879999999999997</v>
      </c>
      <c r="X817" s="33">
        <f t="shared" si="650"/>
        <v>0</v>
      </c>
    </row>
    <row r="818" spans="1:24" ht="15.75" x14ac:dyDescent="0.25">
      <c r="A818" s="312"/>
      <c r="B818" s="220"/>
      <c r="C818" s="70"/>
      <c r="D818" s="71"/>
      <c r="E818" s="95">
        <f t="shared" si="651"/>
        <v>0</v>
      </c>
      <c r="F818" s="69"/>
      <c r="G818" s="70"/>
      <c r="H818" s="30">
        <f t="shared" si="642"/>
        <v>0</v>
      </c>
      <c r="I818" s="36">
        <f t="shared" si="643"/>
        <v>0</v>
      </c>
      <c r="J818" s="30"/>
      <c r="K818" s="38">
        <f t="shared" si="644"/>
        <v>5.6879999999999997</v>
      </c>
      <c r="L818" s="33">
        <f t="shared" si="645"/>
        <v>0</v>
      </c>
      <c r="N818" s="69"/>
      <c r="O818" s="70"/>
      <c r="P818" s="71"/>
      <c r="Q818" s="95">
        <f t="shared" si="652"/>
        <v>0</v>
      </c>
      <c r="R818" s="69"/>
      <c r="S818" s="70"/>
      <c r="T818" s="30">
        <f t="shared" si="647"/>
        <v>0</v>
      </c>
      <c r="U818" s="36">
        <f t="shared" si="648"/>
        <v>0</v>
      </c>
      <c r="V818" s="30"/>
      <c r="W818" s="38">
        <f t="shared" si="649"/>
        <v>5.6879999999999997</v>
      </c>
      <c r="X818" s="33">
        <f t="shared" si="650"/>
        <v>0</v>
      </c>
    </row>
    <row r="819" spans="1:24" x14ac:dyDescent="0.25">
      <c r="A819" s="312"/>
      <c r="B819" s="214" t="s">
        <v>96</v>
      </c>
      <c r="C819" s="22"/>
      <c r="D819" s="22"/>
      <c r="E819" s="23"/>
      <c r="F819" s="24"/>
      <c r="G819" s="22"/>
      <c r="H819" s="22"/>
      <c r="I819" s="22"/>
      <c r="J819" s="22"/>
      <c r="K819" s="22"/>
      <c r="L819" s="23"/>
      <c r="N819" s="194" t="s">
        <v>96</v>
      </c>
      <c r="O819" s="25"/>
      <c r="P819" s="25"/>
      <c r="Q819" s="26"/>
      <c r="R819" s="27"/>
      <c r="S819" s="25"/>
      <c r="T819" s="25"/>
      <c r="U819" s="25"/>
      <c r="V819" s="25"/>
      <c r="W819" s="25"/>
      <c r="X819" s="26"/>
    </row>
    <row r="820" spans="1:24" ht="15.75" x14ac:dyDescent="0.25">
      <c r="A820" s="312"/>
      <c r="B820" s="224" t="s">
        <v>92</v>
      </c>
      <c r="C820" s="99"/>
      <c r="D820" s="100"/>
      <c r="E820" s="101">
        <f t="shared" ref="E820:E834" si="653">D820*C820</f>
        <v>0</v>
      </c>
      <c r="F820" s="98"/>
      <c r="G820" s="99"/>
      <c r="H820" s="30">
        <f t="shared" ref="H820:H834" si="654">$AB$7</f>
        <v>0</v>
      </c>
      <c r="I820" s="36">
        <f t="shared" ref="I820:I834" si="655">H820*G820</f>
        <v>0</v>
      </c>
      <c r="J820" s="30"/>
      <c r="K820" s="38">
        <f t="shared" ref="K820:K834" si="656">$AB$8</f>
        <v>5.6879999999999997</v>
      </c>
      <c r="L820" s="33">
        <f t="shared" ref="L820:L834" si="657">J820*K820</f>
        <v>0</v>
      </c>
      <c r="N820" s="224" t="s">
        <v>92</v>
      </c>
      <c r="O820" s="99"/>
      <c r="P820" s="100"/>
      <c r="Q820" s="101">
        <f t="shared" ref="Q820:Q834" si="658">P820*O820</f>
        <v>0</v>
      </c>
      <c r="R820" s="224" t="s">
        <v>92</v>
      </c>
      <c r="S820" s="99"/>
      <c r="T820" s="30">
        <f t="shared" ref="T820:T834" si="659">$AB$7</f>
        <v>0</v>
      </c>
      <c r="U820" s="36">
        <f t="shared" ref="U820:U834" si="660">T820*S820</f>
        <v>0</v>
      </c>
      <c r="V820" s="30"/>
      <c r="W820" s="38">
        <f t="shared" ref="W820:W834" si="661">$AB$8</f>
        <v>5.6879999999999997</v>
      </c>
      <c r="X820" s="33">
        <f t="shared" ref="X820:X834" si="662">V820*W820</f>
        <v>0</v>
      </c>
    </row>
    <row r="821" spans="1:24" ht="15.75" x14ac:dyDescent="0.25">
      <c r="A821" s="312"/>
      <c r="B821" s="260" t="s">
        <v>164</v>
      </c>
      <c r="C821" s="30">
        <v>2</v>
      </c>
      <c r="D821" s="31">
        <v>14.22</v>
      </c>
      <c r="E821" s="33">
        <f t="shared" si="653"/>
        <v>28.44</v>
      </c>
      <c r="F821" s="261" t="s">
        <v>164</v>
      </c>
      <c r="G821" s="30"/>
      <c r="H821" s="30">
        <f t="shared" si="654"/>
        <v>0</v>
      </c>
      <c r="I821" s="36">
        <f t="shared" si="655"/>
        <v>0</v>
      </c>
      <c r="J821" s="30">
        <v>3</v>
      </c>
      <c r="K821" s="38">
        <f t="shared" si="656"/>
        <v>5.6879999999999997</v>
      </c>
      <c r="L821" s="33">
        <f t="shared" si="657"/>
        <v>17.064</v>
      </c>
      <c r="N821" s="228" t="s">
        <v>93</v>
      </c>
      <c r="O821" s="30"/>
      <c r="P821" s="31"/>
      <c r="Q821" s="33">
        <f t="shared" si="658"/>
        <v>0</v>
      </c>
      <c r="R821" s="228" t="s">
        <v>93</v>
      </c>
      <c r="S821" s="30"/>
      <c r="T821" s="30">
        <f t="shared" si="659"/>
        <v>0</v>
      </c>
      <c r="U821" s="36">
        <f t="shared" si="660"/>
        <v>0</v>
      </c>
      <c r="V821" s="30"/>
      <c r="W821" s="38">
        <f t="shared" si="661"/>
        <v>5.6879999999999997</v>
      </c>
      <c r="X821" s="33">
        <f t="shared" si="662"/>
        <v>0</v>
      </c>
    </row>
    <row r="822" spans="1:24" ht="15.75" x14ac:dyDescent="0.25">
      <c r="A822" s="312"/>
      <c r="B822" s="259" t="s">
        <v>165</v>
      </c>
      <c r="C822" s="30">
        <v>2</v>
      </c>
      <c r="D822" s="31">
        <v>14.22</v>
      </c>
      <c r="E822" s="33">
        <f t="shared" si="653"/>
        <v>28.44</v>
      </c>
      <c r="F822" s="262" t="s">
        <v>165</v>
      </c>
      <c r="G822" s="70"/>
      <c r="H822" s="30">
        <f t="shared" si="654"/>
        <v>0</v>
      </c>
      <c r="I822" s="36">
        <f t="shared" si="655"/>
        <v>0</v>
      </c>
      <c r="J822" s="30">
        <v>3</v>
      </c>
      <c r="K822" s="38">
        <f t="shared" si="656"/>
        <v>5.6879999999999997</v>
      </c>
      <c r="L822" s="33">
        <f t="shared" si="657"/>
        <v>17.064</v>
      </c>
      <c r="N822" s="220"/>
      <c r="O822" s="70"/>
      <c r="P822" s="71"/>
      <c r="Q822" s="33">
        <f t="shared" si="658"/>
        <v>0</v>
      </c>
      <c r="R822" s="220"/>
      <c r="S822" s="70"/>
      <c r="T822" s="30">
        <f t="shared" si="659"/>
        <v>0</v>
      </c>
      <c r="U822" s="36">
        <f t="shared" si="660"/>
        <v>0</v>
      </c>
      <c r="V822" s="30"/>
      <c r="W822" s="38">
        <f t="shared" si="661"/>
        <v>5.6879999999999997</v>
      </c>
      <c r="X822" s="33">
        <f t="shared" si="662"/>
        <v>0</v>
      </c>
    </row>
    <row r="823" spans="1:24" ht="15.75" x14ac:dyDescent="0.25">
      <c r="A823" s="312"/>
      <c r="B823" s="228" t="s">
        <v>94</v>
      </c>
      <c r="C823" s="30"/>
      <c r="D823" s="31"/>
      <c r="E823" s="33">
        <f t="shared" si="653"/>
        <v>0</v>
      </c>
      <c r="F823" s="259" t="s">
        <v>175</v>
      </c>
      <c r="G823" s="30"/>
      <c r="H823" s="30">
        <f t="shared" si="654"/>
        <v>0</v>
      </c>
      <c r="I823" s="36">
        <f t="shared" si="655"/>
        <v>0</v>
      </c>
      <c r="J823" s="30">
        <v>3</v>
      </c>
      <c r="K823" s="38">
        <f t="shared" si="656"/>
        <v>5.6879999999999997</v>
      </c>
      <c r="L823" s="33">
        <f t="shared" si="657"/>
        <v>17.064</v>
      </c>
      <c r="N823" s="228" t="s">
        <v>94</v>
      </c>
      <c r="O823" s="30"/>
      <c r="P823" s="31"/>
      <c r="Q823" s="33">
        <f t="shared" si="658"/>
        <v>0</v>
      </c>
      <c r="R823" s="228" t="s">
        <v>94</v>
      </c>
      <c r="S823" s="30"/>
      <c r="T823" s="30">
        <f t="shared" si="659"/>
        <v>0</v>
      </c>
      <c r="U823" s="36">
        <f t="shared" si="660"/>
        <v>0</v>
      </c>
      <c r="V823" s="30"/>
      <c r="W823" s="38">
        <f t="shared" si="661"/>
        <v>5.6879999999999997</v>
      </c>
      <c r="X823" s="33">
        <f t="shared" si="662"/>
        <v>0</v>
      </c>
    </row>
    <row r="824" spans="1:24" ht="15.75" x14ac:dyDescent="0.25">
      <c r="A824" s="312"/>
      <c r="B824" s="259" t="s">
        <v>175</v>
      </c>
      <c r="C824" s="52">
        <v>2</v>
      </c>
      <c r="D824" s="53">
        <v>14.22</v>
      </c>
      <c r="E824" s="33">
        <f t="shared" si="653"/>
        <v>28.44</v>
      </c>
      <c r="F824" s="102"/>
      <c r="G824" s="52"/>
      <c r="H824" s="30">
        <f t="shared" si="654"/>
        <v>0</v>
      </c>
      <c r="I824" s="36">
        <f t="shared" si="655"/>
        <v>0</v>
      </c>
      <c r="J824" s="30"/>
      <c r="K824" s="38">
        <f t="shared" si="656"/>
        <v>5.6879999999999997</v>
      </c>
      <c r="L824" s="33">
        <f t="shared" si="657"/>
        <v>0</v>
      </c>
      <c r="N824" s="102"/>
      <c r="O824" s="52"/>
      <c r="P824" s="53"/>
      <c r="Q824" s="33">
        <f t="shared" si="658"/>
        <v>0</v>
      </c>
      <c r="R824" s="102"/>
      <c r="S824" s="52"/>
      <c r="T824" s="30">
        <f t="shared" si="659"/>
        <v>0</v>
      </c>
      <c r="U824" s="36">
        <f t="shared" si="660"/>
        <v>0</v>
      </c>
      <c r="V824" s="30"/>
      <c r="W824" s="38">
        <f t="shared" si="661"/>
        <v>5.6879999999999997</v>
      </c>
      <c r="X824" s="33">
        <f t="shared" si="662"/>
        <v>0</v>
      </c>
    </row>
    <row r="825" spans="1:24" ht="15.75" x14ac:dyDescent="0.25">
      <c r="A825" s="312"/>
      <c r="B825" s="230"/>
      <c r="C825" s="104"/>
      <c r="D825" s="105"/>
      <c r="E825" s="33">
        <f t="shared" si="653"/>
        <v>0</v>
      </c>
      <c r="F825" s="103"/>
      <c r="G825" s="104"/>
      <c r="H825" s="30">
        <f t="shared" si="654"/>
        <v>0</v>
      </c>
      <c r="I825" s="36">
        <f t="shared" si="655"/>
        <v>0</v>
      </c>
      <c r="J825" s="30"/>
      <c r="K825" s="38">
        <f t="shared" si="656"/>
        <v>5.6879999999999997</v>
      </c>
      <c r="L825" s="33">
        <f t="shared" si="657"/>
        <v>0</v>
      </c>
      <c r="N825" s="103"/>
      <c r="O825" s="104"/>
      <c r="P825" s="105"/>
      <c r="Q825" s="33">
        <f t="shared" si="658"/>
        <v>0</v>
      </c>
      <c r="R825" s="103"/>
      <c r="S825" s="104"/>
      <c r="T825" s="30">
        <f t="shared" si="659"/>
        <v>0</v>
      </c>
      <c r="U825" s="36">
        <f t="shared" si="660"/>
        <v>0</v>
      </c>
      <c r="V825" s="30"/>
      <c r="W825" s="38">
        <f t="shared" si="661"/>
        <v>5.6879999999999997</v>
      </c>
      <c r="X825" s="33">
        <f t="shared" si="662"/>
        <v>0</v>
      </c>
    </row>
    <row r="826" spans="1:24" ht="15.75" x14ac:dyDescent="0.25">
      <c r="A826" s="312"/>
      <c r="B826" s="220"/>
      <c r="C826" s="70"/>
      <c r="D826" s="71"/>
      <c r="E826" s="33">
        <f t="shared" si="653"/>
        <v>0</v>
      </c>
      <c r="F826" s="69"/>
      <c r="G826" s="70"/>
      <c r="H826" s="30">
        <f t="shared" si="654"/>
        <v>0</v>
      </c>
      <c r="I826" s="36">
        <f t="shared" si="655"/>
        <v>0</v>
      </c>
      <c r="J826" s="30"/>
      <c r="K826" s="38">
        <f t="shared" si="656"/>
        <v>5.6879999999999997</v>
      </c>
      <c r="L826" s="33">
        <f t="shared" si="657"/>
        <v>0</v>
      </c>
      <c r="N826" s="69"/>
      <c r="O826" s="70"/>
      <c r="P826" s="71"/>
      <c r="Q826" s="33">
        <f t="shared" si="658"/>
        <v>0</v>
      </c>
      <c r="R826" s="69"/>
      <c r="S826" s="70"/>
      <c r="T826" s="30">
        <f t="shared" si="659"/>
        <v>0</v>
      </c>
      <c r="U826" s="36">
        <f t="shared" si="660"/>
        <v>0</v>
      </c>
      <c r="V826" s="30"/>
      <c r="W826" s="38">
        <f t="shared" si="661"/>
        <v>5.6879999999999997</v>
      </c>
      <c r="X826" s="33">
        <f t="shared" si="662"/>
        <v>0</v>
      </c>
    </row>
    <row r="827" spans="1:24" ht="15.75" x14ac:dyDescent="0.25">
      <c r="A827" s="312"/>
      <c r="B827" s="230"/>
      <c r="C827" s="104"/>
      <c r="D827" s="105"/>
      <c r="E827" s="33">
        <f t="shared" si="653"/>
        <v>0</v>
      </c>
      <c r="F827" s="103"/>
      <c r="G827" s="104"/>
      <c r="H827" s="30">
        <f t="shared" si="654"/>
        <v>0</v>
      </c>
      <c r="I827" s="36">
        <f t="shared" si="655"/>
        <v>0</v>
      </c>
      <c r="J827" s="30"/>
      <c r="K827" s="38">
        <f t="shared" si="656"/>
        <v>5.6879999999999997</v>
      </c>
      <c r="L827" s="33">
        <f t="shared" si="657"/>
        <v>0</v>
      </c>
      <c r="N827" s="103"/>
      <c r="O827" s="104"/>
      <c r="P827" s="105"/>
      <c r="Q827" s="33">
        <f t="shared" si="658"/>
        <v>0</v>
      </c>
      <c r="R827" s="103"/>
      <c r="S827" s="104"/>
      <c r="T827" s="30">
        <f t="shared" si="659"/>
        <v>0</v>
      </c>
      <c r="U827" s="36">
        <f t="shared" si="660"/>
        <v>0</v>
      </c>
      <c r="V827" s="30"/>
      <c r="W827" s="38">
        <f t="shared" si="661"/>
        <v>5.6879999999999997</v>
      </c>
      <c r="X827" s="33">
        <f t="shared" si="662"/>
        <v>0</v>
      </c>
    </row>
    <row r="828" spans="1:24" ht="15.75" x14ac:dyDescent="0.25">
      <c r="A828" s="312"/>
      <c r="B828" s="220"/>
      <c r="C828" s="70"/>
      <c r="D828" s="71"/>
      <c r="E828" s="33">
        <f t="shared" si="653"/>
        <v>0</v>
      </c>
      <c r="F828" s="69"/>
      <c r="G828" s="70"/>
      <c r="H828" s="30">
        <f t="shared" si="654"/>
        <v>0</v>
      </c>
      <c r="I828" s="36">
        <f t="shared" si="655"/>
        <v>0</v>
      </c>
      <c r="J828" s="30"/>
      <c r="K828" s="38">
        <f t="shared" si="656"/>
        <v>5.6879999999999997</v>
      </c>
      <c r="L828" s="33">
        <f t="shared" si="657"/>
        <v>0</v>
      </c>
      <c r="N828" s="69"/>
      <c r="O828" s="70"/>
      <c r="P828" s="71"/>
      <c r="Q828" s="33">
        <f t="shared" si="658"/>
        <v>0</v>
      </c>
      <c r="R828" s="69"/>
      <c r="S828" s="70"/>
      <c r="T828" s="30">
        <f t="shared" si="659"/>
        <v>0</v>
      </c>
      <c r="U828" s="36">
        <f t="shared" si="660"/>
        <v>0</v>
      </c>
      <c r="V828" s="30"/>
      <c r="W828" s="38">
        <f t="shared" si="661"/>
        <v>5.6879999999999997</v>
      </c>
      <c r="X828" s="33">
        <f t="shared" si="662"/>
        <v>0</v>
      </c>
    </row>
    <row r="829" spans="1:24" ht="15.75" x14ac:dyDescent="0.25">
      <c r="A829" s="312"/>
      <c r="B829" s="230"/>
      <c r="C829" s="104"/>
      <c r="D829" s="105"/>
      <c r="E829" s="33">
        <f t="shared" si="653"/>
        <v>0</v>
      </c>
      <c r="F829" s="103"/>
      <c r="G829" s="104"/>
      <c r="H829" s="30">
        <f t="shared" si="654"/>
        <v>0</v>
      </c>
      <c r="I829" s="36">
        <f t="shared" si="655"/>
        <v>0</v>
      </c>
      <c r="J829" s="30"/>
      <c r="K829" s="38">
        <f t="shared" si="656"/>
        <v>5.6879999999999997</v>
      </c>
      <c r="L829" s="33">
        <f t="shared" si="657"/>
        <v>0</v>
      </c>
      <c r="N829" s="103"/>
      <c r="O829" s="104"/>
      <c r="P829" s="105"/>
      <c r="Q829" s="33">
        <f t="shared" si="658"/>
        <v>0</v>
      </c>
      <c r="R829" s="103"/>
      <c r="S829" s="104"/>
      <c r="T829" s="30">
        <f t="shared" si="659"/>
        <v>0</v>
      </c>
      <c r="U829" s="36">
        <f t="shared" si="660"/>
        <v>0</v>
      </c>
      <c r="V829" s="30"/>
      <c r="W829" s="38">
        <f t="shared" si="661"/>
        <v>5.6879999999999997</v>
      </c>
      <c r="X829" s="33">
        <f t="shared" si="662"/>
        <v>0</v>
      </c>
    </row>
    <row r="830" spans="1:24" ht="15.75" x14ac:dyDescent="0.25">
      <c r="A830" s="312"/>
      <c r="B830" s="220"/>
      <c r="C830" s="70"/>
      <c r="D830" s="71"/>
      <c r="E830" s="33">
        <f t="shared" si="653"/>
        <v>0</v>
      </c>
      <c r="F830" s="69"/>
      <c r="G830" s="70"/>
      <c r="H830" s="30">
        <f t="shared" si="654"/>
        <v>0</v>
      </c>
      <c r="I830" s="36">
        <f t="shared" si="655"/>
        <v>0</v>
      </c>
      <c r="J830" s="30"/>
      <c r="K830" s="38">
        <f t="shared" si="656"/>
        <v>5.6879999999999997</v>
      </c>
      <c r="L830" s="33">
        <f t="shared" si="657"/>
        <v>0</v>
      </c>
      <c r="N830" s="69"/>
      <c r="O830" s="70"/>
      <c r="P830" s="71"/>
      <c r="Q830" s="33">
        <f t="shared" si="658"/>
        <v>0</v>
      </c>
      <c r="R830" s="69"/>
      <c r="S830" s="70"/>
      <c r="T830" s="30">
        <f t="shared" si="659"/>
        <v>0</v>
      </c>
      <c r="U830" s="36">
        <f t="shared" si="660"/>
        <v>0</v>
      </c>
      <c r="V830" s="30"/>
      <c r="W830" s="38">
        <f t="shared" si="661"/>
        <v>5.6879999999999997</v>
      </c>
      <c r="X830" s="33">
        <f t="shared" si="662"/>
        <v>0</v>
      </c>
    </row>
    <row r="831" spans="1:24" ht="15.75" x14ac:dyDescent="0.25">
      <c r="A831" s="312"/>
      <c r="B831" s="230"/>
      <c r="C831" s="104"/>
      <c r="D831" s="105"/>
      <c r="E831" s="33">
        <f t="shared" si="653"/>
        <v>0</v>
      </c>
      <c r="F831" s="103"/>
      <c r="G831" s="104"/>
      <c r="H831" s="30">
        <f t="shared" si="654"/>
        <v>0</v>
      </c>
      <c r="I831" s="36">
        <f t="shared" si="655"/>
        <v>0</v>
      </c>
      <c r="J831" s="30"/>
      <c r="K831" s="38">
        <f t="shared" si="656"/>
        <v>5.6879999999999997</v>
      </c>
      <c r="L831" s="33">
        <f t="shared" si="657"/>
        <v>0</v>
      </c>
      <c r="N831" s="103"/>
      <c r="O831" s="104"/>
      <c r="P831" s="105"/>
      <c r="Q831" s="33">
        <f t="shared" si="658"/>
        <v>0</v>
      </c>
      <c r="R831" s="103"/>
      <c r="S831" s="104"/>
      <c r="T831" s="30">
        <f t="shared" si="659"/>
        <v>0</v>
      </c>
      <c r="U831" s="36">
        <f t="shared" si="660"/>
        <v>0</v>
      </c>
      <c r="V831" s="30"/>
      <c r="W831" s="38">
        <f t="shared" si="661"/>
        <v>5.6879999999999997</v>
      </c>
      <c r="X831" s="33">
        <f t="shared" si="662"/>
        <v>0</v>
      </c>
    </row>
    <row r="832" spans="1:24" ht="15.75" x14ac:dyDescent="0.25">
      <c r="A832" s="312"/>
      <c r="B832" s="220"/>
      <c r="C832" s="70"/>
      <c r="D832" s="71"/>
      <c r="E832" s="33">
        <f t="shared" si="653"/>
        <v>0</v>
      </c>
      <c r="F832" s="69"/>
      <c r="G832" s="70"/>
      <c r="H832" s="30">
        <f t="shared" si="654"/>
        <v>0</v>
      </c>
      <c r="I832" s="36">
        <f t="shared" si="655"/>
        <v>0</v>
      </c>
      <c r="J832" s="30"/>
      <c r="K832" s="38">
        <f t="shared" si="656"/>
        <v>5.6879999999999997</v>
      </c>
      <c r="L832" s="33">
        <f t="shared" si="657"/>
        <v>0</v>
      </c>
      <c r="N832" s="69"/>
      <c r="O832" s="70"/>
      <c r="P832" s="71"/>
      <c r="Q832" s="33">
        <f t="shared" si="658"/>
        <v>0</v>
      </c>
      <c r="R832" s="69"/>
      <c r="S832" s="70"/>
      <c r="T832" s="30">
        <f t="shared" si="659"/>
        <v>0</v>
      </c>
      <c r="U832" s="36">
        <f t="shared" si="660"/>
        <v>0</v>
      </c>
      <c r="V832" s="30"/>
      <c r="W832" s="38">
        <f t="shared" si="661"/>
        <v>5.6879999999999997</v>
      </c>
      <c r="X832" s="33">
        <f t="shared" si="662"/>
        <v>0</v>
      </c>
    </row>
    <row r="833" spans="1:24" ht="15.75" x14ac:dyDescent="0.25">
      <c r="A833" s="312"/>
      <c r="B833" s="230"/>
      <c r="C833" s="104"/>
      <c r="D833" s="105"/>
      <c r="E833" s="33">
        <f t="shared" si="653"/>
        <v>0</v>
      </c>
      <c r="F833" s="103"/>
      <c r="G833" s="104"/>
      <c r="H833" s="30">
        <f t="shared" si="654"/>
        <v>0</v>
      </c>
      <c r="I833" s="36">
        <f t="shared" si="655"/>
        <v>0</v>
      </c>
      <c r="J833" s="30"/>
      <c r="K833" s="38">
        <f t="shared" si="656"/>
        <v>5.6879999999999997</v>
      </c>
      <c r="L833" s="33">
        <f t="shared" si="657"/>
        <v>0</v>
      </c>
      <c r="N833" s="103"/>
      <c r="O833" s="104"/>
      <c r="P833" s="105"/>
      <c r="Q833" s="33">
        <f t="shared" si="658"/>
        <v>0</v>
      </c>
      <c r="R833" s="103"/>
      <c r="S833" s="104"/>
      <c r="T833" s="30">
        <f t="shared" si="659"/>
        <v>0</v>
      </c>
      <c r="U833" s="36">
        <f t="shared" si="660"/>
        <v>0</v>
      </c>
      <c r="V833" s="30"/>
      <c r="W833" s="38">
        <f t="shared" si="661"/>
        <v>5.6879999999999997</v>
      </c>
      <c r="X833" s="33">
        <f t="shared" si="662"/>
        <v>0</v>
      </c>
    </row>
    <row r="834" spans="1:24" ht="15.75" x14ac:dyDescent="0.25">
      <c r="A834" s="312"/>
      <c r="B834" s="220"/>
      <c r="C834" s="70"/>
      <c r="D834" s="71"/>
      <c r="E834" s="95">
        <f t="shared" si="653"/>
        <v>0</v>
      </c>
      <c r="F834" s="69"/>
      <c r="G834" s="70"/>
      <c r="H834" s="30">
        <f t="shared" si="654"/>
        <v>0</v>
      </c>
      <c r="I834" s="36">
        <f t="shared" si="655"/>
        <v>0</v>
      </c>
      <c r="J834" s="30"/>
      <c r="K834" s="38">
        <f t="shared" si="656"/>
        <v>5.6879999999999997</v>
      </c>
      <c r="L834" s="33">
        <f t="shared" si="657"/>
        <v>0</v>
      </c>
      <c r="N834" s="69"/>
      <c r="O834" s="70"/>
      <c r="P834" s="71"/>
      <c r="Q834" s="95">
        <f t="shared" si="658"/>
        <v>0</v>
      </c>
      <c r="R834" s="69"/>
      <c r="S834" s="70"/>
      <c r="T834" s="30">
        <f t="shared" si="659"/>
        <v>0</v>
      </c>
      <c r="U834" s="36">
        <f t="shared" si="660"/>
        <v>0</v>
      </c>
      <c r="V834" s="30"/>
      <c r="W834" s="38">
        <f t="shared" si="661"/>
        <v>5.6879999999999997</v>
      </c>
      <c r="X834" s="33">
        <f t="shared" si="662"/>
        <v>0</v>
      </c>
    </row>
    <row r="835" spans="1:24" x14ac:dyDescent="0.25">
      <c r="A835" s="312"/>
      <c r="B835" s="214" t="s">
        <v>97</v>
      </c>
      <c r="C835" s="22"/>
      <c r="D835" s="22"/>
      <c r="E835" s="23"/>
      <c r="F835" s="24"/>
      <c r="G835" s="22"/>
      <c r="H835" s="22"/>
      <c r="I835" s="22"/>
      <c r="J835" s="22"/>
      <c r="K835" s="22"/>
      <c r="L835" s="23"/>
      <c r="N835" s="194" t="s">
        <v>97</v>
      </c>
      <c r="O835" s="25"/>
      <c r="P835" s="25"/>
      <c r="Q835" s="26"/>
      <c r="R835" s="27"/>
      <c r="S835" s="25"/>
      <c r="T835" s="25"/>
      <c r="U835" s="25"/>
      <c r="V835" s="25"/>
      <c r="W835" s="25"/>
      <c r="X835" s="26"/>
    </row>
    <row r="836" spans="1:24" ht="15.75" x14ac:dyDescent="0.25">
      <c r="A836" s="312"/>
      <c r="B836" s="267" t="s">
        <v>178</v>
      </c>
      <c r="C836" s="107">
        <f>Production_Revenue!K47</f>
        <v>880</v>
      </c>
      <c r="D836" s="108">
        <v>0.01</v>
      </c>
      <c r="E836" s="101">
        <f t="shared" ref="E836:E838" si="663">D836*C836</f>
        <v>8.8000000000000007</v>
      </c>
      <c r="F836" s="109" t="s">
        <v>51</v>
      </c>
      <c r="G836" s="107"/>
      <c r="H836" s="30">
        <f t="shared" ref="H836:H838" si="664">$AB$7</f>
        <v>0</v>
      </c>
      <c r="I836" s="36">
        <f t="shared" ref="I836:I838" si="665">H836*G836</f>
        <v>0</v>
      </c>
      <c r="J836" s="30"/>
      <c r="K836" s="38">
        <f t="shared" ref="K836:K838" si="666">$AB$8</f>
        <v>5.6879999999999997</v>
      </c>
      <c r="L836" s="33">
        <f t="shared" ref="L836:L838" si="667">J836*K836</f>
        <v>0</v>
      </c>
      <c r="N836" s="267" t="s">
        <v>178</v>
      </c>
      <c r="O836" s="107">
        <f>Production_Revenue!K48</f>
        <v>880</v>
      </c>
      <c r="P836" s="108">
        <v>0.01</v>
      </c>
      <c r="Q836" s="101">
        <f t="shared" ref="Q836:Q838" si="668">P836*O836</f>
        <v>8.8000000000000007</v>
      </c>
      <c r="R836" s="231" t="s">
        <v>98</v>
      </c>
      <c r="S836" s="107"/>
      <c r="T836" s="30">
        <f t="shared" ref="T836:T838" si="669">$AB$7</f>
        <v>0</v>
      </c>
      <c r="U836" s="36">
        <f t="shared" ref="U836:U838" si="670">T836*S836</f>
        <v>0</v>
      </c>
      <c r="V836" s="30"/>
      <c r="W836" s="38">
        <f t="shared" ref="W836:W838" si="671">$AB$8</f>
        <v>5.6879999999999997</v>
      </c>
      <c r="X836" s="33">
        <f t="shared" ref="X836:X838" si="672">V836*W836</f>
        <v>0</v>
      </c>
    </row>
    <row r="837" spans="1:24" ht="15.75" x14ac:dyDescent="0.25">
      <c r="A837" s="312"/>
      <c r="B837" s="232" t="s">
        <v>99</v>
      </c>
      <c r="C837" s="70"/>
      <c r="D837" s="71"/>
      <c r="E837" s="33">
        <f t="shared" si="663"/>
        <v>0</v>
      </c>
      <c r="F837" s="69"/>
      <c r="G837" s="70"/>
      <c r="H837" s="30">
        <f t="shared" si="664"/>
        <v>0</v>
      </c>
      <c r="I837" s="36">
        <f t="shared" si="665"/>
        <v>0</v>
      </c>
      <c r="J837" s="30"/>
      <c r="K837" s="38">
        <f t="shared" si="666"/>
        <v>5.6879999999999997</v>
      </c>
      <c r="L837" s="33">
        <f t="shared" si="667"/>
        <v>0</v>
      </c>
      <c r="N837" s="232" t="s">
        <v>99</v>
      </c>
      <c r="O837" s="70"/>
      <c r="P837" s="71"/>
      <c r="Q837" s="33">
        <f t="shared" si="668"/>
        <v>0</v>
      </c>
      <c r="R837" s="232" t="s">
        <v>99</v>
      </c>
      <c r="S837" s="70"/>
      <c r="T837" s="30">
        <f t="shared" si="669"/>
        <v>0</v>
      </c>
      <c r="U837" s="36">
        <f t="shared" si="670"/>
        <v>0</v>
      </c>
      <c r="V837" s="30"/>
      <c r="W837" s="38">
        <f t="shared" si="671"/>
        <v>5.6879999999999997</v>
      </c>
      <c r="X837" s="33">
        <f t="shared" si="672"/>
        <v>0</v>
      </c>
    </row>
    <row r="838" spans="1:24" ht="30" x14ac:dyDescent="0.25">
      <c r="A838" s="312"/>
      <c r="B838" s="233" t="s">
        <v>100</v>
      </c>
      <c r="C838" s="104"/>
      <c r="D838" s="105"/>
      <c r="E838" s="33">
        <f t="shared" si="663"/>
        <v>0</v>
      </c>
      <c r="F838" s="110" t="s">
        <v>52</v>
      </c>
      <c r="G838" s="52"/>
      <c r="H838" s="30">
        <f t="shared" si="664"/>
        <v>0</v>
      </c>
      <c r="I838" s="36">
        <f t="shared" si="665"/>
        <v>0</v>
      </c>
      <c r="J838" s="30"/>
      <c r="K838" s="38">
        <f t="shared" si="666"/>
        <v>5.6879999999999997</v>
      </c>
      <c r="L838" s="33">
        <f t="shared" si="667"/>
        <v>0</v>
      </c>
      <c r="N838" s="233" t="s">
        <v>100</v>
      </c>
      <c r="O838" s="104"/>
      <c r="P838" s="105"/>
      <c r="Q838" s="33">
        <f t="shared" si="668"/>
        <v>0</v>
      </c>
      <c r="R838" s="233" t="s">
        <v>100</v>
      </c>
      <c r="S838" s="52"/>
      <c r="T838" s="30">
        <f t="shared" si="669"/>
        <v>0</v>
      </c>
      <c r="U838" s="36">
        <f t="shared" si="670"/>
        <v>0</v>
      </c>
      <c r="V838" s="30"/>
      <c r="W838" s="38">
        <f t="shared" si="671"/>
        <v>5.6879999999999997</v>
      </c>
      <c r="X838" s="33">
        <f t="shared" si="672"/>
        <v>0</v>
      </c>
    </row>
    <row r="839" spans="1:24" ht="15.75" thickBot="1" x14ac:dyDescent="0.3">
      <c r="A839" s="312"/>
      <c r="B839" s="111" t="s">
        <v>41</v>
      </c>
      <c r="C839" s="112"/>
      <c r="D839" s="112"/>
      <c r="E839" s="114">
        <f>SUM(E803:E818,E820:E834,E836:E838)</f>
        <v>94.12</v>
      </c>
      <c r="F839" s="116" t="s">
        <v>41</v>
      </c>
      <c r="G839" s="112">
        <f>SUM(G803:G838)</f>
        <v>0</v>
      </c>
      <c r="H839" s="112"/>
      <c r="I839" s="114">
        <f>SUM(I803:I818,I820:I834,I836:I838)</f>
        <v>0</v>
      </c>
      <c r="J839" s="112">
        <f>SUM(J803:J838)</f>
        <v>9</v>
      </c>
      <c r="K839" s="118"/>
      <c r="L839" s="114">
        <f>SUM(L803:L818,L820:L834,L836:L838)</f>
        <v>51.192</v>
      </c>
      <c r="N839" s="119" t="s">
        <v>41</v>
      </c>
      <c r="O839" s="120"/>
      <c r="P839" s="120"/>
      <c r="Q839" s="121">
        <f>SUM(Q803:Q818,Q820:Q834,Q836:Q838)</f>
        <v>8.8000000000000007</v>
      </c>
      <c r="R839" s="122" t="s">
        <v>41</v>
      </c>
      <c r="S839" s="120">
        <f>SUM(S803:S838)</f>
        <v>0</v>
      </c>
      <c r="T839" s="120"/>
      <c r="U839" s="121">
        <f>SUM(U803:U818,U820:U834,U836:U838)</f>
        <v>0</v>
      </c>
      <c r="V839" s="120">
        <f>SUM(V803:V838)</f>
        <v>0</v>
      </c>
      <c r="W839" s="123"/>
      <c r="X839" s="121">
        <f>SUM(X803:X818,X820:X834,X836:X838)</f>
        <v>0</v>
      </c>
    </row>
    <row r="840" spans="1:24" x14ac:dyDescent="0.25">
      <c r="A840" s="313"/>
      <c r="B840" s="125"/>
      <c r="C840" s="125"/>
      <c r="D840" s="125"/>
      <c r="E840" s="125"/>
      <c r="F840" s="125"/>
      <c r="G840" s="125"/>
      <c r="H840" s="125"/>
      <c r="I840" s="125"/>
      <c r="J840" s="125"/>
      <c r="K840" s="125"/>
      <c r="L840" s="125"/>
      <c r="N840" s="85"/>
      <c r="O840" s="85"/>
      <c r="P840" s="85"/>
      <c r="Q840" s="85"/>
      <c r="R840" s="85"/>
      <c r="S840" s="85"/>
      <c r="T840" s="85"/>
      <c r="U840" s="85"/>
      <c r="V840" s="85"/>
      <c r="W840" s="85"/>
      <c r="X840" s="85"/>
    </row>
    <row r="841" spans="1:24" ht="15.75" thickBot="1" x14ac:dyDescent="0.3"/>
    <row r="842" spans="1:24" ht="15" customHeight="1" x14ac:dyDescent="0.25">
      <c r="A842" s="311" t="s">
        <v>145</v>
      </c>
      <c r="B842" s="314" t="s">
        <v>123</v>
      </c>
      <c r="C842" s="316" t="s">
        <v>157</v>
      </c>
      <c r="D842" s="317"/>
      <c r="E842" s="318"/>
      <c r="F842" s="319" t="s">
        <v>124</v>
      </c>
      <c r="G842" s="324" t="s">
        <v>20</v>
      </c>
      <c r="H842" s="322"/>
      <c r="I842" s="322"/>
      <c r="J842" s="322"/>
      <c r="K842" s="322"/>
      <c r="L842" s="323"/>
      <c r="N842" s="325" t="s">
        <v>123</v>
      </c>
      <c r="O842" s="327" t="s">
        <v>19</v>
      </c>
      <c r="P842" s="322"/>
      <c r="Q842" s="323"/>
      <c r="R842" s="325" t="s">
        <v>124</v>
      </c>
      <c r="S842" s="321" t="s">
        <v>20</v>
      </c>
      <c r="T842" s="322"/>
      <c r="U842" s="322"/>
      <c r="V842" s="322"/>
      <c r="W842" s="322"/>
      <c r="X842" s="323"/>
    </row>
    <row r="843" spans="1:24" ht="30" x14ac:dyDescent="0.25">
      <c r="A843" s="312"/>
      <c r="B843" s="315"/>
      <c r="C843" s="212" t="s">
        <v>23</v>
      </c>
      <c r="D843" s="254" t="s">
        <v>155</v>
      </c>
      <c r="E843" s="213" t="s">
        <v>24</v>
      </c>
      <c r="F843" s="320"/>
      <c r="G843" s="239" t="s">
        <v>156</v>
      </c>
      <c r="H843" s="239" t="s">
        <v>102</v>
      </c>
      <c r="I843" s="239" t="s">
        <v>103</v>
      </c>
      <c r="J843" s="13" t="s">
        <v>27</v>
      </c>
      <c r="K843" s="16" t="s">
        <v>28</v>
      </c>
      <c r="L843" s="240" t="s">
        <v>104</v>
      </c>
      <c r="N843" s="326"/>
      <c r="O843" s="17" t="s">
        <v>23</v>
      </c>
      <c r="P843" s="239" t="s">
        <v>155</v>
      </c>
      <c r="Q843" s="19" t="s">
        <v>24</v>
      </c>
      <c r="R843" s="326"/>
      <c r="S843" s="239" t="s">
        <v>156</v>
      </c>
      <c r="T843" s="17" t="s">
        <v>26</v>
      </c>
      <c r="U843" s="239" t="s">
        <v>103</v>
      </c>
      <c r="V843" s="13" t="s">
        <v>27</v>
      </c>
      <c r="W843" s="16" t="s">
        <v>28</v>
      </c>
      <c r="X843" s="240" t="s">
        <v>104</v>
      </c>
    </row>
    <row r="844" spans="1:24" x14ac:dyDescent="0.25">
      <c r="A844" s="312"/>
      <c r="B844" s="214" t="s">
        <v>95</v>
      </c>
      <c r="C844" s="22"/>
      <c r="D844" s="22"/>
      <c r="E844" s="23"/>
      <c r="F844" s="24"/>
      <c r="G844" s="22"/>
      <c r="H844" s="22"/>
      <c r="I844" s="22"/>
      <c r="J844" s="22"/>
      <c r="K844" s="22"/>
      <c r="L844" s="23"/>
      <c r="N844" s="194" t="s">
        <v>95</v>
      </c>
      <c r="O844" s="25"/>
      <c r="P844" s="25"/>
      <c r="Q844" s="26"/>
      <c r="R844" s="27"/>
      <c r="S844" s="25"/>
      <c r="T844" s="25"/>
      <c r="U844" s="25"/>
      <c r="V844" s="25"/>
      <c r="W844" s="25"/>
      <c r="X844" s="26"/>
    </row>
    <row r="845" spans="1:24" ht="15.75" x14ac:dyDescent="0.25">
      <c r="A845" s="312"/>
      <c r="B845" s="228" t="s">
        <v>93</v>
      </c>
      <c r="C845" s="30"/>
      <c r="D845" s="31"/>
      <c r="E845" s="33">
        <f t="shared" ref="E845:E849" si="673">D845*C845</f>
        <v>0</v>
      </c>
      <c r="F845" s="34" t="s">
        <v>55</v>
      </c>
      <c r="G845" s="30"/>
      <c r="H845" s="30">
        <f t="shared" ref="H845:H860" si="674">$AB$7</f>
        <v>0</v>
      </c>
      <c r="I845" s="36">
        <f t="shared" ref="I845:I860" si="675">H845*G845</f>
        <v>0</v>
      </c>
      <c r="J845" s="30"/>
      <c r="K845" s="38">
        <f t="shared" ref="K845:K860" si="676">$AB$8</f>
        <v>5.6879999999999997</v>
      </c>
      <c r="L845" s="33">
        <f t="shared" ref="L845:L860" si="677">J845*K845</f>
        <v>0</v>
      </c>
      <c r="N845" s="228" t="s">
        <v>93</v>
      </c>
      <c r="O845" s="30"/>
      <c r="P845" s="31"/>
      <c r="Q845" s="33">
        <f t="shared" ref="Q845:Q849" si="678">P845*O845</f>
        <v>0</v>
      </c>
      <c r="R845" s="228" t="s">
        <v>93</v>
      </c>
      <c r="S845" s="30"/>
      <c r="T845" s="30">
        <f t="shared" ref="T845:T860" si="679">$AB$7</f>
        <v>0</v>
      </c>
      <c r="U845" s="36">
        <f t="shared" ref="U845:U860" si="680">T845*S845</f>
        <v>0</v>
      </c>
      <c r="V845" s="30"/>
      <c r="W845" s="38">
        <f t="shared" ref="W845:W860" si="681">$AB$8</f>
        <v>5.6879999999999997</v>
      </c>
      <c r="X845" s="33">
        <f t="shared" ref="X845:X860" si="682">V845*W845</f>
        <v>0</v>
      </c>
    </row>
    <row r="846" spans="1:24" ht="15.75" x14ac:dyDescent="0.25">
      <c r="A846" s="312"/>
      <c r="B846" s="218" t="s">
        <v>42</v>
      </c>
      <c r="C846" s="52"/>
      <c r="D846" s="53"/>
      <c r="E846" s="33">
        <f t="shared" si="673"/>
        <v>0</v>
      </c>
      <c r="F846" s="54"/>
      <c r="G846" s="52"/>
      <c r="H846" s="30">
        <f t="shared" si="674"/>
        <v>0</v>
      </c>
      <c r="I846" s="36">
        <f t="shared" si="675"/>
        <v>0</v>
      </c>
      <c r="J846" s="30"/>
      <c r="K846" s="38">
        <f t="shared" si="676"/>
        <v>5.6879999999999997</v>
      </c>
      <c r="L846" s="33">
        <f t="shared" si="677"/>
        <v>0</v>
      </c>
      <c r="N846" s="218" t="s">
        <v>42</v>
      </c>
      <c r="O846" s="52"/>
      <c r="P846" s="53"/>
      <c r="Q846" s="33">
        <f t="shared" si="678"/>
        <v>0</v>
      </c>
      <c r="R846" s="218" t="s">
        <v>42</v>
      </c>
      <c r="S846" s="52"/>
      <c r="T846" s="30">
        <f t="shared" si="679"/>
        <v>0</v>
      </c>
      <c r="U846" s="36">
        <f t="shared" si="680"/>
        <v>0</v>
      </c>
      <c r="V846" s="30"/>
      <c r="W846" s="38">
        <f t="shared" si="681"/>
        <v>5.6879999999999997</v>
      </c>
      <c r="X846" s="33">
        <f t="shared" si="682"/>
        <v>0</v>
      </c>
    </row>
    <row r="847" spans="1:24" ht="15.75" x14ac:dyDescent="0.25">
      <c r="A847" s="312"/>
      <c r="B847" s="219" t="s">
        <v>44</v>
      </c>
      <c r="C847" s="30"/>
      <c r="D847" s="31"/>
      <c r="E847" s="33">
        <f t="shared" si="673"/>
        <v>0</v>
      </c>
      <c r="F847" s="34"/>
      <c r="G847" s="30"/>
      <c r="H847" s="30">
        <f t="shared" si="674"/>
        <v>0</v>
      </c>
      <c r="I847" s="36">
        <f t="shared" si="675"/>
        <v>0</v>
      </c>
      <c r="J847" s="30"/>
      <c r="K847" s="38">
        <f t="shared" si="676"/>
        <v>5.6879999999999997</v>
      </c>
      <c r="L847" s="33">
        <f t="shared" si="677"/>
        <v>0</v>
      </c>
      <c r="N847" s="219" t="s">
        <v>44</v>
      </c>
      <c r="O847" s="30"/>
      <c r="P847" s="31"/>
      <c r="Q847" s="33">
        <f t="shared" si="678"/>
        <v>0</v>
      </c>
      <c r="R847" s="219" t="s">
        <v>44</v>
      </c>
      <c r="S847" s="30"/>
      <c r="T847" s="30">
        <f t="shared" si="679"/>
        <v>0</v>
      </c>
      <c r="U847" s="36">
        <f t="shared" si="680"/>
        <v>0</v>
      </c>
      <c r="V847" s="30"/>
      <c r="W847" s="38">
        <f t="shared" si="681"/>
        <v>5.6879999999999997</v>
      </c>
      <c r="X847" s="33">
        <f t="shared" si="682"/>
        <v>0</v>
      </c>
    </row>
    <row r="848" spans="1:24" ht="15.75" x14ac:dyDescent="0.25">
      <c r="A848" s="312"/>
      <c r="B848" s="220"/>
      <c r="C848" s="70"/>
      <c r="D848" s="71"/>
      <c r="E848" s="33">
        <f t="shared" si="673"/>
        <v>0</v>
      </c>
      <c r="F848" s="69"/>
      <c r="G848" s="70"/>
      <c r="H848" s="30">
        <f t="shared" si="674"/>
        <v>0</v>
      </c>
      <c r="I848" s="36">
        <f t="shared" si="675"/>
        <v>0</v>
      </c>
      <c r="J848" s="30"/>
      <c r="K848" s="38">
        <f t="shared" si="676"/>
        <v>5.6879999999999997</v>
      </c>
      <c r="L848" s="33">
        <f t="shared" si="677"/>
        <v>0</v>
      </c>
      <c r="N848" s="220"/>
      <c r="O848" s="70"/>
      <c r="P848" s="71"/>
      <c r="Q848" s="33">
        <f t="shared" si="678"/>
        <v>0</v>
      </c>
      <c r="R848" s="220"/>
      <c r="S848" s="70"/>
      <c r="T848" s="30">
        <f t="shared" si="679"/>
        <v>0</v>
      </c>
      <c r="U848" s="36">
        <f t="shared" si="680"/>
        <v>0</v>
      </c>
      <c r="V848" s="30"/>
      <c r="W848" s="38">
        <f t="shared" si="681"/>
        <v>5.6879999999999997</v>
      </c>
      <c r="X848" s="33">
        <f t="shared" si="682"/>
        <v>0</v>
      </c>
    </row>
    <row r="849" spans="1:24" ht="15.75" x14ac:dyDescent="0.25">
      <c r="A849" s="312"/>
      <c r="B849" s="221" t="s">
        <v>46</v>
      </c>
      <c r="C849" s="30"/>
      <c r="D849" s="31"/>
      <c r="E849" s="33">
        <f t="shared" si="673"/>
        <v>0</v>
      </c>
      <c r="F849" s="80"/>
      <c r="G849" s="30"/>
      <c r="H849" s="30">
        <f t="shared" si="674"/>
        <v>0</v>
      </c>
      <c r="I849" s="36">
        <f t="shared" si="675"/>
        <v>0</v>
      </c>
      <c r="J849" s="30"/>
      <c r="K849" s="38">
        <f t="shared" si="676"/>
        <v>5.6879999999999997</v>
      </c>
      <c r="L849" s="33">
        <f t="shared" si="677"/>
        <v>0</v>
      </c>
      <c r="N849" s="221" t="s">
        <v>46</v>
      </c>
      <c r="O849" s="30"/>
      <c r="P849" s="31"/>
      <c r="Q849" s="33">
        <f t="shared" si="678"/>
        <v>0</v>
      </c>
      <c r="R849" s="221" t="s">
        <v>46</v>
      </c>
      <c r="S849" s="30"/>
      <c r="T849" s="30">
        <f t="shared" si="679"/>
        <v>0</v>
      </c>
      <c r="U849" s="36">
        <f t="shared" si="680"/>
        <v>0</v>
      </c>
      <c r="V849" s="30"/>
      <c r="W849" s="38">
        <f t="shared" si="681"/>
        <v>5.6879999999999997</v>
      </c>
      <c r="X849" s="33">
        <f t="shared" si="682"/>
        <v>0</v>
      </c>
    </row>
    <row r="850" spans="1:24" ht="15.75" x14ac:dyDescent="0.25">
      <c r="A850" s="312"/>
      <c r="B850" s="220"/>
      <c r="C850" s="70"/>
      <c r="D850" s="71"/>
      <c r="E850" s="33"/>
      <c r="F850" s="69"/>
      <c r="G850" s="70"/>
      <c r="H850" s="30">
        <f t="shared" si="674"/>
        <v>0</v>
      </c>
      <c r="I850" s="36">
        <f t="shared" si="675"/>
        <v>0</v>
      </c>
      <c r="J850" s="30"/>
      <c r="K850" s="38">
        <f t="shared" si="676"/>
        <v>5.6879999999999997</v>
      </c>
      <c r="L850" s="33">
        <f t="shared" si="677"/>
        <v>0</v>
      </c>
      <c r="N850" s="220"/>
      <c r="O850" s="70"/>
      <c r="P850" s="71"/>
      <c r="Q850" s="33"/>
      <c r="R850" s="69"/>
      <c r="S850" s="70"/>
      <c r="T850" s="30">
        <f t="shared" si="679"/>
        <v>0</v>
      </c>
      <c r="U850" s="36">
        <f t="shared" si="680"/>
        <v>0</v>
      </c>
      <c r="V850" s="30"/>
      <c r="W850" s="38">
        <f t="shared" si="681"/>
        <v>5.6879999999999997</v>
      </c>
      <c r="X850" s="33">
        <f t="shared" si="682"/>
        <v>0</v>
      </c>
    </row>
    <row r="851" spans="1:24" ht="15.75" x14ac:dyDescent="0.25">
      <c r="A851" s="312"/>
      <c r="B851" s="221"/>
      <c r="C851" s="30"/>
      <c r="D851" s="31"/>
      <c r="E851" s="33"/>
      <c r="F851" s="80"/>
      <c r="G851" s="30"/>
      <c r="H851" s="30">
        <f t="shared" si="674"/>
        <v>0</v>
      </c>
      <c r="I851" s="36">
        <f t="shared" si="675"/>
        <v>0</v>
      </c>
      <c r="J851" s="30"/>
      <c r="K851" s="38">
        <f t="shared" si="676"/>
        <v>5.6879999999999997</v>
      </c>
      <c r="L851" s="33">
        <f t="shared" si="677"/>
        <v>0</v>
      </c>
      <c r="N851" s="79"/>
      <c r="O851" s="30"/>
      <c r="P851" s="31"/>
      <c r="Q851" s="33"/>
      <c r="R851" s="80"/>
      <c r="S851" s="30"/>
      <c r="T851" s="30">
        <f t="shared" si="679"/>
        <v>0</v>
      </c>
      <c r="U851" s="36">
        <f t="shared" si="680"/>
        <v>0</v>
      </c>
      <c r="V851" s="30"/>
      <c r="W851" s="38">
        <f t="shared" si="681"/>
        <v>5.6879999999999997</v>
      </c>
      <c r="X851" s="33">
        <f t="shared" si="682"/>
        <v>0</v>
      </c>
    </row>
    <row r="852" spans="1:24" ht="15.75" x14ac:dyDescent="0.25">
      <c r="A852" s="312"/>
      <c r="B852" s="220"/>
      <c r="C852" s="70"/>
      <c r="D852" s="71"/>
      <c r="E852" s="33"/>
      <c r="F852" s="69"/>
      <c r="G852" s="70"/>
      <c r="H852" s="30">
        <f t="shared" si="674"/>
        <v>0</v>
      </c>
      <c r="I852" s="36">
        <f t="shared" si="675"/>
        <v>0</v>
      </c>
      <c r="J852" s="30"/>
      <c r="K852" s="38">
        <f t="shared" si="676"/>
        <v>5.6879999999999997</v>
      </c>
      <c r="L852" s="33">
        <f t="shared" si="677"/>
        <v>0</v>
      </c>
      <c r="N852" s="69"/>
      <c r="O852" s="70"/>
      <c r="P852" s="71"/>
      <c r="Q852" s="33"/>
      <c r="R852" s="69"/>
      <c r="S852" s="70"/>
      <c r="T852" s="30">
        <f t="shared" si="679"/>
        <v>0</v>
      </c>
      <c r="U852" s="36">
        <f t="shared" si="680"/>
        <v>0</v>
      </c>
      <c r="V852" s="30"/>
      <c r="W852" s="38">
        <f t="shared" si="681"/>
        <v>5.6879999999999997</v>
      </c>
      <c r="X852" s="33">
        <f t="shared" si="682"/>
        <v>0</v>
      </c>
    </row>
    <row r="853" spans="1:24" ht="15.75" x14ac:dyDescent="0.25">
      <c r="A853" s="312"/>
      <c r="B853" s="221"/>
      <c r="C853" s="30"/>
      <c r="D853" s="31"/>
      <c r="E853" s="33"/>
      <c r="F853" s="80"/>
      <c r="G853" s="30"/>
      <c r="H853" s="30">
        <f t="shared" si="674"/>
        <v>0</v>
      </c>
      <c r="I853" s="36">
        <f t="shared" si="675"/>
        <v>0</v>
      </c>
      <c r="J853" s="30"/>
      <c r="K853" s="38">
        <f t="shared" si="676"/>
        <v>5.6879999999999997</v>
      </c>
      <c r="L853" s="33">
        <f t="shared" si="677"/>
        <v>0</v>
      </c>
      <c r="N853" s="79"/>
      <c r="O853" s="30"/>
      <c r="P853" s="31"/>
      <c r="Q853" s="33"/>
      <c r="R853" s="80"/>
      <c r="S853" s="30"/>
      <c r="T853" s="30">
        <f t="shared" si="679"/>
        <v>0</v>
      </c>
      <c r="U853" s="36">
        <f t="shared" si="680"/>
        <v>0</v>
      </c>
      <c r="V853" s="30"/>
      <c r="W853" s="38">
        <f t="shared" si="681"/>
        <v>5.6879999999999997</v>
      </c>
      <c r="X853" s="33">
        <f t="shared" si="682"/>
        <v>0</v>
      </c>
    </row>
    <row r="854" spans="1:24" ht="15.75" x14ac:dyDescent="0.25">
      <c r="A854" s="312"/>
      <c r="B854" s="220"/>
      <c r="C854" s="70"/>
      <c r="D854" s="71"/>
      <c r="E854" s="33"/>
      <c r="F854" s="69"/>
      <c r="G854" s="70"/>
      <c r="H854" s="30">
        <f t="shared" si="674"/>
        <v>0</v>
      </c>
      <c r="I854" s="36">
        <f t="shared" si="675"/>
        <v>0</v>
      </c>
      <c r="J854" s="30"/>
      <c r="K854" s="38">
        <f t="shared" si="676"/>
        <v>5.6879999999999997</v>
      </c>
      <c r="L854" s="33">
        <f t="shared" si="677"/>
        <v>0</v>
      </c>
      <c r="N854" s="69"/>
      <c r="O854" s="70"/>
      <c r="P854" s="71"/>
      <c r="Q854" s="33"/>
      <c r="R854" s="69"/>
      <c r="S854" s="70"/>
      <c r="T854" s="30">
        <f t="shared" si="679"/>
        <v>0</v>
      </c>
      <c r="U854" s="36">
        <f t="shared" si="680"/>
        <v>0</v>
      </c>
      <c r="V854" s="30"/>
      <c r="W854" s="38">
        <f t="shared" si="681"/>
        <v>5.6879999999999997</v>
      </c>
      <c r="X854" s="33">
        <f t="shared" si="682"/>
        <v>0</v>
      </c>
    </row>
    <row r="855" spans="1:24" ht="15.75" x14ac:dyDescent="0.25">
      <c r="A855" s="312"/>
      <c r="B855" s="222"/>
      <c r="C855" s="30"/>
      <c r="D855" s="31"/>
      <c r="E855" s="33">
        <f t="shared" ref="E855:E860" si="683">D855*C855</f>
        <v>0</v>
      </c>
      <c r="F855" s="81"/>
      <c r="G855" s="30"/>
      <c r="H855" s="30">
        <f t="shared" si="674"/>
        <v>0</v>
      </c>
      <c r="I855" s="36">
        <f t="shared" si="675"/>
        <v>0</v>
      </c>
      <c r="J855" s="30"/>
      <c r="K855" s="38">
        <f t="shared" si="676"/>
        <v>5.6879999999999997</v>
      </c>
      <c r="L855" s="33">
        <f t="shared" si="677"/>
        <v>0</v>
      </c>
      <c r="N855" s="81"/>
      <c r="O855" s="30"/>
      <c r="P855" s="31"/>
      <c r="Q855" s="33">
        <f t="shared" ref="Q855:Q860" si="684">P855*O855</f>
        <v>0</v>
      </c>
      <c r="R855" s="81"/>
      <c r="S855" s="30"/>
      <c r="T855" s="30">
        <f t="shared" si="679"/>
        <v>0</v>
      </c>
      <c r="U855" s="36">
        <f t="shared" si="680"/>
        <v>0</v>
      </c>
      <c r="V855" s="30"/>
      <c r="W855" s="38">
        <f t="shared" si="681"/>
        <v>5.6879999999999997</v>
      </c>
      <c r="X855" s="33">
        <f t="shared" si="682"/>
        <v>0</v>
      </c>
    </row>
    <row r="856" spans="1:24" ht="15.75" x14ac:dyDescent="0.25">
      <c r="A856" s="312"/>
      <c r="B856" s="220"/>
      <c r="C856" s="70"/>
      <c r="D856" s="71"/>
      <c r="E856" s="33">
        <f t="shared" si="683"/>
        <v>0</v>
      </c>
      <c r="F856" s="69"/>
      <c r="G856" s="70"/>
      <c r="H856" s="30">
        <f t="shared" si="674"/>
        <v>0</v>
      </c>
      <c r="I856" s="36">
        <f t="shared" si="675"/>
        <v>0</v>
      </c>
      <c r="J856" s="30"/>
      <c r="K856" s="38">
        <f t="shared" si="676"/>
        <v>5.6879999999999997</v>
      </c>
      <c r="L856" s="33">
        <f t="shared" si="677"/>
        <v>0</v>
      </c>
      <c r="N856" s="69"/>
      <c r="O856" s="70"/>
      <c r="P856" s="71"/>
      <c r="Q856" s="33">
        <f t="shared" si="684"/>
        <v>0</v>
      </c>
      <c r="R856" s="69"/>
      <c r="S856" s="70"/>
      <c r="T856" s="30">
        <f t="shared" si="679"/>
        <v>0</v>
      </c>
      <c r="U856" s="36">
        <f t="shared" si="680"/>
        <v>0</v>
      </c>
      <c r="V856" s="30"/>
      <c r="W856" s="38">
        <f t="shared" si="681"/>
        <v>5.6879999999999997</v>
      </c>
      <c r="X856" s="33">
        <f t="shared" si="682"/>
        <v>0</v>
      </c>
    </row>
    <row r="857" spans="1:24" ht="15.75" x14ac:dyDescent="0.25">
      <c r="A857" s="312"/>
      <c r="B857" s="222"/>
      <c r="C857" s="30"/>
      <c r="D857" s="31"/>
      <c r="E857" s="33">
        <f t="shared" si="683"/>
        <v>0</v>
      </c>
      <c r="F857" s="81"/>
      <c r="G857" s="30"/>
      <c r="H857" s="30">
        <f t="shared" si="674"/>
        <v>0</v>
      </c>
      <c r="I857" s="36">
        <f t="shared" si="675"/>
        <v>0</v>
      </c>
      <c r="J857" s="30"/>
      <c r="K857" s="38">
        <f t="shared" si="676"/>
        <v>5.6879999999999997</v>
      </c>
      <c r="L857" s="33">
        <f t="shared" si="677"/>
        <v>0</v>
      </c>
      <c r="N857" s="81"/>
      <c r="O857" s="30"/>
      <c r="P857" s="31"/>
      <c r="Q857" s="33">
        <f t="shared" si="684"/>
        <v>0</v>
      </c>
      <c r="R857" s="81"/>
      <c r="S857" s="30"/>
      <c r="T857" s="30">
        <f t="shared" si="679"/>
        <v>0</v>
      </c>
      <c r="U857" s="36">
        <f t="shared" si="680"/>
        <v>0</v>
      </c>
      <c r="V857" s="30"/>
      <c r="W857" s="38">
        <f t="shared" si="681"/>
        <v>5.6879999999999997</v>
      </c>
      <c r="X857" s="33">
        <f t="shared" si="682"/>
        <v>0</v>
      </c>
    </row>
    <row r="858" spans="1:24" ht="15.75" x14ac:dyDescent="0.25">
      <c r="A858" s="312"/>
      <c r="B858" s="220"/>
      <c r="C858" s="70"/>
      <c r="D858" s="71"/>
      <c r="E858" s="33">
        <f t="shared" si="683"/>
        <v>0</v>
      </c>
      <c r="F858" s="88"/>
      <c r="G858" s="52"/>
      <c r="H858" s="30">
        <f t="shared" si="674"/>
        <v>0</v>
      </c>
      <c r="I858" s="36">
        <f t="shared" si="675"/>
        <v>0</v>
      </c>
      <c r="J858" s="30"/>
      <c r="K858" s="38">
        <f t="shared" si="676"/>
        <v>5.6879999999999997</v>
      </c>
      <c r="L858" s="33">
        <f t="shared" si="677"/>
        <v>0</v>
      </c>
      <c r="N858" s="69"/>
      <c r="O858" s="70"/>
      <c r="P858" s="71"/>
      <c r="Q858" s="33">
        <f t="shared" si="684"/>
        <v>0</v>
      </c>
      <c r="R858" s="88"/>
      <c r="S858" s="52"/>
      <c r="T858" s="30">
        <f t="shared" si="679"/>
        <v>0</v>
      </c>
      <c r="U858" s="36">
        <f t="shared" si="680"/>
        <v>0</v>
      </c>
      <c r="V858" s="30"/>
      <c r="W858" s="38">
        <f t="shared" si="681"/>
        <v>5.6879999999999997</v>
      </c>
      <c r="X858" s="33">
        <f t="shared" si="682"/>
        <v>0</v>
      </c>
    </row>
    <row r="859" spans="1:24" ht="15.75" x14ac:dyDescent="0.25">
      <c r="A859" s="312"/>
      <c r="B859" s="222"/>
      <c r="C859" s="30"/>
      <c r="D859" s="31"/>
      <c r="E859" s="33">
        <f t="shared" si="683"/>
        <v>0</v>
      </c>
      <c r="F859" s="90"/>
      <c r="G859" s="30"/>
      <c r="H859" s="30">
        <f t="shared" si="674"/>
        <v>0</v>
      </c>
      <c r="I859" s="36">
        <f t="shared" si="675"/>
        <v>0</v>
      </c>
      <c r="J859" s="30"/>
      <c r="K859" s="38">
        <f t="shared" si="676"/>
        <v>5.6879999999999997</v>
      </c>
      <c r="L859" s="33">
        <f t="shared" si="677"/>
        <v>0</v>
      </c>
      <c r="N859" s="81"/>
      <c r="O859" s="30"/>
      <c r="P859" s="31"/>
      <c r="Q859" s="33">
        <f t="shared" si="684"/>
        <v>0</v>
      </c>
      <c r="R859" s="90"/>
      <c r="S859" s="30"/>
      <c r="T859" s="30">
        <f t="shared" si="679"/>
        <v>0</v>
      </c>
      <c r="U859" s="36">
        <f t="shared" si="680"/>
        <v>0</v>
      </c>
      <c r="V859" s="30"/>
      <c r="W859" s="38">
        <f t="shared" si="681"/>
        <v>5.6879999999999997</v>
      </c>
      <c r="X859" s="33">
        <f t="shared" si="682"/>
        <v>0</v>
      </c>
    </row>
    <row r="860" spans="1:24" ht="15.75" x14ac:dyDescent="0.25">
      <c r="A860" s="312"/>
      <c r="B860" s="220"/>
      <c r="C860" s="70"/>
      <c r="D860" s="71"/>
      <c r="E860" s="95">
        <f t="shared" si="683"/>
        <v>0</v>
      </c>
      <c r="F860" s="69"/>
      <c r="G860" s="70"/>
      <c r="H860" s="30">
        <f t="shared" si="674"/>
        <v>0</v>
      </c>
      <c r="I860" s="36">
        <f t="shared" si="675"/>
        <v>0</v>
      </c>
      <c r="J860" s="30"/>
      <c r="K860" s="38">
        <f t="shared" si="676"/>
        <v>5.6879999999999997</v>
      </c>
      <c r="L860" s="33">
        <f t="shared" si="677"/>
        <v>0</v>
      </c>
      <c r="N860" s="69"/>
      <c r="O860" s="70"/>
      <c r="P860" s="71"/>
      <c r="Q860" s="95">
        <f t="shared" si="684"/>
        <v>0</v>
      </c>
      <c r="R860" s="69"/>
      <c r="S860" s="70"/>
      <c r="T860" s="30">
        <f t="shared" si="679"/>
        <v>0</v>
      </c>
      <c r="U860" s="36">
        <f t="shared" si="680"/>
        <v>0</v>
      </c>
      <c r="V860" s="30"/>
      <c r="W860" s="38">
        <f t="shared" si="681"/>
        <v>5.6879999999999997</v>
      </c>
      <c r="X860" s="33">
        <f t="shared" si="682"/>
        <v>0</v>
      </c>
    </row>
    <row r="861" spans="1:24" x14ac:dyDescent="0.25">
      <c r="A861" s="312"/>
      <c r="B861" s="214" t="s">
        <v>96</v>
      </c>
      <c r="C861" s="22"/>
      <c r="D861" s="22"/>
      <c r="E861" s="23"/>
      <c r="F861" s="24"/>
      <c r="G861" s="22"/>
      <c r="H861" s="22"/>
      <c r="I861" s="22"/>
      <c r="J861" s="22"/>
      <c r="K861" s="22"/>
      <c r="L861" s="23"/>
      <c r="N861" s="194" t="s">
        <v>96</v>
      </c>
      <c r="O861" s="25"/>
      <c r="P861" s="25"/>
      <c r="Q861" s="26"/>
      <c r="R861" s="27"/>
      <c r="S861" s="25"/>
      <c r="T861" s="25"/>
      <c r="U861" s="25"/>
      <c r="V861" s="25"/>
      <c r="W861" s="25"/>
      <c r="X861" s="26"/>
    </row>
    <row r="862" spans="1:24" ht="15.75" x14ac:dyDescent="0.25">
      <c r="A862" s="312"/>
      <c r="B862" s="224" t="s">
        <v>92</v>
      </c>
      <c r="C862" s="99"/>
      <c r="D862" s="100"/>
      <c r="E862" s="101">
        <f t="shared" ref="E862:E876" si="685">D862*C862</f>
        <v>0</v>
      </c>
      <c r="F862" s="98"/>
      <c r="G862" s="99"/>
      <c r="H862" s="30">
        <f t="shared" ref="H862:H876" si="686">$AB$7</f>
        <v>0</v>
      </c>
      <c r="I862" s="36">
        <f t="shared" ref="I862:I876" si="687">H862*G862</f>
        <v>0</v>
      </c>
      <c r="J862" s="30"/>
      <c r="K862" s="38">
        <f t="shared" ref="K862:K876" si="688">$AB$8</f>
        <v>5.6879999999999997</v>
      </c>
      <c r="L862" s="33">
        <f t="shared" ref="L862:L876" si="689">J862*K862</f>
        <v>0</v>
      </c>
      <c r="N862" s="224" t="s">
        <v>92</v>
      </c>
      <c r="O862" s="99"/>
      <c r="P862" s="100"/>
      <c r="Q862" s="101">
        <f t="shared" ref="Q862:Q876" si="690">P862*O862</f>
        <v>0</v>
      </c>
      <c r="R862" s="224" t="s">
        <v>92</v>
      </c>
      <c r="S862" s="99"/>
      <c r="T862" s="30">
        <f t="shared" ref="T862:T876" si="691">$AB$7</f>
        <v>0</v>
      </c>
      <c r="U862" s="36">
        <f t="shared" ref="U862:U876" si="692">T862*S862</f>
        <v>0</v>
      </c>
      <c r="V862" s="30"/>
      <c r="W862" s="38">
        <f t="shared" ref="W862:W876" si="693">$AB$8</f>
        <v>5.6879999999999997</v>
      </c>
      <c r="X862" s="33">
        <f t="shared" ref="X862:X876" si="694">V862*W862</f>
        <v>0</v>
      </c>
    </row>
    <row r="863" spans="1:24" ht="15.75" x14ac:dyDescent="0.25">
      <c r="A863" s="312"/>
      <c r="B863" s="260" t="s">
        <v>164</v>
      </c>
      <c r="C863" s="30"/>
      <c r="D863" s="31"/>
      <c r="E863" s="33">
        <f t="shared" si="685"/>
        <v>0</v>
      </c>
      <c r="F863" s="79"/>
      <c r="G863" s="30"/>
      <c r="H863" s="30">
        <f t="shared" si="686"/>
        <v>0</v>
      </c>
      <c r="I863" s="36">
        <f t="shared" si="687"/>
        <v>0</v>
      </c>
      <c r="J863" s="30"/>
      <c r="K863" s="38">
        <f t="shared" si="688"/>
        <v>5.6879999999999997</v>
      </c>
      <c r="L863" s="33">
        <f t="shared" si="689"/>
        <v>0</v>
      </c>
      <c r="N863" s="228" t="s">
        <v>93</v>
      </c>
      <c r="O863" s="30"/>
      <c r="P863" s="31"/>
      <c r="Q863" s="33">
        <f t="shared" si="690"/>
        <v>0</v>
      </c>
      <c r="R863" s="228" t="s">
        <v>93</v>
      </c>
      <c r="S863" s="30"/>
      <c r="T863" s="30">
        <f t="shared" si="691"/>
        <v>0</v>
      </c>
      <c r="U863" s="36">
        <f t="shared" si="692"/>
        <v>0</v>
      </c>
      <c r="V863" s="30"/>
      <c r="W863" s="38">
        <f t="shared" si="693"/>
        <v>5.6879999999999997</v>
      </c>
      <c r="X863" s="33">
        <f t="shared" si="694"/>
        <v>0</v>
      </c>
    </row>
    <row r="864" spans="1:24" ht="15.75" x14ac:dyDescent="0.25">
      <c r="A864" s="312"/>
      <c r="B864" s="259" t="s">
        <v>165</v>
      </c>
      <c r="C864" s="30">
        <v>2</v>
      </c>
      <c r="D864" s="31">
        <v>14.22</v>
      </c>
      <c r="E864" s="33">
        <f t="shared" si="685"/>
        <v>28.44</v>
      </c>
      <c r="F864" s="262" t="s">
        <v>165</v>
      </c>
      <c r="G864" s="70"/>
      <c r="H864" s="30">
        <f t="shared" si="686"/>
        <v>0</v>
      </c>
      <c r="I864" s="36">
        <f t="shared" si="687"/>
        <v>0</v>
      </c>
      <c r="J864" s="30">
        <v>3</v>
      </c>
      <c r="K864" s="38">
        <f t="shared" si="688"/>
        <v>5.6879999999999997</v>
      </c>
      <c r="L864" s="33">
        <f t="shared" si="689"/>
        <v>17.064</v>
      </c>
      <c r="N864" s="220"/>
      <c r="O864" s="70"/>
      <c r="P864" s="71"/>
      <c r="Q864" s="33">
        <f t="shared" si="690"/>
        <v>0</v>
      </c>
      <c r="R864" s="220"/>
      <c r="S864" s="70"/>
      <c r="T864" s="30">
        <f t="shared" si="691"/>
        <v>0</v>
      </c>
      <c r="U864" s="36">
        <f t="shared" si="692"/>
        <v>0</v>
      </c>
      <c r="V864" s="30"/>
      <c r="W864" s="38">
        <f t="shared" si="693"/>
        <v>5.6879999999999997</v>
      </c>
      <c r="X864" s="33">
        <f t="shared" si="694"/>
        <v>0</v>
      </c>
    </row>
    <row r="865" spans="1:24" ht="15.75" x14ac:dyDescent="0.25">
      <c r="A865" s="312"/>
      <c r="B865" s="228" t="s">
        <v>94</v>
      </c>
      <c r="C865" s="30"/>
      <c r="D865" s="31"/>
      <c r="E865" s="33">
        <f t="shared" si="685"/>
        <v>0</v>
      </c>
      <c r="F865" s="259" t="s">
        <v>175</v>
      </c>
      <c r="G865" s="30"/>
      <c r="H865" s="30">
        <f t="shared" si="686"/>
        <v>0</v>
      </c>
      <c r="I865" s="36">
        <f t="shared" si="687"/>
        <v>0</v>
      </c>
      <c r="J865" s="30">
        <v>3</v>
      </c>
      <c r="K865" s="38">
        <f t="shared" si="688"/>
        <v>5.6879999999999997</v>
      </c>
      <c r="L865" s="33">
        <f t="shared" si="689"/>
        <v>17.064</v>
      </c>
      <c r="N865" s="228" t="s">
        <v>94</v>
      </c>
      <c r="O865" s="30"/>
      <c r="P865" s="31"/>
      <c r="Q865" s="33">
        <f t="shared" si="690"/>
        <v>0</v>
      </c>
      <c r="R865" s="228" t="s">
        <v>94</v>
      </c>
      <c r="S865" s="30"/>
      <c r="T865" s="30">
        <f t="shared" si="691"/>
        <v>0</v>
      </c>
      <c r="U865" s="36">
        <f t="shared" si="692"/>
        <v>0</v>
      </c>
      <c r="V865" s="30"/>
      <c r="W865" s="38">
        <f t="shared" si="693"/>
        <v>5.6879999999999997</v>
      </c>
      <c r="X865" s="33">
        <f t="shared" si="694"/>
        <v>0</v>
      </c>
    </row>
    <row r="866" spans="1:24" ht="15.75" x14ac:dyDescent="0.25">
      <c r="A866" s="312"/>
      <c r="B866" s="259" t="s">
        <v>175</v>
      </c>
      <c r="C866" s="52">
        <v>2</v>
      </c>
      <c r="D866" s="53">
        <v>14.22</v>
      </c>
      <c r="E866" s="33">
        <f t="shared" si="685"/>
        <v>28.44</v>
      </c>
      <c r="F866" s="102"/>
      <c r="G866" s="52"/>
      <c r="H866" s="30">
        <f t="shared" si="686"/>
        <v>0</v>
      </c>
      <c r="I866" s="36">
        <f t="shared" si="687"/>
        <v>0</v>
      </c>
      <c r="J866" s="30"/>
      <c r="K866" s="38">
        <f t="shared" si="688"/>
        <v>5.6879999999999997</v>
      </c>
      <c r="L866" s="33">
        <f t="shared" si="689"/>
        <v>0</v>
      </c>
      <c r="N866" s="102"/>
      <c r="O866" s="52"/>
      <c r="P866" s="53"/>
      <c r="Q866" s="33">
        <f t="shared" si="690"/>
        <v>0</v>
      </c>
      <c r="R866" s="102"/>
      <c r="S866" s="52"/>
      <c r="T866" s="30">
        <f t="shared" si="691"/>
        <v>0</v>
      </c>
      <c r="U866" s="36">
        <f t="shared" si="692"/>
        <v>0</v>
      </c>
      <c r="V866" s="30"/>
      <c r="W866" s="38">
        <f t="shared" si="693"/>
        <v>5.6879999999999997</v>
      </c>
      <c r="X866" s="33">
        <f t="shared" si="694"/>
        <v>0</v>
      </c>
    </row>
    <row r="867" spans="1:24" ht="15.75" x14ac:dyDescent="0.25">
      <c r="A867" s="312"/>
      <c r="B867" s="230"/>
      <c r="C867" s="104"/>
      <c r="D867" s="105"/>
      <c r="E867" s="33">
        <f t="shared" si="685"/>
        <v>0</v>
      </c>
      <c r="F867" s="103"/>
      <c r="G867" s="104"/>
      <c r="H867" s="30">
        <f t="shared" si="686"/>
        <v>0</v>
      </c>
      <c r="I867" s="36">
        <f t="shared" si="687"/>
        <v>0</v>
      </c>
      <c r="J867" s="30"/>
      <c r="K867" s="38">
        <f t="shared" si="688"/>
        <v>5.6879999999999997</v>
      </c>
      <c r="L867" s="33">
        <f t="shared" si="689"/>
        <v>0</v>
      </c>
      <c r="N867" s="103"/>
      <c r="O867" s="104"/>
      <c r="P867" s="105"/>
      <c r="Q867" s="33">
        <f t="shared" si="690"/>
        <v>0</v>
      </c>
      <c r="R867" s="103"/>
      <c r="S867" s="104"/>
      <c r="T867" s="30">
        <f t="shared" si="691"/>
        <v>0</v>
      </c>
      <c r="U867" s="36">
        <f t="shared" si="692"/>
        <v>0</v>
      </c>
      <c r="V867" s="30"/>
      <c r="W867" s="38">
        <f t="shared" si="693"/>
        <v>5.6879999999999997</v>
      </c>
      <c r="X867" s="33">
        <f t="shared" si="694"/>
        <v>0</v>
      </c>
    </row>
    <row r="868" spans="1:24" ht="15.75" x14ac:dyDescent="0.25">
      <c r="A868" s="312"/>
      <c r="B868" s="220"/>
      <c r="C868" s="70"/>
      <c r="D868" s="71"/>
      <c r="E868" s="33">
        <f t="shared" si="685"/>
        <v>0</v>
      </c>
      <c r="F868" s="69"/>
      <c r="G868" s="70"/>
      <c r="H868" s="30">
        <f t="shared" si="686"/>
        <v>0</v>
      </c>
      <c r="I868" s="36">
        <f t="shared" si="687"/>
        <v>0</v>
      </c>
      <c r="J868" s="30"/>
      <c r="K868" s="38">
        <f t="shared" si="688"/>
        <v>5.6879999999999997</v>
      </c>
      <c r="L868" s="33">
        <f t="shared" si="689"/>
        <v>0</v>
      </c>
      <c r="N868" s="69"/>
      <c r="O868" s="70"/>
      <c r="P868" s="71"/>
      <c r="Q868" s="33">
        <f t="shared" si="690"/>
        <v>0</v>
      </c>
      <c r="R868" s="69"/>
      <c r="S868" s="70"/>
      <c r="T868" s="30">
        <f t="shared" si="691"/>
        <v>0</v>
      </c>
      <c r="U868" s="36">
        <f t="shared" si="692"/>
        <v>0</v>
      </c>
      <c r="V868" s="30"/>
      <c r="W868" s="38">
        <f t="shared" si="693"/>
        <v>5.6879999999999997</v>
      </c>
      <c r="X868" s="33">
        <f t="shared" si="694"/>
        <v>0</v>
      </c>
    </row>
    <row r="869" spans="1:24" ht="15.75" x14ac:dyDescent="0.25">
      <c r="A869" s="312"/>
      <c r="B869" s="230"/>
      <c r="C869" s="104"/>
      <c r="D869" s="105"/>
      <c r="E869" s="33">
        <f t="shared" si="685"/>
        <v>0</v>
      </c>
      <c r="F869" s="103"/>
      <c r="G869" s="104"/>
      <c r="H869" s="30">
        <f t="shared" si="686"/>
        <v>0</v>
      </c>
      <c r="I869" s="36">
        <f t="shared" si="687"/>
        <v>0</v>
      </c>
      <c r="J869" s="30"/>
      <c r="K869" s="38">
        <f t="shared" si="688"/>
        <v>5.6879999999999997</v>
      </c>
      <c r="L869" s="33">
        <f t="shared" si="689"/>
        <v>0</v>
      </c>
      <c r="N869" s="103"/>
      <c r="O869" s="104"/>
      <c r="P869" s="105"/>
      <c r="Q869" s="33">
        <f t="shared" si="690"/>
        <v>0</v>
      </c>
      <c r="R869" s="103"/>
      <c r="S869" s="104"/>
      <c r="T869" s="30">
        <f t="shared" si="691"/>
        <v>0</v>
      </c>
      <c r="U869" s="36">
        <f t="shared" si="692"/>
        <v>0</v>
      </c>
      <c r="V869" s="30"/>
      <c r="W869" s="38">
        <f t="shared" si="693"/>
        <v>5.6879999999999997</v>
      </c>
      <c r="X869" s="33">
        <f t="shared" si="694"/>
        <v>0</v>
      </c>
    </row>
    <row r="870" spans="1:24" ht="15.75" x14ac:dyDescent="0.25">
      <c r="A870" s="312"/>
      <c r="B870" s="220"/>
      <c r="C870" s="70"/>
      <c r="D870" s="71"/>
      <c r="E870" s="33">
        <f t="shared" si="685"/>
        <v>0</v>
      </c>
      <c r="F870" s="69"/>
      <c r="G870" s="70"/>
      <c r="H870" s="30">
        <f t="shared" si="686"/>
        <v>0</v>
      </c>
      <c r="I870" s="36">
        <f t="shared" si="687"/>
        <v>0</v>
      </c>
      <c r="J870" s="30"/>
      <c r="K870" s="38">
        <f t="shared" si="688"/>
        <v>5.6879999999999997</v>
      </c>
      <c r="L870" s="33">
        <f t="shared" si="689"/>
        <v>0</v>
      </c>
      <c r="N870" s="69"/>
      <c r="O870" s="70"/>
      <c r="P870" s="71"/>
      <c r="Q870" s="33">
        <f t="shared" si="690"/>
        <v>0</v>
      </c>
      <c r="R870" s="69"/>
      <c r="S870" s="70"/>
      <c r="T870" s="30">
        <f t="shared" si="691"/>
        <v>0</v>
      </c>
      <c r="U870" s="36">
        <f t="shared" si="692"/>
        <v>0</v>
      </c>
      <c r="V870" s="30"/>
      <c r="W870" s="38">
        <f t="shared" si="693"/>
        <v>5.6879999999999997</v>
      </c>
      <c r="X870" s="33">
        <f t="shared" si="694"/>
        <v>0</v>
      </c>
    </row>
    <row r="871" spans="1:24" ht="15.75" x14ac:dyDescent="0.25">
      <c r="A871" s="312"/>
      <c r="B871" s="230"/>
      <c r="C871" s="104"/>
      <c r="D871" s="105"/>
      <c r="E871" s="33">
        <f t="shared" si="685"/>
        <v>0</v>
      </c>
      <c r="F871" s="103"/>
      <c r="G871" s="104"/>
      <c r="H871" s="30">
        <f t="shared" si="686"/>
        <v>0</v>
      </c>
      <c r="I871" s="36">
        <f t="shared" si="687"/>
        <v>0</v>
      </c>
      <c r="J871" s="30"/>
      <c r="K871" s="38">
        <f t="shared" si="688"/>
        <v>5.6879999999999997</v>
      </c>
      <c r="L871" s="33">
        <f t="shared" si="689"/>
        <v>0</v>
      </c>
      <c r="N871" s="103"/>
      <c r="O871" s="104"/>
      <c r="P871" s="105"/>
      <c r="Q871" s="33">
        <f t="shared" si="690"/>
        <v>0</v>
      </c>
      <c r="R871" s="103"/>
      <c r="S871" s="104"/>
      <c r="T871" s="30">
        <f t="shared" si="691"/>
        <v>0</v>
      </c>
      <c r="U871" s="36">
        <f t="shared" si="692"/>
        <v>0</v>
      </c>
      <c r="V871" s="30"/>
      <c r="W871" s="38">
        <f t="shared" si="693"/>
        <v>5.6879999999999997</v>
      </c>
      <c r="X871" s="33">
        <f t="shared" si="694"/>
        <v>0</v>
      </c>
    </row>
    <row r="872" spans="1:24" ht="15.75" x14ac:dyDescent="0.25">
      <c r="A872" s="312"/>
      <c r="B872" s="220"/>
      <c r="C872" s="70"/>
      <c r="D872" s="71"/>
      <c r="E872" s="33">
        <f t="shared" si="685"/>
        <v>0</v>
      </c>
      <c r="F872" s="69"/>
      <c r="G872" s="70"/>
      <c r="H872" s="30">
        <f t="shared" si="686"/>
        <v>0</v>
      </c>
      <c r="I872" s="36">
        <f t="shared" si="687"/>
        <v>0</v>
      </c>
      <c r="J872" s="30"/>
      <c r="K872" s="38">
        <f t="shared" si="688"/>
        <v>5.6879999999999997</v>
      </c>
      <c r="L872" s="33">
        <f t="shared" si="689"/>
        <v>0</v>
      </c>
      <c r="N872" s="69"/>
      <c r="O872" s="70"/>
      <c r="P872" s="71"/>
      <c r="Q872" s="33">
        <f t="shared" si="690"/>
        <v>0</v>
      </c>
      <c r="R872" s="69"/>
      <c r="S872" s="70"/>
      <c r="T872" s="30">
        <f t="shared" si="691"/>
        <v>0</v>
      </c>
      <c r="U872" s="36">
        <f t="shared" si="692"/>
        <v>0</v>
      </c>
      <c r="V872" s="30"/>
      <c r="W872" s="38">
        <f t="shared" si="693"/>
        <v>5.6879999999999997</v>
      </c>
      <c r="X872" s="33">
        <f t="shared" si="694"/>
        <v>0</v>
      </c>
    </row>
    <row r="873" spans="1:24" ht="15.75" x14ac:dyDescent="0.25">
      <c r="A873" s="312"/>
      <c r="B873" s="230"/>
      <c r="C873" s="104"/>
      <c r="D873" s="105"/>
      <c r="E873" s="33">
        <f t="shared" si="685"/>
        <v>0</v>
      </c>
      <c r="F873" s="103"/>
      <c r="G873" s="104"/>
      <c r="H873" s="30">
        <f t="shared" si="686"/>
        <v>0</v>
      </c>
      <c r="I873" s="36">
        <f t="shared" si="687"/>
        <v>0</v>
      </c>
      <c r="J873" s="30"/>
      <c r="K873" s="38">
        <f t="shared" si="688"/>
        <v>5.6879999999999997</v>
      </c>
      <c r="L873" s="33">
        <f t="shared" si="689"/>
        <v>0</v>
      </c>
      <c r="N873" s="103"/>
      <c r="O873" s="104"/>
      <c r="P873" s="105"/>
      <c r="Q873" s="33">
        <f t="shared" si="690"/>
        <v>0</v>
      </c>
      <c r="R873" s="103"/>
      <c r="S873" s="104"/>
      <c r="T873" s="30">
        <f t="shared" si="691"/>
        <v>0</v>
      </c>
      <c r="U873" s="36">
        <f t="shared" si="692"/>
        <v>0</v>
      </c>
      <c r="V873" s="30"/>
      <c r="W873" s="38">
        <f t="shared" si="693"/>
        <v>5.6879999999999997</v>
      </c>
      <c r="X873" s="33">
        <f t="shared" si="694"/>
        <v>0</v>
      </c>
    </row>
    <row r="874" spans="1:24" ht="15.75" x14ac:dyDescent="0.25">
      <c r="A874" s="312"/>
      <c r="B874" s="220"/>
      <c r="C874" s="70"/>
      <c r="D874" s="71"/>
      <c r="E874" s="33">
        <f t="shared" si="685"/>
        <v>0</v>
      </c>
      <c r="F874" s="69"/>
      <c r="G874" s="70"/>
      <c r="H874" s="30">
        <f t="shared" si="686"/>
        <v>0</v>
      </c>
      <c r="I874" s="36">
        <f t="shared" si="687"/>
        <v>0</v>
      </c>
      <c r="J874" s="30"/>
      <c r="K874" s="38">
        <f t="shared" si="688"/>
        <v>5.6879999999999997</v>
      </c>
      <c r="L874" s="33">
        <f t="shared" si="689"/>
        <v>0</v>
      </c>
      <c r="N874" s="69"/>
      <c r="O874" s="70"/>
      <c r="P874" s="71"/>
      <c r="Q874" s="33">
        <f t="shared" si="690"/>
        <v>0</v>
      </c>
      <c r="R874" s="69"/>
      <c r="S874" s="70"/>
      <c r="T874" s="30">
        <f t="shared" si="691"/>
        <v>0</v>
      </c>
      <c r="U874" s="36">
        <f t="shared" si="692"/>
        <v>0</v>
      </c>
      <c r="V874" s="30"/>
      <c r="W874" s="38">
        <f t="shared" si="693"/>
        <v>5.6879999999999997</v>
      </c>
      <c r="X874" s="33">
        <f t="shared" si="694"/>
        <v>0</v>
      </c>
    </row>
    <row r="875" spans="1:24" ht="15.75" x14ac:dyDescent="0.25">
      <c r="A875" s="312"/>
      <c r="B875" s="230"/>
      <c r="C875" s="104"/>
      <c r="D875" s="105"/>
      <c r="E875" s="33">
        <f t="shared" si="685"/>
        <v>0</v>
      </c>
      <c r="F875" s="103"/>
      <c r="G875" s="104"/>
      <c r="H875" s="30">
        <f t="shared" si="686"/>
        <v>0</v>
      </c>
      <c r="I875" s="36">
        <f t="shared" si="687"/>
        <v>0</v>
      </c>
      <c r="J875" s="30"/>
      <c r="K875" s="38">
        <f t="shared" si="688"/>
        <v>5.6879999999999997</v>
      </c>
      <c r="L875" s="33">
        <f t="shared" si="689"/>
        <v>0</v>
      </c>
      <c r="N875" s="103"/>
      <c r="O875" s="104"/>
      <c r="P875" s="105"/>
      <c r="Q875" s="33">
        <f t="shared" si="690"/>
        <v>0</v>
      </c>
      <c r="R875" s="103"/>
      <c r="S875" s="104"/>
      <c r="T875" s="30">
        <f t="shared" si="691"/>
        <v>0</v>
      </c>
      <c r="U875" s="36">
        <f t="shared" si="692"/>
        <v>0</v>
      </c>
      <c r="V875" s="30"/>
      <c r="W875" s="38">
        <f t="shared" si="693"/>
        <v>5.6879999999999997</v>
      </c>
      <c r="X875" s="33">
        <f t="shared" si="694"/>
        <v>0</v>
      </c>
    </row>
    <row r="876" spans="1:24" ht="15.75" x14ac:dyDescent="0.25">
      <c r="A876" s="312"/>
      <c r="B876" s="220"/>
      <c r="C876" s="70"/>
      <c r="D876" s="71"/>
      <c r="E876" s="95">
        <f t="shared" si="685"/>
        <v>0</v>
      </c>
      <c r="F876" s="69"/>
      <c r="G876" s="70"/>
      <c r="H876" s="30">
        <f t="shared" si="686"/>
        <v>0</v>
      </c>
      <c r="I876" s="36">
        <f t="shared" si="687"/>
        <v>0</v>
      </c>
      <c r="J876" s="30"/>
      <c r="K876" s="38">
        <f t="shared" si="688"/>
        <v>5.6879999999999997</v>
      </c>
      <c r="L876" s="33">
        <f t="shared" si="689"/>
        <v>0</v>
      </c>
      <c r="N876" s="69"/>
      <c r="O876" s="70"/>
      <c r="P876" s="71"/>
      <c r="Q876" s="95">
        <f t="shared" si="690"/>
        <v>0</v>
      </c>
      <c r="R876" s="69"/>
      <c r="S876" s="70"/>
      <c r="T876" s="30">
        <f t="shared" si="691"/>
        <v>0</v>
      </c>
      <c r="U876" s="36">
        <f t="shared" si="692"/>
        <v>0</v>
      </c>
      <c r="V876" s="30"/>
      <c r="W876" s="38">
        <f t="shared" si="693"/>
        <v>5.6879999999999997</v>
      </c>
      <c r="X876" s="33">
        <f t="shared" si="694"/>
        <v>0</v>
      </c>
    </row>
    <row r="877" spans="1:24" x14ac:dyDescent="0.25">
      <c r="A877" s="312"/>
      <c r="B877" s="214" t="s">
        <v>97</v>
      </c>
      <c r="C877" s="22"/>
      <c r="D877" s="22"/>
      <c r="E877" s="23"/>
      <c r="F877" s="24"/>
      <c r="G877" s="22"/>
      <c r="H877" s="22"/>
      <c r="I877" s="22"/>
      <c r="J877" s="22"/>
      <c r="K877" s="22"/>
      <c r="L877" s="23"/>
      <c r="N877" s="194" t="s">
        <v>97</v>
      </c>
      <c r="O877" s="25"/>
      <c r="P877" s="25"/>
      <c r="Q877" s="26"/>
      <c r="R877" s="27"/>
      <c r="S877" s="25"/>
      <c r="T877" s="25"/>
      <c r="U877" s="25"/>
      <c r="V877" s="25"/>
      <c r="W877" s="25"/>
      <c r="X877" s="26"/>
    </row>
    <row r="878" spans="1:24" ht="15.75" x14ac:dyDescent="0.25">
      <c r="A878" s="312"/>
      <c r="B878" s="267" t="s">
        <v>178</v>
      </c>
      <c r="C878" s="107">
        <f>Production_Revenue!K49</f>
        <v>880</v>
      </c>
      <c r="D878" s="108">
        <v>0.01</v>
      </c>
      <c r="E878" s="101">
        <f t="shared" ref="E878:E880" si="695">D878*C878</f>
        <v>8.8000000000000007</v>
      </c>
      <c r="F878" s="109" t="s">
        <v>51</v>
      </c>
      <c r="G878" s="107"/>
      <c r="H878" s="30">
        <f t="shared" ref="H878:H880" si="696">$AB$7</f>
        <v>0</v>
      </c>
      <c r="I878" s="36">
        <f t="shared" ref="I878:I880" si="697">H878*G878</f>
        <v>0</v>
      </c>
      <c r="J878" s="30"/>
      <c r="K878" s="38">
        <f t="shared" ref="K878:K880" si="698">$AB$8</f>
        <v>5.6879999999999997</v>
      </c>
      <c r="L878" s="33">
        <f t="shared" ref="L878:L880" si="699">J878*K878</f>
        <v>0</v>
      </c>
      <c r="N878" s="267" t="s">
        <v>178</v>
      </c>
      <c r="O878" s="107">
        <f>Production_Revenue!K50</f>
        <v>880</v>
      </c>
      <c r="P878" s="108">
        <v>0.01</v>
      </c>
      <c r="Q878" s="101">
        <f t="shared" ref="Q878:Q880" si="700">P878*O878</f>
        <v>8.8000000000000007</v>
      </c>
      <c r="R878" s="231" t="s">
        <v>98</v>
      </c>
      <c r="S878" s="107"/>
      <c r="T878" s="30">
        <f t="shared" ref="T878:T880" si="701">$AB$7</f>
        <v>0</v>
      </c>
      <c r="U878" s="36">
        <f t="shared" ref="U878:U880" si="702">T878*S878</f>
        <v>0</v>
      </c>
      <c r="V878" s="30"/>
      <c r="W878" s="38">
        <f t="shared" ref="W878:W880" si="703">$AB$8</f>
        <v>5.6879999999999997</v>
      </c>
      <c r="X878" s="33">
        <f t="shared" ref="X878:X880" si="704">V878*W878</f>
        <v>0</v>
      </c>
    </row>
    <row r="879" spans="1:24" ht="15.75" x14ac:dyDescent="0.25">
      <c r="A879" s="312"/>
      <c r="B879" s="232" t="s">
        <v>99</v>
      </c>
      <c r="C879" s="70"/>
      <c r="D879" s="71"/>
      <c r="E879" s="33">
        <f t="shared" si="695"/>
        <v>0</v>
      </c>
      <c r="F879" s="69"/>
      <c r="G879" s="70"/>
      <c r="H879" s="30">
        <f t="shared" si="696"/>
        <v>0</v>
      </c>
      <c r="I879" s="36">
        <f t="shared" si="697"/>
        <v>0</v>
      </c>
      <c r="J879" s="30"/>
      <c r="K879" s="38">
        <f t="shared" si="698"/>
        <v>5.6879999999999997</v>
      </c>
      <c r="L879" s="33">
        <f t="shared" si="699"/>
        <v>0</v>
      </c>
      <c r="N879" s="232" t="s">
        <v>99</v>
      </c>
      <c r="O879" s="70"/>
      <c r="P879" s="71"/>
      <c r="Q879" s="33">
        <f t="shared" si="700"/>
        <v>0</v>
      </c>
      <c r="R879" s="232" t="s">
        <v>99</v>
      </c>
      <c r="S879" s="70"/>
      <c r="T879" s="30">
        <f t="shared" si="701"/>
        <v>0</v>
      </c>
      <c r="U879" s="36">
        <f t="shared" si="702"/>
        <v>0</v>
      </c>
      <c r="V879" s="30"/>
      <c r="W879" s="38">
        <f t="shared" si="703"/>
        <v>5.6879999999999997</v>
      </c>
      <c r="X879" s="33">
        <f t="shared" si="704"/>
        <v>0</v>
      </c>
    </row>
    <row r="880" spans="1:24" ht="30" x14ac:dyDescent="0.25">
      <c r="A880" s="312"/>
      <c r="B880" s="233" t="s">
        <v>100</v>
      </c>
      <c r="C880" s="104"/>
      <c r="D880" s="105"/>
      <c r="E880" s="33">
        <f t="shared" si="695"/>
        <v>0</v>
      </c>
      <c r="F880" s="110" t="s">
        <v>52</v>
      </c>
      <c r="G880" s="52"/>
      <c r="H880" s="30">
        <f t="shared" si="696"/>
        <v>0</v>
      </c>
      <c r="I880" s="36">
        <f t="shared" si="697"/>
        <v>0</v>
      </c>
      <c r="J880" s="30"/>
      <c r="K880" s="38">
        <f t="shared" si="698"/>
        <v>5.6879999999999997</v>
      </c>
      <c r="L880" s="33">
        <f t="shared" si="699"/>
        <v>0</v>
      </c>
      <c r="N880" s="233" t="s">
        <v>100</v>
      </c>
      <c r="O880" s="104"/>
      <c r="P880" s="105"/>
      <c r="Q880" s="33">
        <f t="shared" si="700"/>
        <v>0</v>
      </c>
      <c r="R880" s="233" t="s">
        <v>100</v>
      </c>
      <c r="S880" s="52"/>
      <c r="T880" s="30">
        <f t="shared" si="701"/>
        <v>0</v>
      </c>
      <c r="U880" s="36">
        <f t="shared" si="702"/>
        <v>0</v>
      </c>
      <c r="V880" s="30"/>
      <c r="W880" s="38">
        <f t="shared" si="703"/>
        <v>5.6879999999999997</v>
      </c>
      <c r="X880" s="33">
        <f t="shared" si="704"/>
        <v>0</v>
      </c>
    </row>
    <row r="881" spans="1:24" ht="15.75" thickBot="1" x14ac:dyDescent="0.3">
      <c r="A881" s="312"/>
      <c r="B881" s="111" t="s">
        <v>41</v>
      </c>
      <c r="C881" s="112"/>
      <c r="D881" s="112"/>
      <c r="E881" s="114">
        <f>SUM(E845:E860,E862:E876,E878:E880)</f>
        <v>65.680000000000007</v>
      </c>
      <c r="F881" s="116" t="s">
        <v>41</v>
      </c>
      <c r="G881" s="112">
        <f>SUM(G845:G880)</f>
        <v>0</v>
      </c>
      <c r="H881" s="112"/>
      <c r="I881" s="114">
        <f>SUM(I845:I860,I862:I876,I878:I880)</f>
        <v>0</v>
      </c>
      <c r="J881" s="112">
        <f>SUM(J845:J880)</f>
        <v>6</v>
      </c>
      <c r="K881" s="118"/>
      <c r="L881" s="114">
        <f>SUM(L845:L860,L862:L876,L878:L880)</f>
        <v>34.128</v>
      </c>
      <c r="N881" s="119" t="s">
        <v>41</v>
      </c>
      <c r="O881" s="120"/>
      <c r="P881" s="120"/>
      <c r="Q881" s="121">
        <f>SUM(Q845:Q860,Q862:Q876,Q878:Q880)</f>
        <v>8.8000000000000007</v>
      </c>
      <c r="R881" s="122" t="s">
        <v>41</v>
      </c>
      <c r="S881" s="120">
        <f>SUM(S845:S880)</f>
        <v>0</v>
      </c>
      <c r="T881" s="120"/>
      <c r="U881" s="121">
        <f>SUM(U845:U860,U862:U876,U878:U880)</f>
        <v>0</v>
      </c>
      <c r="V881" s="120">
        <f>SUM(V845:V880)</f>
        <v>0</v>
      </c>
      <c r="W881" s="123"/>
      <c r="X881" s="121">
        <f>SUM(X845:X860,X862:X876,X878:X880)</f>
        <v>0</v>
      </c>
    </row>
    <row r="882" spans="1:24" x14ac:dyDescent="0.25">
      <c r="A882" s="313"/>
      <c r="B882" s="125"/>
      <c r="C882" s="125"/>
      <c r="D882" s="125"/>
      <c r="E882" s="125"/>
      <c r="F882" s="125"/>
      <c r="G882" s="125"/>
      <c r="H882" s="125"/>
      <c r="I882" s="125"/>
      <c r="J882" s="125"/>
      <c r="K882" s="125"/>
      <c r="L882" s="125"/>
      <c r="N882" s="85"/>
      <c r="O882" s="85"/>
      <c r="P882" s="85"/>
      <c r="Q882" s="85"/>
      <c r="R882" s="85"/>
      <c r="S882" s="85"/>
      <c r="T882" s="85"/>
      <c r="U882" s="85"/>
      <c r="V882" s="85"/>
      <c r="W882" s="85"/>
      <c r="X882" s="85"/>
    </row>
    <row r="883" spans="1:24" ht="15.75" thickBot="1" x14ac:dyDescent="0.3"/>
    <row r="884" spans="1:24" ht="15" customHeight="1" x14ac:dyDescent="0.25">
      <c r="A884" s="311" t="s">
        <v>146</v>
      </c>
      <c r="B884" s="314" t="s">
        <v>123</v>
      </c>
      <c r="C884" s="316" t="s">
        <v>157</v>
      </c>
      <c r="D884" s="317"/>
      <c r="E884" s="318"/>
      <c r="F884" s="319" t="s">
        <v>124</v>
      </c>
      <c r="G884" s="324" t="s">
        <v>20</v>
      </c>
      <c r="H884" s="322"/>
      <c r="I884" s="322"/>
      <c r="J884" s="322"/>
      <c r="K884" s="322"/>
      <c r="L884" s="323"/>
      <c r="N884" s="325" t="s">
        <v>123</v>
      </c>
      <c r="O884" s="327" t="s">
        <v>19</v>
      </c>
      <c r="P884" s="322"/>
      <c r="Q884" s="323"/>
      <c r="R884" s="325" t="s">
        <v>124</v>
      </c>
      <c r="S884" s="321" t="s">
        <v>20</v>
      </c>
      <c r="T884" s="322"/>
      <c r="U884" s="322"/>
      <c r="V884" s="322"/>
      <c r="W884" s="322"/>
      <c r="X884" s="323"/>
    </row>
    <row r="885" spans="1:24" ht="30" x14ac:dyDescent="0.25">
      <c r="A885" s="312"/>
      <c r="B885" s="315"/>
      <c r="C885" s="212" t="s">
        <v>23</v>
      </c>
      <c r="D885" s="254" t="s">
        <v>155</v>
      </c>
      <c r="E885" s="213" t="s">
        <v>24</v>
      </c>
      <c r="F885" s="320"/>
      <c r="G885" s="239" t="s">
        <v>156</v>
      </c>
      <c r="H885" s="239" t="s">
        <v>102</v>
      </c>
      <c r="I885" s="239" t="s">
        <v>103</v>
      </c>
      <c r="J885" s="13" t="s">
        <v>27</v>
      </c>
      <c r="K885" s="16" t="s">
        <v>28</v>
      </c>
      <c r="L885" s="240" t="s">
        <v>104</v>
      </c>
      <c r="N885" s="326"/>
      <c r="O885" s="17" t="s">
        <v>23</v>
      </c>
      <c r="P885" s="239" t="s">
        <v>155</v>
      </c>
      <c r="Q885" s="19" t="s">
        <v>24</v>
      </c>
      <c r="R885" s="326"/>
      <c r="S885" s="239" t="s">
        <v>156</v>
      </c>
      <c r="T885" s="17" t="s">
        <v>26</v>
      </c>
      <c r="U885" s="239" t="s">
        <v>103</v>
      </c>
      <c r="V885" s="13" t="s">
        <v>27</v>
      </c>
      <c r="W885" s="16" t="s">
        <v>28</v>
      </c>
      <c r="X885" s="240" t="s">
        <v>104</v>
      </c>
    </row>
    <row r="886" spans="1:24" x14ac:dyDescent="0.25">
      <c r="A886" s="312"/>
      <c r="B886" s="214" t="s">
        <v>95</v>
      </c>
      <c r="C886" s="22"/>
      <c r="D886" s="22"/>
      <c r="E886" s="23"/>
      <c r="F886" s="24"/>
      <c r="G886" s="22"/>
      <c r="H886" s="22"/>
      <c r="I886" s="22"/>
      <c r="J886" s="22"/>
      <c r="K886" s="22"/>
      <c r="L886" s="23"/>
      <c r="N886" s="194" t="s">
        <v>95</v>
      </c>
      <c r="O886" s="25"/>
      <c r="P886" s="25"/>
      <c r="Q886" s="26"/>
      <c r="R886" s="27"/>
      <c r="S886" s="25"/>
      <c r="T886" s="25"/>
      <c r="U886" s="25"/>
      <c r="V886" s="25"/>
      <c r="W886" s="25"/>
      <c r="X886" s="26"/>
    </row>
    <row r="887" spans="1:24" ht="15.75" x14ac:dyDescent="0.25">
      <c r="A887" s="312"/>
      <c r="B887" s="228" t="s">
        <v>93</v>
      </c>
      <c r="C887" s="30"/>
      <c r="D887" s="31"/>
      <c r="E887" s="33">
        <f t="shared" ref="E887:E891" si="705">D887*C887</f>
        <v>0</v>
      </c>
      <c r="F887" s="34" t="s">
        <v>55</v>
      </c>
      <c r="G887" s="30"/>
      <c r="H887" s="30">
        <f t="shared" ref="H887:H902" si="706">$AB$7</f>
        <v>0</v>
      </c>
      <c r="I887" s="36">
        <f t="shared" ref="I887:I902" si="707">H887*G887</f>
        <v>0</v>
      </c>
      <c r="J887" s="30"/>
      <c r="K887" s="38">
        <f t="shared" ref="K887:K902" si="708">$AB$8</f>
        <v>5.6879999999999997</v>
      </c>
      <c r="L887" s="33">
        <f t="shared" ref="L887:L902" si="709">J887*K887</f>
        <v>0</v>
      </c>
      <c r="N887" s="228" t="s">
        <v>93</v>
      </c>
      <c r="O887" s="30"/>
      <c r="P887" s="31"/>
      <c r="Q887" s="33">
        <f t="shared" ref="Q887:Q891" si="710">P887*O887</f>
        <v>0</v>
      </c>
      <c r="R887" s="228" t="s">
        <v>93</v>
      </c>
      <c r="S887" s="30"/>
      <c r="T887" s="30">
        <f t="shared" ref="T887:T902" si="711">$AB$7</f>
        <v>0</v>
      </c>
      <c r="U887" s="36">
        <f t="shared" ref="U887:U902" si="712">T887*S887</f>
        <v>0</v>
      </c>
      <c r="V887" s="30"/>
      <c r="W887" s="38">
        <f t="shared" ref="W887:W902" si="713">$AB$8</f>
        <v>5.6879999999999997</v>
      </c>
      <c r="X887" s="33">
        <f t="shared" ref="X887:X902" si="714">V887*W887</f>
        <v>0</v>
      </c>
    </row>
    <row r="888" spans="1:24" ht="15.75" x14ac:dyDescent="0.25">
      <c r="A888" s="312"/>
      <c r="B888" s="218" t="s">
        <v>42</v>
      </c>
      <c r="C888" s="52"/>
      <c r="D888" s="53"/>
      <c r="E888" s="33">
        <f t="shared" si="705"/>
        <v>0</v>
      </c>
      <c r="F888" s="54"/>
      <c r="G888" s="52"/>
      <c r="H888" s="30">
        <f t="shared" si="706"/>
        <v>0</v>
      </c>
      <c r="I888" s="36">
        <f t="shared" si="707"/>
        <v>0</v>
      </c>
      <c r="J888" s="30"/>
      <c r="K888" s="38">
        <f t="shared" si="708"/>
        <v>5.6879999999999997</v>
      </c>
      <c r="L888" s="33">
        <f t="shared" si="709"/>
        <v>0</v>
      </c>
      <c r="N888" s="218" t="s">
        <v>42</v>
      </c>
      <c r="O888" s="52"/>
      <c r="P888" s="53"/>
      <c r="Q888" s="33">
        <f t="shared" si="710"/>
        <v>0</v>
      </c>
      <c r="R888" s="218" t="s">
        <v>42</v>
      </c>
      <c r="S888" s="52"/>
      <c r="T888" s="30">
        <f t="shared" si="711"/>
        <v>0</v>
      </c>
      <c r="U888" s="36">
        <f t="shared" si="712"/>
        <v>0</v>
      </c>
      <c r="V888" s="30"/>
      <c r="W888" s="38">
        <f t="shared" si="713"/>
        <v>5.6879999999999997</v>
      </c>
      <c r="X888" s="33">
        <f t="shared" si="714"/>
        <v>0</v>
      </c>
    </row>
    <row r="889" spans="1:24" ht="15.75" x14ac:dyDescent="0.25">
      <c r="A889" s="312"/>
      <c r="B889" s="219" t="s">
        <v>44</v>
      </c>
      <c r="C889" s="30"/>
      <c r="D889" s="31"/>
      <c r="E889" s="33">
        <f t="shared" si="705"/>
        <v>0</v>
      </c>
      <c r="F889" s="34"/>
      <c r="G889" s="30"/>
      <c r="H889" s="30">
        <f t="shared" si="706"/>
        <v>0</v>
      </c>
      <c r="I889" s="36">
        <f t="shared" si="707"/>
        <v>0</v>
      </c>
      <c r="J889" s="30"/>
      <c r="K889" s="38">
        <f t="shared" si="708"/>
        <v>5.6879999999999997</v>
      </c>
      <c r="L889" s="33">
        <f t="shared" si="709"/>
        <v>0</v>
      </c>
      <c r="N889" s="219" t="s">
        <v>44</v>
      </c>
      <c r="O889" s="30"/>
      <c r="P889" s="31"/>
      <c r="Q889" s="33">
        <f t="shared" si="710"/>
        <v>0</v>
      </c>
      <c r="R889" s="219" t="s">
        <v>44</v>
      </c>
      <c r="S889" s="30"/>
      <c r="T889" s="30">
        <f t="shared" si="711"/>
        <v>0</v>
      </c>
      <c r="U889" s="36">
        <f t="shared" si="712"/>
        <v>0</v>
      </c>
      <c r="V889" s="30"/>
      <c r="W889" s="38">
        <f t="shared" si="713"/>
        <v>5.6879999999999997</v>
      </c>
      <c r="X889" s="33">
        <f t="shared" si="714"/>
        <v>0</v>
      </c>
    </row>
    <row r="890" spans="1:24" ht="15.75" x14ac:dyDescent="0.25">
      <c r="A890" s="312"/>
      <c r="B890" s="220"/>
      <c r="C890" s="70"/>
      <c r="D890" s="71"/>
      <c r="E890" s="33">
        <f t="shared" si="705"/>
        <v>0</v>
      </c>
      <c r="F890" s="69"/>
      <c r="G890" s="70"/>
      <c r="H890" s="30">
        <f t="shared" si="706"/>
        <v>0</v>
      </c>
      <c r="I890" s="36">
        <f t="shared" si="707"/>
        <v>0</v>
      </c>
      <c r="J890" s="30"/>
      <c r="K890" s="38">
        <f t="shared" si="708"/>
        <v>5.6879999999999997</v>
      </c>
      <c r="L890" s="33">
        <f t="shared" si="709"/>
        <v>0</v>
      </c>
      <c r="N890" s="220"/>
      <c r="O890" s="70"/>
      <c r="P890" s="71"/>
      <c r="Q890" s="33">
        <f t="shared" si="710"/>
        <v>0</v>
      </c>
      <c r="R890" s="220"/>
      <c r="S890" s="70"/>
      <c r="T890" s="30">
        <f t="shared" si="711"/>
        <v>0</v>
      </c>
      <c r="U890" s="36">
        <f t="shared" si="712"/>
        <v>0</v>
      </c>
      <c r="V890" s="30"/>
      <c r="W890" s="38">
        <f t="shared" si="713"/>
        <v>5.6879999999999997</v>
      </c>
      <c r="X890" s="33">
        <f t="shared" si="714"/>
        <v>0</v>
      </c>
    </row>
    <row r="891" spans="1:24" ht="15.75" x14ac:dyDescent="0.25">
      <c r="A891" s="312"/>
      <c r="B891" s="221" t="s">
        <v>46</v>
      </c>
      <c r="C891" s="30"/>
      <c r="D891" s="31"/>
      <c r="E891" s="33">
        <f t="shared" si="705"/>
        <v>0</v>
      </c>
      <c r="F891" s="80"/>
      <c r="G891" s="30"/>
      <c r="H891" s="30">
        <f t="shared" si="706"/>
        <v>0</v>
      </c>
      <c r="I891" s="36">
        <f t="shared" si="707"/>
        <v>0</v>
      </c>
      <c r="J891" s="30"/>
      <c r="K891" s="38">
        <f t="shared" si="708"/>
        <v>5.6879999999999997</v>
      </c>
      <c r="L891" s="33">
        <f t="shared" si="709"/>
        <v>0</v>
      </c>
      <c r="N891" s="221" t="s">
        <v>46</v>
      </c>
      <c r="O891" s="30"/>
      <c r="P891" s="31"/>
      <c r="Q891" s="33">
        <f t="shared" si="710"/>
        <v>0</v>
      </c>
      <c r="R891" s="221" t="s">
        <v>46</v>
      </c>
      <c r="S891" s="30"/>
      <c r="T891" s="30">
        <f t="shared" si="711"/>
        <v>0</v>
      </c>
      <c r="U891" s="36">
        <f t="shared" si="712"/>
        <v>0</v>
      </c>
      <c r="V891" s="30"/>
      <c r="W891" s="38">
        <f t="shared" si="713"/>
        <v>5.6879999999999997</v>
      </c>
      <c r="X891" s="33">
        <f t="shared" si="714"/>
        <v>0</v>
      </c>
    </row>
    <row r="892" spans="1:24" ht="15.75" x14ac:dyDescent="0.25">
      <c r="A892" s="312"/>
      <c r="B892" s="220"/>
      <c r="C892" s="70"/>
      <c r="D892" s="71"/>
      <c r="E892" s="33"/>
      <c r="F892" s="69"/>
      <c r="G892" s="70"/>
      <c r="H892" s="30">
        <f t="shared" si="706"/>
        <v>0</v>
      </c>
      <c r="I892" s="36">
        <f t="shared" si="707"/>
        <v>0</v>
      </c>
      <c r="J892" s="30"/>
      <c r="K892" s="38">
        <f t="shared" si="708"/>
        <v>5.6879999999999997</v>
      </c>
      <c r="L892" s="33">
        <f t="shared" si="709"/>
        <v>0</v>
      </c>
      <c r="N892" s="220"/>
      <c r="O892" s="70"/>
      <c r="P892" s="71"/>
      <c r="Q892" s="33"/>
      <c r="R892" s="69"/>
      <c r="S892" s="70"/>
      <c r="T892" s="30">
        <f t="shared" si="711"/>
        <v>0</v>
      </c>
      <c r="U892" s="36">
        <f t="shared" si="712"/>
        <v>0</v>
      </c>
      <c r="V892" s="30"/>
      <c r="W892" s="38">
        <f t="shared" si="713"/>
        <v>5.6879999999999997</v>
      </c>
      <c r="X892" s="33">
        <f t="shared" si="714"/>
        <v>0</v>
      </c>
    </row>
    <row r="893" spans="1:24" ht="15.75" x14ac:dyDescent="0.25">
      <c r="A893" s="312"/>
      <c r="B893" s="221"/>
      <c r="C893" s="30"/>
      <c r="D893" s="31"/>
      <c r="E893" s="33"/>
      <c r="F893" s="80"/>
      <c r="G893" s="30"/>
      <c r="H893" s="30">
        <f t="shared" si="706"/>
        <v>0</v>
      </c>
      <c r="I893" s="36">
        <f t="shared" si="707"/>
        <v>0</v>
      </c>
      <c r="J893" s="30"/>
      <c r="K893" s="38">
        <f t="shared" si="708"/>
        <v>5.6879999999999997</v>
      </c>
      <c r="L893" s="33">
        <f t="shared" si="709"/>
        <v>0</v>
      </c>
      <c r="N893" s="79"/>
      <c r="O893" s="30"/>
      <c r="P893" s="31"/>
      <c r="Q893" s="33"/>
      <c r="R893" s="80"/>
      <c r="S893" s="30"/>
      <c r="T893" s="30">
        <f t="shared" si="711"/>
        <v>0</v>
      </c>
      <c r="U893" s="36">
        <f t="shared" si="712"/>
        <v>0</v>
      </c>
      <c r="V893" s="30"/>
      <c r="W893" s="38">
        <f t="shared" si="713"/>
        <v>5.6879999999999997</v>
      </c>
      <c r="X893" s="33">
        <f t="shared" si="714"/>
        <v>0</v>
      </c>
    </row>
    <row r="894" spans="1:24" ht="15.75" x14ac:dyDescent="0.25">
      <c r="A894" s="312"/>
      <c r="B894" s="220"/>
      <c r="C894" s="70"/>
      <c r="D894" s="71"/>
      <c r="E894" s="33"/>
      <c r="F894" s="69"/>
      <c r="G894" s="70"/>
      <c r="H894" s="30">
        <f t="shared" si="706"/>
        <v>0</v>
      </c>
      <c r="I894" s="36">
        <f t="shared" si="707"/>
        <v>0</v>
      </c>
      <c r="J894" s="30"/>
      <c r="K894" s="38">
        <f t="shared" si="708"/>
        <v>5.6879999999999997</v>
      </c>
      <c r="L894" s="33">
        <f t="shared" si="709"/>
        <v>0</v>
      </c>
      <c r="N894" s="69"/>
      <c r="O894" s="70"/>
      <c r="P894" s="71"/>
      <c r="Q894" s="33"/>
      <c r="R894" s="69"/>
      <c r="S894" s="70"/>
      <c r="T894" s="30">
        <f t="shared" si="711"/>
        <v>0</v>
      </c>
      <c r="U894" s="36">
        <f t="shared" si="712"/>
        <v>0</v>
      </c>
      <c r="V894" s="30"/>
      <c r="W894" s="38">
        <f t="shared" si="713"/>
        <v>5.6879999999999997</v>
      </c>
      <c r="X894" s="33">
        <f t="shared" si="714"/>
        <v>0</v>
      </c>
    </row>
    <row r="895" spans="1:24" ht="15.75" x14ac:dyDescent="0.25">
      <c r="A895" s="312"/>
      <c r="B895" s="221"/>
      <c r="C895" s="30"/>
      <c r="D895" s="31"/>
      <c r="E895" s="33"/>
      <c r="F895" s="80"/>
      <c r="G895" s="30"/>
      <c r="H895" s="30">
        <f t="shared" si="706"/>
        <v>0</v>
      </c>
      <c r="I895" s="36">
        <f t="shared" si="707"/>
        <v>0</v>
      </c>
      <c r="J895" s="30"/>
      <c r="K895" s="38">
        <f t="shared" si="708"/>
        <v>5.6879999999999997</v>
      </c>
      <c r="L895" s="33">
        <f t="shared" si="709"/>
        <v>0</v>
      </c>
      <c r="N895" s="79"/>
      <c r="O895" s="30"/>
      <c r="P895" s="31"/>
      <c r="Q895" s="33"/>
      <c r="R895" s="80"/>
      <c r="S895" s="30"/>
      <c r="T895" s="30">
        <f t="shared" si="711"/>
        <v>0</v>
      </c>
      <c r="U895" s="36">
        <f t="shared" si="712"/>
        <v>0</v>
      </c>
      <c r="V895" s="30"/>
      <c r="W895" s="38">
        <f t="shared" si="713"/>
        <v>5.6879999999999997</v>
      </c>
      <c r="X895" s="33">
        <f t="shared" si="714"/>
        <v>0</v>
      </c>
    </row>
    <row r="896" spans="1:24" ht="15.75" x14ac:dyDescent="0.25">
      <c r="A896" s="312"/>
      <c r="B896" s="220"/>
      <c r="C896" s="70"/>
      <c r="D896" s="71"/>
      <c r="E896" s="33"/>
      <c r="F896" s="69"/>
      <c r="G896" s="70"/>
      <c r="H896" s="30">
        <f t="shared" si="706"/>
        <v>0</v>
      </c>
      <c r="I896" s="36">
        <f t="shared" si="707"/>
        <v>0</v>
      </c>
      <c r="J896" s="30"/>
      <c r="K896" s="38">
        <f t="shared" si="708"/>
        <v>5.6879999999999997</v>
      </c>
      <c r="L896" s="33">
        <f t="shared" si="709"/>
        <v>0</v>
      </c>
      <c r="N896" s="69"/>
      <c r="O896" s="70"/>
      <c r="P896" s="71"/>
      <c r="Q896" s="33"/>
      <c r="R896" s="69"/>
      <c r="S896" s="70"/>
      <c r="T896" s="30">
        <f t="shared" si="711"/>
        <v>0</v>
      </c>
      <c r="U896" s="36">
        <f t="shared" si="712"/>
        <v>0</v>
      </c>
      <c r="V896" s="30"/>
      <c r="W896" s="38">
        <f t="shared" si="713"/>
        <v>5.6879999999999997</v>
      </c>
      <c r="X896" s="33">
        <f t="shared" si="714"/>
        <v>0</v>
      </c>
    </row>
    <row r="897" spans="1:24" ht="15.75" x14ac:dyDescent="0.25">
      <c r="A897" s="312"/>
      <c r="B897" s="222"/>
      <c r="C897" s="30"/>
      <c r="D897" s="31"/>
      <c r="E897" s="33">
        <f t="shared" ref="E897:E902" si="715">D897*C897</f>
        <v>0</v>
      </c>
      <c r="F897" s="81"/>
      <c r="G897" s="30"/>
      <c r="H897" s="30">
        <f t="shared" si="706"/>
        <v>0</v>
      </c>
      <c r="I897" s="36">
        <f t="shared" si="707"/>
        <v>0</v>
      </c>
      <c r="J897" s="30"/>
      <c r="K897" s="38">
        <f t="shared" si="708"/>
        <v>5.6879999999999997</v>
      </c>
      <c r="L897" s="33">
        <f t="shared" si="709"/>
        <v>0</v>
      </c>
      <c r="N897" s="81"/>
      <c r="O897" s="30"/>
      <c r="P897" s="31"/>
      <c r="Q897" s="33">
        <f t="shared" ref="Q897:Q902" si="716">P897*O897</f>
        <v>0</v>
      </c>
      <c r="R897" s="81"/>
      <c r="S897" s="30"/>
      <c r="T897" s="30">
        <f t="shared" si="711"/>
        <v>0</v>
      </c>
      <c r="U897" s="36">
        <f t="shared" si="712"/>
        <v>0</v>
      </c>
      <c r="V897" s="30"/>
      <c r="W897" s="38">
        <f t="shared" si="713"/>
        <v>5.6879999999999997</v>
      </c>
      <c r="X897" s="33">
        <f t="shared" si="714"/>
        <v>0</v>
      </c>
    </row>
    <row r="898" spans="1:24" ht="15.75" x14ac:dyDescent="0.25">
      <c r="A898" s="312"/>
      <c r="B898" s="220"/>
      <c r="C898" s="70"/>
      <c r="D898" s="71"/>
      <c r="E898" s="33">
        <f t="shared" si="715"/>
        <v>0</v>
      </c>
      <c r="F898" s="69"/>
      <c r="G898" s="70"/>
      <c r="H898" s="30">
        <f t="shared" si="706"/>
        <v>0</v>
      </c>
      <c r="I898" s="36">
        <f t="shared" si="707"/>
        <v>0</v>
      </c>
      <c r="J898" s="30"/>
      <c r="K898" s="38">
        <f t="shared" si="708"/>
        <v>5.6879999999999997</v>
      </c>
      <c r="L898" s="33">
        <f t="shared" si="709"/>
        <v>0</v>
      </c>
      <c r="N898" s="69"/>
      <c r="O898" s="70"/>
      <c r="P898" s="71"/>
      <c r="Q898" s="33">
        <f t="shared" si="716"/>
        <v>0</v>
      </c>
      <c r="R898" s="69"/>
      <c r="S898" s="70"/>
      <c r="T898" s="30">
        <f t="shared" si="711"/>
        <v>0</v>
      </c>
      <c r="U898" s="36">
        <f t="shared" si="712"/>
        <v>0</v>
      </c>
      <c r="V898" s="30"/>
      <c r="W898" s="38">
        <f t="shared" si="713"/>
        <v>5.6879999999999997</v>
      </c>
      <c r="X898" s="33">
        <f t="shared" si="714"/>
        <v>0</v>
      </c>
    </row>
    <row r="899" spans="1:24" ht="15.75" x14ac:dyDescent="0.25">
      <c r="A899" s="312"/>
      <c r="B899" s="222"/>
      <c r="C899" s="30"/>
      <c r="D899" s="31"/>
      <c r="E899" s="33">
        <f t="shared" si="715"/>
        <v>0</v>
      </c>
      <c r="F899" s="81"/>
      <c r="G899" s="30"/>
      <c r="H899" s="30">
        <f t="shared" si="706"/>
        <v>0</v>
      </c>
      <c r="I899" s="36">
        <f t="shared" si="707"/>
        <v>0</v>
      </c>
      <c r="J899" s="30"/>
      <c r="K899" s="38">
        <f t="shared" si="708"/>
        <v>5.6879999999999997</v>
      </c>
      <c r="L899" s="33">
        <f t="shared" si="709"/>
        <v>0</v>
      </c>
      <c r="N899" s="81"/>
      <c r="O899" s="30"/>
      <c r="P899" s="31"/>
      <c r="Q899" s="33">
        <f t="shared" si="716"/>
        <v>0</v>
      </c>
      <c r="R899" s="81"/>
      <c r="S899" s="30"/>
      <c r="T899" s="30">
        <f t="shared" si="711"/>
        <v>0</v>
      </c>
      <c r="U899" s="36">
        <f t="shared" si="712"/>
        <v>0</v>
      </c>
      <c r="V899" s="30"/>
      <c r="W899" s="38">
        <f t="shared" si="713"/>
        <v>5.6879999999999997</v>
      </c>
      <c r="X899" s="33">
        <f t="shared" si="714"/>
        <v>0</v>
      </c>
    </row>
    <row r="900" spans="1:24" ht="15.75" x14ac:dyDescent="0.25">
      <c r="A900" s="312"/>
      <c r="B900" s="220"/>
      <c r="C900" s="70"/>
      <c r="D900" s="71"/>
      <c r="E900" s="33">
        <f t="shared" si="715"/>
        <v>0</v>
      </c>
      <c r="F900" s="88"/>
      <c r="G900" s="52"/>
      <c r="H900" s="30">
        <f t="shared" si="706"/>
        <v>0</v>
      </c>
      <c r="I900" s="36">
        <f t="shared" si="707"/>
        <v>0</v>
      </c>
      <c r="J900" s="30"/>
      <c r="K900" s="38">
        <f t="shared" si="708"/>
        <v>5.6879999999999997</v>
      </c>
      <c r="L900" s="33">
        <f t="shared" si="709"/>
        <v>0</v>
      </c>
      <c r="N900" s="69"/>
      <c r="O900" s="70"/>
      <c r="P900" s="71"/>
      <c r="Q900" s="33">
        <f t="shared" si="716"/>
        <v>0</v>
      </c>
      <c r="R900" s="88"/>
      <c r="S900" s="52"/>
      <c r="T900" s="30">
        <f t="shared" si="711"/>
        <v>0</v>
      </c>
      <c r="U900" s="36">
        <f t="shared" si="712"/>
        <v>0</v>
      </c>
      <c r="V900" s="30"/>
      <c r="W900" s="38">
        <f t="shared" si="713"/>
        <v>5.6879999999999997</v>
      </c>
      <c r="X900" s="33">
        <f t="shared" si="714"/>
        <v>0</v>
      </c>
    </row>
    <row r="901" spans="1:24" ht="15.75" x14ac:dyDescent="0.25">
      <c r="A901" s="312"/>
      <c r="B901" s="222"/>
      <c r="C901" s="30"/>
      <c r="D901" s="31"/>
      <c r="E901" s="33">
        <f t="shared" si="715"/>
        <v>0</v>
      </c>
      <c r="F901" s="90"/>
      <c r="G901" s="30"/>
      <c r="H901" s="30">
        <f t="shared" si="706"/>
        <v>0</v>
      </c>
      <c r="I901" s="36">
        <f t="shared" si="707"/>
        <v>0</v>
      </c>
      <c r="J901" s="30"/>
      <c r="K901" s="38">
        <f t="shared" si="708"/>
        <v>5.6879999999999997</v>
      </c>
      <c r="L901" s="33">
        <f t="shared" si="709"/>
        <v>0</v>
      </c>
      <c r="N901" s="81"/>
      <c r="O901" s="30"/>
      <c r="P901" s="31"/>
      <c r="Q901" s="33">
        <f t="shared" si="716"/>
        <v>0</v>
      </c>
      <c r="R901" s="90"/>
      <c r="S901" s="30"/>
      <c r="T901" s="30">
        <f t="shared" si="711"/>
        <v>0</v>
      </c>
      <c r="U901" s="36">
        <f t="shared" si="712"/>
        <v>0</v>
      </c>
      <c r="V901" s="30"/>
      <c r="W901" s="38">
        <f t="shared" si="713"/>
        <v>5.6879999999999997</v>
      </c>
      <c r="X901" s="33">
        <f t="shared" si="714"/>
        <v>0</v>
      </c>
    </row>
    <row r="902" spans="1:24" ht="15.75" x14ac:dyDescent="0.25">
      <c r="A902" s="312"/>
      <c r="B902" s="220"/>
      <c r="C902" s="70"/>
      <c r="D902" s="71"/>
      <c r="E902" s="95">
        <f t="shared" si="715"/>
        <v>0</v>
      </c>
      <c r="F902" s="69"/>
      <c r="G902" s="70"/>
      <c r="H902" s="30">
        <f t="shared" si="706"/>
        <v>0</v>
      </c>
      <c r="I902" s="36">
        <f t="shared" si="707"/>
        <v>0</v>
      </c>
      <c r="J902" s="30"/>
      <c r="K902" s="38">
        <f t="shared" si="708"/>
        <v>5.6879999999999997</v>
      </c>
      <c r="L902" s="33">
        <f t="shared" si="709"/>
        <v>0</v>
      </c>
      <c r="N902" s="69"/>
      <c r="O902" s="70"/>
      <c r="P902" s="71"/>
      <c r="Q902" s="95">
        <f t="shared" si="716"/>
        <v>0</v>
      </c>
      <c r="R902" s="69"/>
      <c r="S902" s="70"/>
      <c r="T902" s="30">
        <f t="shared" si="711"/>
        <v>0</v>
      </c>
      <c r="U902" s="36">
        <f t="shared" si="712"/>
        <v>0</v>
      </c>
      <c r="V902" s="30"/>
      <c r="W902" s="38">
        <f t="shared" si="713"/>
        <v>5.6879999999999997</v>
      </c>
      <c r="X902" s="33">
        <f t="shared" si="714"/>
        <v>0</v>
      </c>
    </row>
    <row r="903" spans="1:24" x14ac:dyDescent="0.25">
      <c r="A903" s="312"/>
      <c r="B903" s="214" t="s">
        <v>96</v>
      </c>
      <c r="C903" s="22"/>
      <c r="D903" s="22"/>
      <c r="E903" s="23"/>
      <c r="F903" s="24"/>
      <c r="G903" s="22"/>
      <c r="H903" s="22"/>
      <c r="I903" s="22"/>
      <c r="J903" s="22"/>
      <c r="K903" s="22"/>
      <c r="L903" s="23"/>
      <c r="N903" s="194" t="s">
        <v>96</v>
      </c>
      <c r="O903" s="25"/>
      <c r="P903" s="25"/>
      <c r="Q903" s="26"/>
      <c r="R903" s="27"/>
      <c r="S903" s="25"/>
      <c r="T903" s="25"/>
      <c r="U903" s="25"/>
      <c r="V903" s="25"/>
      <c r="W903" s="25"/>
      <c r="X903" s="26"/>
    </row>
    <row r="904" spans="1:24" ht="15.75" x14ac:dyDescent="0.25">
      <c r="A904" s="312"/>
      <c r="B904" s="224" t="s">
        <v>92</v>
      </c>
      <c r="C904" s="99"/>
      <c r="D904" s="100"/>
      <c r="E904" s="101">
        <f t="shared" ref="E904:E918" si="717">D904*C904</f>
        <v>0</v>
      </c>
      <c r="F904" s="98"/>
      <c r="G904" s="99"/>
      <c r="H904" s="30">
        <f t="shared" ref="H904:H918" si="718">$AB$7</f>
        <v>0</v>
      </c>
      <c r="I904" s="36">
        <f t="shared" ref="I904:I918" si="719">H904*G904</f>
        <v>0</v>
      </c>
      <c r="J904" s="30"/>
      <c r="K904" s="38">
        <f t="shared" ref="K904:K918" si="720">$AB$8</f>
        <v>5.6879999999999997</v>
      </c>
      <c r="L904" s="33">
        <f t="shared" ref="L904:L918" si="721">J904*K904</f>
        <v>0</v>
      </c>
      <c r="N904" s="224" t="s">
        <v>92</v>
      </c>
      <c r="O904" s="99"/>
      <c r="P904" s="100"/>
      <c r="Q904" s="101">
        <f t="shared" ref="Q904:Q918" si="722">P904*O904</f>
        <v>0</v>
      </c>
      <c r="R904" s="224" t="s">
        <v>92</v>
      </c>
      <c r="S904" s="99"/>
      <c r="T904" s="30">
        <f t="shared" ref="T904:T918" si="723">$AB$7</f>
        <v>0</v>
      </c>
      <c r="U904" s="36">
        <f t="shared" ref="U904:U918" si="724">T904*S904</f>
        <v>0</v>
      </c>
      <c r="V904" s="30"/>
      <c r="W904" s="38">
        <f t="shared" ref="W904:W918" si="725">$AB$8</f>
        <v>5.6879999999999997</v>
      </c>
      <c r="X904" s="33">
        <f t="shared" ref="X904:X918" si="726">V904*W904</f>
        <v>0</v>
      </c>
    </row>
    <row r="905" spans="1:24" ht="15.75" x14ac:dyDescent="0.25">
      <c r="A905" s="312"/>
      <c r="B905" s="260" t="s">
        <v>164</v>
      </c>
      <c r="C905" s="30"/>
      <c r="D905" s="31"/>
      <c r="E905" s="33">
        <f t="shared" si="717"/>
        <v>0</v>
      </c>
      <c r="F905" s="79"/>
      <c r="G905" s="30"/>
      <c r="H905" s="30">
        <f t="shared" si="718"/>
        <v>0</v>
      </c>
      <c r="I905" s="36">
        <f t="shared" si="719"/>
        <v>0</v>
      </c>
      <c r="J905" s="30"/>
      <c r="K905" s="38">
        <f t="shared" si="720"/>
        <v>5.6879999999999997</v>
      </c>
      <c r="L905" s="33">
        <f t="shared" si="721"/>
        <v>0</v>
      </c>
      <c r="N905" s="228" t="s">
        <v>93</v>
      </c>
      <c r="O905" s="30"/>
      <c r="P905" s="31"/>
      <c r="Q905" s="33">
        <f t="shared" si="722"/>
        <v>0</v>
      </c>
      <c r="R905" s="228" t="s">
        <v>93</v>
      </c>
      <c r="S905" s="30"/>
      <c r="T905" s="30">
        <f t="shared" si="723"/>
        <v>0</v>
      </c>
      <c r="U905" s="36">
        <f t="shared" si="724"/>
        <v>0</v>
      </c>
      <c r="V905" s="30"/>
      <c r="W905" s="38">
        <f t="shared" si="725"/>
        <v>5.6879999999999997</v>
      </c>
      <c r="X905" s="33">
        <f t="shared" si="726"/>
        <v>0</v>
      </c>
    </row>
    <row r="906" spans="1:24" ht="15.75" x14ac:dyDescent="0.25">
      <c r="A906" s="312"/>
      <c r="B906" s="259" t="s">
        <v>165</v>
      </c>
      <c r="C906" s="30">
        <v>2</v>
      </c>
      <c r="D906" s="31">
        <v>14.22</v>
      </c>
      <c r="E906" s="33">
        <f t="shared" si="717"/>
        <v>28.44</v>
      </c>
      <c r="F906" s="262" t="s">
        <v>165</v>
      </c>
      <c r="G906" s="70"/>
      <c r="H906" s="30">
        <f t="shared" si="718"/>
        <v>0</v>
      </c>
      <c r="I906" s="36">
        <f t="shared" si="719"/>
        <v>0</v>
      </c>
      <c r="J906" s="30">
        <v>3</v>
      </c>
      <c r="K906" s="38">
        <f t="shared" si="720"/>
        <v>5.6879999999999997</v>
      </c>
      <c r="L906" s="33">
        <f t="shared" si="721"/>
        <v>17.064</v>
      </c>
      <c r="N906" s="220"/>
      <c r="O906" s="70"/>
      <c r="P906" s="71"/>
      <c r="Q906" s="33">
        <f t="shared" si="722"/>
        <v>0</v>
      </c>
      <c r="R906" s="220"/>
      <c r="S906" s="70"/>
      <c r="T906" s="30">
        <f t="shared" si="723"/>
        <v>0</v>
      </c>
      <c r="U906" s="36">
        <f t="shared" si="724"/>
        <v>0</v>
      </c>
      <c r="V906" s="30"/>
      <c r="W906" s="38">
        <f t="shared" si="725"/>
        <v>5.6879999999999997</v>
      </c>
      <c r="X906" s="33">
        <f t="shared" si="726"/>
        <v>0</v>
      </c>
    </row>
    <row r="907" spans="1:24" ht="15.75" x14ac:dyDescent="0.25">
      <c r="A907" s="312"/>
      <c r="B907" s="228" t="s">
        <v>94</v>
      </c>
      <c r="C907" s="30"/>
      <c r="D907" s="31"/>
      <c r="E907" s="33">
        <f t="shared" si="717"/>
        <v>0</v>
      </c>
      <c r="F907" s="259" t="s">
        <v>175</v>
      </c>
      <c r="G907" s="30"/>
      <c r="H907" s="30">
        <f t="shared" si="718"/>
        <v>0</v>
      </c>
      <c r="I907" s="36">
        <f t="shared" si="719"/>
        <v>0</v>
      </c>
      <c r="J907" s="30">
        <v>3</v>
      </c>
      <c r="K907" s="38">
        <f t="shared" si="720"/>
        <v>5.6879999999999997</v>
      </c>
      <c r="L907" s="33">
        <f t="shared" si="721"/>
        <v>17.064</v>
      </c>
      <c r="N907" s="228" t="s">
        <v>94</v>
      </c>
      <c r="O907" s="30"/>
      <c r="P907" s="31"/>
      <c r="Q907" s="33">
        <f t="shared" si="722"/>
        <v>0</v>
      </c>
      <c r="R907" s="228" t="s">
        <v>94</v>
      </c>
      <c r="S907" s="30"/>
      <c r="T907" s="30">
        <f t="shared" si="723"/>
        <v>0</v>
      </c>
      <c r="U907" s="36">
        <f t="shared" si="724"/>
        <v>0</v>
      </c>
      <c r="V907" s="30"/>
      <c r="W907" s="38">
        <f t="shared" si="725"/>
        <v>5.6879999999999997</v>
      </c>
      <c r="X907" s="33">
        <f t="shared" si="726"/>
        <v>0</v>
      </c>
    </row>
    <row r="908" spans="1:24" ht="15.75" x14ac:dyDescent="0.25">
      <c r="A908" s="312"/>
      <c r="B908" s="259" t="s">
        <v>175</v>
      </c>
      <c r="C908" s="52">
        <v>2</v>
      </c>
      <c r="D908" s="53">
        <v>14.22</v>
      </c>
      <c r="E908" s="33">
        <f t="shared" si="717"/>
        <v>28.44</v>
      </c>
      <c r="F908" s="102"/>
      <c r="G908" s="52"/>
      <c r="H908" s="30">
        <f t="shared" si="718"/>
        <v>0</v>
      </c>
      <c r="I908" s="36">
        <f t="shared" si="719"/>
        <v>0</v>
      </c>
      <c r="J908" s="30"/>
      <c r="K908" s="38">
        <f t="shared" si="720"/>
        <v>5.6879999999999997</v>
      </c>
      <c r="L908" s="33">
        <f t="shared" si="721"/>
        <v>0</v>
      </c>
      <c r="N908" s="102"/>
      <c r="O908" s="52"/>
      <c r="P908" s="53"/>
      <c r="Q908" s="33">
        <f t="shared" si="722"/>
        <v>0</v>
      </c>
      <c r="R908" s="102"/>
      <c r="S908" s="52"/>
      <c r="T908" s="30">
        <f t="shared" si="723"/>
        <v>0</v>
      </c>
      <c r="U908" s="36">
        <f t="shared" si="724"/>
        <v>0</v>
      </c>
      <c r="V908" s="30"/>
      <c r="W908" s="38">
        <f t="shared" si="725"/>
        <v>5.6879999999999997</v>
      </c>
      <c r="X908" s="33">
        <f t="shared" si="726"/>
        <v>0</v>
      </c>
    </row>
    <row r="909" spans="1:24" ht="15.75" x14ac:dyDescent="0.25">
      <c r="A909" s="312"/>
      <c r="B909" s="230"/>
      <c r="C909" s="104"/>
      <c r="D909" s="105"/>
      <c r="E909" s="33">
        <f t="shared" si="717"/>
        <v>0</v>
      </c>
      <c r="F909" s="103"/>
      <c r="G909" s="104"/>
      <c r="H909" s="30">
        <f t="shared" si="718"/>
        <v>0</v>
      </c>
      <c r="I909" s="36">
        <f t="shared" si="719"/>
        <v>0</v>
      </c>
      <c r="J909" s="30"/>
      <c r="K909" s="38">
        <f t="shared" si="720"/>
        <v>5.6879999999999997</v>
      </c>
      <c r="L909" s="33">
        <f t="shared" si="721"/>
        <v>0</v>
      </c>
      <c r="N909" s="103"/>
      <c r="O909" s="104"/>
      <c r="P909" s="105"/>
      <c r="Q909" s="33">
        <f t="shared" si="722"/>
        <v>0</v>
      </c>
      <c r="R909" s="103"/>
      <c r="S909" s="104"/>
      <c r="T909" s="30">
        <f t="shared" si="723"/>
        <v>0</v>
      </c>
      <c r="U909" s="36">
        <f t="shared" si="724"/>
        <v>0</v>
      </c>
      <c r="V909" s="30"/>
      <c r="W909" s="38">
        <f t="shared" si="725"/>
        <v>5.6879999999999997</v>
      </c>
      <c r="X909" s="33">
        <f t="shared" si="726"/>
        <v>0</v>
      </c>
    </row>
    <row r="910" spans="1:24" ht="15.75" x14ac:dyDescent="0.25">
      <c r="A910" s="312"/>
      <c r="B910" s="220"/>
      <c r="C910" s="70"/>
      <c r="D910" s="71"/>
      <c r="E910" s="33">
        <f t="shared" si="717"/>
        <v>0</v>
      </c>
      <c r="F910" s="69"/>
      <c r="G910" s="70"/>
      <c r="H910" s="30">
        <f t="shared" si="718"/>
        <v>0</v>
      </c>
      <c r="I910" s="36">
        <f t="shared" si="719"/>
        <v>0</v>
      </c>
      <c r="J910" s="30"/>
      <c r="K910" s="38">
        <f t="shared" si="720"/>
        <v>5.6879999999999997</v>
      </c>
      <c r="L910" s="33">
        <f t="shared" si="721"/>
        <v>0</v>
      </c>
      <c r="N910" s="69"/>
      <c r="O910" s="70"/>
      <c r="P910" s="71"/>
      <c r="Q910" s="33">
        <f t="shared" si="722"/>
        <v>0</v>
      </c>
      <c r="R910" s="69"/>
      <c r="S910" s="70"/>
      <c r="T910" s="30">
        <f t="shared" si="723"/>
        <v>0</v>
      </c>
      <c r="U910" s="36">
        <f t="shared" si="724"/>
        <v>0</v>
      </c>
      <c r="V910" s="30"/>
      <c r="W910" s="38">
        <f t="shared" si="725"/>
        <v>5.6879999999999997</v>
      </c>
      <c r="X910" s="33">
        <f t="shared" si="726"/>
        <v>0</v>
      </c>
    </row>
    <row r="911" spans="1:24" ht="15.75" x14ac:dyDescent="0.25">
      <c r="A911" s="312"/>
      <c r="B911" s="230"/>
      <c r="C911" s="104"/>
      <c r="D911" s="105"/>
      <c r="E911" s="33">
        <f t="shared" si="717"/>
        <v>0</v>
      </c>
      <c r="F911" s="103"/>
      <c r="G911" s="104"/>
      <c r="H911" s="30">
        <f t="shared" si="718"/>
        <v>0</v>
      </c>
      <c r="I911" s="36">
        <f t="shared" si="719"/>
        <v>0</v>
      </c>
      <c r="J911" s="30"/>
      <c r="K911" s="38">
        <f t="shared" si="720"/>
        <v>5.6879999999999997</v>
      </c>
      <c r="L911" s="33">
        <f t="shared" si="721"/>
        <v>0</v>
      </c>
      <c r="N911" s="103"/>
      <c r="O911" s="104"/>
      <c r="P911" s="105"/>
      <c r="Q911" s="33">
        <f t="shared" si="722"/>
        <v>0</v>
      </c>
      <c r="R911" s="103"/>
      <c r="S911" s="104"/>
      <c r="T911" s="30">
        <f t="shared" si="723"/>
        <v>0</v>
      </c>
      <c r="U911" s="36">
        <f t="shared" si="724"/>
        <v>0</v>
      </c>
      <c r="V911" s="30"/>
      <c r="W911" s="38">
        <f t="shared" si="725"/>
        <v>5.6879999999999997</v>
      </c>
      <c r="X911" s="33">
        <f t="shared" si="726"/>
        <v>0</v>
      </c>
    </row>
    <row r="912" spans="1:24" ht="15.75" x14ac:dyDescent="0.25">
      <c r="A912" s="312"/>
      <c r="B912" s="220"/>
      <c r="C912" s="70"/>
      <c r="D912" s="71"/>
      <c r="E912" s="33">
        <f t="shared" si="717"/>
        <v>0</v>
      </c>
      <c r="F912" s="69"/>
      <c r="G912" s="70"/>
      <c r="H912" s="30">
        <f t="shared" si="718"/>
        <v>0</v>
      </c>
      <c r="I912" s="36">
        <f t="shared" si="719"/>
        <v>0</v>
      </c>
      <c r="J912" s="30"/>
      <c r="K912" s="38">
        <f t="shared" si="720"/>
        <v>5.6879999999999997</v>
      </c>
      <c r="L912" s="33">
        <f t="shared" si="721"/>
        <v>0</v>
      </c>
      <c r="N912" s="69"/>
      <c r="O912" s="70"/>
      <c r="P912" s="71"/>
      <c r="Q912" s="33">
        <f t="shared" si="722"/>
        <v>0</v>
      </c>
      <c r="R912" s="69"/>
      <c r="S912" s="70"/>
      <c r="T912" s="30">
        <f t="shared" si="723"/>
        <v>0</v>
      </c>
      <c r="U912" s="36">
        <f t="shared" si="724"/>
        <v>0</v>
      </c>
      <c r="V912" s="30"/>
      <c r="W912" s="38">
        <f t="shared" si="725"/>
        <v>5.6879999999999997</v>
      </c>
      <c r="X912" s="33">
        <f t="shared" si="726"/>
        <v>0</v>
      </c>
    </row>
    <row r="913" spans="1:24" ht="15.75" x14ac:dyDescent="0.25">
      <c r="A913" s="312"/>
      <c r="B913" s="230"/>
      <c r="C913" s="104"/>
      <c r="D913" s="105"/>
      <c r="E913" s="33">
        <f t="shared" si="717"/>
        <v>0</v>
      </c>
      <c r="F913" s="103"/>
      <c r="G913" s="104"/>
      <c r="H913" s="30">
        <f t="shared" si="718"/>
        <v>0</v>
      </c>
      <c r="I913" s="36">
        <f t="shared" si="719"/>
        <v>0</v>
      </c>
      <c r="J913" s="30"/>
      <c r="K913" s="38">
        <f t="shared" si="720"/>
        <v>5.6879999999999997</v>
      </c>
      <c r="L913" s="33">
        <f t="shared" si="721"/>
        <v>0</v>
      </c>
      <c r="N913" s="103"/>
      <c r="O913" s="104"/>
      <c r="P913" s="105"/>
      <c r="Q913" s="33">
        <f t="shared" si="722"/>
        <v>0</v>
      </c>
      <c r="R913" s="103"/>
      <c r="S913" s="104"/>
      <c r="T913" s="30">
        <f t="shared" si="723"/>
        <v>0</v>
      </c>
      <c r="U913" s="36">
        <f t="shared" si="724"/>
        <v>0</v>
      </c>
      <c r="V913" s="30"/>
      <c r="W913" s="38">
        <f t="shared" si="725"/>
        <v>5.6879999999999997</v>
      </c>
      <c r="X913" s="33">
        <f t="shared" si="726"/>
        <v>0</v>
      </c>
    </row>
    <row r="914" spans="1:24" ht="15.75" x14ac:dyDescent="0.25">
      <c r="A914" s="312"/>
      <c r="B914" s="220"/>
      <c r="C914" s="70"/>
      <c r="D914" s="71"/>
      <c r="E914" s="33">
        <f t="shared" si="717"/>
        <v>0</v>
      </c>
      <c r="F914" s="69"/>
      <c r="G914" s="70"/>
      <c r="H914" s="30">
        <f t="shared" si="718"/>
        <v>0</v>
      </c>
      <c r="I914" s="36">
        <f t="shared" si="719"/>
        <v>0</v>
      </c>
      <c r="J914" s="30"/>
      <c r="K914" s="38">
        <f t="shared" si="720"/>
        <v>5.6879999999999997</v>
      </c>
      <c r="L914" s="33">
        <f t="shared" si="721"/>
        <v>0</v>
      </c>
      <c r="N914" s="69"/>
      <c r="O914" s="70"/>
      <c r="P914" s="71"/>
      <c r="Q914" s="33">
        <f t="shared" si="722"/>
        <v>0</v>
      </c>
      <c r="R914" s="69"/>
      <c r="S914" s="70"/>
      <c r="T914" s="30">
        <f t="shared" si="723"/>
        <v>0</v>
      </c>
      <c r="U914" s="36">
        <f t="shared" si="724"/>
        <v>0</v>
      </c>
      <c r="V914" s="30"/>
      <c r="W914" s="38">
        <f t="shared" si="725"/>
        <v>5.6879999999999997</v>
      </c>
      <c r="X914" s="33">
        <f t="shared" si="726"/>
        <v>0</v>
      </c>
    </row>
    <row r="915" spans="1:24" ht="15.75" x14ac:dyDescent="0.25">
      <c r="A915" s="312"/>
      <c r="B915" s="230"/>
      <c r="C915" s="104"/>
      <c r="D915" s="105"/>
      <c r="E915" s="33">
        <f t="shared" si="717"/>
        <v>0</v>
      </c>
      <c r="F915" s="103"/>
      <c r="G915" s="104"/>
      <c r="H915" s="30">
        <f t="shared" si="718"/>
        <v>0</v>
      </c>
      <c r="I915" s="36">
        <f t="shared" si="719"/>
        <v>0</v>
      </c>
      <c r="J915" s="30"/>
      <c r="K915" s="38">
        <f t="shared" si="720"/>
        <v>5.6879999999999997</v>
      </c>
      <c r="L915" s="33">
        <f t="shared" si="721"/>
        <v>0</v>
      </c>
      <c r="N915" s="103"/>
      <c r="O915" s="104"/>
      <c r="P915" s="105"/>
      <c r="Q915" s="33">
        <f t="shared" si="722"/>
        <v>0</v>
      </c>
      <c r="R915" s="103"/>
      <c r="S915" s="104"/>
      <c r="T915" s="30">
        <f t="shared" si="723"/>
        <v>0</v>
      </c>
      <c r="U915" s="36">
        <f t="shared" si="724"/>
        <v>0</v>
      </c>
      <c r="V915" s="30"/>
      <c r="W915" s="38">
        <f t="shared" si="725"/>
        <v>5.6879999999999997</v>
      </c>
      <c r="X915" s="33">
        <f t="shared" si="726"/>
        <v>0</v>
      </c>
    </row>
    <row r="916" spans="1:24" ht="15.75" x14ac:dyDescent="0.25">
      <c r="A916" s="312"/>
      <c r="B916" s="220"/>
      <c r="C916" s="70"/>
      <c r="D916" s="71"/>
      <c r="E916" s="33">
        <f t="shared" si="717"/>
        <v>0</v>
      </c>
      <c r="F916" s="69"/>
      <c r="G916" s="70"/>
      <c r="H916" s="30">
        <f t="shared" si="718"/>
        <v>0</v>
      </c>
      <c r="I916" s="36">
        <f t="shared" si="719"/>
        <v>0</v>
      </c>
      <c r="J916" s="30"/>
      <c r="K916" s="38">
        <f t="shared" si="720"/>
        <v>5.6879999999999997</v>
      </c>
      <c r="L916" s="33">
        <f t="shared" si="721"/>
        <v>0</v>
      </c>
      <c r="N916" s="69"/>
      <c r="O916" s="70"/>
      <c r="P916" s="71"/>
      <c r="Q916" s="33">
        <f t="shared" si="722"/>
        <v>0</v>
      </c>
      <c r="R916" s="69"/>
      <c r="S916" s="70"/>
      <c r="T916" s="30">
        <f t="shared" si="723"/>
        <v>0</v>
      </c>
      <c r="U916" s="36">
        <f t="shared" si="724"/>
        <v>0</v>
      </c>
      <c r="V916" s="30"/>
      <c r="W916" s="38">
        <f t="shared" si="725"/>
        <v>5.6879999999999997</v>
      </c>
      <c r="X916" s="33">
        <f t="shared" si="726"/>
        <v>0</v>
      </c>
    </row>
    <row r="917" spans="1:24" ht="15.75" x14ac:dyDescent="0.25">
      <c r="A917" s="312"/>
      <c r="B917" s="230"/>
      <c r="C917" s="104"/>
      <c r="D917" s="105"/>
      <c r="E917" s="33">
        <f t="shared" si="717"/>
        <v>0</v>
      </c>
      <c r="F917" s="103"/>
      <c r="G917" s="104"/>
      <c r="H917" s="30">
        <f t="shared" si="718"/>
        <v>0</v>
      </c>
      <c r="I917" s="36">
        <f t="shared" si="719"/>
        <v>0</v>
      </c>
      <c r="J917" s="30"/>
      <c r="K917" s="38">
        <f t="shared" si="720"/>
        <v>5.6879999999999997</v>
      </c>
      <c r="L917" s="33">
        <f t="shared" si="721"/>
        <v>0</v>
      </c>
      <c r="N917" s="103"/>
      <c r="O917" s="104"/>
      <c r="P917" s="105"/>
      <c r="Q917" s="33">
        <f t="shared" si="722"/>
        <v>0</v>
      </c>
      <c r="R917" s="103"/>
      <c r="S917" s="104"/>
      <c r="T917" s="30">
        <f t="shared" si="723"/>
        <v>0</v>
      </c>
      <c r="U917" s="36">
        <f t="shared" si="724"/>
        <v>0</v>
      </c>
      <c r="V917" s="30"/>
      <c r="W917" s="38">
        <f t="shared" si="725"/>
        <v>5.6879999999999997</v>
      </c>
      <c r="X917" s="33">
        <f t="shared" si="726"/>
        <v>0</v>
      </c>
    </row>
    <row r="918" spans="1:24" ht="15.75" x14ac:dyDescent="0.25">
      <c r="A918" s="312"/>
      <c r="B918" s="220"/>
      <c r="C918" s="70"/>
      <c r="D918" s="71"/>
      <c r="E918" s="95">
        <f t="shared" si="717"/>
        <v>0</v>
      </c>
      <c r="F918" s="69"/>
      <c r="G918" s="70"/>
      <c r="H918" s="30">
        <f t="shared" si="718"/>
        <v>0</v>
      </c>
      <c r="I918" s="36">
        <f t="shared" si="719"/>
        <v>0</v>
      </c>
      <c r="J918" s="30"/>
      <c r="K918" s="38">
        <f t="shared" si="720"/>
        <v>5.6879999999999997</v>
      </c>
      <c r="L918" s="33">
        <f t="shared" si="721"/>
        <v>0</v>
      </c>
      <c r="N918" s="69"/>
      <c r="O918" s="70"/>
      <c r="P918" s="71"/>
      <c r="Q918" s="95">
        <f t="shared" si="722"/>
        <v>0</v>
      </c>
      <c r="R918" s="69"/>
      <c r="S918" s="70"/>
      <c r="T918" s="30">
        <f t="shared" si="723"/>
        <v>0</v>
      </c>
      <c r="U918" s="36">
        <f t="shared" si="724"/>
        <v>0</v>
      </c>
      <c r="V918" s="30"/>
      <c r="W918" s="38">
        <f t="shared" si="725"/>
        <v>5.6879999999999997</v>
      </c>
      <c r="X918" s="33">
        <f t="shared" si="726"/>
        <v>0</v>
      </c>
    </row>
    <row r="919" spans="1:24" x14ac:dyDescent="0.25">
      <c r="A919" s="312"/>
      <c r="B919" s="214" t="s">
        <v>97</v>
      </c>
      <c r="C919" s="22"/>
      <c r="D919" s="22"/>
      <c r="E919" s="23"/>
      <c r="F919" s="24"/>
      <c r="G919" s="22"/>
      <c r="H919" s="22"/>
      <c r="I919" s="22"/>
      <c r="J919" s="22"/>
      <c r="K919" s="22"/>
      <c r="L919" s="23"/>
      <c r="N919" s="194" t="s">
        <v>97</v>
      </c>
      <c r="O919" s="25"/>
      <c r="P919" s="25"/>
      <c r="Q919" s="26"/>
      <c r="R919" s="27"/>
      <c r="S919" s="25"/>
      <c r="T919" s="25"/>
      <c r="U919" s="25"/>
      <c r="V919" s="25"/>
      <c r="W919" s="25"/>
      <c r="X919" s="26"/>
    </row>
    <row r="920" spans="1:24" ht="15.75" x14ac:dyDescent="0.25">
      <c r="A920" s="312"/>
      <c r="B920" s="267" t="s">
        <v>178</v>
      </c>
      <c r="C920" s="107">
        <f>Production_Revenue!K51</f>
        <v>880</v>
      </c>
      <c r="D920" s="108">
        <v>0.01</v>
      </c>
      <c r="E920" s="101">
        <f t="shared" ref="E920:E922" si="727">D920*C920</f>
        <v>8.8000000000000007</v>
      </c>
      <c r="F920" s="109" t="s">
        <v>51</v>
      </c>
      <c r="G920" s="107"/>
      <c r="H920" s="30">
        <f t="shared" ref="H920:H922" si="728">$AB$7</f>
        <v>0</v>
      </c>
      <c r="I920" s="36">
        <f t="shared" ref="I920:I922" si="729">H920*G920</f>
        <v>0</v>
      </c>
      <c r="J920" s="30"/>
      <c r="K920" s="38">
        <f t="shared" ref="K920:K922" si="730">$AB$8</f>
        <v>5.6879999999999997</v>
      </c>
      <c r="L920" s="33">
        <f t="shared" ref="L920:L922" si="731">J920*K920</f>
        <v>0</v>
      </c>
      <c r="N920" s="267" t="s">
        <v>180</v>
      </c>
      <c r="O920" s="107">
        <f>Production_Revenue!K52</f>
        <v>880</v>
      </c>
      <c r="P920" s="108">
        <v>0.01</v>
      </c>
      <c r="Q920" s="101">
        <f t="shared" ref="Q920:Q922" si="732">P920*O920</f>
        <v>8.8000000000000007</v>
      </c>
      <c r="R920" s="231" t="s">
        <v>98</v>
      </c>
      <c r="S920" s="107"/>
      <c r="T920" s="30">
        <f t="shared" ref="T920:T922" si="733">$AB$7</f>
        <v>0</v>
      </c>
      <c r="U920" s="36">
        <f t="shared" ref="U920:U922" si="734">T920*S920</f>
        <v>0</v>
      </c>
      <c r="V920" s="30"/>
      <c r="W920" s="38">
        <f t="shared" ref="W920:W922" si="735">$AB$8</f>
        <v>5.6879999999999997</v>
      </c>
      <c r="X920" s="33">
        <f t="shared" ref="X920:X922" si="736">V920*W920</f>
        <v>0</v>
      </c>
    </row>
    <row r="921" spans="1:24" ht="15.75" x14ac:dyDescent="0.25">
      <c r="A921" s="312"/>
      <c r="B921" s="232" t="s">
        <v>99</v>
      </c>
      <c r="C921" s="70"/>
      <c r="D921" s="71"/>
      <c r="E921" s="33">
        <f t="shared" si="727"/>
        <v>0</v>
      </c>
      <c r="F921" s="69"/>
      <c r="G921" s="70"/>
      <c r="H921" s="30">
        <f t="shared" si="728"/>
        <v>0</v>
      </c>
      <c r="I921" s="36">
        <f t="shared" si="729"/>
        <v>0</v>
      </c>
      <c r="J921" s="30"/>
      <c r="K921" s="38">
        <f t="shared" si="730"/>
        <v>5.6879999999999997</v>
      </c>
      <c r="L921" s="33">
        <f t="shared" si="731"/>
        <v>0</v>
      </c>
      <c r="N921" s="232" t="s">
        <v>99</v>
      </c>
      <c r="O921" s="70"/>
      <c r="P921" s="71"/>
      <c r="Q921" s="33">
        <f t="shared" si="732"/>
        <v>0</v>
      </c>
      <c r="R921" s="232" t="s">
        <v>99</v>
      </c>
      <c r="S921" s="70"/>
      <c r="T921" s="30">
        <f t="shared" si="733"/>
        <v>0</v>
      </c>
      <c r="U921" s="36">
        <f t="shared" si="734"/>
        <v>0</v>
      </c>
      <c r="V921" s="30"/>
      <c r="W921" s="38">
        <f t="shared" si="735"/>
        <v>5.6879999999999997</v>
      </c>
      <c r="X921" s="33">
        <f t="shared" si="736"/>
        <v>0</v>
      </c>
    </row>
    <row r="922" spans="1:24" ht="30" x14ac:dyDescent="0.25">
      <c r="A922" s="312"/>
      <c r="B922" s="233" t="s">
        <v>100</v>
      </c>
      <c r="C922" s="104"/>
      <c r="D922" s="105"/>
      <c r="E922" s="33">
        <f t="shared" si="727"/>
        <v>0</v>
      </c>
      <c r="F922" s="110" t="s">
        <v>52</v>
      </c>
      <c r="G922" s="52"/>
      <c r="H922" s="30">
        <f t="shared" si="728"/>
        <v>0</v>
      </c>
      <c r="I922" s="36">
        <f t="shared" si="729"/>
        <v>0</v>
      </c>
      <c r="J922" s="30"/>
      <c r="K922" s="38">
        <f t="shared" si="730"/>
        <v>5.6879999999999997</v>
      </c>
      <c r="L922" s="33">
        <f t="shared" si="731"/>
        <v>0</v>
      </c>
      <c r="N922" s="233" t="s">
        <v>100</v>
      </c>
      <c r="O922" s="104"/>
      <c r="P922" s="105"/>
      <c r="Q922" s="33">
        <f t="shared" si="732"/>
        <v>0</v>
      </c>
      <c r="R922" s="233" t="s">
        <v>100</v>
      </c>
      <c r="S922" s="52"/>
      <c r="T922" s="30">
        <f t="shared" si="733"/>
        <v>0</v>
      </c>
      <c r="U922" s="36">
        <f t="shared" si="734"/>
        <v>0</v>
      </c>
      <c r="V922" s="30"/>
      <c r="W922" s="38">
        <f t="shared" si="735"/>
        <v>5.6879999999999997</v>
      </c>
      <c r="X922" s="33">
        <f t="shared" si="736"/>
        <v>0</v>
      </c>
    </row>
    <row r="923" spans="1:24" ht="15.75" thickBot="1" x14ac:dyDescent="0.3">
      <c r="A923" s="312"/>
      <c r="B923" s="111" t="s">
        <v>41</v>
      </c>
      <c r="C923" s="112"/>
      <c r="D923" s="112"/>
      <c r="E923" s="114">
        <f>SUM(E887:E902,E904:E918,E920:E922)</f>
        <v>65.680000000000007</v>
      </c>
      <c r="F923" s="116" t="s">
        <v>41</v>
      </c>
      <c r="G923" s="112">
        <f>SUM(G887:G922)</f>
        <v>0</v>
      </c>
      <c r="H923" s="112"/>
      <c r="I923" s="114">
        <f>SUM(I887:I902,I904:I918,I920:I922)</f>
        <v>0</v>
      </c>
      <c r="J923" s="112">
        <f>SUM(J887:J922)</f>
        <v>6</v>
      </c>
      <c r="K923" s="118"/>
      <c r="L923" s="114">
        <f>SUM(L887:L902,L904:L918,L920:L922)</f>
        <v>34.128</v>
      </c>
      <c r="N923" s="119" t="s">
        <v>41</v>
      </c>
      <c r="O923" s="120"/>
      <c r="P923" s="120"/>
      <c r="Q923" s="121">
        <f>SUM(Q887:Q902,Q904:Q918,Q920:Q922)</f>
        <v>8.8000000000000007</v>
      </c>
      <c r="R923" s="122" t="s">
        <v>41</v>
      </c>
      <c r="S923" s="120">
        <f>SUM(S887:S922)</f>
        <v>0</v>
      </c>
      <c r="T923" s="120"/>
      <c r="U923" s="121">
        <f>SUM(U887:U902,U904:U918,U920:U922)</f>
        <v>0</v>
      </c>
      <c r="V923" s="120">
        <f>SUM(V887:V922)</f>
        <v>0</v>
      </c>
      <c r="W923" s="123"/>
      <c r="X923" s="121">
        <f>SUM(X887:X902,X904:X918,X920:X922)</f>
        <v>0</v>
      </c>
    </row>
    <row r="924" spans="1:24" x14ac:dyDescent="0.25">
      <c r="A924" s="313"/>
      <c r="B924" s="125"/>
      <c r="C924" s="125"/>
      <c r="D924" s="125"/>
      <c r="E924" s="125"/>
      <c r="F924" s="125"/>
      <c r="G924" s="125"/>
      <c r="H924" s="125"/>
      <c r="I924" s="125"/>
      <c r="J924" s="125"/>
      <c r="K924" s="125"/>
      <c r="L924" s="125"/>
      <c r="N924" s="85"/>
      <c r="O924" s="85"/>
      <c r="P924" s="85"/>
      <c r="Q924" s="85"/>
      <c r="R924" s="85"/>
      <c r="S924" s="85"/>
      <c r="T924" s="85"/>
      <c r="U924" s="85"/>
      <c r="V924" s="85"/>
      <c r="W924" s="85"/>
      <c r="X924" s="85"/>
    </row>
    <row r="925" spans="1:24" ht="15.75" thickBot="1" x14ac:dyDescent="0.3"/>
    <row r="926" spans="1:24" ht="15" customHeight="1" x14ac:dyDescent="0.25">
      <c r="A926" s="311" t="s">
        <v>147</v>
      </c>
      <c r="B926" s="314" t="s">
        <v>123</v>
      </c>
      <c r="C926" s="316" t="s">
        <v>157</v>
      </c>
      <c r="D926" s="317"/>
      <c r="E926" s="318"/>
      <c r="F926" s="319" t="s">
        <v>124</v>
      </c>
      <c r="G926" s="324" t="s">
        <v>20</v>
      </c>
      <c r="H926" s="322"/>
      <c r="I926" s="322"/>
      <c r="J926" s="322"/>
      <c r="K926" s="322"/>
      <c r="L926" s="323"/>
      <c r="N926" s="325" t="s">
        <v>123</v>
      </c>
      <c r="O926" s="327" t="s">
        <v>19</v>
      </c>
      <c r="P926" s="322"/>
      <c r="Q926" s="323"/>
      <c r="R926" s="325" t="s">
        <v>124</v>
      </c>
      <c r="S926" s="321" t="s">
        <v>20</v>
      </c>
      <c r="T926" s="322"/>
      <c r="U926" s="322"/>
      <c r="V926" s="322"/>
      <c r="W926" s="322"/>
      <c r="X926" s="323"/>
    </row>
    <row r="927" spans="1:24" ht="30" x14ac:dyDescent="0.25">
      <c r="A927" s="312"/>
      <c r="B927" s="315"/>
      <c r="C927" s="212" t="s">
        <v>23</v>
      </c>
      <c r="D927" s="254" t="s">
        <v>155</v>
      </c>
      <c r="E927" s="213" t="s">
        <v>24</v>
      </c>
      <c r="F927" s="320"/>
      <c r="G927" s="239" t="s">
        <v>156</v>
      </c>
      <c r="H927" s="239" t="s">
        <v>102</v>
      </c>
      <c r="I927" s="239" t="s">
        <v>103</v>
      </c>
      <c r="J927" s="13" t="s">
        <v>27</v>
      </c>
      <c r="K927" s="16" t="s">
        <v>28</v>
      </c>
      <c r="L927" s="240" t="s">
        <v>104</v>
      </c>
      <c r="N927" s="326"/>
      <c r="O927" s="17" t="s">
        <v>23</v>
      </c>
      <c r="P927" s="239" t="s">
        <v>155</v>
      </c>
      <c r="Q927" s="19" t="s">
        <v>24</v>
      </c>
      <c r="R927" s="326"/>
      <c r="S927" s="239" t="s">
        <v>156</v>
      </c>
      <c r="T927" s="17" t="s">
        <v>26</v>
      </c>
      <c r="U927" s="239" t="s">
        <v>103</v>
      </c>
      <c r="V927" s="13" t="s">
        <v>27</v>
      </c>
      <c r="W927" s="16" t="s">
        <v>28</v>
      </c>
      <c r="X927" s="240" t="s">
        <v>104</v>
      </c>
    </row>
    <row r="928" spans="1:24" x14ac:dyDescent="0.25">
      <c r="A928" s="312"/>
      <c r="B928" s="214" t="s">
        <v>95</v>
      </c>
      <c r="C928" s="22"/>
      <c r="D928" s="22"/>
      <c r="E928" s="23"/>
      <c r="F928" s="24"/>
      <c r="G928" s="22"/>
      <c r="H928" s="22"/>
      <c r="I928" s="22"/>
      <c r="J928" s="22"/>
      <c r="K928" s="22"/>
      <c r="L928" s="23"/>
      <c r="N928" s="194" t="s">
        <v>95</v>
      </c>
      <c r="O928" s="25"/>
      <c r="P928" s="25"/>
      <c r="Q928" s="26"/>
      <c r="R928" s="27"/>
      <c r="S928" s="25"/>
      <c r="T928" s="25"/>
      <c r="U928" s="25"/>
      <c r="V928" s="25"/>
      <c r="W928" s="25"/>
      <c r="X928" s="26"/>
    </row>
    <row r="929" spans="1:24" ht="15.75" x14ac:dyDescent="0.25">
      <c r="A929" s="312"/>
      <c r="B929" s="228" t="s">
        <v>93</v>
      </c>
      <c r="C929" s="30"/>
      <c r="D929" s="31"/>
      <c r="E929" s="33">
        <f t="shared" ref="E929:E933" si="737">D929*C929</f>
        <v>0</v>
      </c>
      <c r="F929" s="34" t="s">
        <v>55</v>
      </c>
      <c r="G929" s="30"/>
      <c r="H929" s="30">
        <f t="shared" ref="H929:H944" si="738">$AB$7</f>
        <v>0</v>
      </c>
      <c r="I929" s="36">
        <f t="shared" ref="I929:I944" si="739">H929*G929</f>
        <v>0</v>
      </c>
      <c r="J929" s="30"/>
      <c r="K929" s="38">
        <f t="shared" ref="K929:K944" si="740">$AB$8</f>
        <v>5.6879999999999997</v>
      </c>
      <c r="L929" s="33">
        <f t="shared" ref="L929:L944" si="741">J929*K929</f>
        <v>0</v>
      </c>
      <c r="N929" s="228" t="s">
        <v>93</v>
      </c>
      <c r="O929" s="30"/>
      <c r="P929" s="31"/>
      <c r="Q929" s="33">
        <f t="shared" ref="Q929:Q933" si="742">P929*O929</f>
        <v>0</v>
      </c>
      <c r="R929" s="228" t="s">
        <v>93</v>
      </c>
      <c r="S929" s="30"/>
      <c r="T929" s="30">
        <f t="shared" ref="T929:T944" si="743">$AB$7</f>
        <v>0</v>
      </c>
      <c r="U929" s="36">
        <f t="shared" ref="U929:U944" si="744">T929*S929</f>
        <v>0</v>
      </c>
      <c r="V929" s="30"/>
      <c r="W929" s="38">
        <f t="shared" ref="W929:W944" si="745">$AB$8</f>
        <v>5.6879999999999997</v>
      </c>
      <c r="X929" s="33">
        <f t="shared" ref="X929:X944" si="746">V929*W929</f>
        <v>0</v>
      </c>
    </row>
    <row r="930" spans="1:24" ht="15.75" x14ac:dyDescent="0.25">
      <c r="A930" s="312"/>
      <c r="B930" s="218" t="s">
        <v>42</v>
      </c>
      <c r="C930" s="52"/>
      <c r="D930" s="53"/>
      <c r="E930" s="33">
        <f t="shared" si="737"/>
        <v>0</v>
      </c>
      <c r="F930" s="54"/>
      <c r="G930" s="52"/>
      <c r="H930" s="30">
        <f t="shared" si="738"/>
        <v>0</v>
      </c>
      <c r="I930" s="36">
        <f t="shared" si="739"/>
        <v>0</v>
      </c>
      <c r="J930" s="30"/>
      <c r="K930" s="38">
        <f t="shared" si="740"/>
        <v>5.6879999999999997</v>
      </c>
      <c r="L930" s="33">
        <f t="shared" si="741"/>
        <v>0</v>
      </c>
      <c r="N930" s="218" t="s">
        <v>42</v>
      </c>
      <c r="O930" s="52"/>
      <c r="P930" s="53"/>
      <c r="Q930" s="33">
        <f t="shared" si="742"/>
        <v>0</v>
      </c>
      <c r="R930" s="218" t="s">
        <v>42</v>
      </c>
      <c r="S930" s="52"/>
      <c r="T930" s="30">
        <f t="shared" si="743"/>
        <v>0</v>
      </c>
      <c r="U930" s="36">
        <f t="shared" si="744"/>
        <v>0</v>
      </c>
      <c r="V930" s="30"/>
      <c r="W930" s="38">
        <f t="shared" si="745"/>
        <v>5.6879999999999997</v>
      </c>
      <c r="X930" s="33">
        <f t="shared" si="746"/>
        <v>0</v>
      </c>
    </row>
    <row r="931" spans="1:24" ht="15.75" x14ac:dyDescent="0.25">
      <c r="A931" s="312"/>
      <c r="B931" s="219" t="s">
        <v>44</v>
      </c>
      <c r="C931" s="30"/>
      <c r="D931" s="31"/>
      <c r="E931" s="33">
        <f t="shared" si="737"/>
        <v>0</v>
      </c>
      <c r="F931" s="34"/>
      <c r="G931" s="30"/>
      <c r="H931" s="30">
        <f t="shared" si="738"/>
        <v>0</v>
      </c>
      <c r="I931" s="36">
        <f t="shared" si="739"/>
        <v>0</v>
      </c>
      <c r="J931" s="30"/>
      <c r="K931" s="38">
        <f t="shared" si="740"/>
        <v>5.6879999999999997</v>
      </c>
      <c r="L931" s="33">
        <f t="shared" si="741"/>
        <v>0</v>
      </c>
      <c r="N931" s="219" t="s">
        <v>44</v>
      </c>
      <c r="O931" s="30"/>
      <c r="P931" s="31"/>
      <c r="Q931" s="33">
        <f t="shared" si="742"/>
        <v>0</v>
      </c>
      <c r="R931" s="219" t="s">
        <v>44</v>
      </c>
      <c r="S931" s="30"/>
      <c r="T931" s="30">
        <f t="shared" si="743"/>
        <v>0</v>
      </c>
      <c r="U931" s="36">
        <f t="shared" si="744"/>
        <v>0</v>
      </c>
      <c r="V931" s="30"/>
      <c r="W931" s="38">
        <f t="shared" si="745"/>
        <v>5.6879999999999997</v>
      </c>
      <c r="X931" s="33">
        <f t="shared" si="746"/>
        <v>0</v>
      </c>
    </row>
    <row r="932" spans="1:24" ht="15.75" x14ac:dyDescent="0.25">
      <c r="A932" s="312"/>
      <c r="B932" s="220"/>
      <c r="C932" s="70"/>
      <c r="D932" s="71"/>
      <c r="E932" s="33">
        <f t="shared" si="737"/>
        <v>0</v>
      </c>
      <c r="F932" s="69"/>
      <c r="G932" s="70"/>
      <c r="H932" s="30">
        <f t="shared" si="738"/>
        <v>0</v>
      </c>
      <c r="I932" s="36">
        <f t="shared" si="739"/>
        <v>0</v>
      </c>
      <c r="J932" s="30"/>
      <c r="K932" s="38">
        <f t="shared" si="740"/>
        <v>5.6879999999999997</v>
      </c>
      <c r="L932" s="33">
        <f t="shared" si="741"/>
        <v>0</v>
      </c>
      <c r="N932" s="220"/>
      <c r="O932" s="70"/>
      <c r="P932" s="71"/>
      <c r="Q932" s="33">
        <f t="shared" si="742"/>
        <v>0</v>
      </c>
      <c r="R932" s="220"/>
      <c r="S932" s="70"/>
      <c r="T932" s="30">
        <f t="shared" si="743"/>
        <v>0</v>
      </c>
      <c r="U932" s="36">
        <f t="shared" si="744"/>
        <v>0</v>
      </c>
      <c r="V932" s="30"/>
      <c r="W932" s="38">
        <f t="shared" si="745"/>
        <v>5.6879999999999997</v>
      </c>
      <c r="X932" s="33">
        <f t="shared" si="746"/>
        <v>0</v>
      </c>
    </row>
    <row r="933" spans="1:24" ht="15.75" x14ac:dyDescent="0.25">
      <c r="A933" s="312"/>
      <c r="B933" s="221" t="s">
        <v>46</v>
      </c>
      <c r="C933" s="30"/>
      <c r="D933" s="31"/>
      <c r="E933" s="33">
        <f t="shared" si="737"/>
        <v>0</v>
      </c>
      <c r="F933" s="80"/>
      <c r="G933" s="30"/>
      <c r="H933" s="30">
        <f t="shared" si="738"/>
        <v>0</v>
      </c>
      <c r="I933" s="36">
        <f t="shared" si="739"/>
        <v>0</v>
      </c>
      <c r="J933" s="30"/>
      <c r="K933" s="38">
        <f t="shared" si="740"/>
        <v>5.6879999999999997</v>
      </c>
      <c r="L933" s="33">
        <f t="shared" si="741"/>
        <v>0</v>
      </c>
      <c r="N933" s="221" t="s">
        <v>46</v>
      </c>
      <c r="O933" s="30"/>
      <c r="P933" s="31"/>
      <c r="Q933" s="33">
        <f t="shared" si="742"/>
        <v>0</v>
      </c>
      <c r="R933" s="221" t="s">
        <v>46</v>
      </c>
      <c r="S933" s="30"/>
      <c r="T933" s="30">
        <f t="shared" si="743"/>
        <v>0</v>
      </c>
      <c r="U933" s="36">
        <f t="shared" si="744"/>
        <v>0</v>
      </c>
      <c r="V933" s="30"/>
      <c r="W933" s="38">
        <f t="shared" si="745"/>
        <v>5.6879999999999997</v>
      </c>
      <c r="X933" s="33">
        <f t="shared" si="746"/>
        <v>0</v>
      </c>
    </row>
    <row r="934" spans="1:24" ht="15.75" x14ac:dyDescent="0.25">
      <c r="A934" s="312"/>
      <c r="B934" s="220"/>
      <c r="C934" s="70"/>
      <c r="D934" s="71"/>
      <c r="E934" s="33"/>
      <c r="F934" s="69"/>
      <c r="G934" s="70"/>
      <c r="H934" s="30">
        <f t="shared" si="738"/>
        <v>0</v>
      </c>
      <c r="I934" s="36">
        <f t="shared" si="739"/>
        <v>0</v>
      </c>
      <c r="J934" s="30"/>
      <c r="K934" s="38">
        <f t="shared" si="740"/>
        <v>5.6879999999999997</v>
      </c>
      <c r="L934" s="33">
        <f t="shared" si="741"/>
        <v>0</v>
      </c>
      <c r="N934" s="220"/>
      <c r="O934" s="70"/>
      <c r="P934" s="71"/>
      <c r="Q934" s="33"/>
      <c r="R934" s="69"/>
      <c r="S934" s="70"/>
      <c r="T934" s="30">
        <f t="shared" si="743"/>
        <v>0</v>
      </c>
      <c r="U934" s="36">
        <f t="shared" si="744"/>
        <v>0</v>
      </c>
      <c r="V934" s="30"/>
      <c r="W934" s="38">
        <f t="shared" si="745"/>
        <v>5.6879999999999997</v>
      </c>
      <c r="X934" s="33">
        <f t="shared" si="746"/>
        <v>0</v>
      </c>
    </row>
    <row r="935" spans="1:24" ht="15.75" x14ac:dyDescent="0.25">
      <c r="A935" s="312"/>
      <c r="B935" s="221"/>
      <c r="C935" s="30"/>
      <c r="D935" s="31"/>
      <c r="E935" s="33"/>
      <c r="F935" s="80"/>
      <c r="G935" s="30"/>
      <c r="H935" s="30">
        <f t="shared" si="738"/>
        <v>0</v>
      </c>
      <c r="I935" s="36">
        <f t="shared" si="739"/>
        <v>0</v>
      </c>
      <c r="J935" s="30"/>
      <c r="K935" s="38">
        <f t="shared" si="740"/>
        <v>5.6879999999999997</v>
      </c>
      <c r="L935" s="33">
        <f t="shared" si="741"/>
        <v>0</v>
      </c>
      <c r="N935" s="79"/>
      <c r="O935" s="30"/>
      <c r="P935" s="31"/>
      <c r="Q935" s="33"/>
      <c r="R935" s="80"/>
      <c r="S935" s="30"/>
      <c r="T935" s="30">
        <f t="shared" si="743"/>
        <v>0</v>
      </c>
      <c r="U935" s="36">
        <f t="shared" si="744"/>
        <v>0</v>
      </c>
      <c r="V935" s="30"/>
      <c r="W935" s="38">
        <f t="shared" si="745"/>
        <v>5.6879999999999997</v>
      </c>
      <c r="X935" s="33">
        <f t="shared" si="746"/>
        <v>0</v>
      </c>
    </row>
    <row r="936" spans="1:24" ht="15.75" x14ac:dyDescent="0.25">
      <c r="A936" s="312"/>
      <c r="B936" s="220"/>
      <c r="C936" s="70"/>
      <c r="D936" s="71"/>
      <c r="E936" s="33"/>
      <c r="F936" s="69"/>
      <c r="G936" s="70"/>
      <c r="H936" s="30">
        <f t="shared" si="738"/>
        <v>0</v>
      </c>
      <c r="I936" s="36">
        <f t="shared" si="739"/>
        <v>0</v>
      </c>
      <c r="J936" s="30"/>
      <c r="K936" s="38">
        <f t="shared" si="740"/>
        <v>5.6879999999999997</v>
      </c>
      <c r="L936" s="33">
        <f t="shared" si="741"/>
        <v>0</v>
      </c>
      <c r="N936" s="69"/>
      <c r="O936" s="70"/>
      <c r="P936" s="71"/>
      <c r="Q936" s="33"/>
      <c r="R936" s="69"/>
      <c r="S936" s="70"/>
      <c r="T936" s="30">
        <f t="shared" si="743"/>
        <v>0</v>
      </c>
      <c r="U936" s="36">
        <f t="shared" si="744"/>
        <v>0</v>
      </c>
      <c r="V936" s="30"/>
      <c r="W936" s="38">
        <f t="shared" si="745"/>
        <v>5.6879999999999997</v>
      </c>
      <c r="X936" s="33">
        <f t="shared" si="746"/>
        <v>0</v>
      </c>
    </row>
    <row r="937" spans="1:24" ht="15.75" x14ac:dyDescent="0.25">
      <c r="A937" s="312"/>
      <c r="B937" s="221"/>
      <c r="C937" s="30"/>
      <c r="D937" s="31"/>
      <c r="E937" s="33"/>
      <c r="F937" s="80"/>
      <c r="G937" s="30"/>
      <c r="H937" s="30">
        <f t="shared" si="738"/>
        <v>0</v>
      </c>
      <c r="I937" s="36">
        <f t="shared" si="739"/>
        <v>0</v>
      </c>
      <c r="J937" s="30"/>
      <c r="K937" s="38">
        <f t="shared" si="740"/>
        <v>5.6879999999999997</v>
      </c>
      <c r="L937" s="33">
        <f t="shared" si="741"/>
        <v>0</v>
      </c>
      <c r="N937" s="79"/>
      <c r="O937" s="30"/>
      <c r="P937" s="31"/>
      <c r="Q937" s="33"/>
      <c r="R937" s="80"/>
      <c r="S937" s="30"/>
      <c r="T937" s="30">
        <f t="shared" si="743"/>
        <v>0</v>
      </c>
      <c r="U937" s="36">
        <f t="shared" si="744"/>
        <v>0</v>
      </c>
      <c r="V937" s="30"/>
      <c r="W937" s="38">
        <f t="shared" si="745"/>
        <v>5.6879999999999997</v>
      </c>
      <c r="X937" s="33">
        <f t="shared" si="746"/>
        <v>0</v>
      </c>
    </row>
    <row r="938" spans="1:24" ht="15.75" x14ac:dyDescent="0.25">
      <c r="A938" s="312"/>
      <c r="B938" s="220"/>
      <c r="C938" s="70"/>
      <c r="D938" s="71"/>
      <c r="E938" s="33"/>
      <c r="F938" s="69"/>
      <c r="G938" s="70"/>
      <c r="H938" s="30">
        <f t="shared" si="738"/>
        <v>0</v>
      </c>
      <c r="I938" s="36">
        <f t="shared" si="739"/>
        <v>0</v>
      </c>
      <c r="J938" s="30"/>
      <c r="K938" s="38">
        <f t="shared" si="740"/>
        <v>5.6879999999999997</v>
      </c>
      <c r="L938" s="33">
        <f t="shared" si="741"/>
        <v>0</v>
      </c>
      <c r="N938" s="69"/>
      <c r="O938" s="70"/>
      <c r="P938" s="71"/>
      <c r="Q938" s="33"/>
      <c r="R938" s="69"/>
      <c r="S938" s="70"/>
      <c r="T938" s="30">
        <f t="shared" si="743"/>
        <v>0</v>
      </c>
      <c r="U938" s="36">
        <f t="shared" si="744"/>
        <v>0</v>
      </c>
      <c r="V938" s="30"/>
      <c r="W938" s="38">
        <f t="shared" si="745"/>
        <v>5.6879999999999997</v>
      </c>
      <c r="X938" s="33">
        <f t="shared" si="746"/>
        <v>0</v>
      </c>
    </row>
    <row r="939" spans="1:24" ht="15.75" x14ac:dyDescent="0.25">
      <c r="A939" s="312"/>
      <c r="B939" s="222"/>
      <c r="C939" s="30"/>
      <c r="D939" s="31"/>
      <c r="E939" s="33">
        <f t="shared" ref="E939:E944" si="747">D939*C939</f>
        <v>0</v>
      </c>
      <c r="F939" s="81"/>
      <c r="G939" s="30"/>
      <c r="H939" s="30">
        <f t="shared" si="738"/>
        <v>0</v>
      </c>
      <c r="I939" s="36">
        <f t="shared" si="739"/>
        <v>0</v>
      </c>
      <c r="J939" s="30"/>
      <c r="K939" s="38">
        <f t="shared" si="740"/>
        <v>5.6879999999999997</v>
      </c>
      <c r="L939" s="33">
        <f t="shared" si="741"/>
        <v>0</v>
      </c>
      <c r="N939" s="81"/>
      <c r="O939" s="30"/>
      <c r="P939" s="31"/>
      <c r="Q939" s="33">
        <f t="shared" ref="Q939:Q944" si="748">P939*O939</f>
        <v>0</v>
      </c>
      <c r="R939" s="81"/>
      <c r="S939" s="30"/>
      <c r="T939" s="30">
        <f t="shared" si="743"/>
        <v>0</v>
      </c>
      <c r="U939" s="36">
        <f t="shared" si="744"/>
        <v>0</v>
      </c>
      <c r="V939" s="30"/>
      <c r="W939" s="38">
        <f t="shared" si="745"/>
        <v>5.6879999999999997</v>
      </c>
      <c r="X939" s="33">
        <f t="shared" si="746"/>
        <v>0</v>
      </c>
    </row>
    <row r="940" spans="1:24" ht="15.75" x14ac:dyDescent="0.25">
      <c r="A940" s="312"/>
      <c r="B940" s="220"/>
      <c r="C940" s="70"/>
      <c r="D940" s="71"/>
      <c r="E940" s="33">
        <f t="shared" si="747"/>
        <v>0</v>
      </c>
      <c r="F940" s="69"/>
      <c r="G940" s="70"/>
      <c r="H940" s="30">
        <f t="shared" si="738"/>
        <v>0</v>
      </c>
      <c r="I940" s="36">
        <f t="shared" si="739"/>
        <v>0</v>
      </c>
      <c r="J940" s="30"/>
      <c r="K940" s="38">
        <f t="shared" si="740"/>
        <v>5.6879999999999997</v>
      </c>
      <c r="L940" s="33">
        <f t="shared" si="741"/>
        <v>0</v>
      </c>
      <c r="N940" s="69"/>
      <c r="O940" s="70"/>
      <c r="P940" s="71"/>
      <c r="Q940" s="33">
        <f t="shared" si="748"/>
        <v>0</v>
      </c>
      <c r="R940" s="69"/>
      <c r="S940" s="70"/>
      <c r="T940" s="30">
        <f t="shared" si="743"/>
        <v>0</v>
      </c>
      <c r="U940" s="36">
        <f t="shared" si="744"/>
        <v>0</v>
      </c>
      <c r="V940" s="30"/>
      <c r="W940" s="38">
        <f t="shared" si="745"/>
        <v>5.6879999999999997</v>
      </c>
      <c r="X940" s="33">
        <f t="shared" si="746"/>
        <v>0</v>
      </c>
    </row>
    <row r="941" spans="1:24" ht="15.75" x14ac:dyDescent="0.25">
      <c r="A941" s="312"/>
      <c r="B941" s="222"/>
      <c r="C941" s="30"/>
      <c r="D941" s="31"/>
      <c r="E941" s="33">
        <f t="shared" si="747"/>
        <v>0</v>
      </c>
      <c r="F941" s="81"/>
      <c r="G941" s="30"/>
      <c r="H941" s="30">
        <f t="shared" si="738"/>
        <v>0</v>
      </c>
      <c r="I941" s="36">
        <f t="shared" si="739"/>
        <v>0</v>
      </c>
      <c r="J941" s="30"/>
      <c r="K941" s="38">
        <f t="shared" si="740"/>
        <v>5.6879999999999997</v>
      </c>
      <c r="L941" s="33">
        <f t="shared" si="741"/>
        <v>0</v>
      </c>
      <c r="N941" s="81"/>
      <c r="O941" s="30"/>
      <c r="P941" s="31"/>
      <c r="Q941" s="33">
        <f t="shared" si="748"/>
        <v>0</v>
      </c>
      <c r="R941" s="81"/>
      <c r="S941" s="30"/>
      <c r="T941" s="30">
        <f t="shared" si="743"/>
        <v>0</v>
      </c>
      <c r="U941" s="36">
        <f t="shared" si="744"/>
        <v>0</v>
      </c>
      <c r="V941" s="30"/>
      <c r="W941" s="38">
        <f t="shared" si="745"/>
        <v>5.6879999999999997</v>
      </c>
      <c r="X941" s="33">
        <f t="shared" si="746"/>
        <v>0</v>
      </c>
    </row>
    <row r="942" spans="1:24" ht="15.75" x14ac:dyDescent="0.25">
      <c r="A942" s="312"/>
      <c r="B942" s="220"/>
      <c r="C942" s="70"/>
      <c r="D942" s="71"/>
      <c r="E942" s="33">
        <f t="shared" si="747"/>
        <v>0</v>
      </c>
      <c r="F942" s="88"/>
      <c r="G942" s="52"/>
      <c r="H942" s="30">
        <f t="shared" si="738"/>
        <v>0</v>
      </c>
      <c r="I942" s="36">
        <f t="shared" si="739"/>
        <v>0</v>
      </c>
      <c r="J942" s="30"/>
      <c r="K942" s="38">
        <f t="shared" si="740"/>
        <v>5.6879999999999997</v>
      </c>
      <c r="L942" s="33">
        <f t="shared" si="741"/>
        <v>0</v>
      </c>
      <c r="N942" s="69"/>
      <c r="O942" s="70"/>
      <c r="P942" s="71"/>
      <c r="Q942" s="33">
        <f t="shared" si="748"/>
        <v>0</v>
      </c>
      <c r="R942" s="88"/>
      <c r="S942" s="52"/>
      <c r="T942" s="30">
        <f t="shared" si="743"/>
        <v>0</v>
      </c>
      <c r="U942" s="36">
        <f t="shared" si="744"/>
        <v>0</v>
      </c>
      <c r="V942" s="30"/>
      <c r="W942" s="38">
        <f t="shared" si="745"/>
        <v>5.6879999999999997</v>
      </c>
      <c r="X942" s="33">
        <f t="shared" si="746"/>
        <v>0</v>
      </c>
    </row>
    <row r="943" spans="1:24" ht="15.75" x14ac:dyDescent="0.25">
      <c r="A943" s="312"/>
      <c r="B943" s="222"/>
      <c r="C943" s="30"/>
      <c r="D943" s="31"/>
      <c r="E943" s="33">
        <f t="shared" si="747"/>
        <v>0</v>
      </c>
      <c r="F943" s="90"/>
      <c r="G943" s="30"/>
      <c r="H943" s="30">
        <f t="shared" si="738"/>
        <v>0</v>
      </c>
      <c r="I943" s="36">
        <f t="shared" si="739"/>
        <v>0</v>
      </c>
      <c r="J943" s="30"/>
      <c r="K943" s="38">
        <f t="shared" si="740"/>
        <v>5.6879999999999997</v>
      </c>
      <c r="L943" s="33">
        <f t="shared" si="741"/>
        <v>0</v>
      </c>
      <c r="N943" s="81"/>
      <c r="O943" s="30"/>
      <c r="P943" s="31"/>
      <c r="Q943" s="33">
        <f t="shared" si="748"/>
        <v>0</v>
      </c>
      <c r="R943" s="90"/>
      <c r="S943" s="30"/>
      <c r="T943" s="30">
        <f t="shared" si="743"/>
        <v>0</v>
      </c>
      <c r="U943" s="36">
        <f t="shared" si="744"/>
        <v>0</v>
      </c>
      <c r="V943" s="30"/>
      <c r="W943" s="38">
        <f t="shared" si="745"/>
        <v>5.6879999999999997</v>
      </c>
      <c r="X943" s="33">
        <f t="shared" si="746"/>
        <v>0</v>
      </c>
    </row>
    <row r="944" spans="1:24" ht="15.75" x14ac:dyDescent="0.25">
      <c r="A944" s="312"/>
      <c r="B944" s="220"/>
      <c r="C944" s="70"/>
      <c r="D944" s="71"/>
      <c r="E944" s="95">
        <f t="shared" si="747"/>
        <v>0</v>
      </c>
      <c r="F944" s="69"/>
      <c r="G944" s="70"/>
      <c r="H944" s="30">
        <f t="shared" si="738"/>
        <v>0</v>
      </c>
      <c r="I944" s="36">
        <f t="shared" si="739"/>
        <v>0</v>
      </c>
      <c r="J944" s="30"/>
      <c r="K944" s="38">
        <f t="shared" si="740"/>
        <v>5.6879999999999997</v>
      </c>
      <c r="L944" s="33">
        <f t="shared" si="741"/>
        <v>0</v>
      </c>
      <c r="N944" s="69"/>
      <c r="O944" s="70"/>
      <c r="P944" s="71"/>
      <c r="Q944" s="95">
        <f t="shared" si="748"/>
        <v>0</v>
      </c>
      <c r="R944" s="69"/>
      <c r="S944" s="70"/>
      <c r="T944" s="30">
        <f t="shared" si="743"/>
        <v>0</v>
      </c>
      <c r="U944" s="36">
        <f t="shared" si="744"/>
        <v>0</v>
      </c>
      <c r="V944" s="30"/>
      <c r="W944" s="38">
        <f t="shared" si="745"/>
        <v>5.6879999999999997</v>
      </c>
      <c r="X944" s="33">
        <f t="shared" si="746"/>
        <v>0</v>
      </c>
    </row>
    <row r="945" spans="1:24" x14ac:dyDescent="0.25">
      <c r="A945" s="312"/>
      <c r="B945" s="214" t="s">
        <v>96</v>
      </c>
      <c r="C945" s="22"/>
      <c r="D945" s="22"/>
      <c r="E945" s="23"/>
      <c r="F945" s="24"/>
      <c r="G945" s="22"/>
      <c r="H945" s="22"/>
      <c r="I945" s="22"/>
      <c r="J945" s="22"/>
      <c r="K945" s="22"/>
      <c r="L945" s="23"/>
      <c r="N945" s="194" t="s">
        <v>96</v>
      </c>
      <c r="O945" s="25"/>
      <c r="P945" s="25"/>
      <c r="Q945" s="26"/>
      <c r="R945" s="27"/>
      <c r="S945" s="25"/>
      <c r="T945" s="25"/>
      <c r="U945" s="25"/>
      <c r="V945" s="25"/>
      <c r="W945" s="25"/>
      <c r="X945" s="26"/>
    </row>
    <row r="946" spans="1:24" ht="15.75" x14ac:dyDescent="0.25">
      <c r="A946" s="312"/>
      <c r="B946" s="224" t="s">
        <v>92</v>
      </c>
      <c r="C946" s="99"/>
      <c r="D946" s="100"/>
      <c r="E946" s="101">
        <f t="shared" ref="E946:E960" si="749">D946*C946</f>
        <v>0</v>
      </c>
      <c r="F946" s="98"/>
      <c r="G946" s="99"/>
      <c r="H946" s="30">
        <f t="shared" ref="H946:H960" si="750">$AB$7</f>
        <v>0</v>
      </c>
      <c r="I946" s="36">
        <f t="shared" ref="I946:I960" si="751">H946*G946</f>
        <v>0</v>
      </c>
      <c r="J946" s="30"/>
      <c r="K946" s="38">
        <f t="shared" ref="K946:K960" si="752">$AB$8</f>
        <v>5.6879999999999997</v>
      </c>
      <c r="L946" s="33">
        <f t="shared" ref="L946:L960" si="753">J946*K946</f>
        <v>0</v>
      </c>
      <c r="N946" s="224" t="s">
        <v>92</v>
      </c>
      <c r="O946" s="99"/>
      <c r="P946" s="100"/>
      <c r="Q946" s="101">
        <f t="shared" ref="Q946:Q960" si="754">P946*O946</f>
        <v>0</v>
      </c>
      <c r="R946" s="224" t="s">
        <v>92</v>
      </c>
      <c r="S946" s="99"/>
      <c r="T946" s="30">
        <f t="shared" ref="T946:T960" si="755">$AB$7</f>
        <v>0</v>
      </c>
      <c r="U946" s="36">
        <f t="shared" ref="U946:U960" si="756">T946*S946</f>
        <v>0</v>
      </c>
      <c r="V946" s="30"/>
      <c r="W946" s="38">
        <f t="shared" ref="W946:W960" si="757">$AB$8</f>
        <v>5.6879999999999997</v>
      </c>
      <c r="X946" s="33">
        <f t="shared" ref="X946:X960" si="758">V946*W946</f>
        <v>0</v>
      </c>
    </row>
    <row r="947" spans="1:24" ht="15.75" x14ac:dyDescent="0.25">
      <c r="A947" s="312"/>
      <c r="B947" s="260" t="s">
        <v>164</v>
      </c>
      <c r="C947" s="30"/>
      <c r="D947" s="31"/>
      <c r="E947" s="33">
        <f t="shared" si="749"/>
        <v>0</v>
      </c>
      <c r="F947" s="79"/>
      <c r="G947" s="30"/>
      <c r="H947" s="30">
        <f t="shared" si="750"/>
        <v>0</v>
      </c>
      <c r="I947" s="36">
        <f t="shared" si="751"/>
        <v>0</v>
      </c>
      <c r="J947" s="30"/>
      <c r="K947" s="38">
        <f t="shared" si="752"/>
        <v>5.6879999999999997</v>
      </c>
      <c r="L947" s="33">
        <f t="shared" si="753"/>
        <v>0</v>
      </c>
      <c r="N947" s="228" t="s">
        <v>93</v>
      </c>
      <c r="O947" s="30"/>
      <c r="P947" s="31"/>
      <c r="Q947" s="33">
        <f t="shared" si="754"/>
        <v>0</v>
      </c>
      <c r="R947" s="228" t="s">
        <v>93</v>
      </c>
      <c r="S947" s="30"/>
      <c r="T947" s="30">
        <f t="shared" si="755"/>
        <v>0</v>
      </c>
      <c r="U947" s="36">
        <f t="shared" si="756"/>
        <v>0</v>
      </c>
      <c r="V947" s="30"/>
      <c r="W947" s="38">
        <f t="shared" si="757"/>
        <v>5.6879999999999997</v>
      </c>
      <c r="X947" s="33">
        <f t="shared" si="758"/>
        <v>0</v>
      </c>
    </row>
    <row r="948" spans="1:24" ht="15.75" x14ac:dyDescent="0.25">
      <c r="A948" s="312"/>
      <c r="B948" s="259" t="s">
        <v>165</v>
      </c>
      <c r="C948" s="30">
        <v>2</v>
      </c>
      <c r="D948" s="31">
        <v>14.22</v>
      </c>
      <c r="E948" s="33">
        <f t="shared" si="749"/>
        <v>28.44</v>
      </c>
      <c r="F948" s="262" t="s">
        <v>165</v>
      </c>
      <c r="G948" s="70"/>
      <c r="H948" s="30">
        <f t="shared" si="750"/>
        <v>0</v>
      </c>
      <c r="I948" s="36">
        <f t="shared" si="751"/>
        <v>0</v>
      </c>
      <c r="J948" s="30">
        <v>3</v>
      </c>
      <c r="K948" s="38">
        <f t="shared" si="752"/>
        <v>5.6879999999999997</v>
      </c>
      <c r="L948" s="33">
        <f t="shared" si="753"/>
        <v>17.064</v>
      </c>
      <c r="N948" s="220"/>
      <c r="O948" s="70"/>
      <c r="P948" s="71"/>
      <c r="Q948" s="33">
        <f t="shared" si="754"/>
        <v>0</v>
      </c>
      <c r="R948" s="220"/>
      <c r="S948" s="70"/>
      <c r="T948" s="30">
        <f t="shared" si="755"/>
        <v>0</v>
      </c>
      <c r="U948" s="36">
        <f t="shared" si="756"/>
        <v>0</v>
      </c>
      <c r="V948" s="30"/>
      <c r="W948" s="38">
        <f t="shared" si="757"/>
        <v>5.6879999999999997</v>
      </c>
      <c r="X948" s="33">
        <f t="shared" si="758"/>
        <v>0</v>
      </c>
    </row>
    <row r="949" spans="1:24" ht="15.75" x14ac:dyDescent="0.25">
      <c r="A949" s="312"/>
      <c r="B949" s="228" t="s">
        <v>94</v>
      </c>
      <c r="C949" s="30"/>
      <c r="D949" s="31"/>
      <c r="E949" s="33">
        <f t="shared" si="749"/>
        <v>0</v>
      </c>
      <c r="F949" s="259" t="s">
        <v>175</v>
      </c>
      <c r="G949" s="30"/>
      <c r="H949" s="30">
        <f t="shared" si="750"/>
        <v>0</v>
      </c>
      <c r="I949" s="36">
        <f t="shared" si="751"/>
        <v>0</v>
      </c>
      <c r="J949" s="30">
        <v>3</v>
      </c>
      <c r="K949" s="38">
        <f t="shared" si="752"/>
        <v>5.6879999999999997</v>
      </c>
      <c r="L949" s="33">
        <f t="shared" si="753"/>
        <v>17.064</v>
      </c>
      <c r="N949" s="228" t="s">
        <v>94</v>
      </c>
      <c r="O949" s="30"/>
      <c r="P949" s="31"/>
      <c r="Q949" s="33">
        <f t="shared" si="754"/>
        <v>0</v>
      </c>
      <c r="R949" s="228" t="s">
        <v>94</v>
      </c>
      <c r="S949" s="30"/>
      <c r="T949" s="30">
        <f t="shared" si="755"/>
        <v>0</v>
      </c>
      <c r="U949" s="36">
        <f t="shared" si="756"/>
        <v>0</v>
      </c>
      <c r="V949" s="30"/>
      <c r="W949" s="38">
        <f t="shared" si="757"/>
        <v>5.6879999999999997</v>
      </c>
      <c r="X949" s="33">
        <f t="shared" si="758"/>
        <v>0</v>
      </c>
    </row>
    <row r="950" spans="1:24" ht="15.75" x14ac:dyDescent="0.25">
      <c r="A950" s="312"/>
      <c r="B950" s="259" t="s">
        <v>175</v>
      </c>
      <c r="C950" s="52">
        <v>2</v>
      </c>
      <c r="D950" s="53">
        <v>14.22</v>
      </c>
      <c r="E950" s="33">
        <f t="shared" si="749"/>
        <v>28.44</v>
      </c>
      <c r="F950" s="102"/>
      <c r="G950" s="52"/>
      <c r="H950" s="30">
        <f t="shared" si="750"/>
        <v>0</v>
      </c>
      <c r="I950" s="36">
        <f t="shared" si="751"/>
        <v>0</v>
      </c>
      <c r="J950" s="30"/>
      <c r="K950" s="38">
        <f t="shared" si="752"/>
        <v>5.6879999999999997</v>
      </c>
      <c r="L950" s="33">
        <f t="shared" si="753"/>
        <v>0</v>
      </c>
      <c r="N950" s="102"/>
      <c r="O950" s="52"/>
      <c r="P950" s="53"/>
      <c r="Q950" s="33">
        <f t="shared" si="754"/>
        <v>0</v>
      </c>
      <c r="R950" s="102"/>
      <c r="S950" s="52"/>
      <c r="T950" s="30">
        <f t="shared" si="755"/>
        <v>0</v>
      </c>
      <c r="U950" s="36">
        <f t="shared" si="756"/>
        <v>0</v>
      </c>
      <c r="V950" s="30"/>
      <c r="W950" s="38">
        <f t="shared" si="757"/>
        <v>5.6879999999999997</v>
      </c>
      <c r="X950" s="33">
        <f t="shared" si="758"/>
        <v>0</v>
      </c>
    </row>
    <row r="951" spans="1:24" ht="15.75" x14ac:dyDescent="0.25">
      <c r="A951" s="312"/>
      <c r="B951" s="230"/>
      <c r="C951" s="104"/>
      <c r="D951" s="105"/>
      <c r="E951" s="33">
        <f t="shared" si="749"/>
        <v>0</v>
      </c>
      <c r="F951" s="103"/>
      <c r="G951" s="104"/>
      <c r="H951" s="30">
        <f t="shared" si="750"/>
        <v>0</v>
      </c>
      <c r="I951" s="36">
        <f t="shared" si="751"/>
        <v>0</v>
      </c>
      <c r="J951" s="30"/>
      <c r="K951" s="38">
        <f t="shared" si="752"/>
        <v>5.6879999999999997</v>
      </c>
      <c r="L951" s="33">
        <f t="shared" si="753"/>
        <v>0</v>
      </c>
      <c r="N951" s="103"/>
      <c r="O951" s="104"/>
      <c r="P951" s="105"/>
      <c r="Q951" s="33">
        <f t="shared" si="754"/>
        <v>0</v>
      </c>
      <c r="R951" s="103"/>
      <c r="S951" s="104"/>
      <c r="T951" s="30">
        <f t="shared" si="755"/>
        <v>0</v>
      </c>
      <c r="U951" s="36">
        <f t="shared" si="756"/>
        <v>0</v>
      </c>
      <c r="V951" s="30"/>
      <c r="W951" s="38">
        <f t="shared" si="757"/>
        <v>5.6879999999999997</v>
      </c>
      <c r="X951" s="33">
        <f t="shared" si="758"/>
        <v>0</v>
      </c>
    </row>
    <row r="952" spans="1:24" ht="15.75" x14ac:dyDescent="0.25">
      <c r="A952" s="312"/>
      <c r="B952" s="220"/>
      <c r="C952" s="70"/>
      <c r="D952" s="71"/>
      <c r="E952" s="33">
        <f t="shared" si="749"/>
        <v>0</v>
      </c>
      <c r="F952" s="69"/>
      <c r="G952" s="70"/>
      <c r="H952" s="30">
        <f t="shared" si="750"/>
        <v>0</v>
      </c>
      <c r="I952" s="36">
        <f t="shared" si="751"/>
        <v>0</v>
      </c>
      <c r="J952" s="30"/>
      <c r="K952" s="38">
        <f t="shared" si="752"/>
        <v>5.6879999999999997</v>
      </c>
      <c r="L952" s="33">
        <f t="shared" si="753"/>
        <v>0</v>
      </c>
      <c r="N952" s="69"/>
      <c r="O952" s="70"/>
      <c r="P952" s="71"/>
      <c r="Q952" s="33">
        <f t="shared" si="754"/>
        <v>0</v>
      </c>
      <c r="R952" s="69"/>
      <c r="S952" s="70"/>
      <c r="T952" s="30">
        <f t="shared" si="755"/>
        <v>0</v>
      </c>
      <c r="U952" s="36">
        <f t="shared" si="756"/>
        <v>0</v>
      </c>
      <c r="V952" s="30"/>
      <c r="W952" s="38">
        <f t="shared" si="757"/>
        <v>5.6879999999999997</v>
      </c>
      <c r="X952" s="33">
        <f t="shared" si="758"/>
        <v>0</v>
      </c>
    </row>
    <row r="953" spans="1:24" ht="15.75" x14ac:dyDescent="0.25">
      <c r="A953" s="312"/>
      <c r="B953" s="230"/>
      <c r="C953" s="104"/>
      <c r="D953" s="105"/>
      <c r="E953" s="33">
        <f t="shared" si="749"/>
        <v>0</v>
      </c>
      <c r="F953" s="103"/>
      <c r="G953" s="104"/>
      <c r="H953" s="30">
        <f t="shared" si="750"/>
        <v>0</v>
      </c>
      <c r="I953" s="36">
        <f t="shared" si="751"/>
        <v>0</v>
      </c>
      <c r="J953" s="30"/>
      <c r="K953" s="38">
        <f t="shared" si="752"/>
        <v>5.6879999999999997</v>
      </c>
      <c r="L953" s="33">
        <f t="shared" si="753"/>
        <v>0</v>
      </c>
      <c r="N953" s="103"/>
      <c r="O953" s="104"/>
      <c r="P953" s="105"/>
      <c r="Q953" s="33">
        <f t="shared" si="754"/>
        <v>0</v>
      </c>
      <c r="R953" s="103"/>
      <c r="S953" s="104"/>
      <c r="T953" s="30">
        <f t="shared" si="755"/>
        <v>0</v>
      </c>
      <c r="U953" s="36">
        <f t="shared" si="756"/>
        <v>0</v>
      </c>
      <c r="V953" s="30"/>
      <c r="W953" s="38">
        <f t="shared" si="757"/>
        <v>5.6879999999999997</v>
      </c>
      <c r="X953" s="33">
        <f t="shared" si="758"/>
        <v>0</v>
      </c>
    </row>
    <row r="954" spans="1:24" ht="15.75" x14ac:dyDescent="0.25">
      <c r="A954" s="312"/>
      <c r="B954" s="220"/>
      <c r="C954" s="70"/>
      <c r="D954" s="71"/>
      <c r="E954" s="33">
        <f t="shared" si="749"/>
        <v>0</v>
      </c>
      <c r="F954" s="69"/>
      <c r="G954" s="70"/>
      <c r="H954" s="30">
        <f t="shared" si="750"/>
        <v>0</v>
      </c>
      <c r="I954" s="36">
        <f t="shared" si="751"/>
        <v>0</v>
      </c>
      <c r="J954" s="30"/>
      <c r="K954" s="38">
        <f t="shared" si="752"/>
        <v>5.6879999999999997</v>
      </c>
      <c r="L954" s="33">
        <f t="shared" si="753"/>
        <v>0</v>
      </c>
      <c r="N954" s="69"/>
      <c r="O954" s="70"/>
      <c r="P954" s="71"/>
      <c r="Q954" s="33">
        <f t="shared" si="754"/>
        <v>0</v>
      </c>
      <c r="R954" s="69"/>
      <c r="S954" s="70"/>
      <c r="T954" s="30">
        <f t="shared" si="755"/>
        <v>0</v>
      </c>
      <c r="U954" s="36">
        <f t="shared" si="756"/>
        <v>0</v>
      </c>
      <c r="V954" s="30"/>
      <c r="W954" s="38">
        <f t="shared" si="757"/>
        <v>5.6879999999999997</v>
      </c>
      <c r="X954" s="33">
        <f t="shared" si="758"/>
        <v>0</v>
      </c>
    </row>
    <row r="955" spans="1:24" ht="15.75" x14ac:dyDescent="0.25">
      <c r="A955" s="312"/>
      <c r="B955" s="230"/>
      <c r="C955" s="104"/>
      <c r="D955" s="105"/>
      <c r="E955" s="33">
        <f t="shared" si="749"/>
        <v>0</v>
      </c>
      <c r="F955" s="103"/>
      <c r="G955" s="104"/>
      <c r="H955" s="30">
        <f t="shared" si="750"/>
        <v>0</v>
      </c>
      <c r="I955" s="36">
        <f t="shared" si="751"/>
        <v>0</v>
      </c>
      <c r="J955" s="30"/>
      <c r="K955" s="38">
        <f t="shared" si="752"/>
        <v>5.6879999999999997</v>
      </c>
      <c r="L955" s="33">
        <f t="shared" si="753"/>
        <v>0</v>
      </c>
      <c r="N955" s="103"/>
      <c r="O955" s="104"/>
      <c r="P955" s="105"/>
      <c r="Q955" s="33">
        <f t="shared" si="754"/>
        <v>0</v>
      </c>
      <c r="R955" s="103"/>
      <c r="S955" s="104"/>
      <c r="T955" s="30">
        <f t="shared" si="755"/>
        <v>0</v>
      </c>
      <c r="U955" s="36">
        <f t="shared" si="756"/>
        <v>0</v>
      </c>
      <c r="V955" s="30"/>
      <c r="W955" s="38">
        <f t="shared" si="757"/>
        <v>5.6879999999999997</v>
      </c>
      <c r="X955" s="33">
        <f t="shared" si="758"/>
        <v>0</v>
      </c>
    </row>
    <row r="956" spans="1:24" ht="15.75" x14ac:dyDescent="0.25">
      <c r="A956" s="312"/>
      <c r="B956" s="220"/>
      <c r="C956" s="70"/>
      <c r="D956" s="71"/>
      <c r="E956" s="33">
        <f t="shared" si="749"/>
        <v>0</v>
      </c>
      <c r="F956" s="69"/>
      <c r="G956" s="70"/>
      <c r="H956" s="30">
        <f t="shared" si="750"/>
        <v>0</v>
      </c>
      <c r="I956" s="36">
        <f t="shared" si="751"/>
        <v>0</v>
      </c>
      <c r="J956" s="30"/>
      <c r="K956" s="38">
        <f t="shared" si="752"/>
        <v>5.6879999999999997</v>
      </c>
      <c r="L956" s="33">
        <f t="shared" si="753"/>
        <v>0</v>
      </c>
      <c r="N956" s="69"/>
      <c r="O956" s="70"/>
      <c r="P956" s="71"/>
      <c r="Q956" s="33">
        <f t="shared" si="754"/>
        <v>0</v>
      </c>
      <c r="R956" s="69"/>
      <c r="S956" s="70"/>
      <c r="T956" s="30">
        <f t="shared" si="755"/>
        <v>0</v>
      </c>
      <c r="U956" s="36">
        <f t="shared" si="756"/>
        <v>0</v>
      </c>
      <c r="V956" s="30"/>
      <c r="W956" s="38">
        <f t="shared" si="757"/>
        <v>5.6879999999999997</v>
      </c>
      <c r="X956" s="33">
        <f t="shared" si="758"/>
        <v>0</v>
      </c>
    </row>
    <row r="957" spans="1:24" ht="15.75" x14ac:dyDescent="0.25">
      <c r="A957" s="312"/>
      <c r="B957" s="230"/>
      <c r="C957" s="104"/>
      <c r="D957" s="105"/>
      <c r="E957" s="33">
        <f t="shared" si="749"/>
        <v>0</v>
      </c>
      <c r="F957" s="103"/>
      <c r="G957" s="104"/>
      <c r="H957" s="30">
        <f t="shared" si="750"/>
        <v>0</v>
      </c>
      <c r="I957" s="36">
        <f t="shared" si="751"/>
        <v>0</v>
      </c>
      <c r="J957" s="30"/>
      <c r="K957" s="38">
        <f t="shared" si="752"/>
        <v>5.6879999999999997</v>
      </c>
      <c r="L957" s="33">
        <f t="shared" si="753"/>
        <v>0</v>
      </c>
      <c r="N957" s="103"/>
      <c r="O957" s="104"/>
      <c r="P957" s="105"/>
      <c r="Q957" s="33">
        <f t="shared" si="754"/>
        <v>0</v>
      </c>
      <c r="R957" s="103"/>
      <c r="S957" s="104"/>
      <c r="T957" s="30">
        <f t="shared" si="755"/>
        <v>0</v>
      </c>
      <c r="U957" s="36">
        <f t="shared" si="756"/>
        <v>0</v>
      </c>
      <c r="V957" s="30"/>
      <c r="W957" s="38">
        <f t="shared" si="757"/>
        <v>5.6879999999999997</v>
      </c>
      <c r="X957" s="33">
        <f t="shared" si="758"/>
        <v>0</v>
      </c>
    </row>
    <row r="958" spans="1:24" ht="15.75" x14ac:dyDescent="0.25">
      <c r="A958" s="312"/>
      <c r="B958" s="220"/>
      <c r="C958" s="70"/>
      <c r="D958" s="71"/>
      <c r="E958" s="33">
        <f t="shared" si="749"/>
        <v>0</v>
      </c>
      <c r="F958" s="69"/>
      <c r="G958" s="70"/>
      <c r="H958" s="30">
        <f t="shared" si="750"/>
        <v>0</v>
      </c>
      <c r="I958" s="36">
        <f t="shared" si="751"/>
        <v>0</v>
      </c>
      <c r="J958" s="30"/>
      <c r="K958" s="38">
        <f t="shared" si="752"/>
        <v>5.6879999999999997</v>
      </c>
      <c r="L958" s="33">
        <f t="shared" si="753"/>
        <v>0</v>
      </c>
      <c r="N958" s="69"/>
      <c r="O958" s="70"/>
      <c r="P958" s="71"/>
      <c r="Q958" s="33">
        <f t="shared" si="754"/>
        <v>0</v>
      </c>
      <c r="R958" s="69"/>
      <c r="S958" s="70"/>
      <c r="T958" s="30">
        <f t="shared" si="755"/>
        <v>0</v>
      </c>
      <c r="U958" s="36">
        <f t="shared" si="756"/>
        <v>0</v>
      </c>
      <c r="V958" s="30"/>
      <c r="W958" s="38">
        <f t="shared" si="757"/>
        <v>5.6879999999999997</v>
      </c>
      <c r="X958" s="33">
        <f t="shared" si="758"/>
        <v>0</v>
      </c>
    </row>
    <row r="959" spans="1:24" ht="15.75" x14ac:dyDescent="0.25">
      <c r="A959" s="312"/>
      <c r="B959" s="230"/>
      <c r="C959" s="104"/>
      <c r="D959" s="105"/>
      <c r="E959" s="33">
        <f t="shared" si="749"/>
        <v>0</v>
      </c>
      <c r="F959" s="103"/>
      <c r="G959" s="104"/>
      <c r="H959" s="30">
        <f t="shared" si="750"/>
        <v>0</v>
      </c>
      <c r="I959" s="36">
        <f t="shared" si="751"/>
        <v>0</v>
      </c>
      <c r="J959" s="30"/>
      <c r="K959" s="38">
        <f t="shared" si="752"/>
        <v>5.6879999999999997</v>
      </c>
      <c r="L959" s="33">
        <f t="shared" si="753"/>
        <v>0</v>
      </c>
      <c r="N959" s="103"/>
      <c r="O959" s="104"/>
      <c r="P959" s="105"/>
      <c r="Q959" s="33">
        <f t="shared" si="754"/>
        <v>0</v>
      </c>
      <c r="R959" s="103"/>
      <c r="S959" s="104"/>
      <c r="T959" s="30">
        <f t="shared" si="755"/>
        <v>0</v>
      </c>
      <c r="U959" s="36">
        <f t="shared" si="756"/>
        <v>0</v>
      </c>
      <c r="V959" s="30"/>
      <c r="W959" s="38">
        <f t="shared" si="757"/>
        <v>5.6879999999999997</v>
      </c>
      <c r="X959" s="33">
        <f t="shared" si="758"/>
        <v>0</v>
      </c>
    </row>
    <row r="960" spans="1:24" ht="15.75" x14ac:dyDescent="0.25">
      <c r="A960" s="312"/>
      <c r="B960" s="220"/>
      <c r="C960" s="70"/>
      <c r="D960" s="71"/>
      <c r="E960" s="95">
        <f t="shared" si="749"/>
        <v>0</v>
      </c>
      <c r="F960" s="69"/>
      <c r="G960" s="70"/>
      <c r="H960" s="30">
        <f t="shared" si="750"/>
        <v>0</v>
      </c>
      <c r="I960" s="36">
        <f t="shared" si="751"/>
        <v>0</v>
      </c>
      <c r="J960" s="30"/>
      <c r="K960" s="38">
        <f t="shared" si="752"/>
        <v>5.6879999999999997</v>
      </c>
      <c r="L960" s="33">
        <f t="shared" si="753"/>
        <v>0</v>
      </c>
      <c r="N960" s="69"/>
      <c r="O960" s="70"/>
      <c r="P960" s="71"/>
      <c r="Q960" s="95">
        <f t="shared" si="754"/>
        <v>0</v>
      </c>
      <c r="R960" s="69"/>
      <c r="S960" s="70"/>
      <c r="T960" s="30">
        <f t="shared" si="755"/>
        <v>0</v>
      </c>
      <c r="U960" s="36">
        <f t="shared" si="756"/>
        <v>0</v>
      </c>
      <c r="V960" s="30"/>
      <c r="W960" s="38">
        <f t="shared" si="757"/>
        <v>5.6879999999999997</v>
      </c>
      <c r="X960" s="33">
        <f t="shared" si="758"/>
        <v>0</v>
      </c>
    </row>
    <row r="961" spans="1:24" x14ac:dyDescent="0.25">
      <c r="A961" s="312"/>
      <c r="B961" s="214" t="s">
        <v>97</v>
      </c>
      <c r="C961" s="22"/>
      <c r="D961" s="22"/>
      <c r="E961" s="23"/>
      <c r="F961" s="24"/>
      <c r="G961" s="22"/>
      <c r="H961" s="22"/>
      <c r="I961" s="22"/>
      <c r="J961" s="22"/>
      <c r="K961" s="22"/>
      <c r="L961" s="23"/>
      <c r="N961" s="194" t="s">
        <v>97</v>
      </c>
      <c r="O961" s="25"/>
      <c r="P961" s="25"/>
      <c r="Q961" s="26"/>
      <c r="R961" s="27"/>
      <c r="S961" s="25"/>
      <c r="T961" s="25"/>
      <c r="U961" s="25"/>
      <c r="V961" s="25"/>
      <c r="W961" s="25"/>
      <c r="X961" s="26"/>
    </row>
    <row r="962" spans="1:24" ht="15.75" x14ac:dyDescent="0.25">
      <c r="A962" s="312"/>
      <c r="B962" s="267" t="s">
        <v>178</v>
      </c>
      <c r="C962" s="107">
        <f>Production_Revenue!K53</f>
        <v>880</v>
      </c>
      <c r="D962" s="108">
        <v>0.01</v>
      </c>
      <c r="E962" s="101">
        <f t="shared" ref="E962:E964" si="759">D962*C962</f>
        <v>8.8000000000000007</v>
      </c>
      <c r="F962" s="109" t="s">
        <v>51</v>
      </c>
      <c r="G962" s="107"/>
      <c r="H962" s="30">
        <f t="shared" ref="H962:H964" si="760">$AB$7</f>
        <v>0</v>
      </c>
      <c r="I962" s="36">
        <f t="shared" ref="I962:I964" si="761">H962*G962</f>
        <v>0</v>
      </c>
      <c r="J962" s="30"/>
      <c r="K962" s="38">
        <f t="shared" ref="K962:K964" si="762">$AB$8</f>
        <v>5.6879999999999997</v>
      </c>
      <c r="L962" s="33">
        <f t="shared" ref="L962:L964" si="763">J962*K962</f>
        <v>0</v>
      </c>
      <c r="N962" s="267" t="s">
        <v>178</v>
      </c>
      <c r="O962" s="107">
        <f>Production_Revenue!K54</f>
        <v>880</v>
      </c>
      <c r="P962" s="108">
        <v>0.01</v>
      </c>
      <c r="Q962" s="101">
        <f t="shared" ref="Q962:Q964" si="764">P962*O962</f>
        <v>8.8000000000000007</v>
      </c>
      <c r="R962" s="231" t="s">
        <v>98</v>
      </c>
      <c r="S962" s="107"/>
      <c r="T962" s="30">
        <f t="shared" ref="T962:T964" si="765">$AB$7</f>
        <v>0</v>
      </c>
      <c r="U962" s="36">
        <f t="shared" ref="U962:U964" si="766">T962*S962</f>
        <v>0</v>
      </c>
      <c r="V962" s="30"/>
      <c r="W962" s="38">
        <f t="shared" ref="W962:W964" si="767">$AB$8</f>
        <v>5.6879999999999997</v>
      </c>
      <c r="X962" s="33">
        <f t="shared" ref="X962:X964" si="768">V962*W962</f>
        <v>0</v>
      </c>
    </row>
    <row r="963" spans="1:24" ht="15.75" x14ac:dyDescent="0.25">
      <c r="A963" s="312"/>
      <c r="B963" s="232" t="s">
        <v>99</v>
      </c>
      <c r="C963" s="70"/>
      <c r="D963" s="71"/>
      <c r="E963" s="33">
        <f t="shared" si="759"/>
        <v>0</v>
      </c>
      <c r="F963" s="69"/>
      <c r="G963" s="70"/>
      <c r="H963" s="30">
        <f t="shared" si="760"/>
        <v>0</v>
      </c>
      <c r="I963" s="36">
        <f t="shared" si="761"/>
        <v>0</v>
      </c>
      <c r="J963" s="30"/>
      <c r="K963" s="38">
        <f t="shared" si="762"/>
        <v>5.6879999999999997</v>
      </c>
      <c r="L963" s="33">
        <f t="shared" si="763"/>
        <v>0</v>
      </c>
      <c r="N963" s="232" t="s">
        <v>99</v>
      </c>
      <c r="O963" s="70"/>
      <c r="P963" s="71"/>
      <c r="Q963" s="33">
        <f t="shared" si="764"/>
        <v>0</v>
      </c>
      <c r="R963" s="232" t="s">
        <v>99</v>
      </c>
      <c r="S963" s="70"/>
      <c r="T963" s="30">
        <f t="shared" si="765"/>
        <v>0</v>
      </c>
      <c r="U963" s="36">
        <f t="shared" si="766"/>
        <v>0</v>
      </c>
      <c r="V963" s="30"/>
      <c r="W963" s="38">
        <f t="shared" si="767"/>
        <v>5.6879999999999997</v>
      </c>
      <c r="X963" s="33">
        <f t="shared" si="768"/>
        <v>0</v>
      </c>
    </row>
    <row r="964" spans="1:24" ht="30" x14ac:dyDescent="0.25">
      <c r="A964" s="312"/>
      <c r="B964" s="233" t="s">
        <v>100</v>
      </c>
      <c r="C964" s="104"/>
      <c r="D964" s="105"/>
      <c r="E964" s="33">
        <f t="shared" si="759"/>
        <v>0</v>
      </c>
      <c r="F964" s="110" t="s">
        <v>52</v>
      </c>
      <c r="G964" s="52"/>
      <c r="H964" s="30">
        <f t="shared" si="760"/>
        <v>0</v>
      </c>
      <c r="I964" s="36">
        <f t="shared" si="761"/>
        <v>0</v>
      </c>
      <c r="J964" s="30"/>
      <c r="K964" s="38">
        <f t="shared" si="762"/>
        <v>5.6879999999999997</v>
      </c>
      <c r="L964" s="33">
        <f t="shared" si="763"/>
        <v>0</v>
      </c>
      <c r="N964" s="233" t="s">
        <v>100</v>
      </c>
      <c r="O964" s="104"/>
      <c r="P964" s="105"/>
      <c r="Q964" s="33">
        <f t="shared" si="764"/>
        <v>0</v>
      </c>
      <c r="R964" s="233" t="s">
        <v>100</v>
      </c>
      <c r="S964" s="52"/>
      <c r="T964" s="30">
        <f t="shared" si="765"/>
        <v>0</v>
      </c>
      <c r="U964" s="36">
        <f t="shared" si="766"/>
        <v>0</v>
      </c>
      <c r="V964" s="30"/>
      <c r="W964" s="38">
        <f t="shared" si="767"/>
        <v>5.6879999999999997</v>
      </c>
      <c r="X964" s="33">
        <f t="shared" si="768"/>
        <v>0</v>
      </c>
    </row>
    <row r="965" spans="1:24" ht="15.75" thickBot="1" x14ac:dyDescent="0.3">
      <c r="A965" s="312"/>
      <c r="B965" s="111" t="s">
        <v>41</v>
      </c>
      <c r="C965" s="112"/>
      <c r="D965" s="112"/>
      <c r="E965" s="114">
        <f>SUM(E929:E944,E946:E960,E962:E964)</f>
        <v>65.680000000000007</v>
      </c>
      <c r="F965" s="116" t="s">
        <v>41</v>
      </c>
      <c r="G965" s="112">
        <f>SUM(G929:G964)</f>
        <v>0</v>
      </c>
      <c r="H965" s="112"/>
      <c r="I965" s="114">
        <f>SUM(I929:I944,I946:I960,I962:I964)</f>
        <v>0</v>
      </c>
      <c r="J965" s="112">
        <f>SUM(J929:J964)</f>
        <v>6</v>
      </c>
      <c r="K965" s="118"/>
      <c r="L965" s="114">
        <f>SUM(L929:L944,L946:L960,L962:L964)</f>
        <v>34.128</v>
      </c>
      <c r="N965" s="119" t="s">
        <v>41</v>
      </c>
      <c r="O965" s="120"/>
      <c r="P965" s="120"/>
      <c r="Q965" s="121">
        <f>SUM(Q929:Q944,Q946:Q960,Q962:Q964)</f>
        <v>8.8000000000000007</v>
      </c>
      <c r="R965" s="122" t="s">
        <v>41</v>
      </c>
      <c r="S965" s="120">
        <f>SUM(S929:S964)</f>
        <v>0</v>
      </c>
      <c r="T965" s="120"/>
      <c r="U965" s="121">
        <f>SUM(U929:U944,U946:U960,U962:U964)</f>
        <v>0</v>
      </c>
      <c r="V965" s="120">
        <f>SUM(V929:V964)</f>
        <v>0</v>
      </c>
      <c r="W965" s="123"/>
      <c r="X965" s="121">
        <f>SUM(X929:X944,X946:X960,X962:X964)</f>
        <v>0</v>
      </c>
    </row>
    <row r="966" spans="1:24" x14ac:dyDescent="0.25">
      <c r="A966" s="313"/>
      <c r="B966" s="125"/>
      <c r="C966" s="125"/>
      <c r="D966" s="125"/>
      <c r="E966" s="125"/>
      <c r="F966" s="125"/>
      <c r="G966" s="125"/>
      <c r="H966" s="125"/>
      <c r="I966" s="125"/>
      <c r="J966" s="125"/>
      <c r="K966" s="125"/>
      <c r="L966" s="125"/>
      <c r="N966" s="85"/>
      <c r="O966" s="85"/>
      <c r="P966" s="85"/>
      <c r="Q966" s="85"/>
      <c r="R966" s="85"/>
      <c r="S966" s="85"/>
      <c r="T966" s="85"/>
      <c r="U966" s="85"/>
      <c r="V966" s="85"/>
      <c r="W966" s="85"/>
      <c r="X966" s="85"/>
    </row>
    <row r="967" spans="1:24" ht="15.75" thickBot="1" x14ac:dyDescent="0.3"/>
    <row r="968" spans="1:24" ht="15" customHeight="1" x14ac:dyDescent="0.25">
      <c r="A968" s="311" t="s">
        <v>148</v>
      </c>
      <c r="B968" s="314" t="s">
        <v>123</v>
      </c>
      <c r="C968" s="316" t="s">
        <v>157</v>
      </c>
      <c r="D968" s="317"/>
      <c r="E968" s="318"/>
      <c r="F968" s="319" t="s">
        <v>124</v>
      </c>
      <c r="G968" s="324" t="s">
        <v>20</v>
      </c>
      <c r="H968" s="322"/>
      <c r="I968" s="322"/>
      <c r="J968" s="322"/>
      <c r="K968" s="322"/>
      <c r="L968" s="323"/>
      <c r="N968" s="325" t="s">
        <v>123</v>
      </c>
      <c r="O968" s="327" t="s">
        <v>19</v>
      </c>
      <c r="P968" s="322"/>
      <c r="Q968" s="323"/>
      <c r="R968" s="325" t="s">
        <v>124</v>
      </c>
      <c r="S968" s="321" t="s">
        <v>20</v>
      </c>
      <c r="T968" s="322"/>
      <c r="U968" s="322"/>
      <c r="V968" s="322"/>
      <c r="W968" s="322"/>
      <c r="X968" s="323"/>
    </row>
    <row r="969" spans="1:24" ht="30" x14ac:dyDescent="0.25">
      <c r="A969" s="312"/>
      <c r="B969" s="315"/>
      <c r="C969" s="212" t="s">
        <v>23</v>
      </c>
      <c r="D969" s="254" t="s">
        <v>155</v>
      </c>
      <c r="E969" s="213" t="s">
        <v>24</v>
      </c>
      <c r="F969" s="320"/>
      <c r="G969" s="239" t="s">
        <v>156</v>
      </c>
      <c r="H969" s="239" t="s">
        <v>102</v>
      </c>
      <c r="I969" s="239" t="s">
        <v>103</v>
      </c>
      <c r="J969" s="13" t="s">
        <v>27</v>
      </c>
      <c r="K969" s="16" t="s">
        <v>28</v>
      </c>
      <c r="L969" s="240" t="s">
        <v>104</v>
      </c>
      <c r="N969" s="326"/>
      <c r="O969" s="17" t="s">
        <v>23</v>
      </c>
      <c r="P969" s="239" t="s">
        <v>155</v>
      </c>
      <c r="Q969" s="19" t="s">
        <v>24</v>
      </c>
      <c r="R969" s="326"/>
      <c r="S969" s="239" t="s">
        <v>156</v>
      </c>
      <c r="T969" s="17" t="s">
        <v>26</v>
      </c>
      <c r="U969" s="239" t="s">
        <v>103</v>
      </c>
      <c r="V969" s="13" t="s">
        <v>27</v>
      </c>
      <c r="W969" s="16" t="s">
        <v>28</v>
      </c>
      <c r="X969" s="240" t="s">
        <v>104</v>
      </c>
    </row>
    <row r="970" spans="1:24" x14ac:dyDescent="0.25">
      <c r="A970" s="312"/>
      <c r="B970" s="214" t="s">
        <v>95</v>
      </c>
      <c r="C970" s="22"/>
      <c r="D970" s="22"/>
      <c r="E970" s="23"/>
      <c r="F970" s="24"/>
      <c r="G970" s="22"/>
      <c r="H970" s="22"/>
      <c r="I970" s="22"/>
      <c r="J970" s="22"/>
      <c r="K970" s="22"/>
      <c r="L970" s="23"/>
      <c r="N970" s="194" t="s">
        <v>95</v>
      </c>
      <c r="O970" s="25"/>
      <c r="P970" s="25"/>
      <c r="Q970" s="26"/>
      <c r="R970" s="27"/>
      <c r="S970" s="25"/>
      <c r="T970" s="25"/>
      <c r="U970" s="25"/>
      <c r="V970" s="25"/>
      <c r="W970" s="25"/>
      <c r="X970" s="26"/>
    </row>
    <row r="971" spans="1:24" ht="15.75" x14ac:dyDescent="0.25">
      <c r="A971" s="312"/>
      <c r="B971" s="228" t="s">
        <v>93</v>
      </c>
      <c r="C971" s="30"/>
      <c r="D971" s="31"/>
      <c r="E971" s="33">
        <f t="shared" ref="E971:E975" si="769">D971*C971</f>
        <v>0</v>
      </c>
      <c r="F971" s="34" t="s">
        <v>55</v>
      </c>
      <c r="G971" s="30"/>
      <c r="H971" s="30">
        <f t="shared" ref="H971:H986" si="770">$AB$7</f>
        <v>0</v>
      </c>
      <c r="I971" s="36">
        <f t="shared" ref="I971:I986" si="771">H971*G971</f>
        <v>0</v>
      </c>
      <c r="J971" s="30"/>
      <c r="K971" s="38">
        <f t="shared" ref="K971:K986" si="772">$AB$8</f>
        <v>5.6879999999999997</v>
      </c>
      <c r="L971" s="33">
        <f t="shared" ref="L971:L986" si="773">J971*K971</f>
        <v>0</v>
      </c>
      <c r="N971" s="228" t="s">
        <v>93</v>
      </c>
      <c r="O971" s="30"/>
      <c r="P971" s="31"/>
      <c r="Q971" s="33">
        <f t="shared" ref="Q971:Q975" si="774">P971*O971</f>
        <v>0</v>
      </c>
      <c r="R971" s="228" t="s">
        <v>93</v>
      </c>
      <c r="S971" s="30"/>
      <c r="T971" s="30">
        <f t="shared" ref="T971:T986" si="775">$AB$7</f>
        <v>0</v>
      </c>
      <c r="U971" s="36">
        <f t="shared" ref="U971:U986" si="776">T971*S971</f>
        <v>0</v>
      </c>
      <c r="V971" s="30"/>
      <c r="W971" s="38">
        <f t="shared" ref="W971:W986" si="777">$AB$8</f>
        <v>5.6879999999999997</v>
      </c>
      <c r="X971" s="33">
        <f t="shared" ref="X971:X986" si="778">V971*W971</f>
        <v>0</v>
      </c>
    </row>
    <row r="972" spans="1:24" ht="15.75" x14ac:dyDescent="0.25">
      <c r="A972" s="312"/>
      <c r="B972" s="218" t="s">
        <v>42</v>
      </c>
      <c r="C972" s="52"/>
      <c r="D972" s="53"/>
      <c r="E972" s="33">
        <f t="shared" si="769"/>
        <v>0</v>
      </c>
      <c r="F972" s="54"/>
      <c r="G972" s="52"/>
      <c r="H972" s="30">
        <f t="shared" si="770"/>
        <v>0</v>
      </c>
      <c r="I972" s="36">
        <f t="shared" si="771"/>
        <v>0</v>
      </c>
      <c r="J972" s="30"/>
      <c r="K972" s="38">
        <f t="shared" si="772"/>
        <v>5.6879999999999997</v>
      </c>
      <c r="L972" s="33">
        <f t="shared" si="773"/>
        <v>0</v>
      </c>
      <c r="N972" s="218" t="s">
        <v>42</v>
      </c>
      <c r="O972" s="52"/>
      <c r="P972" s="53"/>
      <c r="Q972" s="33">
        <f t="shared" si="774"/>
        <v>0</v>
      </c>
      <c r="R972" s="218" t="s">
        <v>42</v>
      </c>
      <c r="S972" s="52"/>
      <c r="T972" s="30">
        <f t="shared" si="775"/>
        <v>0</v>
      </c>
      <c r="U972" s="36">
        <f t="shared" si="776"/>
        <v>0</v>
      </c>
      <c r="V972" s="30"/>
      <c r="W972" s="38">
        <f t="shared" si="777"/>
        <v>5.6879999999999997</v>
      </c>
      <c r="X972" s="33">
        <f t="shared" si="778"/>
        <v>0</v>
      </c>
    </row>
    <row r="973" spans="1:24" ht="15.75" x14ac:dyDescent="0.25">
      <c r="A973" s="312"/>
      <c r="B973" s="219" t="s">
        <v>44</v>
      </c>
      <c r="C973" s="30"/>
      <c r="D973" s="31"/>
      <c r="E973" s="33">
        <f t="shared" si="769"/>
        <v>0</v>
      </c>
      <c r="F973" s="34"/>
      <c r="G973" s="30"/>
      <c r="H973" s="30">
        <f t="shared" si="770"/>
        <v>0</v>
      </c>
      <c r="I973" s="36">
        <f t="shared" si="771"/>
        <v>0</v>
      </c>
      <c r="J973" s="30"/>
      <c r="K973" s="38">
        <f t="shared" si="772"/>
        <v>5.6879999999999997</v>
      </c>
      <c r="L973" s="33">
        <f t="shared" si="773"/>
        <v>0</v>
      </c>
      <c r="N973" s="219" t="s">
        <v>44</v>
      </c>
      <c r="O973" s="30"/>
      <c r="P973" s="31"/>
      <c r="Q973" s="33">
        <f t="shared" si="774"/>
        <v>0</v>
      </c>
      <c r="R973" s="219" t="s">
        <v>44</v>
      </c>
      <c r="S973" s="30"/>
      <c r="T973" s="30">
        <f t="shared" si="775"/>
        <v>0</v>
      </c>
      <c r="U973" s="36">
        <f t="shared" si="776"/>
        <v>0</v>
      </c>
      <c r="V973" s="30"/>
      <c r="W973" s="38">
        <f t="shared" si="777"/>
        <v>5.6879999999999997</v>
      </c>
      <c r="X973" s="33">
        <f t="shared" si="778"/>
        <v>0</v>
      </c>
    </row>
    <row r="974" spans="1:24" ht="15.75" x14ac:dyDescent="0.25">
      <c r="A974" s="312"/>
      <c r="B974" s="220"/>
      <c r="C974" s="70"/>
      <c r="D974" s="71"/>
      <c r="E974" s="33">
        <f t="shared" si="769"/>
        <v>0</v>
      </c>
      <c r="F974" s="69"/>
      <c r="G974" s="70"/>
      <c r="H974" s="30">
        <f t="shared" si="770"/>
        <v>0</v>
      </c>
      <c r="I974" s="36">
        <f t="shared" si="771"/>
        <v>0</v>
      </c>
      <c r="J974" s="30"/>
      <c r="K974" s="38">
        <f t="shared" si="772"/>
        <v>5.6879999999999997</v>
      </c>
      <c r="L974" s="33">
        <f t="shared" si="773"/>
        <v>0</v>
      </c>
      <c r="N974" s="220"/>
      <c r="O974" s="70"/>
      <c r="P974" s="71"/>
      <c r="Q974" s="33">
        <f t="shared" si="774"/>
        <v>0</v>
      </c>
      <c r="R974" s="220"/>
      <c r="S974" s="70"/>
      <c r="T974" s="30">
        <f t="shared" si="775"/>
        <v>0</v>
      </c>
      <c r="U974" s="36">
        <f t="shared" si="776"/>
        <v>0</v>
      </c>
      <c r="V974" s="30"/>
      <c r="W974" s="38">
        <f t="shared" si="777"/>
        <v>5.6879999999999997</v>
      </c>
      <c r="X974" s="33">
        <f t="shared" si="778"/>
        <v>0</v>
      </c>
    </row>
    <row r="975" spans="1:24" ht="15.75" x14ac:dyDescent="0.25">
      <c r="A975" s="312"/>
      <c r="B975" s="221" t="s">
        <v>46</v>
      </c>
      <c r="C975" s="30"/>
      <c r="D975" s="31"/>
      <c r="E975" s="33">
        <f t="shared" si="769"/>
        <v>0</v>
      </c>
      <c r="F975" s="80"/>
      <c r="G975" s="30"/>
      <c r="H975" s="30">
        <f t="shared" si="770"/>
        <v>0</v>
      </c>
      <c r="I975" s="36">
        <f t="shared" si="771"/>
        <v>0</v>
      </c>
      <c r="J975" s="30"/>
      <c r="K975" s="38">
        <f t="shared" si="772"/>
        <v>5.6879999999999997</v>
      </c>
      <c r="L975" s="33">
        <f t="shared" si="773"/>
        <v>0</v>
      </c>
      <c r="N975" s="221" t="s">
        <v>46</v>
      </c>
      <c r="O975" s="30"/>
      <c r="P975" s="31"/>
      <c r="Q975" s="33">
        <f t="shared" si="774"/>
        <v>0</v>
      </c>
      <c r="R975" s="221" t="s">
        <v>46</v>
      </c>
      <c r="S975" s="30"/>
      <c r="T975" s="30">
        <f t="shared" si="775"/>
        <v>0</v>
      </c>
      <c r="U975" s="36">
        <f t="shared" si="776"/>
        <v>0</v>
      </c>
      <c r="V975" s="30"/>
      <c r="W975" s="38">
        <f t="shared" si="777"/>
        <v>5.6879999999999997</v>
      </c>
      <c r="X975" s="33">
        <f t="shared" si="778"/>
        <v>0</v>
      </c>
    </row>
    <row r="976" spans="1:24" ht="15.75" x14ac:dyDescent="0.25">
      <c r="A976" s="312"/>
      <c r="B976" s="220"/>
      <c r="C976" s="70"/>
      <c r="D976" s="71"/>
      <c r="E976" s="33"/>
      <c r="F976" s="69"/>
      <c r="G976" s="70"/>
      <c r="H976" s="30">
        <f t="shared" si="770"/>
        <v>0</v>
      </c>
      <c r="I976" s="36">
        <f t="shared" si="771"/>
        <v>0</v>
      </c>
      <c r="J976" s="30"/>
      <c r="K976" s="38">
        <f t="shared" si="772"/>
        <v>5.6879999999999997</v>
      </c>
      <c r="L976" s="33">
        <f t="shared" si="773"/>
        <v>0</v>
      </c>
      <c r="N976" s="220"/>
      <c r="O976" s="70"/>
      <c r="P976" s="71"/>
      <c r="Q976" s="33"/>
      <c r="R976" s="69"/>
      <c r="S976" s="70"/>
      <c r="T976" s="30">
        <f t="shared" si="775"/>
        <v>0</v>
      </c>
      <c r="U976" s="36">
        <f t="shared" si="776"/>
        <v>0</v>
      </c>
      <c r="V976" s="30"/>
      <c r="W976" s="38">
        <f t="shared" si="777"/>
        <v>5.6879999999999997</v>
      </c>
      <c r="X976" s="33">
        <f t="shared" si="778"/>
        <v>0</v>
      </c>
    </row>
    <row r="977" spans="1:24" ht="15.75" x14ac:dyDescent="0.25">
      <c r="A977" s="312"/>
      <c r="B977" s="221"/>
      <c r="C977" s="30"/>
      <c r="D977" s="31"/>
      <c r="E977" s="33"/>
      <c r="F977" s="80"/>
      <c r="G977" s="30"/>
      <c r="H977" s="30">
        <f t="shared" si="770"/>
        <v>0</v>
      </c>
      <c r="I977" s="36">
        <f t="shared" si="771"/>
        <v>0</v>
      </c>
      <c r="J977" s="30"/>
      <c r="K977" s="38">
        <f t="shared" si="772"/>
        <v>5.6879999999999997</v>
      </c>
      <c r="L977" s="33">
        <f t="shared" si="773"/>
        <v>0</v>
      </c>
      <c r="N977" s="79"/>
      <c r="O977" s="30"/>
      <c r="P977" s="31"/>
      <c r="Q977" s="33"/>
      <c r="R977" s="80"/>
      <c r="S977" s="30"/>
      <c r="T977" s="30">
        <f t="shared" si="775"/>
        <v>0</v>
      </c>
      <c r="U977" s="36">
        <f t="shared" si="776"/>
        <v>0</v>
      </c>
      <c r="V977" s="30"/>
      <c r="W977" s="38">
        <f t="shared" si="777"/>
        <v>5.6879999999999997</v>
      </c>
      <c r="X977" s="33">
        <f t="shared" si="778"/>
        <v>0</v>
      </c>
    </row>
    <row r="978" spans="1:24" ht="15.75" x14ac:dyDescent="0.25">
      <c r="A978" s="312"/>
      <c r="B978" s="220"/>
      <c r="C978" s="70"/>
      <c r="D978" s="71"/>
      <c r="E978" s="33"/>
      <c r="F978" s="69"/>
      <c r="G978" s="70"/>
      <c r="H978" s="30">
        <f t="shared" si="770"/>
        <v>0</v>
      </c>
      <c r="I978" s="36">
        <f t="shared" si="771"/>
        <v>0</v>
      </c>
      <c r="J978" s="30"/>
      <c r="K978" s="38">
        <f t="shared" si="772"/>
        <v>5.6879999999999997</v>
      </c>
      <c r="L978" s="33">
        <f t="shared" si="773"/>
        <v>0</v>
      </c>
      <c r="N978" s="69"/>
      <c r="O978" s="70"/>
      <c r="P978" s="71"/>
      <c r="Q978" s="33"/>
      <c r="R978" s="69"/>
      <c r="S978" s="70"/>
      <c r="T978" s="30">
        <f t="shared" si="775"/>
        <v>0</v>
      </c>
      <c r="U978" s="36">
        <f t="shared" si="776"/>
        <v>0</v>
      </c>
      <c r="V978" s="30"/>
      <c r="W978" s="38">
        <f t="shared" si="777"/>
        <v>5.6879999999999997</v>
      </c>
      <c r="X978" s="33">
        <f t="shared" si="778"/>
        <v>0</v>
      </c>
    </row>
    <row r="979" spans="1:24" ht="15.75" x14ac:dyDescent="0.25">
      <c r="A979" s="312"/>
      <c r="B979" s="221"/>
      <c r="C979" s="30"/>
      <c r="D979" s="31"/>
      <c r="E979" s="33"/>
      <c r="F979" s="80"/>
      <c r="G979" s="30"/>
      <c r="H979" s="30">
        <f t="shared" si="770"/>
        <v>0</v>
      </c>
      <c r="I979" s="36">
        <f t="shared" si="771"/>
        <v>0</v>
      </c>
      <c r="J979" s="30"/>
      <c r="K979" s="38">
        <f t="shared" si="772"/>
        <v>5.6879999999999997</v>
      </c>
      <c r="L979" s="33">
        <f t="shared" si="773"/>
        <v>0</v>
      </c>
      <c r="N979" s="79"/>
      <c r="O979" s="30"/>
      <c r="P979" s="31"/>
      <c r="Q979" s="33"/>
      <c r="R979" s="80"/>
      <c r="S979" s="30"/>
      <c r="T979" s="30">
        <f t="shared" si="775"/>
        <v>0</v>
      </c>
      <c r="U979" s="36">
        <f t="shared" si="776"/>
        <v>0</v>
      </c>
      <c r="V979" s="30"/>
      <c r="W979" s="38">
        <f t="shared" si="777"/>
        <v>5.6879999999999997</v>
      </c>
      <c r="X979" s="33">
        <f t="shared" si="778"/>
        <v>0</v>
      </c>
    </row>
    <row r="980" spans="1:24" ht="15.75" x14ac:dyDescent="0.25">
      <c r="A980" s="312"/>
      <c r="B980" s="220"/>
      <c r="C980" s="70"/>
      <c r="D980" s="71"/>
      <c r="E980" s="33"/>
      <c r="F980" s="69"/>
      <c r="G980" s="70"/>
      <c r="H980" s="30">
        <f t="shared" si="770"/>
        <v>0</v>
      </c>
      <c r="I980" s="36">
        <f t="shared" si="771"/>
        <v>0</v>
      </c>
      <c r="J980" s="30"/>
      <c r="K980" s="38">
        <f t="shared" si="772"/>
        <v>5.6879999999999997</v>
      </c>
      <c r="L980" s="33">
        <f t="shared" si="773"/>
        <v>0</v>
      </c>
      <c r="N980" s="69"/>
      <c r="O980" s="70"/>
      <c r="P980" s="71"/>
      <c r="Q980" s="33"/>
      <c r="R980" s="69"/>
      <c r="S980" s="70"/>
      <c r="T980" s="30">
        <f t="shared" si="775"/>
        <v>0</v>
      </c>
      <c r="U980" s="36">
        <f t="shared" si="776"/>
        <v>0</v>
      </c>
      <c r="V980" s="30"/>
      <c r="W980" s="38">
        <f t="shared" si="777"/>
        <v>5.6879999999999997</v>
      </c>
      <c r="X980" s="33">
        <f t="shared" si="778"/>
        <v>0</v>
      </c>
    </row>
    <row r="981" spans="1:24" ht="15.75" x14ac:dyDescent="0.25">
      <c r="A981" s="312"/>
      <c r="B981" s="222"/>
      <c r="C981" s="30"/>
      <c r="D981" s="31"/>
      <c r="E981" s="33">
        <f t="shared" ref="E981:E986" si="779">D981*C981</f>
        <v>0</v>
      </c>
      <c r="F981" s="81"/>
      <c r="G981" s="30"/>
      <c r="H981" s="30">
        <f t="shared" si="770"/>
        <v>0</v>
      </c>
      <c r="I981" s="36">
        <f t="shared" si="771"/>
        <v>0</v>
      </c>
      <c r="J981" s="30"/>
      <c r="K981" s="38">
        <f t="shared" si="772"/>
        <v>5.6879999999999997</v>
      </c>
      <c r="L981" s="33">
        <f t="shared" si="773"/>
        <v>0</v>
      </c>
      <c r="N981" s="81"/>
      <c r="O981" s="30"/>
      <c r="P981" s="31"/>
      <c r="Q981" s="33">
        <f t="shared" ref="Q981:Q986" si="780">P981*O981</f>
        <v>0</v>
      </c>
      <c r="R981" s="81"/>
      <c r="S981" s="30"/>
      <c r="T981" s="30">
        <f t="shared" si="775"/>
        <v>0</v>
      </c>
      <c r="U981" s="36">
        <f t="shared" si="776"/>
        <v>0</v>
      </c>
      <c r="V981" s="30"/>
      <c r="W981" s="38">
        <f t="shared" si="777"/>
        <v>5.6879999999999997</v>
      </c>
      <c r="X981" s="33">
        <f t="shared" si="778"/>
        <v>0</v>
      </c>
    </row>
    <row r="982" spans="1:24" ht="15.75" x14ac:dyDescent="0.25">
      <c r="A982" s="312"/>
      <c r="B982" s="220"/>
      <c r="C982" s="70"/>
      <c r="D982" s="71"/>
      <c r="E982" s="33">
        <f t="shared" si="779"/>
        <v>0</v>
      </c>
      <c r="F982" s="69"/>
      <c r="G982" s="70"/>
      <c r="H982" s="30">
        <f t="shared" si="770"/>
        <v>0</v>
      </c>
      <c r="I982" s="36">
        <f t="shared" si="771"/>
        <v>0</v>
      </c>
      <c r="J982" s="30"/>
      <c r="K982" s="38">
        <f t="shared" si="772"/>
        <v>5.6879999999999997</v>
      </c>
      <c r="L982" s="33">
        <f t="shared" si="773"/>
        <v>0</v>
      </c>
      <c r="N982" s="69"/>
      <c r="O982" s="70"/>
      <c r="P982" s="71"/>
      <c r="Q982" s="33">
        <f t="shared" si="780"/>
        <v>0</v>
      </c>
      <c r="R982" s="69"/>
      <c r="S982" s="70"/>
      <c r="T982" s="30">
        <f t="shared" si="775"/>
        <v>0</v>
      </c>
      <c r="U982" s="36">
        <f t="shared" si="776"/>
        <v>0</v>
      </c>
      <c r="V982" s="30"/>
      <c r="W982" s="38">
        <f t="shared" si="777"/>
        <v>5.6879999999999997</v>
      </c>
      <c r="X982" s="33">
        <f t="shared" si="778"/>
        <v>0</v>
      </c>
    </row>
    <row r="983" spans="1:24" ht="15.75" x14ac:dyDescent="0.25">
      <c r="A983" s="312"/>
      <c r="B983" s="222"/>
      <c r="C983" s="30"/>
      <c r="D983" s="31"/>
      <c r="E983" s="33">
        <f t="shared" si="779"/>
        <v>0</v>
      </c>
      <c r="F983" s="81"/>
      <c r="G983" s="30"/>
      <c r="H983" s="30">
        <f t="shared" si="770"/>
        <v>0</v>
      </c>
      <c r="I983" s="36">
        <f t="shared" si="771"/>
        <v>0</v>
      </c>
      <c r="J983" s="30"/>
      <c r="K983" s="38">
        <f t="shared" si="772"/>
        <v>5.6879999999999997</v>
      </c>
      <c r="L983" s="33">
        <f t="shared" si="773"/>
        <v>0</v>
      </c>
      <c r="N983" s="81"/>
      <c r="O983" s="30"/>
      <c r="P983" s="31"/>
      <c r="Q983" s="33">
        <f t="shared" si="780"/>
        <v>0</v>
      </c>
      <c r="R983" s="81"/>
      <c r="S983" s="30"/>
      <c r="T983" s="30">
        <f t="shared" si="775"/>
        <v>0</v>
      </c>
      <c r="U983" s="36">
        <f t="shared" si="776"/>
        <v>0</v>
      </c>
      <c r="V983" s="30"/>
      <c r="W983" s="38">
        <f t="shared" si="777"/>
        <v>5.6879999999999997</v>
      </c>
      <c r="X983" s="33">
        <f t="shared" si="778"/>
        <v>0</v>
      </c>
    </row>
    <row r="984" spans="1:24" ht="15.75" x14ac:dyDescent="0.25">
      <c r="A984" s="312"/>
      <c r="B984" s="220"/>
      <c r="C984" s="70"/>
      <c r="D984" s="71"/>
      <c r="E984" s="33">
        <f t="shared" si="779"/>
        <v>0</v>
      </c>
      <c r="F984" s="88"/>
      <c r="G984" s="52"/>
      <c r="H984" s="30">
        <f t="shared" si="770"/>
        <v>0</v>
      </c>
      <c r="I984" s="36">
        <f t="shared" si="771"/>
        <v>0</v>
      </c>
      <c r="J984" s="30"/>
      <c r="K984" s="38">
        <f t="shared" si="772"/>
        <v>5.6879999999999997</v>
      </c>
      <c r="L984" s="33">
        <f t="shared" si="773"/>
        <v>0</v>
      </c>
      <c r="N984" s="69"/>
      <c r="O984" s="70"/>
      <c r="P984" s="71"/>
      <c r="Q984" s="33">
        <f t="shared" si="780"/>
        <v>0</v>
      </c>
      <c r="R984" s="88"/>
      <c r="S984" s="52"/>
      <c r="T984" s="30">
        <f t="shared" si="775"/>
        <v>0</v>
      </c>
      <c r="U984" s="36">
        <f t="shared" si="776"/>
        <v>0</v>
      </c>
      <c r="V984" s="30"/>
      <c r="W984" s="38">
        <f t="shared" si="777"/>
        <v>5.6879999999999997</v>
      </c>
      <c r="X984" s="33">
        <f t="shared" si="778"/>
        <v>0</v>
      </c>
    </row>
    <row r="985" spans="1:24" ht="15.75" x14ac:dyDescent="0.25">
      <c r="A985" s="312"/>
      <c r="B985" s="222"/>
      <c r="C985" s="30"/>
      <c r="D985" s="31"/>
      <c r="E985" s="33">
        <f t="shared" si="779"/>
        <v>0</v>
      </c>
      <c r="F985" s="90"/>
      <c r="G985" s="30"/>
      <c r="H985" s="30">
        <f t="shared" si="770"/>
        <v>0</v>
      </c>
      <c r="I985" s="36">
        <f t="shared" si="771"/>
        <v>0</v>
      </c>
      <c r="J985" s="30"/>
      <c r="K985" s="38">
        <f t="shared" si="772"/>
        <v>5.6879999999999997</v>
      </c>
      <c r="L985" s="33">
        <f t="shared" si="773"/>
        <v>0</v>
      </c>
      <c r="N985" s="81"/>
      <c r="O985" s="30"/>
      <c r="P985" s="31"/>
      <c r="Q985" s="33">
        <f t="shared" si="780"/>
        <v>0</v>
      </c>
      <c r="R985" s="90"/>
      <c r="S985" s="30"/>
      <c r="T985" s="30">
        <f t="shared" si="775"/>
        <v>0</v>
      </c>
      <c r="U985" s="36">
        <f t="shared" si="776"/>
        <v>0</v>
      </c>
      <c r="V985" s="30"/>
      <c r="W985" s="38">
        <f t="shared" si="777"/>
        <v>5.6879999999999997</v>
      </c>
      <c r="X985" s="33">
        <f t="shared" si="778"/>
        <v>0</v>
      </c>
    </row>
    <row r="986" spans="1:24" ht="15.75" x14ac:dyDescent="0.25">
      <c r="A986" s="312"/>
      <c r="B986" s="220"/>
      <c r="C986" s="70"/>
      <c r="D986" s="71"/>
      <c r="E986" s="95">
        <f t="shared" si="779"/>
        <v>0</v>
      </c>
      <c r="F986" s="69"/>
      <c r="G986" s="70"/>
      <c r="H986" s="30">
        <f t="shared" si="770"/>
        <v>0</v>
      </c>
      <c r="I986" s="36">
        <f t="shared" si="771"/>
        <v>0</v>
      </c>
      <c r="J986" s="30"/>
      <c r="K986" s="38">
        <f t="shared" si="772"/>
        <v>5.6879999999999997</v>
      </c>
      <c r="L986" s="33">
        <f t="shared" si="773"/>
        <v>0</v>
      </c>
      <c r="N986" s="69"/>
      <c r="O986" s="70"/>
      <c r="P986" s="71"/>
      <c r="Q986" s="95">
        <f t="shared" si="780"/>
        <v>0</v>
      </c>
      <c r="R986" s="69"/>
      <c r="S986" s="70"/>
      <c r="T986" s="30">
        <f t="shared" si="775"/>
        <v>0</v>
      </c>
      <c r="U986" s="36">
        <f t="shared" si="776"/>
        <v>0</v>
      </c>
      <c r="V986" s="30"/>
      <c r="W986" s="38">
        <f t="shared" si="777"/>
        <v>5.6879999999999997</v>
      </c>
      <c r="X986" s="33">
        <f t="shared" si="778"/>
        <v>0</v>
      </c>
    </row>
    <row r="987" spans="1:24" x14ac:dyDescent="0.25">
      <c r="A987" s="312"/>
      <c r="B987" s="214" t="s">
        <v>96</v>
      </c>
      <c r="C987" s="22"/>
      <c r="D987" s="22"/>
      <c r="E987" s="23"/>
      <c r="F987" s="24"/>
      <c r="G987" s="22"/>
      <c r="H987" s="22"/>
      <c r="I987" s="22"/>
      <c r="J987" s="22"/>
      <c r="K987" s="22"/>
      <c r="L987" s="23"/>
      <c r="N987" s="194" t="s">
        <v>96</v>
      </c>
      <c r="O987" s="25"/>
      <c r="P987" s="25"/>
      <c r="Q987" s="26"/>
      <c r="R987" s="27"/>
      <c r="S987" s="25"/>
      <c r="T987" s="25"/>
      <c r="U987" s="25"/>
      <c r="V987" s="25"/>
      <c r="W987" s="25"/>
      <c r="X987" s="26"/>
    </row>
    <row r="988" spans="1:24" ht="15.75" x14ac:dyDescent="0.25">
      <c r="A988" s="312"/>
      <c r="B988" s="224" t="s">
        <v>92</v>
      </c>
      <c r="C988" s="99"/>
      <c r="D988" s="100"/>
      <c r="E988" s="101">
        <f t="shared" ref="E988:E1002" si="781">D988*C988</f>
        <v>0</v>
      </c>
      <c r="F988" s="98"/>
      <c r="G988" s="99"/>
      <c r="H988" s="30">
        <f t="shared" ref="H988:H1002" si="782">$AB$7</f>
        <v>0</v>
      </c>
      <c r="I988" s="36">
        <f t="shared" ref="I988:I1002" si="783">H988*G988</f>
        <v>0</v>
      </c>
      <c r="J988" s="30"/>
      <c r="K988" s="38">
        <f t="shared" ref="K988:K1002" si="784">$AB$8</f>
        <v>5.6879999999999997</v>
      </c>
      <c r="L988" s="33">
        <f t="shared" ref="L988:L1002" si="785">J988*K988</f>
        <v>0</v>
      </c>
      <c r="N988" s="224" t="s">
        <v>92</v>
      </c>
      <c r="O988" s="99"/>
      <c r="P988" s="100"/>
      <c r="Q988" s="101">
        <f t="shared" ref="Q988:Q1002" si="786">P988*O988</f>
        <v>0</v>
      </c>
      <c r="R988" s="224" t="s">
        <v>92</v>
      </c>
      <c r="S988" s="99"/>
      <c r="T988" s="30">
        <f t="shared" ref="T988:T1002" si="787">$AB$7</f>
        <v>0</v>
      </c>
      <c r="U988" s="36">
        <f t="shared" ref="U988:U1002" si="788">T988*S988</f>
        <v>0</v>
      </c>
      <c r="V988" s="30"/>
      <c r="W988" s="38">
        <f t="shared" ref="W988:W1002" si="789">$AB$8</f>
        <v>5.6879999999999997</v>
      </c>
      <c r="X988" s="33">
        <f t="shared" ref="X988:X1002" si="790">V988*W988</f>
        <v>0</v>
      </c>
    </row>
    <row r="989" spans="1:24" ht="15.75" x14ac:dyDescent="0.25">
      <c r="A989" s="312"/>
      <c r="B989" s="260" t="s">
        <v>164</v>
      </c>
      <c r="C989" s="30"/>
      <c r="D989" s="31"/>
      <c r="E989" s="33">
        <f t="shared" si="781"/>
        <v>0</v>
      </c>
      <c r="F989" s="79"/>
      <c r="G989" s="30"/>
      <c r="H989" s="30">
        <f t="shared" si="782"/>
        <v>0</v>
      </c>
      <c r="I989" s="36">
        <f t="shared" si="783"/>
        <v>0</v>
      </c>
      <c r="J989" s="30"/>
      <c r="K989" s="38">
        <f t="shared" si="784"/>
        <v>5.6879999999999997</v>
      </c>
      <c r="L989" s="33">
        <f t="shared" si="785"/>
        <v>0</v>
      </c>
      <c r="N989" s="228" t="s">
        <v>93</v>
      </c>
      <c r="O989" s="30"/>
      <c r="P989" s="31"/>
      <c r="Q989" s="33">
        <f t="shared" si="786"/>
        <v>0</v>
      </c>
      <c r="R989" s="228" t="s">
        <v>93</v>
      </c>
      <c r="S989" s="30"/>
      <c r="T989" s="30">
        <f t="shared" si="787"/>
        <v>0</v>
      </c>
      <c r="U989" s="36">
        <f t="shared" si="788"/>
        <v>0</v>
      </c>
      <c r="V989" s="30"/>
      <c r="W989" s="38">
        <f t="shared" si="789"/>
        <v>5.6879999999999997</v>
      </c>
      <c r="X989" s="33">
        <f t="shared" si="790"/>
        <v>0</v>
      </c>
    </row>
    <row r="990" spans="1:24" ht="15.75" x14ac:dyDescent="0.25">
      <c r="A990" s="312"/>
      <c r="B990" s="259" t="s">
        <v>165</v>
      </c>
      <c r="C990" s="30">
        <v>2</v>
      </c>
      <c r="D990" s="31">
        <v>14.22</v>
      </c>
      <c r="E990" s="33">
        <f t="shared" si="781"/>
        <v>28.44</v>
      </c>
      <c r="F990" s="262" t="s">
        <v>165</v>
      </c>
      <c r="G990" s="70"/>
      <c r="H990" s="30">
        <f t="shared" si="782"/>
        <v>0</v>
      </c>
      <c r="I990" s="36">
        <f t="shared" si="783"/>
        <v>0</v>
      </c>
      <c r="J990" s="30">
        <v>3</v>
      </c>
      <c r="K990" s="38">
        <f t="shared" si="784"/>
        <v>5.6879999999999997</v>
      </c>
      <c r="L990" s="33">
        <f t="shared" si="785"/>
        <v>17.064</v>
      </c>
      <c r="N990" s="220"/>
      <c r="O990" s="70"/>
      <c r="P990" s="71"/>
      <c r="Q990" s="33">
        <f t="shared" si="786"/>
        <v>0</v>
      </c>
      <c r="R990" s="220"/>
      <c r="S990" s="70"/>
      <c r="T990" s="30">
        <f t="shared" si="787"/>
        <v>0</v>
      </c>
      <c r="U990" s="36">
        <f t="shared" si="788"/>
        <v>0</v>
      </c>
      <c r="V990" s="30"/>
      <c r="W990" s="38">
        <f t="shared" si="789"/>
        <v>5.6879999999999997</v>
      </c>
      <c r="X990" s="33">
        <f t="shared" si="790"/>
        <v>0</v>
      </c>
    </row>
    <row r="991" spans="1:24" ht="15.75" x14ac:dyDescent="0.25">
      <c r="A991" s="312"/>
      <c r="B991" s="228" t="s">
        <v>94</v>
      </c>
      <c r="C991" s="30"/>
      <c r="D991" s="31"/>
      <c r="E991" s="33">
        <f t="shared" si="781"/>
        <v>0</v>
      </c>
      <c r="F991" s="259" t="s">
        <v>175</v>
      </c>
      <c r="G991" s="30"/>
      <c r="H991" s="30">
        <f t="shared" si="782"/>
        <v>0</v>
      </c>
      <c r="I991" s="36">
        <f t="shared" si="783"/>
        <v>0</v>
      </c>
      <c r="J991" s="30">
        <v>3</v>
      </c>
      <c r="K991" s="38">
        <f t="shared" si="784"/>
        <v>5.6879999999999997</v>
      </c>
      <c r="L991" s="33">
        <f t="shared" si="785"/>
        <v>17.064</v>
      </c>
      <c r="N991" s="228" t="s">
        <v>94</v>
      </c>
      <c r="O991" s="30"/>
      <c r="P991" s="31"/>
      <c r="Q991" s="33">
        <f t="shared" si="786"/>
        <v>0</v>
      </c>
      <c r="R991" s="228" t="s">
        <v>94</v>
      </c>
      <c r="S991" s="30"/>
      <c r="T991" s="30">
        <f t="shared" si="787"/>
        <v>0</v>
      </c>
      <c r="U991" s="36">
        <f t="shared" si="788"/>
        <v>0</v>
      </c>
      <c r="V991" s="30"/>
      <c r="W991" s="38">
        <f t="shared" si="789"/>
        <v>5.6879999999999997</v>
      </c>
      <c r="X991" s="33">
        <f t="shared" si="790"/>
        <v>0</v>
      </c>
    </row>
    <row r="992" spans="1:24" ht="15.75" x14ac:dyDescent="0.25">
      <c r="A992" s="312"/>
      <c r="B992" s="259" t="s">
        <v>175</v>
      </c>
      <c r="C992" s="52">
        <v>2</v>
      </c>
      <c r="D992" s="53">
        <v>14.22</v>
      </c>
      <c r="E992" s="33">
        <f t="shared" si="781"/>
        <v>28.44</v>
      </c>
      <c r="F992" s="102"/>
      <c r="G992" s="52"/>
      <c r="H992" s="30">
        <f t="shared" si="782"/>
        <v>0</v>
      </c>
      <c r="I992" s="36">
        <f t="shared" si="783"/>
        <v>0</v>
      </c>
      <c r="J992" s="30"/>
      <c r="K992" s="38">
        <f t="shared" si="784"/>
        <v>5.6879999999999997</v>
      </c>
      <c r="L992" s="33">
        <f t="shared" si="785"/>
        <v>0</v>
      </c>
      <c r="N992" s="102"/>
      <c r="O992" s="52"/>
      <c r="P992" s="53"/>
      <c r="Q992" s="33">
        <f t="shared" si="786"/>
        <v>0</v>
      </c>
      <c r="R992" s="102"/>
      <c r="S992" s="52"/>
      <c r="T992" s="30">
        <f t="shared" si="787"/>
        <v>0</v>
      </c>
      <c r="U992" s="36">
        <f t="shared" si="788"/>
        <v>0</v>
      </c>
      <c r="V992" s="30"/>
      <c r="W992" s="38">
        <f t="shared" si="789"/>
        <v>5.6879999999999997</v>
      </c>
      <c r="X992" s="33">
        <f t="shared" si="790"/>
        <v>0</v>
      </c>
    </row>
    <row r="993" spans="1:24" ht="15.75" x14ac:dyDescent="0.25">
      <c r="A993" s="312"/>
      <c r="B993" s="230"/>
      <c r="C993" s="104"/>
      <c r="D993" s="105"/>
      <c r="E993" s="33">
        <f t="shared" si="781"/>
        <v>0</v>
      </c>
      <c r="F993" s="103"/>
      <c r="G993" s="104"/>
      <c r="H993" s="30">
        <f t="shared" si="782"/>
        <v>0</v>
      </c>
      <c r="I993" s="36">
        <f t="shared" si="783"/>
        <v>0</v>
      </c>
      <c r="J993" s="30"/>
      <c r="K993" s="38">
        <f t="shared" si="784"/>
        <v>5.6879999999999997</v>
      </c>
      <c r="L993" s="33">
        <f t="shared" si="785"/>
        <v>0</v>
      </c>
      <c r="N993" s="103"/>
      <c r="O993" s="104"/>
      <c r="P993" s="105"/>
      <c r="Q993" s="33">
        <f t="shared" si="786"/>
        <v>0</v>
      </c>
      <c r="R993" s="103"/>
      <c r="S993" s="104"/>
      <c r="T993" s="30">
        <f t="shared" si="787"/>
        <v>0</v>
      </c>
      <c r="U993" s="36">
        <f t="shared" si="788"/>
        <v>0</v>
      </c>
      <c r="V993" s="30"/>
      <c r="W993" s="38">
        <f t="shared" si="789"/>
        <v>5.6879999999999997</v>
      </c>
      <c r="X993" s="33">
        <f t="shared" si="790"/>
        <v>0</v>
      </c>
    </row>
    <row r="994" spans="1:24" ht="15.75" x14ac:dyDescent="0.25">
      <c r="A994" s="312"/>
      <c r="B994" s="220"/>
      <c r="C994" s="70"/>
      <c r="D994" s="71"/>
      <c r="E994" s="33">
        <f t="shared" si="781"/>
        <v>0</v>
      </c>
      <c r="F994" s="69"/>
      <c r="G994" s="70"/>
      <c r="H994" s="30">
        <f t="shared" si="782"/>
        <v>0</v>
      </c>
      <c r="I994" s="36">
        <f t="shared" si="783"/>
        <v>0</v>
      </c>
      <c r="J994" s="30"/>
      <c r="K994" s="38">
        <f t="shared" si="784"/>
        <v>5.6879999999999997</v>
      </c>
      <c r="L994" s="33">
        <f t="shared" si="785"/>
        <v>0</v>
      </c>
      <c r="N994" s="69"/>
      <c r="O994" s="70"/>
      <c r="P994" s="71"/>
      <c r="Q994" s="33">
        <f t="shared" si="786"/>
        <v>0</v>
      </c>
      <c r="R994" s="69"/>
      <c r="S994" s="70"/>
      <c r="T994" s="30">
        <f t="shared" si="787"/>
        <v>0</v>
      </c>
      <c r="U994" s="36">
        <f t="shared" si="788"/>
        <v>0</v>
      </c>
      <c r="V994" s="30"/>
      <c r="W994" s="38">
        <f t="shared" si="789"/>
        <v>5.6879999999999997</v>
      </c>
      <c r="X994" s="33">
        <f t="shared" si="790"/>
        <v>0</v>
      </c>
    </row>
    <row r="995" spans="1:24" ht="15.75" x14ac:dyDescent="0.25">
      <c r="A995" s="312"/>
      <c r="B995" s="230"/>
      <c r="C995" s="104"/>
      <c r="D995" s="105"/>
      <c r="E995" s="33">
        <f t="shared" si="781"/>
        <v>0</v>
      </c>
      <c r="F995" s="103"/>
      <c r="G995" s="104"/>
      <c r="H995" s="30">
        <f t="shared" si="782"/>
        <v>0</v>
      </c>
      <c r="I995" s="36">
        <f t="shared" si="783"/>
        <v>0</v>
      </c>
      <c r="J995" s="30"/>
      <c r="K995" s="38">
        <f t="shared" si="784"/>
        <v>5.6879999999999997</v>
      </c>
      <c r="L995" s="33">
        <f t="shared" si="785"/>
        <v>0</v>
      </c>
      <c r="N995" s="103"/>
      <c r="O995" s="104"/>
      <c r="P995" s="105"/>
      <c r="Q995" s="33">
        <f t="shared" si="786"/>
        <v>0</v>
      </c>
      <c r="R995" s="103"/>
      <c r="S995" s="104"/>
      <c r="T995" s="30">
        <f t="shared" si="787"/>
        <v>0</v>
      </c>
      <c r="U995" s="36">
        <f t="shared" si="788"/>
        <v>0</v>
      </c>
      <c r="V995" s="30"/>
      <c r="W995" s="38">
        <f t="shared" si="789"/>
        <v>5.6879999999999997</v>
      </c>
      <c r="X995" s="33">
        <f t="shared" si="790"/>
        <v>0</v>
      </c>
    </row>
    <row r="996" spans="1:24" ht="15.75" x14ac:dyDescent="0.25">
      <c r="A996" s="312"/>
      <c r="B996" s="220"/>
      <c r="C996" s="70"/>
      <c r="D996" s="71"/>
      <c r="E996" s="33">
        <f t="shared" si="781"/>
        <v>0</v>
      </c>
      <c r="F996" s="69"/>
      <c r="G996" s="70"/>
      <c r="H996" s="30">
        <f t="shared" si="782"/>
        <v>0</v>
      </c>
      <c r="I996" s="36">
        <f t="shared" si="783"/>
        <v>0</v>
      </c>
      <c r="J996" s="30"/>
      <c r="K996" s="38">
        <f t="shared" si="784"/>
        <v>5.6879999999999997</v>
      </c>
      <c r="L996" s="33">
        <f t="shared" si="785"/>
        <v>0</v>
      </c>
      <c r="N996" s="69"/>
      <c r="O996" s="70"/>
      <c r="P996" s="71"/>
      <c r="Q996" s="33">
        <f t="shared" si="786"/>
        <v>0</v>
      </c>
      <c r="R996" s="69"/>
      <c r="S996" s="70"/>
      <c r="T996" s="30">
        <f t="shared" si="787"/>
        <v>0</v>
      </c>
      <c r="U996" s="36">
        <f t="shared" si="788"/>
        <v>0</v>
      </c>
      <c r="V996" s="30"/>
      <c r="W996" s="38">
        <f t="shared" si="789"/>
        <v>5.6879999999999997</v>
      </c>
      <c r="X996" s="33">
        <f t="shared" si="790"/>
        <v>0</v>
      </c>
    </row>
    <row r="997" spans="1:24" ht="15.75" x14ac:dyDescent="0.25">
      <c r="A997" s="312"/>
      <c r="B997" s="230"/>
      <c r="C997" s="104"/>
      <c r="D997" s="105"/>
      <c r="E997" s="33">
        <f t="shared" si="781"/>
        <v>0</v>
      </c>
      <c r="F997" s="103"/>
      <c r="G997" s="104"/>
      <c r="H997" s="30">
        <f t="shared" si="782"/>
        <v>0</v>
      </c>
      <c r="I997" s="36">
        <f t="shared" si="783"/>
        <v>0</v>
      </c>
      <c r="J997" s="30"/>
      <c r="K997" s="38">
        <f t="shared" si="784"/>
        <v>5.6879999999999997</v>
      </c>
      <c r="L997" s="33">
        <f t="shared" si="785"/>
        <v>0</v>
      </c>
      <c r="N997" s="103"/>
      <c r="O997" s="104"/>
      <c r="P997" s="105"/>
      <c r="Q997" s="33">
        <f t="shared" si="786"/>
        <v>0</v>
      </c>
      <c r="R997" s="103"/>
      <c r="S997" s="104"/>
      <c r="T997" s="30">
        <f t="shared" si="787"/>
        <v>0</v>
      </c>
      <c r="U997" s="36">
        <f t="shared" si="788"/>
        <v>0</v>
      </c>
      <c r="V997" s="30"/>
      <c r="W997" s="38">
        <f t="shared" si="789"/>
        <v>5.6879999999999997</v>
      </c>
      <c r="X997" s="33">
        <f t="shared" si="790"/>
        <v>0</v>
      </c>
    </row>
    <row r="998" spans="1:24" ht="15.75" x14ac:dyDescent="0.25">
      <c r="A998" s="312"/>
      <c r="B998" s="220"/>
      <c r="C998" s="70"/>
      <c r="D998" s="71"/>
      <c r="E998" s="33">
        <f t="shared" si="781"/>
        <v>0</v>
      </c>
      <c r="F998" s="69"/>
      <c r="G998" s="70"/>
      <c r="H998" s="30">
        <f t="shared" si="782"/>
        <v>0</v>
      </c>
      <c r="I998" s="36">
        <f t="shared" si="783"/>
        <v>0</v>
      </c>
      <c r="J998" s="30"/>
      <c r="K998" s="38">
        <f t="shared" si="784"/>
        <v>5.6879999999999997</v>
      </c>
      <c r="L998" s="33">
        <f t="shared" si="785"/>
        <v>0</v>
      </c>
      <c r="N998" s="69"/>
      <c r="O998" s="70"/>
      <c r="P998" s="71"/>
      <c r="Q998" s="33">
        <f t="shared" si="786"/>
        <v>0</v>
      </c>
      <c r="R998" s="69"/>
      <c r="S998" s="70"/>
      <c r="T998" s="30">
        <f t="shared" si="787"/>
        <v>0</v>
      </c>
      <c r="U998" s="36">
        <f t="shared" si="788"/>
        <v>0</v>
      </c>
      <c r="V998" s="30"/>
      <c r="W998" s="38">
        <f t="shared" si="789"/>
        <v>5.6879999999999997</v>
      </c>
      <c r="X998" s="33">
        <f t="shared" si="790"/>
        <v>0</v>
      </c>
    </row>
    <row r="999" spans="1:24" ht="15.75" x14ac:dyDescent="0.25">
      <c r="A999" s="312"/>
      <c r="B999" s="230"/>
      <c r="C999" s="104"/>
      <c r="D999" s="105"/>
      <c r="E999" s="33">
        <f t="shared" si="781"/>
        <v>0</v>
      </c>
      <c r="F999" s="103"/>
      <c r="G999" s="104"/>
      <c r="H999" s="30">
        <f t="shared" si="782"/>
        <v>0</v>
      </c>
      <c r="I999" s="36">
        <f t="shared" si="783"/>
        <v>0</v>
      </c>
      <c r="J999" s="30"/>
      <c r="K999" s="38">
        <f t="shared" si="784"/>
        <v>5.6879999999999997</v>
      </c>
      <c r="L999" s="33">
        <f t="shared" si="785"/>
        <v>0</v>
      </c>
      <c r="N999" s="103"/>
      <c r="O999" s="104"/>
      <c r="P999" s="105"/>
      <c r="Q999" s="33">
        <f t="shared" si="786"/>
        <v>0</v>
      </c>
      <c r="R999" s="103"/>
      <c r="S999" s="104"/>
      <c r="T999" s="30">
        <f t="shared" si="787"/>
        <v>0</v>
      </c>
      <c r="U999" s="36">
        <f t="shared" si="788"/>
        <v>0</v>
      </c>
      <c r="V999" s="30"/>
      <c r="W999" s="38">
        <f t="shared" si="789"/>
        <v>5.6879999999999997</v>
      </c>
      <c r="X999" s="33">
        <f t="shared" si="790"/>
        <v>0</v>
      </c>
    </row>
    <row r="1000" spans="1:24" ht="15.75" x14ac:dyDescent="0.25">
      <c r="A1000" s="312"/>
      <c r="B1000" s="220"/>
      <c r="C1000" s="70"/>
      <c r="D1000" s="71"/>
      <c r="E1000" s="33">
        <f t="shared" si="781"/>
        <v>0</v>
      </c>
      <c r="F1000" s="69"/>
      <c r="G1000" s="70"/>
      <c r="H1000" s="30">
        <f t="shared" si="782"/>
        <v>0</v>
      </c>
      <c r="I1000" s="36">
        <f t="shared" si="783"/>
        <v>0</v>
      </c>
      <c r="J1000" s="30"/>
      <c r="K1000" s="38">
        <f t="shared" si="784"/>
        <v>5.6879999999999997</v>
      </c>
      <c r="L1000" s="33">
        <f t="shared" si="785"/>
        <v>0</v>
      </c>
      <c r="N1000" s="69"/>
      <c r="O1000" s="70"/>
      <c r="P1000" s="71"/>
      <c r="Q1000" s="33">
        <f t="shared" si="786"/>
        <v>0</v>
      </c>
      <c r="R1000" s="69"/>
      <c r="S1000" s="70"/>
      <c r="T1000" s="30">
        <f t="shared" si="787"/>
        <v>0</v>
      </c>
      <c r="U1000" s="36">
        <f t="shared" si="788"/>
        <v>0</v>
      </c>
      <c r="V1000" s="30"/>
      <c r="W1000" s="38">
        <f t="shared" si="789"/>
        <v>5.6879999999999997</v>
      </c>
      <c r="X1000" s="33">
        <f t="shared" si="790"/>
        <v>0</v>
      </c>
    </row>
    <row r="1001" spans="1:24" ht="15.75" x14ac:dyDescent="0.25">
      <c r="A1001" s="312"/>
      <c r="B1001" s="230"/>
      <c r="C1001" s="104"/>
      <c r="D1001" s="105"/>
      <c r="E1001" s="33">
        <f t="shared" si="781"/>
        <v>0</v>
      </c>
      <c r="F1001" s="103"/>
      <c r="G1001" s="104"/>
      <c r="H1001" s="30">
        <f t="shared" si="782"/>
        <v>0</v>
      </c>
      <c r="I1001" s="36">
        <f t="shared" si="783"/>
        <v>0</v>
      </c>
      <c r="J1001" s="30"/>
      <c r="K1001" s="38">
        <f t="shared" si="784"/>
        <v>5.6879999999999997</v>
      </c>
      <c r="L1001" s="33">
        <f t="shared" si="785"/>
        <v>0</v>
      </c>
      <c r="N1001" s="103"/>
      <c r="O1001" s="104"/>
      <c r="P1001" s="105"/>
      <c r="Q1001" s="33">
        <f t="shared" si="786"/>
        <v>0</v>
      </c>
      <c r="R1001" s="103"/>
      <c r="S1001" s="104"/>
      <c r="T1001" s="30">
        <f t="shared" si="787"/>
        <v>0</v>
      </c>
      <c r="U1001" s="36">
        <f t="shared" si="788"/>
        <v>0</v>
      </c>
      <c r="V1001" s="30"/>
      <c r="W1001" s="38">
        <f t="shared" si="789"/>
        <v>5.6879999999999997</v>
      </c>
      <c r="X1001" s="33">
        <f t="shared" si="790"/>
        <v>0</v>
      </c>
    </row>
    <row r="1002" spans="1:24" ht="15.75" x14ac:dyDescent="0.25">
      <c r="A1002" s="312"/>
      <c r="B1002" s="220"/>
      <c r="C1002" s="70"/>
      <c r="D1002" s="71"/>
      <c r="E1002" s="95">
        <f t="shared" si="781"/>
        <v>0</v>
      </c>
      <c r="F1002" s="69"/>
      <c r="G1002" s="70"/>
      <c r="H1002" s="30">
        <f t="shared" si="782"/>
        <v>0</v>
      </c>
      <c r="I1002" s="36">
        <f t="shared" si="783"/>
        <v>0</v>
      </c>
      <c r="J1002" s="30"/>
      <c r="K1002" s="38">
        <f t="shared" si="784"/>
        <v>5.6879999999999997</v>
      </c>
      <c r="L1002" s="33">
        <f t="shared" si="785"/>
        <v>0</v>
      </c>
      <c r="N1002" s="69"/>
      <c r="O1002" s="70"/>
      <c r="P1002" s="71"/>
      <c r="Q1002" s="95">
        <f t="shared" si="786"/>
        <v>0</v>
      </c>
      <c r="R1002" s="69"/>
      <c r="S1002" s="70"/>
      <c r="T1002" s="30">
        <f t="shared" si="787"/>
        <v>0</v>
      </c>
      <c r="U1002" s="36">
        <f t="shared" si="788"/>
        <v>0</v>
      </c>
      <c r="V1002" s="30"/>
      <c r="W1002" s="38">
        <f t="shared" si="789"/>
        <v>5.6879999999999997</v>
      </c>
      <c r="X1002" s="33">
        <f t="shared" si="790"/>
        <v>0</v>
      </c>
    </row>
    <row r="1003" spans="1:24" x14ac:dyDescent="0.25">
      <c r="A1003" s="312"/>
      <c r="B1003" s="214" t="s">
        <v>97</v>
      </c>
      <c r="C1003" s="22"/>
      <c r="D1003" s="22"/>
      <c r="E1003" s="23"/>
      <c r="F1003" s="24"/>
      <c r="G1003" s="22"/>
      <c r="H1003" s="22"/>
      <c r="I1003" s="22"/>
      <c r="J1003" s="22"/>
      <c r="K1003" s="22"/>
      <c r="L1003" s="23"/>
      <c r="N1003" s="194" t="s">
        <v>97</v>
      </c>
      <c r="O1003" s="25"/>
      <c r="P1003" s="25"/>
      <c r="Q1003" s="26"/>
      <c r="R1003" s="27"/>
      <c r="S1003" s="25"/>
      <c r="T1003" s="25"/>
      <c r="U1003" s="25"/>
      <c r="V1003" s="25"/>
      <c r="W1003" s="25"/>
      <c r="X1003" s="26"/>
    </row>
    <row r="1004" spans="1:24" ht="15.75" x14ac:dyDescent="0.25">
      <c r="A1004" s="312"/>
      <c r="B1004" s="267" t="s">
        <v>178</v>
      </c>
      <c r="C1004" s="107">
        <f>Production_Revenue!K55</f>
        <v>880</v>
      </c>
      <c r="D1004" s="108">
        <v>0.01</v>
      </c>
      <c r="E1004" s="101">
        <f t="shared" ref="E1004:E1006" si="791">D1004*C1004</f>
        <v>8.8000000000000007</v>
      </c>
      <c r="F1004" s="109" t="s">
        <v>51</v>
      </c>
      <c r="G1004" s="107"/>
      <c r="H1004" s="30">
        <f t="shared" ref="H1004:H1006" si="792">$AB$7</f>
        <v>0</v>
      </c>
      <c r="I1004" s="36">
        <f t="shared" ref="I1004:I1006" si="793">H1004*G1004</f>
        <v>0</v>
      </c>
      <c r="J1004" s="30"/>
      <c r="K1004" s="38">
        <f t="shared" ref="K1004:K1006" si="794">$AB$8</f>
        <v>5.6879999999999997</v>
      </c>
      <c r="L1004" s="33">
        <f t="shared" ref="L1004:L1006" si="795">J1004*K1004</f>
        <v>0</v>
      </c>
      <c r="N1004" s="231" t="s">
        <v>98</v>
      </c>
      <c r="O1004" s="107">
        <f>Production_Revenue!K56</f>
        <v>880</v>
      </c>
      <c r="P1004" s="108">
        <v>0.01</v>
      </c>
      <c r="Q1004" s="101">
        <f t="shared" ref="Q1004:Q1006" si="796">P1004*O1004</f>
        <v>8.8000000000000007</v>
      </c>
      <c r="R1004" s="231" t="s">
        <v>98</v>
      </c>
      <c r="S1004" s="107"/>
      <c r="T1004" s="30">
        <f t="shared" ref="T1004:T1006" si="797">$AB$7</f>
        <v>0</v>
      </c>
      <c r="U1004" s="36">
        <f t="shared" ref="U1004:U1006" si="798">T1004*S1004</f>
        <v>0</v>
      </c>
      <c r="V1004" s="30"/>
      <c r="W1004" s="38">
        <f t="shared" ref="W1004:W1006" si="799">$AB$8</f>
        <v>5.6879999999999997</v>
      </c>
      <c r="X1004" s="33">
        <f t="shared" ref="X1004:X1006" si="800">V1004*W1004</f>
        <v>0</v>
      </c>
    </row>
    <row r="1005" spans="1:24" ht="15.75" x14ac:dyDescent="0.25">
      <c r="A1005" s="312"/>
      <c r="B1005" s="232" t="s">
        <v>99</v>
      </c>
      <c r="C1005" s="70"/>
      <c r="D1005" s="71"/>
      <c r="E1005" s="33">
        <f t="shared" si="791"/>
        <v>0</v>
      </c>
      <c r="F1005" s="69"/>
      <c r="G1005" s="70"/>
      <c r="H1005" s="30">
        <f t="shared" si="792"/>
        <v>0</v>
      </c>
      <c r="I1005" s="36">
        <f t="shared" si="793"/>
        <v>0</v>
      </c>
      <c r="J1005" s="30"/>
      <c r="K1005" s="38">
        <f t="shared" si="794"/>
        <v>5.6879999999999997</v>
      </c>
      <c r="L1005" s="33">
        <f t="shared" si="795"/>
        <v>0</v>
      </c>
      <c r="N1005" s="232" t="s">
        <v>99</v>
      </c>
      <c r="O1005" s="70"/>
      <c r="P1005" s="71"/>
      <c r="Q1005" s="33">
        <f t="shared" si="796"/>
        <v>0</v>
      </c>
      <c r="R1005" s="232" t="s">
        <v>99</v>
      </c>
      <c r="S1005" s="70"/>
      <c r="T1005" s="30">
        <f t="shared" si="797"/>
        <v>0</v>
      </c>
      <c r="U1005" s="36">
        <f t="shared" si="798"/>
        <v>0</v>
      </c>
      <c r="V1005" s="30"/>
      <c r="W1005" s="38">
        <f t="shared" si="799"/>
        <v>5.6879999999999997</v>
      </c>
      <c r="X1005" s="33">
        <f t="shared" si="800"/>
        <v>0</v>
      </c>
    </row>
    <row r="1006" spans="1:24" ht="30" x14ac:dyDescent="0.25">
      <c r="A1006" s="312"/>
      <c r="B1006" s="233" t="s">
        <v>100</v>
      </c>
      <c r="C1006" s="104"/>
      <c r="D1006" s="105"/>
      <c r="E1006" s="33">
        <f t="shared" si="791"/>
        <v>0</v>
      </c>
      <c r="F1006" s="110" t="s">
        <v>52</v>
      </c>
      <c r="G1006" s="52"/>
      <c r="H1006" s="30">
        <f t="shared" si="792"/>
        <v>0</v>
      </c>
      <c r="I1006" s="36">
        <f t="shared" si="793"/>
        <v>0</v>
      </c>
      <c r="J1006" s="30"/>
      <c r="K1006" s="38">
        <f t="shared" si="794"/>
        <v>5.6879999999999997</v>
      </c>
      <c r="L1006" s="33">
        <f t="shared" si="795"/>
        <v>0</v>
      </c>
      <c r="N1006" s="233" t="s">
        <v>100</v>
      </c>
      <c r="O1006" s="104"/>
      <c r="P1006" s="105"/>
      <c r="Q1006" s="33">
        <f t="shared" si="796"/>
        <v>0</v>
      </c>
      <c r="R1006" s="233" t="s">
        <v>100</v>
      </c>
      <c r="S1006" s="52"/>
      <c r="T1006" s="30">
        <f t="shared" si="797"/>
        <v>0</v>
      </c>
      <c r="U1006" s="36">
        <f t="shared" si="798"/>
        <v>0</v>
      </c>
      <c r="V1006" s="30"/>
      <c r="W1006" s="38">
        <f t="shared" si="799"/>
        <v>5.6879999999999997</v>
      </c>
      <c r="X1006" s="33">
        <f t="shared" si="800"/>
        <v>0</v>
      </c>
    </row>
    <row r="1007" spans="1:24" ht="15.75" thickBot="1" x14ac:dyDescent="0.3">
      <c r="A1007" s="312"/>
      <c r="B1007" s="111" t="s">
        <v>41</v>
      </c>
      <c r="C1007" s="112"/>
      <c r="D1007" s="112"/>
      <c r="E1007" s="114">
        <f>SUM(E971:E986,E988:E1002,E1004:E1006)</f>
        <v>65.680000000000007</v>
      </c>
      <c r="F1007" s="116" t="s">
        <v>41</v>
      </c>
      <c r="G1007" s="112">
        <f>SUM(G971:G1006)</f>
        <v>0</v>
      </c>
      <c r="H1007" s="112"/>
      <c r="I1007" s="114">
        <f>SUM(I971:I986,I988:I1002,I1004:I1006)</f>
        <v>0</v>
      </c>
      <c r="J1007" s="112">
        <f>SUM(J971:J1006)</f>
        <v>6</v>
      </c>
      <c r="K1007" s="118"/>
      <c r="L1007" s="114">
        <f>SUM(L971:L986,L988:L1002,L1004:L1006)</f>
        <v>34.128</v>
      </c>
      <c r="N1007" s="119" t="s">
        <v>41</v>
      </c>
      <c r="O1007" s="120"/>
      <c r="P1007" s="120"/>
      <c r="Q1007" s="121">
        <f>SUM(Q971:Q986,Q988:Q1002,Q1004:Q1006)</f>
        <v>8.8000000000000007</v>
      </c>
      <c r="R1007" s="122" t="s">
        <v>41</v>
      </c>
      <c r="S1007" s="120">
        <f>SUM(S971:S1006)</f>
        <v>0</v>
      </c>
      <c r="T1007" s="120"/>
      <c r="U1007" s="121">
        <f>SUM(U971:U986,U988:U1002,U1004:U1006)</f>
        <v>0</v>
      </c>
      <c r="V1007" s="120">
        <f>SUM(V971:V1006)</f>
        <v>0</v>
      </c>
      <c r="W1007" s="123"/>
      <c r="X1007" s="121">
        <f>SUM(X971:X986,X988:X1002,X1004:X1006)</f>
        <v>0</v>
      </c>
    </row>
    <row r="1008" spans="1:24" x14ac:dyDescent="0.25">
      <c r="A1008" s="313"/>
      <c r="B1008" s="125"/>
      <c r="C1008" s="125"/>
      <c r="D1008" s="125"/>
      <c r="E1008" s="125"/>
      <c r="F1008" s="125"/>
      <c r="G1008" s="125"/>
      <c r="H1008" s="125"/>
      <c r="I1008" s="125"/>
      <c r="J1008" s="125"/>
      <c r="K1008" s="125"/>
      <c r="L1008" s="125"/>
      <c r="N1008" s="85"/>
      <c r="O1008" s="85"/>
      <c r="P1008" s="85"/>
      <c r="Q1008" s="85"/>
      <c r="R1008" s="85"/>
      <c r="S1008" s="85"/>
      <c r="T1008" s="85"/>
      <c r="U1008" s="85"/>
      <c r="V1008" s="85"/>
      <c r="W1008" s="85"/>
      <c r="X1008" s="85"/>
    </row>
    <row r="1009" spans="1:24" ht="15.75" thickBot="1" x14ac:dyDescent="0.3"/>
    <row r="1010" spans="1:24" ht="15" customHeight="1" x14ac:dyDescent="0.25">
      <c r="A1010" s="311" t="s">
        <v>149</v>
      </c>
      <c r="B1010" s="314" t="s">
        <v>123</v>
      </c>
      <c r="C1010" s="316" t="s">
        <v>157</v>
      </c>
      <c r="D1010" s="317"/>
      <c r="E1010" s="318"/>
      <c r="F1010" s="319" t="s">
        <v>124</v>
      </c>
      <c r="G1010" s="324" t="s">
        <v>20</v>
      </c>
      <c r="H1010" s="322"/>
      <c r="I1010" s="322"/>
      <c r="J1010" s="322"/>
      <c r="K1010" s="322"/>
      <c r="L1010" s="323"/>
      <c r="N1010" s="325" t="s">
        <v>123</v>
      </c>
      <c r="O1010" s="327" t="s">
        <v>19</v>
      </c>
      <c r="P1010" s="322"/>
      <c r="Q1010" s="323"/>
      <c r="R1010" s="325" t="s">
        <v>124</v>
      </c>
      <c r="S1010" s="321" t="s">
        <v>20</v>
      </c>
      <c r="T1010" s="322"/>
      <c r="U1010" s="322"/>
      <c r="V1010" s="322"/>
      <c r="W1010" s="322"/>
      <c r="X1010" s="323"/>
    </row>
    <row r="1011" spans="1:24" ht="30" x14ac:dyDescent="0.25">
      <c r="A1011" s="312"/>
      <c r="B1011" s="315"/>
      <c r="C1011" s="212" t="s">
        <v>23</v>
      </c>
      <c r="D1011" s="254" t="s">
        <v>155</v>
      </c>
      <c r="E1011" s="213" t="s">
        <v>24</v>
      </c>
      <c r="F1011" s="320"/>
      <c r="G1011" s="239" t="s">
        <v>156</v>
      </c>
      <c r="H1011" s="239" t="s">
        <v>102</v>
      </c>
      <c r="I1011" s="239" t="s">
        <v>103</v>
      </c>
      <c r="J1011" s="13" t="s">
        <v>27</v>
      </c>
      <c r="K1011" s="16" t="s">
        <v>28</v>
      </c>
      <c r="L1011" s="240" t="s">
        <v>104</v>
      </c>
      <c r="N1011" s="326"/>
      <c r="O1011" s="17" t="s">
        <v>23</v>
      </c>
      <c r="P1011" s="239" t="s">
        <v>155</v>
      </c>
      <c r="Q1011" s="19" t="s">
        <v>24</v>
      </c>
      <c r="R1011" s="326"/>
      <c r="S1011" s="239" t="s">
        <v>156</v>
      </c>
      <c r="T1011" s="17" t="s">
        <v>26</v>
      </c>
      <c r="U1011" s="239" t="s">
        <v>103</v>
      </c>
      <c r="V1011" s="13" t="s">
        <v>27</v>
      </c>
      <c r="W1011" s="16" t="s">
        <v>28</v>
      </c>
      <c r="X1011" s="240" t="s">
        <v>104</v>
      </c>
    </row>
    <row r="1012" spans="1:24" x14ac:dyDescent="0.25">
      <c r="A1012" s="312"/>
      <c r="B1012" s="214" t="s">
        <v>95</v>
      </c>
      <c r="C1012" s="22"/>
      <c r="D1012" s="22"/>
      <c r="E1012" s="23"/>
      <c r="F1012" s="24"/>
      <c r="G1012" s="22"/>
      <c r="H1012" s="22"/>
      <c r="I1012" s="22"/>
      <c r="J1012" s="22"/>
      <c r="K1012" s="22"/>
      <c r="L1012" s="23"/>
      <c r="N1012" s="194" t="s">
        <v>95</v>
      </c>
      <c r="O1012" s="25"/>
      <c r="P1012" s="25"/>
      <c r="Q1012" s="26"/>
      <c r="R1012" s="27"/>
      <c r="S1012" s="25"/>
      <c r="T1012" s="25"/>
      <c r="U1012" s="25"/>
      <c r="V1012" s="25"/>
      <c r="W1012" s="25"/>
      <c r="X1012" s="26"/>
    </row>
    <row r="1013" spans="1:24" ht="15.75" x14ac:dyDescent="0.25">
      <c r="A1013" s="312"/>
      <c r="B1013" s="228" t="s">
        <v>93</v>
      </c>
      <c r="C1013" s="30"/>
      <c r="D1013" s="31"/>
      <c r="E1013" s="33">
        <f t="shared" ref="E1013:E1017" si="801">D1013*C1013</f>
        <v>0</v>
      </c>
      <c r="F1013" s="34" t="s">
        <v>55</v>
      </c>
      <c r="G1013" s="30"/>
      <c r="H1013" s="30">
        <f t="shared" ref="H1013:H1028" si="802">$AB$7</f>
        <v>0</v>
      </c>
      <c r="I1013" s="36">
        <f t="shared" ref="I1013:I1028" si="803">H1013*G1013</f>
        <v>0</v>
      </c>
      <c r="J1013" s="30"/>
      <c r="K1013" s="38">
        <f t="shared" ref="K1013:K1028" si="804">$AB$8</f>
        <v>5.6879999999999997</v>
      </c>
      <c r="L1013" s="33">
        <f t="shared" ref="L1013:L1028" si="805">J1013*K1013</f>
        <v>0</v>
      </c>
      <c r="N1013" s="228" t="s">
        <v>93</v>
      </c>
      <c r="O1013" s="30"/>
      <c r="P1013" s="31"/>
      <c r="Q1013" s="33">
        <f t="shared" ref="Q1013:Q1017" si="806">P1013*O1013</f>
        <v>0</v>
      </c>
      <c r="R1013" s="228" t="s">
        <v>93</v>
      </c>
      <c r="S1013" s="30"/>
      <c r="T1013" s="30">
        <f t="shared" ref="T1013:T1028" si="807">$AB$7</f>
        <v>0</v>
      </c>
      <c r="U1013" s="36">
        <f t="shared" ref="U1013:U1028" si="808">T1013*S1013</f>
        <v>0</v>
      </c>
      <c r="V1013" s="30"/>
      <c r="W1013" s="38">
        <f t="shared" ref="W1013:W1028" si="809">$AB$8</f>
        <v>5.6879999999999997</v>
      </c>
      <c r="X1013" s="33">
        <f t="shared" ref="X1013:X1028" si="810">V1013*W1013</f>
        <v>0</v>
      </c>
    </row>
    <row r="1014" spans="1:24" ht="15.75" x14ac:dyDescent="0.25">
      <c r="A1014" s="312"/>
      <c r="B1014" s="218" t="s">
        <v>42</v>
      </c>
      <c r="C1014" s="52"/>
      <c r="D1014" s="53"/>
      <c r="E1014" s="33">
        <f t="shared" si="801"/>
        <v>0</v>
      </c>
      <c r="F1014" s="54"/>
      <c r="G1014" s="52"/>
      <c r="H1014" s="30">
        <f t="shared" si="802"/>
        <v>0</v>
      </c>
      <c r="I1014" s="36">
        <f t="shared" si="803"/>
        <v>0</v>
      </c>
      <c r="J1014" s="30"/>
      <c r="K1014" s="38">
        <f t="shared" si="804"/>
        <v>5.6879999999999997</v>
      </c>
      <c r="L1014" s="33">
        <f t="shared" si="805"/>
        <v>0</v>
      </c>
      <c r="N1014" s="218" t="s">
        <v>42</v>
      </c>
      <c r="O1014" s="52"/>
      <c r="P1014" s="53"/>
      <c r="Q1014" s="33">
        <f t="shared" si="806"/>
        <v>0</v>
      </c>
      <c r="R1014" s="218" t="s">
        <v>42</v>
      </c>
      <c r="S1014" s="52"/>
      <c r="T1014" s="30">
        <f t="shared" si="807"/>
        <v>0</v>
      </c>
      <c r="U1014" s="36">
        <f t="shared" si="808"/>
        <v>0</v>
      </c>
      <c r="V1014" s="30"/>
      <c r="W1014" s="38">
        <f t="shared" si="809"/>
        <v>5.6879999999999997</v>
      </c>
      <c r="X1014" s="33">
        <f t="shared" si="810"/>
        <v>0</v>
      </c>
    </row>
    <row r="1015" spans="1:24" ht="15.75" x14ac:dyDescent="0.25">
      <c r="A1015" s="312"/>
      <c r="B1015" s="219" t="s">
        <v>44</v>
      </c>
      <c r="C1015" s="30"/>
      <c r="D1015" s="31"/>
      <c r="E1015" s="33">
        <f t="shared" si="801"/>
        <v>0</v>
      </c>
      <c r="F1015" s="34"/>
      <c r="G1015" s="30"/>
      <c r="H1015" s="30">
        <f t="shared" si="802"/>
        <v>0</v>
      </c>
      <c r="I1015" s="36">
        <f t="shared" si="803"/>
        <v>0</v>
      </c>
      <c r="J1015" s="30"/>
      <c r="K1015" s="38">
        <f t="shared" si="804"/>
        <v>5.6879999999999997</v>
      </c>
      <c r="L1015" s="33">
        <f t="shared" si="805"/>
        <v>0</v>
      </c>
      <c r="N1015" s="219" t="s">
        <v>44</v>
      </c>
      <c r="O1015" s="30"/>
      <c r="P1015" s="31"/>
      <c r="Q1015" s="33">
        <f t="shared" si="806"/>
        <v>0</v>
      </c>
      <c r="R1015" s="219" t="s">
        <v>44</v>
      </c>
      <c r="S1015" s="30"/>
      <c r="T1015" s="30">
        <f t="shared" si="807"/>
        <v>0</v>
      </c>
      <c r="U1015" s="36">
        <f t="shared" si="808"/>
        <v>0</v>
      </c>
      <c r="V1015" s="30"/>
      <c r="W1015" s="38">
        <f t="shared" si="809"/>
        <v>5.6879999999999997</v>
      </c>
      <c r="X1015" s="33">
        <f t="shared" si="810"/>
        <v>0</v>
      </c>
    </row>
    <row r="1016" spans="1:24" ht="15.75" x14ac:dyDescent="0.25">
      <c r="A1016" s="312"/>
      <c r="B1016" s="220"/>
      <c r="C1016" s="70"/>
      <c r="D1016" s="71"/>
      <c r="E1016" s="33">
        <f t="shared" si="801"/>
        <v>0</v>
      </c>
      <c r="F1016" s="69"/>
      <c r="G1016" s="70"/>
      <c r="H1016" s="30">
        <f t="shared" si="802"/>
        <v>0</v>
      </c>
      <c r="I1016" s="36">
        <f t="shared" si="803"/>
        <v>0</v>
      </c>
      <c r="J1016" s="30"/>
      <c r="K1016" s="38">
        <f t="shared" si="804"/>
        <v>5.6879999999999997</v>
      </c>
      <c r="L1016" s="33">
        <f t="shared" si="805"/>
        <v>0</v>
      </c>
      <c r="N1016" s="220"/>
      <c r="O1016" s="70"/>
      <c r="P1016" s="71"/>
      <c r="Q1016" s="33">
        <f t="shared" si="806"/>
        <v>0</v>
      </c>
      <c r="R1016" s="220"/>
      <c r="S1016" s="70"/>
      <c r="T1016" s="30">
        <f t="shared" si="807"/>
        <v>0</v>
      </c>
      <c r="U1016" s="36">
        <f t="shared" si="808"/>
        <v>0</v>
      </c>
      <c r="V1016" s="30"/>
      <c r="W1016" s="38">
        <f t="shared" si="809"/>
        <v>5.6879999999999997</v>
      </c>
      <c r="X1016" s="33">
        <f t="shared" si="810"/>
        <v>0</v>
      </c>
    </row>
    <row r="1017" spans="1:24" ht="15.75" x14ac:dyDescent="0.25">
      <c r="A1017" s="312"/>
      <c r="B1017" s="221" t="s">
        <v>46</v>
      </c>
      <c r="C1017" s="30"/>
      <c r="D1017" s="31"/>
      <c r="E1017" s="33">
        <f t="shared" si="801"/>
        <v>0</v>
      </c>
      <c r="F1017" s="80"/>
      <c r="G1017" s="30"/>
      <c r="H1017" s="30">
        <f t="shared" si="802"/>
        <v>0</v>
      </c>
      <c r="I1017" s="36">
        <f t="shared" si="803"/>
        <v>0</v>
      </c>
      <c r="J1017" s="30"/>
      <c r="K1017" s="38">
        <f t="shared" si="804"/>
        <v>5.6879999999999997</v>
      </c>
      <c r="L1017" s="33">
        <f t="shared" si="805"/>
        <v>0</v>
      </c>
      <c r="N1017" s="221" t="s">
        <v>46</v>
      </c>
      <c r="O1017" s="30"/>
      <c r="P1017" s="31"/>
      <c r="Q1017" s="33">
        <f t="shared" si="806"/>
        <v>0</v>
      </c>
      <c r="R1017" s="221" t="s">
        <v>46</v>
      </c>
      <c r="S1017" s="30"/>
      <c r="T1017" s="30">
        <f t="shared" si="807"/>
        <v>0</v>
      </c>
      <c r="U1017" s="36">
        <f t="shared" si="808"/>
        <v>0</v>
      </c>
      <c r="V1017" s="30"/>
      <c r="W1017" s="38">
        <f t="shared" si="809"/>
        <v>5.6879999999999997</v>
      </c>
      <c r="X1017" s="33">
        <f t="shared" si="810"/>
        <v>0</v>
      </c>
    </row>
    <row r="1018" spans="1:24" ht="15.75" x14ac:dyDescent="0.25">
      <c r="A1018" s="312"/>
      <c r="B1018" s="220"/>
      <c r="C1018" s="70"/>
      <c r="D1018" s="71"/>
      <c r="E1018" s="33"/>
      <c r="F1018" s="69"/>
      <c r="G1018" s="70"/>
      <c r="H1018" s="30">
        <f t="shared" si="802"/>
        <v>0</v>
      </c>
      <c r="I1018" s="36">
        <f t="shared" si="803"/>
        <v>0</v>
      </c>
      <c r="J1018" s="30"/>
      <c r="K1018" s="38">
        <f t="shared" si="804"/>
        <v>5.6879999999999997</v>
      </c>
      <c r="L1018" s="33">
        <f t="shared" si="805"/>
        <v>0</v>
      </c>
      <c r="N1018" s="220"/>
      <c r="O1018" s="70"/>
      <c r="P1018" s="71"/>
      <c r="Q1018" s="33"/>
      <c r="R1018" s="69"/>
      <c r="S1018" s="70"/>
      <c r="T1018" s="30">
        <f t="shared" si="807"/>
        <v>0</v>
      </c>
      <c r="U1018" s="36">
        <f t="shared" si="808"/>
        <v>0</v>
      </c>
      <c r="V1018" s="30"/>
      <c r="W1018" s="38">
        <f t="shared" si="809"/>
        <v>5.6879999999999997</v>
      </c>
      <c r="X1018" s="33">
        <f t="shared" si="810"/>
        <v>0</v>
      </c>
    </row>
    <row r="1019" spans="1:24" ht="15.75" x14ac:dyDescent="0.25">
      <c r="A1019" s="312"/>
      <c r="B1019" s="221"/>
      <c r="C1019" s="30"/>
      <c r="D1019" s="31"/>
      <c r="E1019" s="33"/>
      <c r="F1019" s="80"/>
      <c r="G1019" s="30"/>
      <c r="H1019" s="30">
        <f t="shared" si="802"/>
        <v>0</v>
      </c>
      <c r="I1019" s="36">
        <f t="shared" si="803"/>
        <v>0</v>
      </c>
      <c r="J1019" s="30"/>
      <c r="K1019" s="38">
        <f t="shared" si="804"/>
        <v>5.6879999999999997</v>
      </c>
      <c r="L1019" s="33">
        <f t="shared" si="805"/>
        <v>0</v>
      </c>
      <c r="N1019" s="79"/>
      <c r="O1019" s="30"/>
      <c r="P1019" s="31"/>
      <c r="Q1019" s="33"/>
      <c r="R1019" s="80"/>
      <c r="S1019" s="30"/>
      <c r="T1019" s="30">
        <f t="shared" si="807"/>
        <v>0</v>
      </c>
      <c r="U1019" s="36">
        <f t="shared" si="808"/>
        <v>0</v>
      </c>
      <c r="V1019" s="30"/>
      <c r="W1019" s="38">
        <f t="shared" si="809"/>
        <v>5.6879999999999997</v>
      </c>
      <c r="X1019" s="33">
        <f t="shared" si="810"/>
        <v>0</v>
      </c>
    </row>
    <row r="1020" spans="1:24" ht="15.75" x14ac:dyDescent="0.25">
      <c r="A1020" s="312"/>
      <c r="B1020" s="220"/>
      <c r="C1020" s="70"/>
      <c r="D1020" s="71"/>
      <c r="E1020" s="33"/>
      <c r="F1020" s="69"/>
      <c r="G1020" s="70"/>
      <c r="H1020" s="30">
        <f t="shared" si="802"/>
        <v>0</v>
      </c>
      <c r="I1020" s="36">
        <f t="shared" si="803"/>
        <v>0</v>
      </c>
      <c r="J1020" s="30"/>
      <c r="K1020" s="38">
        <f t="shared" si="804"/>
        <v>5.6879999999999997</v>
      </c>
      <c r="L1020" s="33">
        <f t="shared" si="805"/>
        <v>0</v>
      </c>
      <c r="N1020" s="69"/>
      <c r="O1020" s="70"/>
      <c r="P1020" s="71"/>
      <c r="Q1020" s="33"/>
      <c r="R1020" s="69"/>
      <c r="S1020" s="70"/>
      <c r="T1020" s="30">
        <f t="shared" si="807"/>
        <v>0</v>
      </c>
      <c r="U1020" s="36">
        <f t="shared" si="808"/>
        <v>0</v>
      </c>
      <c r="V1020" s="30"/>
      <c r="W1020" s="38">
        <f t="shared" si="809"/>
        <v>5.6879999999999997</v>
      </c>
      <c r="X1020" s="33">
        <f t="shared" si="810"/>
        <v>0</v>
      </c>
    </row>
    <row r="1021" spans="1:24" ht="15.75" x14ac:dyDescent="0.25">
      <c r="A1021" s="312"/>
      <c r="B1021" s="221"/>
      <c r="C1021" s="30"/>
      <c r="D1021" s="31"/>
      <c r="E1021" s="33"/>
      <c r="F1021" s="80"/>
      <c r="G1021" s="30"/>
      <c r="H1021" s="30">
        <f t="shared" si="802"/>
        <v>0</v>
      </c>
      <c r="I1021" s="36">
        <f t="shared" si="803"/>
        <v>0</v>
      </c>
      <c r="J1021" s="30"/>
      <c r="K1021" s="38">
        <f t="shared" si="804"/>
        <v>5.6879999999999997</v>
      </c>
      <c r="L1021" s="33">
        <f t="shared" si="805"/>
        <v>0</v>
      </c>
      <c r="N1021" s="79"/>
      <c r="O1021" s="30"/>
      <c r="P1021" s="31"/>
      <c r="Q1021" s="33"/>
      <c r="R1021" s="80"/>
      <c r="S1021" s="30"/>
      <c r="T1021" s="30">
        <f t="shared" si="807"/>
        <v>0</v>
      </c>
      <c r="U1021" s="36">
        <f t="shared" si="808"/>
        <v>0</v>
      </c>
      <c r="V1021" s="30"/>
      <c r="W1021" s="38">
        <f t="shared" si="809"/>
        <v>5.6879999999999997</v>
      </c>
      <c r="X1021" s="33">
        <f t="shared" si="810"/>
        <v>0</v>
      </c>
    </row>
    <row r="1022" spans="1:24" ht="15.75" x14ac:dyDescent="0.25">
      <c r="A1022" s="312"/>
      <c r="B1022" s="220"/>
      <c r="C1022" s="70"/>
      <c r="D1022" s="71"/>
      <c r="E1022" s="33"/>
      <c r="F1022" s="69"/>
      <c r="G1022" s="70"/>
      <c r="H1022" s="30">
        <f t="shared" si="802"/>
        <v>0</v>
      </c>
      <c r="I1022" s="36">
        <f t="shared" si="803"/>
        <v>0</v>
      </c>
      <c r="J1022" s="30"/>
      <c r="K1022" s="38">
        <f t="shared" si="804"/>
        <v>5.6879999999999997</v>
      </c>
      <c r="L1022" s="33">
        <f t="shared" si="805"/>
        <v>0</v>
      </c>
      <c r="N1022" s="69"/>
      <c r="O1022" s="70"/>
      <c r="P1022" s="71"/>
      <c r="Q1022" s="33"/>
      <c r="R1022" s="69"/>
      <c r="S1022" s="70"/>
      <c r="T1022" s="30">
        <f t="shared" si="807"/>
        <v>0</v>
      </c>
      <c r="U1022" s="36">
        <f t="shared" si="808"/>
        <v>0</v>
      </c>
      <c r="V1022" s="30"/>
      <c r="W1022" s="38">
        <f t="shared" si="809"/>
        <v>5.6879999999999997</v>
      </c>
      <c r="X1022" s="33">
        <f t="shared" si="810"/>
        <v>0</v>
      </c>
    </row>
    <row r="1023" spans="1:24" ht="15.75" x14ac:dyDescent="0.25">
      <c r="A1023" s="312"/>
      <c r="B1023" s="222"/>
      <c r="C1023" s="30"/>
      <c r="D1023" s="31"/>
      <c r="E1023" s="33">
        <f t="shared" ref="E1023:E1028" si="811">D1023*C1023</f>
        <v>0</v>
      </c>
      <c r="F1023" s="81"/>
      <c r="G1023" s="30"/>
      <c r="H1023" s="30">
        <f t="shared" si="802"/>
        <v>0</v>
      </c>
      <c r="I1023" s="36">
        <f t="shared" si="803"/>
        <v>0</v>
      </c>
      <c r="J1023" s="30"/>
      <c r="K1023" s="38">
        <f t="shared" si="804"/>
        <v>5.6879999999999997</v>
      </c>
      <c r="L1023" s="33">
        <f t="shared" si="805"/>
        <v>0</v>
      </c>
      <c r="N1023" s="81"/>
      <c r="O1023" s="30"/>
      <c r="P1023" s="31"/>
      <c r="Q1023" s="33">
        <f t="shared" ref="Q1023:Q1028" si="812">P1023*O1023</f>
        <v>0</v>
      </c>
      <c r="R1023" s="81"/>
      <c r="S1023" s="30"/>
      <c r="T1023" s="30">
        <f t="shared" si="807"/>
        <v>0</v>
      </c>
      <c r="U1023" s="36">
        <f t="shared" si="808"/>
        <v>0</v>
      </c>
      <c r="V1023" s="30"/>
      <c r="W1023" s="38">
        <f t="shared" si="809"/>
        <v>5.6879999999999997</v>
      </c>
      <c r="X1023" s="33">
        <f t="shared" si="810"/>
        <v>0</v>
      </c>
    </row>
    <row r="1024" spans="1:24" ht="15.75" x14ac:dyDescent="0.25">
      <c r="A1024" s="312"/>
      <c r="B1024" s="220"/>
      <c r="C1024" s="70"/>
      <c r="D1024" s="71"/>
      <c r="E1024" s="33">
        <f t="shared" si="811"/>
        <v>0</v>
      </c>
      <c r="F1024" s="69"/>
      <c r="G1024" s="70"/>
      <c r="H1024" s="30">
        <f t="shared" si="802"/>
        <v>0</v>
      </c>
      <c r="I1024" s="36">
        <f t="shared" si="803"/>
        <v>0</v>
      </c>
      <c r="J1024" s="30"/>
      <c r="K1024" s="38">
        <f t="shared" si="804"/>
        <v>5.6879999999999997</v>
      </c>
      <c r="L1024" s="33">
        <f t="shared" si="805"/>
        <v>0</v>
      </c>
      <c r="N1024" s="69"/>
      <c r="O1024" s="70"/>
      <c r="P1024" s="71"/>
      <c r="Q1024" s="33">
        <f t="shared" si="812"/>
        <v>0</v>
      </c>
      <c r="R1024" s="69"/>
      <c r="S1024" s="70"/>
      <c r="T1024" s="30">
        <f t="shared" si="807"/>
        <v>0</v>
      </c>
      <c r="U1024" s="36">
        <f t="shared" si="808"/>
        <v>0</v>
      </c>
      <c r="V1024" s="30"/>
      <c r="W1024" s="38">
        <f t="shared" si="809"/>
        <v>5.6879999999999997</v>
      </c>
      <c r="X1024" s="33">
        <f t="shared" si="810"/>
        <v>0</v>
      </c>
    </row>
    <row r="1025" spans="1:24" ht="15.75" x14ac:dyDescent="0.25">
      <c r="A1025" s="312"/>
      <c r="B1025" s="222"/>
      <c r="C1025" s="30"/>
      <c r="D1025" s="31"/>
      <c r="E1025" s="33">
        <f t="shared" si="811"/>
        <v>0</v>
      </c>
      <c r="F1025" s="81"/>
      <c r="G1025" s="30"/>
      <c r="H1025" s="30">
        <f t="shared" si="802"/>
        <v>0</v>
      </c>
      <c r="I1025" s="36">
        <f t="shared" si="803"/>
        <v>0</v>
      </c>
      <c r="J1025" s="30"/>
      <c r="K1025" s="38">
        <f t="shared" si="804"/>
        <v>5.6879999999999997</v>
      </c>
      <c r="L1025" s="33">
        <f t="shared" si="805"/>
        <v>0</v>
      </c>
      <c r="N1025" s="81"/>
      <c r="O1025" s="30"/>
      <c r="P1025" s="31"/>
      <c r="Q1025" s="33">
        <f t="shared" si="812"/>
        <v>0</v>
      </c>
      <c r="R1025" s="81"/>
      <c r="S1025" s="30"/>
      <c r="T1025" s="30">
        <f t="shared" si="807"/>
        <v>0</v>
      </c>
      <c r="U1025" s="36">
        <f t="shared" si="808"/>
        <v>0</v>
      </c>
      <c r="V1025" s="30"/>
      <c r="W1025" s="38">
        <f t="shared" si="809"/>
        <v>5.6879999999999997</v>
      </c>
      <c r="X1025" s="33">
        <f t="shared" si="810"/>
        <v>0</v>
      </c>
    </row>
    <row r="1026" spans="1:24" ht="15.75" x14ac:dyDescent="0.25">
      <c r="A1026" s="312"/>
      <c r="B1026" s="220"/>
      <c r="C1026" s="70"/>
      <c r="D1026" s="71"/>
      <c r="E1026" s="33">
        <f t="shared" si="811"/>
        <v>0</v>
      </c>
      <c r="F1026" s="88"/>
      <c r="G1026" s="52"/>
      <c r="H1026" s="30">
        <f t="shared" si="802"/>
        <v>0</v>
      </c>
      <c r="I1026" s="36">
        <f t="shared" si="803"/>
        <v>0</v>
      </c>
      <c r="J1026" s="30"/>
      <c r="K1026" s="38">
        <f t="shared" si="804"/>
        <v>5.6879999999999997</v>
      </c>
      <c r="L1026" s="33">
        <f t="shared" si="805"/>
        <v>0</v>
      </c>
      <c r="N1026" s="69"/>
      <c r="O1026" s="70"/>
      <c r="P1026" s="71"/>
      <c r="Q1026" s="33">
        <f t="shared" si="812"/>
        <v>0</v>
      </c>
      <c r="R1026" s="88"/>
      <c r="S1026" s="52"/>
      <c r="T1026" s="30">
        <f t="shared" si="807"/>
        <v>0</v>
      </c>
      <c r="U1026" s="36">
        <f t="shared" si="808"/>
        <v>0</v>
      </c>
      <c r="V1026" s="30"/>
      <c r="W1026" s="38">
        <f t="shared" si="809"/>
        <v>5.6879999999999997</v>
      </c>
      <c r="X1026" s="33">
        <f t="shared" si="810"/>
        <v>0</v>
      </c>
    </row>
    <row r="1027" spans="1:24" ht="15.75" x14ac:dyDescent="0.25">
      <c r="A1027" s="312"/>
      <c r="B1027" s="222"/>
      <c r="C1027" s="30"/>
      <c r="D1027" s="31"/>
      <c r="E1027" s="33">
        <f t="shared" si="811"/>
        <v>0</v>
      </c>
      <c r="F1027" s="90"/>
      <c r="G1027" s="30"/>
      <c r="H1027" s="30">
        <f t="shared" si="802"/>
        <v>0</v>
      </c>
      <c r="I1027" s="36">
        <f t="shared" si="803"/>
        <v>0</v>
      </c>
      <c r="J1027" s="30"/>
      <c r="K1027" s="38">
        <f t="shared" si="804"/>
        <v>5.6879999999999997</v>
      </c>
      <c r="L1027" s="33">
        <f t="shared" si="805"/>
        <v>0</v>
      </c>
      <c r="N1027" s="81"/>
      <c r="O1027" s="30"/>
      <c r="P1027" s="31"/>
      <c r="Q1027" s="33">
        <f t="shared" si="812"/>
        <v>0</v>
      </c>
      <c r="R1027" s="90"/>
      <c r="S1027" s="30"/>
      <c r="T1027" s="30">
        <f t="shared" si="807"/>
        <v>0</v>
      </c>
      <c r="U1027" s="36">
        <f t="shared" si="808"/>
        <v>0</v>
      </c>
      <c r="V1027" s="30"/>
      <c r="W1027" s="38">
        <f t="shared" si="809"/>
        <v>5.6879999999999997</v>
      </c>
      <c r="X1027" s="33">
        <f t="shared" si="810"/>
        <v>0</v>
      </c>
    </row>
    <row r="1028" spans="1:24" ht="15.75" x14ac:dyDescent="0.25">
      <c r="A1028" s="312"/>
      <c r="B1028" s="220"/>
      <c r="C1028" s="70"/>
      <c r="D1028" s="71"/>
      <c r="E1028" s="95">
        <f t="shared" si="811"/>
        <v>0</v>
      </c>
      <c r="F1028" s="69"/>
      <c r="G1028" s="70"/>
      <c r="H1028" s="30">
        <f t="shared" si="802"/>
        <v>0</v>
      </c>
      <c r="I1028" s="36">
        <f t="shared" si="803"/>
        <v>0</v>
      </c>
      <c r="J1028" s="30"/>
      <c r="K1028" s="38">
        <f t="shared" si="804"/>
        <v>5.6879999999999997</v>
      </c>
      <c r="L1028" s="33">
        <f t="shared" si="805"/>
        <v>0</v>
      </c>
      <c r="N1028" s="69"/>
      <c r="O1028" s="70"/>
      <c r="P1028" s="71"/>
      <c r="Q1028" s="95">
        <f t="shared" si="812"/>
        <v>0</v>
      </c>
      <c r="R1028" s="69"/>
      <c r="S1028" s="70"/>
      <c r="T1028" s="30">
        <f t="shared" si="807"/>
        <v>0</v>
      </c>
      <c r="U1028" s="36">
        <f t="shared" si="808"/>
        <v>0</v>
      </c>
      <c r="V1028" s="30"/>
      <c r="W1028" s="38">
        <f t="shared" si="809"/>
        <v>5.6879999999999997</v>
      </c>
      <c r="X1028" s="33">
        <f t="shared" si="810"/>
        <v>0</v>
      </c>
    </row>
    <row r="1029" spans="1:24" x14ac:dyDescent="0.25">
      <c r="A1029" s="312"/>
      <c r="B1029" s="214" t="s">
        <v>96</v>
      </c>
      <c r="C1029" s="22"/>
      <c r="D1029" s="22"/>
      <c r="E1029" s="23"/>
      <c r="F1029" s="24"/>
      <c r="G1029" s="22"/>
      <c r="H1029" s="22"/>
      <c r="I1029" s="22"/>
      <c r="J1029" s="22"/>
      <c r="K1029" s="22"/>
      <c r="L1029" s="23"/>
      <c r="N1029" s="194" t="s">
        <v>96</v>
      </c>
      <c r="O1029" s="25"/>
      <c r="P1029" s="25"/>
      <c r="Q1029" s="26"/>
      <c r="R1029" s="27"/>
      <c r="S1029" s="25"/>
      <c r="T1029" s="25"/>
      <c r="U1029" s="25"/>
      <c r="V1029" s="25"/>
      <c r="W1029" s="25"/>
      <c r="X1029" s="26"/>
    </row>
    <row r="1030" spans="1:24" ht="15.75" x14ac:dyDescent="0.25">
      <c r="A1030" s="312"/>
      <c r="B1030" s="224" t="s">
        <v>92</v>
      </c>
      <c r="C1030" s="99"/>
      <c r="D1030" s="100"/>
      <c r="E1030" s="101">
        <f t="shared" ref="E1030:E1044" si="813">D1030*C1030</f>
        <v>0</v>
      </c>
      <c r="F1030" s="98"/>
      <c r="G1030" s="99"/>
      <c r="H1030" s="30">
        <f t="shared" ref="H1030:H1044" si="814">$AB$7</f>
        <v>0</v>
      </c>
      <c r="I1030" s="36">
        <f t="shared" ref="I1030:I1044" si="815">H1030*G1030</f>
        <v>0</v>
      </c>
      <c r="J1030" s="30"/>
      <c r="K1030" s="38">
        <f t="shared" ref="K1030:K1044" si="816">$AB$8</f>
        <v>5.6879999999999997</v>
      </c>
      <c r="L1030" s="33">
        <f t="shared" ref="L1030:L1044" si="817">J1030*K1030</f>
        <v>0</v>
      </c>
      <c r="N1030" s="224" t="s">
        <v>92</v>
      </c>
      <c r="O1030" s="99"/>
      <c r="P1030" s="100"/>
      <c r="Q1030" s="101">
        <f t="shared" ref="Q1030:Q1044" si="818">P1030*O1030</f>
        <v>0</v>
      </c>
      <c r="R1030" s="224" t="s">
        <v>92</v>
      </c>
      <c r="S1030" s="99"/>
      <c r="T1030" s="30">
        <f t="shared" ref="T1030:T1044" si="819">$AB$7</f>
        <v>0</v>
      </c>
      <c r="U1030" s="36">
        <f t="shared" ref="U1030:U1044" si="820">T1030*S1030</f>
        <v>0</v>
      </c>
      <c r="V1030" s="30"/>
      <c r="W1030" s="38">
        <f t="shared" ref="W1030:W1044" si="821">$AB$8</f>
        <v>5.6879999999999997</v>
      </c>
      <c r="X1030" s="33">
        <f t="shared" ref="X1030:X1044" si="822">V1030*W1030</f>
        <v>0</v>
      </c>
    </row>
    <row r="1031" spans="1:24" ht="15.75" x14ac:dyDescent="0.25">
      <c r="A1031" s="312"/>
      <c r="B1031" s="260" t="s">
        <v>164</v>
      </c>
      <c r="C1031" s="30"/>
      <c r="D1031" s="31"/>
      <c r="E1031" s="33">
        <f t="shared" si="813"/>
        <v>0</v>
      </c>
      <c r="F1031" s="79"/>
      <c r="G1031" s="30"/>
      <c r="H1031" s="30">
        <f t="shared" si="814"/>
        <v>0</v>
      </c>
      <c r="I1031" s="36">
        <f t="shared" si="815"/>
        <v>0</v>
      </c>
      <c r="J1031" s="30"/>
      <c r="K1031" s="38">
        <f t="shared" si="816"/>
        <v>5.6879999999999997</v>
      </c>
      <c r="L1031" s="33">
        <f t="shared" si="817"/>
        <v>0</v>
      </c>
      <c r="N1031" s="228" t="s">
        <v>93</v>
      </c>
      <c r="O1031" s="30"/>
      <c r="P1031" s="31"/>
      <c r="Q1031" s="33">
        <f t="shared" si="818"/>
        <v>0</v>
      </c>
      <c r="R1031" s="228" t="s">
        <v>93</v>
      </c>
      <c r="S1031" s="30"/>
      <c r="T1031" s="30">
        <f t="shared" si="819"/>
        <v>0</v>
      </c>
      <c r="U1031" s="36">
        <f t="shared" si="820"/>
        <v>0</v>
      </c>
      <c r="V1031" s="30"/>
      <c r="W1031" s="38">
        <f t="shared" si="821"/>
        <v>5.6879999999999997</v>
      </c>
      <c r="X1031" s="33">
        <f t="shared" si="822"/>
        <v>0</v>
      </c>
    </row>
    <row r="1032" spans="1:24" ht="15.75" x14ac:dyDescent="0.25">
      <c r="A1032" s="312"/>
      <c r="B1032" s="259" t="s">
        <v>165</v>
      </c>
      <c r="C1032" s="30">
        <v>2</v>
      </c>
      <c r="D1032" s="31">
        <v>14.22</v>
      </c>
      <c r="E1032" s="33">
        <f t="shared" si="813"/>
        <v>28.44</v>
      </c>
      <c r="F1032" s="262" t="s">
        <v>165</v>
      </c>
      <c r="G1032" s="70"/>
      <c r="H1032" s="30">
        <f t="shared" si="814"/>
        <v>0</v>
      </c>
      <c r="I1032" s="36">
        <f t="shared" si="815"/>
        <v>0</v>
      </c>
      <c r="J1032" s="30">
        <v>3</v>
      </c>
      <c r="K1032" s="38">
        <f t="shared" si="816"/>
        <v>5.6879999999999997</v>
      </c>
      <c r="L1032" s="33">
        <f t="shared" si="817"/>
        <v>17.064</v>
      </c>
      <c r="N1032" s="220"/>
      <c r="O1032" s="70"/>
      <c r="P1032" s="71"/>
      <c r="Q1032" s="33">
        <f t="shared" si="818"/>
        <v>0</v>
      </c>
      <c r="R1032" s="220"/>
      <c r="S1032" s="70"/>
      <c r="T1032" s="30">
        <f t="shared" si="819"/>
        <v>0</v>
      </c>
      <c r="U1032" s="36">
        <f t="shared" si="820"/>
        <v>0</v>
      </c>
      <c r="V1032" s="30"/>
      <c r="W1032" s="38">
        <f t="shared" si="821"/>
        <v>5.6879999999999997</v>
      </c>
      <c r="X1032" s="33">
        <f t="shared" si="822"/>
        <v>0</v>
      </c>
    </row>
    <row r="1033" spans="1:24" ht="15.75" x14ac:dyDescent="0.25">
      <c r="A1033" s="312"/>
      <c r="B1033" s="228" t="s">
        <v>94</v>
      </c>
      <c r="C1033" s="30"/>
      <c r="D1033" s="31"/>
      <c r="E1033" s="33">
        <f t="shared" si="813"/>
        <v>0</v>
      </c>
      <c r="F1033" s="259" t="s">
        <v>175</v>
      </c>
      <c r="G1033" s="30"/>
      <c r="H1033" s="30">
        <f t="shared" si="814"/>
        <v>0</v>
      </c>
      <c r="I1033" s="36">
        <f t="shared" si="815"/>
        <v>0</v>
      </c>
      <c r="J1033" s="30">
        <v>3</v>
      </c>
      <c r="K1033" s="38">
        <f t="shared" si="816"/>
        <v>5.6879999999999997</v>
      </c>
      <c r="L1033" s="33">
        <f t="shared" si="817"/>
        <v>17.064</v>
      </c>
      <c r="N1033" s="228" t="s">
        <v>94</v>
      </c>
      <c r="O1033" s="30"/>
      <c r="P1033" s="31"/>
      <c r="Q1033" s="33">
        <f t="shared" si="818"/>
        <v>0</v>
      </c>
      <c r="R1033" s="228" t="s">
        <v>94</v>
      </c>
      <c r="S1033" s="30"/>
      <c r="T1033" s="30">
        <f t="shared" si="819"/>
        <v>0</v>
      </c>
      <c r="U1033" s="36">
        <f t="shared" si="820"/>
        <v>0</v>
      </c>
      <c r="V1033" s="30"/>
      <c r="W1033" s="38">
        <f t="shared" si="821"/>
        <v>5.6879999999999997</v>
      </c>
      <c r="X1033" s="33">
        <f t="shared" si="822"/>
        <v>0</v>
      </c>
    </row>
    <row r="1034" spans="1:24" ht="15.75" x14ac:dyDescent="0.25">
      <c r="A1034" s="312"/>
      <c r="B1034" s="259" t="s">
        <v>175</v>
      </c>
      <c r="C1034" s="52">
        <v>2</v>
      </c>
      <c r="D1034" s="53">
        <v>14.22</v>
      </c>
      <c r="E1034" s="33">
        <f t="shared" si="813"/>
        <v>28.44</v>
      </c>
      <c r="F1034" s="102"/>
      <c r="G1034" s="52"/>
      <c r="H1034" s="30">
        <f t="shared" si="814"/>
        <v>0</v>
      </c>
      <c r="I1034" s="36">
        <f t="shared" si="815"/>
        <v>0</v>
      </c>
      <c r="J1034" s="30"/>
      <c r="K1034" s="38">
        <f t="shared" si="816"/>
        <v>5.6879999999999997</v>
      </c>
      <c r="L1034" s="33">
        <f t="shared" si="817"/>
        <v>0</v>
      </c>
      <c r="N1034" s="102"/>
      <c r="O1034" s="52"/>
      <c r="P1034" s="53"/>
      <c r="Q1034" s="33">
        <f t="shared" si="818"/>
        <v>0</v>
      </c>
      <c r="R1034" s="102"/>
      <c r="S1034" s="52"/>
      <c r="T1034" s="30">
        <f t="shared" si="819"/>
        <v>0</v>
      </c>
      <c r="U1034" s="36">
        <f t="shared" si="820"/>
        <v>0</v>
      </c>
      <c r="V1034" s="30"/>
      <c r="W1034" s="38">
        <f t="shared" si="821"/>
        <v>5.6879999999999997</v>
      </c>
      <c r="X1034" s="33">
        <f t="shared" si="822"/>
        <v>0</v>
      </c>
    </row>
    <row r="1035" spans="1:24" ht="15.75" x14ac:dyDescent="0.25">
      <c r="A1035" s="312"/>
      <c r="B1035" s="230"/>
      <c r="C1035" s="104"/>
      <c r="D1035" s="105"/>
      <c r="E1035" s="33">
        <f t="shared" si="813"/>
        <v>0</v>
      </c>
      <c r="F1035" s="103"/>
      <c r="G1035" s="104"/>
      <c r="H1035" s="30">
        <f t="shared" si="814"/>
        <v>0</v>
      </c>
      <c r="I1035" s="36">
        <f t="shared" si="815"/>
        <v>0</v>
      </c>
      <c r="J1035" s="30"/>
      <c r="K1035" s="38">
        <f t="shared" si="816"/>
        <v>5.6879999999999997</v>
      </c>
      <c r="L1035" s="33">
        <f t="shared" si="817"/>
        <v>0</v>
      </c>
      <c r="N1035" s="103"/>
      <c r="O1035" s="104"/>
      <c r="P1035" s="105"/>
      <c r="Q1035" s="33">
        <f t="shared" si="818"/>
        <v>0</v>
      </c>
      <c r="R1035" s="103"/>
      <c r="S1035" s="104"/>
      <c r="T1035" s="30">
        <f t="shared" si="819"/>
        <v>0</v>
      </c>
      <c r="U1035" s="36">
        <f t="shared" si="820"/>
        <v>0</v>
      </c>
      <c r="V1035" s="30"/>
      <c r="W1035" s="38">
        <f t="shared" si="821"/>
        <v>5.6879999999999997</v>
      </c>
      <c r="X1035" s="33">
        <f t="shared" si="822"/>
        <v>0</v>
      </c>
    </row>
    <row r="1036" spans="1:24" ht="15.75" x14ac:dyDescent="0.25">
      <c r="A1036" s="312"/>
      <c r="B1036" s="220"/>
      <c r="C1036" s="70"/>
      <c r="D1036" s="71"/>
      <c r="E1036" s="33">
        <f t="shared" si="813"/>
        <v>0</v>
      </c>
      <c r="F1036" s="69"/>
      <c r="G1036" s="70"/>
      <c r="H1036" s="30">
        <f t="shared" si="814"/>
        <v>0</v>
      </c>
      <c r="I1036" s="36">
        <f t="shared" si="815"/>
        <v>0</v>
      </c>
      <c r="J1036" s="30"/>
      <c r="K1036" s="38">
        <f t="shared" si="816"/>
        <v>5.6879999999999997</v>
      </c>
      <c r="L1036" s="33">
        <f t="shared" si="817"/>
        <v>0</v>
      </c>
      <c r="N1036" s="69"/>
      <c r="O1036" s="70"/>
      <c r="P1036" s="71"/>
      <c r="Q1036" s="33">
        <f t="shared" si="818"/>
        <v>0</v>
      </c>
      <c r="R1036" s="69"/>
      <c r="S1036" s="70"/>
      <c r="T1036" s="30">
        <f t="shared" si="819"/>
        <v>0</v>
      </c>
      <c r="U1036" s="36">
        <f t="shared" si="820"/>
        <v>0</v>
      </c>
      <c r="V1036" s="30"/>
      <c r="W1036" s="38">
        <f t="shared" si="821"/>
        <v>5.6879999999999997</v>
      </c>
      <c r="X1036" s="33">
        <f t="shared" si="822"/>
        <v>0</v>
      </c>
    </row>
    <row r="1037" spans="1:24" ht="15.75" x14ac:dyDescent="0.25">
      <c r="A1037" s="312"/>
      <c r="B1037" s="230"/>
      <c r="C1037" s="104"/>
      <c r="D1037" s="105"/>
      <c r="E1037" s="33">
        <f t="shared" si="813"/>
        <v>0</v>
      </c>
      <c r="F1037" s="103"/>
      <c r="G1037" s="104"/>
      <c r="H1037" s="30">
        <f t="shared" si="814"/>
        <v>0</v>
      </c>
      <c r="I1037" s="36">
        <f t="shared" si="815"/>
        <v>0</v>
      </c>
      <c r="J1037" s="30"/>
      <c r="K1037" s="38">
        <f t="shared" si="816"/>
        <v>5.6879999999999997</v>
      </c>
      <c r="L1037" s="33">
        <f t="shared" si="817"/>
        <v>0</v>
      </c>
      <c r="N1037" s="103"/>
      <c r="O1037" s="104"/>
      <c r="P1037" s="105"/>
      <c r="Q1037" s="33">
        <f t="shared" si="818"/>
        <v>0</v>
      </c>
      <c r="R1037" s="103"/>
      <c r="S1037" s="104"/>
      <c r="T1037" s="30">
        <f t="shared" si="819"/>
        <v>0</v>
      </c>
      <c r="U1037" s="36">
        <f t="shared" si="820"/>
        <v>0</v>
      </c>
      <c r="V1037" s="30"/>
      <c r="W1037" s="38">
        <f t="shared" si="821"/>
        <v>5.6879999999999997</v>
      </c>
      <c r="X1037" s="33">
        <f t="shared" si="822"/>
        <v>0</v>
      </c>
    </row>
    <row r="1038" spans="1:24" ht="15.75" x14ac:dyDescent="0.25">
      <c r="A1038" s="312"/>
      <c r="B1038" s="220"/>
      <c r="C1038" s="70"/>
      <c r="D1038" s="71"/>
      <c r="E1038" s="33">
        <f t="shared" si="813"/>
        <v>0</v>
      </c>
      <c r="F1038" s="69"/>
      <c r="G1038" s="70"/>
      <c r="H1038" s="30">
        <f t="shared" si="814"/>
        <v>0</v>
      </c>
      <c r="I1038" s="36">
        <f t="shared" si="815"/>
        <v>0</v>
      </c>
      <c r="J1038" s="30"/>
      <c r="K1038" s="38">
        <f t="shared" si="816"/>
        <v>5.6879999999999997</v>
      </c>
      <c r="L1038" s="33">
        <f t="shared" si="817"/>
        <v>0</v>
      </c>
      <c r="N1038" s="69"/>
      <c r="O1038" s="70"/>
      <c r="P1038" s="71"/>
      <c r="Q1038" s="33">
        <f t="shared" si="818"/>
        <v>0</v>
      </c>
      <c r="R1038" s="69"/>
      <c r="S1038" s="70"/>
      <c r="T1038" s="30">
        <f t="shared" si="819"/>
        <v>0</v>
      </c>
      <c r="U1038" s="36">
        <f t="shared" si="820"/>
        <v>0</v>
      </c>
      <c r="V1038" s="30"/>
      <c r="W1038" s="38">
        <f t="shared" si="821"/>
        <v>5.6879999999999997</v>
      </c>
      <c r="X1038" s="33">
        <f t="shared" si="822"/>
        <v>0</v>
      </c>
    </row>
    <row r="1039" spans="1:24" ht="15.75" x14ac:dyDescent="0.25">
      <c r="A1039" s="312"/>
      <c r="B1039" s="230"/>
      <c r="C1039" s="104"/>
      <c r="D1039" s="105"/>
      <c r="E1039" s="33">
        <f t="shared" si="813"/>
        <v>0</v>
      </c>
      <c r="F1039" s="103"/>
      <c r="G1039" s="104"/>
      <c r="H1039" s="30">
        <f t="shared" si="814"/>
        <v>0</v>
      </c>
      <c r="I1039" s="36">
        <f t="shared" si="815"/>
        <v>0</v>
      </c>
      <c r="J1039" s="30"/>
      <c r="K1039" s="38">
        <f t="shared" si="816"/>
        <v>5.6879999999999997</v>
      </c>
      <c r="L1039" s="33">
        <f t="shared" si="817"/>
        <v>0</v>
      </c>
      <c r="N1039" s="103"/>
      <c r="O1039" s="104"/>
      <c r="P1039" s="105"/>
      <c r="Q1039" s="33">
        <f t="shared" si="818"/>
        <v>0</v>
      </c>
      <c r="R1039" s="103"/>
      <c r="S1039" s="104"/>
      <c r="T1039" s="30">
        <f t="shared" si="819"/>
        <v>0</v>
      </c>
      <c r="U1039" s="36">
        <f t="shared" si="820"/>
        <v>0</v>
      </c>
      <c r="V1039" s="30"/>
      <c r="W1039" s="38">
        <f t="shared" si="821"/>
        <v>5.6879999999999997</v>
      </c>
      <c r="X1039" s="33">
        <f t="shared" si="822"/>
        <v>0</v>
      </c>
    </row>
    <row r="1040" spans="1:24" ht="15.75" x14ac:dyDescent="0.25">
      <c r="A1040" s="312"/>
      <c r="B1040" s="220"/>
      <c r="C1040" s="70"/>
      <c r="D1040" s="71"/>
      <c r="E1040" s="33">
        <f t="shared" si="813"/>
        <v>0</v>
      </c>
      <c r="F1040" s="69"/>
      <c r="G1040" s="70"/>
      <c r="H1040" s="30">
        <f t="shared" si="814"/>
        <v>0</v>
      </c>
      <c r="I1040" s="36">
        <f t="shared" si="815"/>
        <v>0</v>
      </c>
      <c r="J1040" s="30"/>
      <c r="K1040" s="38">
        <f t="shared" si="816"/>
        <v>5.6879999999999997</v>
      </c>
      <c r="L1040" s="33">
        <f t="shared" si="817"/>
        <v>0</v>
      </c>
      <c r="N1040" s="69"/>
      <c r="O1040" s="70"/>
      <c r="P1040" s="71"/>
      <c r="Q1040" s="33">
        <f t="shared" si="818"/>
        <v>0</v>
      </c>
      <c r="R1040" s="69"/>
      <c r="S1040" s="70"/>
      <c r="T1040" s="30">
        <f t="shared" si="819"/>
        <v>0</v>
      </c>
      <c r="U1040" s="36">
        <f t="shared" si="820"/>
        <v>0</v>
      </c>
      <c r="V1040" s="30"/>
      <c r="W1040" s="38">
        <f t="shared" si="821"/>
        <v>5.6879999999999997</v>
      </c>
      <c r="X1040" s="33">
        <f t="shared" si="822"/>
        <v>0</v>
      </c>
    </row>
    <row r="1041" spans="1:24" ht="15.75" x14ac:dyDescent="0.25">
      <c r="A1041" s="312"/>
      <c r="B1041" s="230"/>
      <c r="C1041" s="104"/>
      <c r="D1041" s="105"/>
      <c r="E1041" s="33">
        <f t="shared" si="813"/>
        <v>0</v>
      </c>
      <c r="F1041" s="103"/>
      <c r="G1041" s="104"/>
      <c r="H1041" s="30">
        <f t="shared" si="814"/>
        <v>0</v>
      </c>
      <c r="I1041" s="36">
        <f t="shared" si="815"/>
        <v>0</v>
      </c>
      <c r="J1041" s="30"/>
      <c r="K1041" s="38">
        <f t="shared" si="816"/>
        <v>5.6879999999999997</v>
      </c>
      <c r="L1041" s="33">
        <f t="shared" si="817"/>
        <v>0</v>
      </c>
      <c r="N1041" s="103"/>
      <c r="O1041" s="104"/>
      <c r="P1041" s="105"/>
      <c r="Q1041" s="33">
        <f t="shared" si="818"/>
        <v>0</v>
      </c>
      <c r="R1041" s="103"/>
      <c r="S1041" s="104"/>
      <c r="T1041" s="30">
        <f t="shared" si="819"/>
        <v>0</v>
      </c>
      <c r="U1041" s="36">
        <f t="shared" si="820"/>
        <v>0</v>
      </c>
      <c r="V1041" s="30"/>
      <c r="W1041" s="38">
        <f t="shared" si="821"/>
        <v>5.6879999999999997</v>
      </c>
      <c r="X1041" s="33">
        <f t="shared" si="822"/>
        <v>0</v>
      </c>
    </row>
    <row r="1042" spans="1:24" ht="15.75" x14ac:dyDescent="0.25">
      <c r="A1042" s="312"/>
      <c r="B1042" s="220"/>
      <c r="C1042" s="70"/>
      <c r="D1042" s="71"/>
      <c r="E1042" s="33">
        <f t="shared" si="813"/>
        <v>0</v>
      </c>
      <c r="F1042" s="69"/>
      <c r="G1042" s="70"/>
      <c r="H1042" s="30">
        <f t="shared" si="814"/>
        <v>0</v>
      </c>
      <c r="I1042" s="36">
        <f t="shared" si="815"/>
        <v>0</v>
      </c>
      <c r="J1042" s="30"/>
      <c r="K1042" s="38">
        <f t="shared" si="816"/>
        <v>5.6879999999999997</v>
      </c>
      <c r="L1042" s="33">
        <f t="shared" si="817"/>
        <v>0</v>
      </c>
      <c r="N1042" s="69"/>
      <c r="O1042" s="70"/>
      <c r="P1042" s="71"/>
      <c r="Q1042" s="33">
        <f t="shared" si="818"/>
        <v>0</v>
      </c>
      <c r="R1042" s="69"/>
      <c r="S1042" s="70"/>
      <c r="T1042" s="30">
        <f t="shared" si="819"/>
        <v>0</v>
      </c>
      <c r="U1042" s="36">
        <f t="shared" si="820"/>
        <v>0</v>
      </c>
      <c r="V1042" s="30"/>
      <c r="W1042" s="38">
        <f t="shared" si="821"/>
        <v>5.6879999999999997</v>
      </c>
      <c r="X1042" s="33">
        <f t="shared" si="822"/>
        <v>0</v>
      </c>
    </row>
    <row r="1043" spans="1:24" ht="15.75" x14ac:dyDescent="0.25">
      <c r="A1043" s="312"/>
      <c r="B1043" s="230"/>
      <c r="C1043" s="104"/>
      <c r="D1043" s="105"/>
      <c r="E1043" s="33">
        <f t="shared" si="813"/>
        <v>0</v>
      </c>
      <c r="F1043" s="103"/>
      <c r="G1043" s="104"/>
      <c r="H1043" s="30">
        <f t="shared" si="814"/>
        <v>0</v>
      </c>
      <c r="I1043" s="36">
        <f t="shared" si="815"/>
        <v>0</v>
      </c>
      <c r="J1043" s="30"/>
      <c r="K1043" s="38">
        <f t="shared" si="816"/>
        <v>5.6879999999999997</v>
      </c>
      <c r="L1043" s="33">
        <f t="shared" si="817"/>
        <v>0</v>
      </c>
      <c r="N1043" s="103"/>
      <c r="O1043" s="104"/>
      <c r="P1043" s="105"/>
      <c r="Q1043" s="33">
        <f t="shared" si="818"/>
        <v>0</v>
      </c>
      <c r="R1043" s="103"/>
      <c r="S1043" s="104"/>
      <c r="T1043" s="30">
        <f t="shared" si="819"/>
        <v>0</v>
      </c>
      <c r="U1043" s="36">
        <f t="shared" si="820"/>
        <v>0</v>
      </c>
      <c r="V1043" s="30"/>
      <c r="W1043" s="38">
        <f t="shared" si="821"/>
        <v>5.6879999999999997</v>
      </c>
      <c r="X1043" s="33">
        <f t="shared" si="822"/>
        <v>0</v>
      </c>
    </row>
    <row r="1044" spans="1:24" ht="15.75" x14ac:dyDescent="0.25">
      <c r="A1044" s="312"/>
      <c r="B1044" s="220"/>
      <c r="C1044" s="70"/>
      <c r="D1044" s="71"/>
      <c r="E1044" s="95">
        <f t="shared" si="813"/>
        <v>0</v>
      </c>
      <c r="F1044" s="69"/>
      <c r="G1044" s="70"/>
      <c r="H1044" s="30">
        <f t="shared" si="814"/>
        <v>0</v>
      </c>
      <c r="I1044" s="36">
        <f t="shared" si="815"/>
        <v>0</v>
      </c>
      <c r="J1044" s="30"/>
      <c r="K1044" s="38">
        <f t="shared" si="816"/>
        <v>5.6879999999999997</v>
      </c>
      <c r="L1044" s="33">
        <f t="shared" si="817"/>
        <v>0</v>
      </c>
      <c r="N1044" s="69"/>
      <c r="O1044" s="70"/>
      <c r="P1044" s="71"/>
      <c r="Q1044" s="95">
        <f t="shared" si="818"/>
        <v>0</v>
      </c>
      <c r="R1044" s="69"/>
      <c r="S1044" s="70"/>
      <c r="T1044" s="30">
        <f t="shared" si="819"/>
        <v>0</v>
      </c>
      <c r="U1044" s="36">
        <f t="shared" si="820"/>
        <v>0</v>
      </c>
      <c r="V1044" s="30"/>
      <c r="W1044" s="38">
        <f t="shared" si="821"/>
        <v>5.6879999999999997</v>
      </c>
      <c r="X1044" s="33">
        <f t="shared" si="822"/>
        <v>0</v>
      </c>
    </row>
    <row r="1045" spans="1:24" x14ac:dyDescent="0.25">
      <c r="A1045" s="312"/>
      <c r="B1045" s="214" t="s">
        <v>97</v>
      </c>
      <c r="C1045" s="22"/>
      <c r="D1045" s="22"/>
      <c r="E1045" s="23"/>
      <c r="F1045" s="24"/>
      <c r="G1045" s="22"/>
      <c r="H1045" s="22"/>
      <c r="I1045" s="22"/>
      <c r="J1045" s="22"/>
      <c r="K1045" s="22"/>
      <c r="L1045" s="23"/>
      <c r="N1045" s="194" t="s">
        <v>97</v>
      </c>
      <c r="O1045" s="25"/>
      <c r="P1045" s="25"/>
      <c r="Q1045" s="26"/>
      <c r="R1045" s="27"/>
      <c r="S1045" s="25"/>
      <c r="T1045" s="25"/>
      <c r="U1045" s="25"/>
      <c r="V1045" s="25"/>
      <c r="W1045" s="25"/>
      <c r="X1045" s="26"/>
    </row>
    <row r="1046" spans="1:24" ht="15.75" x14ac:dyDescent="0.25">
      <c r="A1046" s="312"/>
      <c r="B1046" s="267" t="s">
        <v>178</v>
      </c>
      <c r="C1046" s="107">
        <f>Production_Revenue!K57</f>
        <v>792</v>
      </c>
      <c r="D1046" s="108">
        <v>0.01</v>
      </c>
      <c r="E1046" s="101">
        <f t="shared" ref="E1046:E1048" si="823">D1046*C1046</f>
        <v>7.92</v>
      </c>
      <c r="F1046" s="109" t="s">
        <v>51</v>
      </c>
      <c r="G1046" s="107"/>
      <c r="H1046" s="30">
        <f t="shared" ref="H1046:H1048" si="824">$AB$7</f>
        <v>0</v>
      </c>
      <c r="I1046" s="36">
        <f t="shared" ref="I1046:I1048" si="825">H1046*G1046</f>
        <v>0</v>
      </c>
      <c r="J1046" s="30"/>
      <c r="K1046" s="38">
        <f t="shared" ref="K1046:K1048" si="826">$AB$8</f>
        <v>5.6879999999999997</v>
      </c>
      <c r="L1046" s="33">
        <f t="shared" ref="L1046:L1048" si="827">J1046*K1046</f>
        <v>0</v>
      </c>
      <c r="N1046" s="267" t="s">
        <v>178</v>
      </c>
      <c r="O1046" s="107">
        <f>Production_Revenue!K58</f>
        <v>792</v>
      </c>
      <c r="P1046" s="108">
        <v>0.01</v>
      </c>
      <c r="Q1046" s="101">
        <f t="shared" ref="Q1046:Q1048" si="828">P1046*O1046</f>
        <v>7.92</v>
      </c>
      <c r="R1046" s="231" t="s">
        <v>98</v>
      </c>
      <c r="S1046" s="107"/>
      <c r="T1046" s="30">
        <f t="shared" ref="T1046:T1048" si="829">$AB$7</f>
        <v>0</v>
      </c>
      <c r="U1046" s="36">
        <f t="shared" ref="U1046:U1048" si="830">T1046*S1046</f>
        <v>0</v>
      </c>
      <c r="V1046" s="30"/>
      <c r="W1046" s="38">
        <f t="shared" ref="W1046:W1048" si="831">$AB$8</f>
        <v>5.6879999999999997</v>
      </c>
      <c r="X1046" s="33">
        <f t="shared" ref="X1046:X1048" si="832">V1046*W1046</f>
        <v>0</v>
      </c>
    </row>
    <row r="1047" spans="1:24" ht="15.75" x14ac:dyDescent="0.25">
      <c r="A1047" s="312"/>
      <c r="B1047" s="232" t="s">
        <v>99</v>
      </c>
      <c r="C1047" s="70"/>
      <c r="D1047" s="71"/>
      <c r="E1047" s="33">
        <f t="shared" si="823"/>
        <v>0</v>
      </c>
      <c r="F1047" s="69"/>
      <c r="G1047" s="70"/>
      <c r="H1047" s="30">
        <f t="shared" si="824"/>
        <v>0</v>
      </c>
      <c r="I1047" s="36">
        <f t="shared" si="825"/>
        <v>0</v>
      </c>
      <c r="J1047" s="30"/>
      <c r="K1047" s="38">
        <f t="shared" si="826"/>
        <v>5.6879999999999997</v>
      </c>
      <c r="L1047" s="33">
        <f t="shared" si="827"/>
        <v>0</v>
      </c>
      <c r="N1047" s="232" t="s">
        <v>99</v>
      </c>
      <c r="O1047" s="70"/>
      <c r="P1047" s="71"/>
      <c r="Q1047" s="33">
        <f t="shared" si="828"/>
        <v>0</v>
      </c>
      <c r="R1047" s="232" t="s">
        <v>99</v>
      </c>
      <c r="S1047" s="70"/>
      <c r="T1047" s="30">
        <f t="shared" si="829"/>
        <v>0</v>
      </c>
      <c r="U1047" s="36">
        <f t="shared" si="830"/>
        <v>0</v>
      </c>
      <c r="V1047" s="30"/>
      <c r="W1047" s="38">
        <f t="shared" si="831"/>
        <v>5.6879999999999997</v>
      </c>
      <c r="X1047" s="33">
        <f t="shared" si="832"/>
        <v>0</v>
      </c>
    </row>
    <row r="1048" spans="1:24" ht="30" x14ac:dyDescent="0.25">
      <c r="A1048" s="312"/>
      <c r="B1048" s="233" t="s">
        <v>100</v>
      </c>
      <c r="C1048" s="104"/>
      <c r="D1048" s="105"/>
      <c r="E1048" s="33">
        <f t="shared" si="823"/>
        <v>0</v>
      </c>
      <c r="F1048" s="110" t="s">
        <v>52</v>
      </c>
      <c r="G1048" s="52"/>
      <c r="H1048" s="30">
        <f t="shared" si="824"/>
        <v>0</v>
      </c>
      <c r="I1048" s="36">
        <f t="shared" si="825"/>
        <v>0</v>
      </c>
      <c r="J1048" s="30"/>
      <c r="K1048" s="38">
        <f t="shared" si="826"/>
        <v>5.6879999999999997</v>
      </c>
      <c r="L1048" s="33">
        <f t="shared" si="827"/>
        <v>0</v>
      </c>
      <c r="N1048" s="233" t="s">
        <v>100</v>
      </c>
      <c r="O1048" s="104"/>
      <c r="P1048" s="105"/>
      <c r="Q1048" s="33">
        <f t="shared" si="828"/>
        <v>0</v>
      </c>
      <c r="R1048" s="233" t="s">
        <v>100</v>
      </c>
      <c r="S1048" s="52"/>
      <c r="T1048" s="30">
        <f t="shared" si="829"/>
        <v>0</v>
      </c>
      <c r="U1048" s="36">
        <f t="shared" si="830"/>
        <v>0</v>
      </c>
      <c r="V1048" s="30"/>
      <c r="W1048" s="38">
        <f t="shared" si="831"/>
        <v>5.6879999999999997</v>
      </c>
      <c r="X1048" s="33">
        <f t="shared" si="832"/>
        <v>0</v>
      </c>
    </row>
    <row r="1049" spans="1:24" ht="15.75" thickBot="1" x14ac:dyDescent="0.3">
      <c r="A1049" s="312"/>
      <c r="B1049" s="111" t="s">
        <v>41</v>
      </c>
      <c r="C1049" s="112"/>
      <c r="D1049" s="112"/>
      <c r="E1049" s="114">
        <f>SUM(E1013:E1028,E1030:E1044,E1046:E1048)</f>
        <v>64.8</v>
      </c>
      <c r="F1049" s="116" t="s">
        <v>41</v>
      </c>
      <c r="G1049" s="112">
        <f>SUM(G1013:G1048)</f>
        <v>0</v>
      </c>
      <c r="H1049" s="112"/>
      <c r="I1049" s="114">
        <f>SUM(I1013:I1028,I1030:I1044,I1046:I1048)</f>
        <v>0</v>
      </c>
      <c r="J1049" s="112">
        <f>SUM(J1013:J1048)</f>
        <v>6</v>
      </c>
      <c r="K1049" s="118"/>
      <c r="L1049" s="114">
        <f>SUM(L1013:L1028,L1030:L1044,L1046:L1048)</f>
        <v>34.128</v>
      </c>
      <c r="N1049" s="119" t="s">
        <v>41</v>
      </c>
      <c r="O1049" s="120"/>
      <c r="P1049" s="120"/>
      <c r="Q1049" s="121">
        <f>SUM(Q1013:Q1028,Q1030:Q1044,Q1046:Q1048)</f>
        <v>7.92</v>
      </c>
      <c r="R1049" s="122" t="s">
        <v>41</v>
      </c>
      <c r="S1049" s="120">
        <f>SUM(S1013:S1048)</f>
        <v>0</v>
      </c>
      <c r="T1049" s="120"/>
      <c r="U1049" s="121">
        <f>SUM(U1013:U1028,U1030:U1044,U1046:U1048)</f>
        <v>0</v>
      </c>
      <c r="V1049" s="120">
        <f>SUM(V1013:V1048)</f>
        <v>0</v>
      </c>
      <c r="W1049" s="123"/>
      <c r="X1049" s="121">
        <f>SUM(X1013:X1028,X1030:X1044,X1046:X1048)</f>
        <v>0</v>
      </c>
    </row>
    <row r="1050" spans="1:24" x14ac:dyDescent="0.25">
      <c r="A1050" s="313"/>
      <c r="B1050" s="125"/>
      <c r="C1050" s="125"/>
      <c r="D1050" s="125"/>
      <c r="E1050" s="125"/>
      <c r="F1050" s="125"/>
      <c r="G1050" s="125"/>
      <c r="H1050" s="125"/>
      <c r="I1050" s="125"/>
      <c r="J1050" s="125"/>
      <c r="K1050" s="125"/>
      <c r="L1050" s="125"/>
      <c r="N1050" s="85"/>
      <c r="O1050" s="85"/>
      <c r="P1050" s="85"/>
      <c r="Q1050" s="85"/>
      <c r="R1050" s="85"/>
      <c r="S1050" s="85"/>
      <c r="T1050" s="85"/>
      <c r="U1050" s="85"/>
      <c r="V1050" s="85"/>
      <c r="W1050" s="85"/>
      <c r="X1050" s="85"/>
    </row>
    <row r="1051" spans="1:24" ht="15.75" thickBot="1" x14ac:dyDescent="0.3"/>
    <row r="1052" spans="1:24" ht="15" customHeight="1" x14ac:dyDescent="0.25">
      <c r="A1052" s="311" t="s">
        <v>150</v>
      </c>
      <c r="B1052" s="314" t="s">
        <v>123</v>
      </c>
      <c r="C1052" s="316" t="s">
        <v>157</v>
      </c>
      <c r="D1052" s="317"/>
      <c r="E1052" s="318"/>
      <c r="F1052" s="319" t="s">
        <v>124</v>
      </c>
      <c r="G1052" s="324" t="s">
        <v>20</v>
      </c>
      <c r="H1052" s="322"/>
      <c r="I1052" s="322"/>
      <c r="J1052" s="322"/>
      <c r="K1052" s="322"/>
      <c r="L1052" s="323"/>
      <c r="N1052" s="325" t="s">
        <v>123</v>
      </c>
      <c r="O1052" s="327" t="s">
        <v>19</v>
      </c>
      <c r="P1052" s="322"/>
      <c r="Q1052" s="323"/>
      <c r="R1052" s="325" t="s">
        <v>124</v>
      </c>
      <c r="S1052" s="321" t="s">
        <v>20</v>
      </c>
      <c r="T1052" s="322"/>
      <c r="U1052" s="322"/>
      <c r="V1052" s="322"/>
      <c r="W1052" s="322"/>
      <c r="X1052" s="323"/>
    </row>
    <row r="1053" spans="1:24" ht="30" x14ac:dyDescent="0.25">
      <c r="A1053" s="312"/>
      <c r="B1053" s="315"/>
      <c r="C1053" s="212" t="s">
        <v>23</v>
      </c>
      <c r="D1053" s="254" t="s">
        <v>155</v>
      </c>
      <c r="E1053" s="213" t="s">
        <v>24</v>
      </c>
      <c r="F1053" s="320"/>
      <c r="G1053" s="239" t="s">
        <v>156</v>
      </c>
      <c r="H1053" s="239" t="s">
        <v>102</v>
      </c>
      <c r="I1053" s="239" t="s">
        <v>103</v>
      </c>
      <c r="J1053" s="13" t="s">
        <v>27</v>
      </c>
      <c r="K1053" s="16" t="s">
        <v>28</v>
      </c>
      <c r="L1053" s="240" t="s">
        <v>104</v>
      </c>
      <c r="N1053" s="326"/>
      <c r="O1053" s="17" t="s">
        <v>23</v>
      </c>
      <c r="P1053" s="239" t="s">
        <v>155</v>
      </c>
      <c r="Q1053" s="19" t="s">
        <v>24</v>
      </c>
      <c r="R1053" s="326"/>
      <c r="S1053" s="239" t="s">
        <v>156</v>
      </c>
      <c r="T1053" s="17" t="s">
        <v>26</v>
      </c>
      <c r="U1053" s="239" t="s">
        <v>103</v>
      </c>
      <c r="V1053" s="13" t="s">
        <v>27</v>
      </c>
      <c r="W1053" s="16" t="s">
        <v>28</v>
      </c>
      <c r="X1053" s="240" t="s">
        <v>104</v>
      </c>
    </row>
    <row r="1054" spans="1:24" x14ac:dyDescent="0.25">
      <c r="A1054" s="312"/>
      <c r="B1054" s="214" t="s">
        <v>95</v>
      </c>
      <c r="C1054" s="22"/>
      <c r="D1054" s="22"/>
      <c r="E1054" s="23"/>
      <c r="F1054" s="24"/>
      <c r="G1054" s="22"/>
      <c r="H1054" s="22"/>
      <c r="I1054" s="22"/>
      <c r="J1054" s="22"/>
      <c r="K1054" s="22"/>
      <c r="L1054" s="23"/>
      <c r="N1054" s="194" t="s">
        <v>95</v>
      </c>
      <c r="O1054" s="25"/>
      <c r="P1054" s="25"/>
      <c r="Q1054" s="26"/>
      <c r="R1054" s="27"/>
      <c r="S1054" s="25"/>
      <c r="T1054" s="25"/>
      <c r="U1054" s="25"/>
      <c r="V1054" s="25"/>
      <c r="W1054" s="25"/>
      <c r="X1054" s="26"/>
    </row>
    <row r="1055" spans="1:24" ht="15.75" x14ac:dyDescent="0.25">
      <c r="A1055" s="312"/>
      <c r="B1055" s="228" t="s">
        <v>93</v>
      </c>
      <c r="C1055" s="30"/>
      <c r="D1055" s="31"/>
      <c r="E1055" s="33">
        <f t="shared" ref="E1055:E1059" si="833">D1055*C1055</f>
        <v>0</v>
      </c>
      <c r="F1055" s="34" t="s">
        <v>55</v>
      </c>
      <c r="G1055" s="30"/>
      <c r="H1055" s="30">
        <f t="shared" ref="H1055:H1070" si="834">$AB$7</f>
        <v>0</v>
      </c>
      <c r="I1055" s="36">
        <f t="shared" ref="I1055:I1070" si="835">H1055*G1055</f>
        <v>0</v>
      </c>
      <c r="J1055" s="30"/>
      <c r="K1055" s="38">
        <f t="shared" ref="K1055:K1070" si="836">$AB$8</f>
        <v>5.6879999999999997</v>
      </c>
      <c r="L1055" s="33">
        <f t="shared" ref="L1055:L1070" si="837">J1055*K1055</f>
        <v>0</v>
      </c>
      <c r="N1055" s="228" t="s">
        <v>93</v>
      </c>
      <c r="O1055" s="30"/>
      <c r="P1055" s="31"/>
      <c r="Q1055" s="33">
        <f t="shared" ref="Q1055:Q1059" si="838">P1055*O1055</f>
        <v>0</v>
      </c>
      <c r="R1055" s="228" t="s">
        <v>93</v>
      </c>
      <c r="S1055" s="30"/>
      <c r="T1055" s="30">
        <f t="shared" ref="T1055:T1070" si="839">$AB$7</f>
        <v>0</v>
      </c>
      <c r="U1055" s="36">
        <f t="shared" ref="U1055:U1070" si="840">T1055*S1055</f>
        <v>0</v>
      </c>
      <c r="V1055" s="30"/>
      <c r="W1055" s="38">
        <f t="shared" ref="W1055:W1070" si="841">$AB$8</f>
        <v>5.6879999999999997</v>
      </c>
      <c r="X1055" s="33">
        <f t="shared" ref="X1055:X1070" si="842">V1055*W1055</f>
        <v>0</v>
      </c>
    </row>
    <row r="1056" spans="1:24" ht="15.75" x14ac:dyDescent="0.25">
      <c r="A1056" s="312"/>
      <c r="B1056" s="218" t="s">
        <v>42</v>
      </c>
      <c r="C1056" s="52"/>
      <c r="D1056" s="53"/>
      <c r="E1056" s="33">
        <f t="shared" si="833"/>
        <v>0</v>
      </c>
      <c r="F1056" s="54"/>
      <c r="G1056" s="52"/>
      <c r="H1056" s="30">
        <f t="shared" si="834"/>
        <v>0</v>
      </c>
      <c r="I1056" s="36">
        <f t="shared" si="835"/>
        <v>0</v>
      </c>
      <c r="J1056" s="30"/>
      <c r="K1056" s="38">
        <f t="shared" si="836"/>
        <v>5.6879999999999997</v>
      </c>
      <c r="L1056" s="33">
        <f t="shared" si="837"/>
        <v>0</v>
      </c>
      <c r="N1056" s="218" t="s">
        <v>42</v>
      </c>
      <c r="O1056" s="52"/>
      <c r="P1056" s="53"/>
      <c r="Q1056" s="33">
        <f t="shared" si="838"/>
        <v>0</v>
      </c>
      <c r="R1056" s="218" t="s">
        <v>42</v>
      </c>
      <c r="S1056" s="52"/>
      <c r="T1056" s="30">
        <f t="shared" si="839"/>
        <v>0</v>
      </c>
      <c r="U1056" s="36">
        <f t="shared" si="840"/>
        <v>0</v>
      </c>
      <c r="V1056" s="30"/>
      <c r="W1056" s="38">
        <f t="shared" si="841"/>
        <v>5.6879999999999997</v>
      </c>
      <c r="X1056" s="33">
        <f t="shared" si="842"/>
        <v>0</v>
      </c>
    </row>
    <row r="1057" spans="1:24" ht="15.75" x14ac:dyDescent="0.25">
      <c r="A1057" s="312"/>
      <c r="B1057" s="219" t="s">
        <v>44</v>
      </c>
      <c r="C1057" s="30"/>
      <c r="D1057" s="31"/>
      <c r="E1057" s="33">
        <f t="shared" si="833"/>
        <v>0</v>
      </c>
      <c r="F1057" s="34"/>
      <c r="G1057" s="30"/>
      <c r="H1057" s="30">
        <f t="shared" si="834"/>
        <v>0</v>
      </c>
      <c r="I1057" s="36">
        <f t="shared" si="835"/>
        <v>0</v>
      </c>
      <c r="J1057" s="30"/>
      <c r="K1057" s="38">
        <f t="shared" si="836"/>
        <v>5.6879999999999997</v>
      </c>
      <c r="L1057" s="33">
        <f t="shared" si="837"/>
        <v>0</v>
      </c>
      <c r="N1057" s="219" t="s">
        <v>44</v>
      </c>
      <c r="O1057" s="30"/>
      <c r="P1057" s="31"/>
      <c r="Q1057" s="33">
        <f t="shared" si="838"/>
        <v>0</v>
      </c>
      <c r="R1057" s="219" t="s">
        <v>44</v>
      </c>
      <c r="S1057" s="30"/>
      <c r="T1057" s="30">
        <f t="shared" si="839"/>
        <v>0</v>
      </c>
      <c r="U1057" s="36">
        <f t="shared" si="840"/>
        <v>0</v>
      </c>
      <c r="V1057" s="30"/>
      <c r="W1057" s="38">
        <f t="shared" si="841"/>
        <v>5.6879999999999997</v>
      </c>
      <c r="X1057" s="33">
        <f t="shared" si="842"/>
        <v>0</v>
      </c>
    </row>
    <row r="1058" spans="1:24" ht="15.75" x14ac:dyDescent="0.25">
      <c r="A1058" s="312"/>
      <c r="B1058" s="220"/>
      <c r="C1058" s="70"/>
      <c r="D1058" s="71"/>
      <c r="E1058" s="33">
        <f t="shared" si="833"/>
        <v>0</v>
      </c>
      <c r="F1058" s="69"/>
      <c r="G1058" s="70"/>
      <c r="H1058" s="30">
        <f t="shared" si="834"/>
        <v>0</v>
      </c>
      <c r="I1058" s="36">
        <f t="shared" si="835"/>
        <v>0</v>
      </c>
      <c r="J1058" s="30"/>
      <c r="K1058" s="38">
        <f t="shared" si="836"/>
        <v>5.6879999999999997</v>
      </c>
      <c r="L1058" s="33">
        <f t="shared" si="837"/>
        <v>0</v>
      </c>
      <c r="N1058" s="220"/>
      <c r="O1058" s="70"/>
      <c r="P1058" s="71"/>
      <c r="Q1058" s="33">
        <f t="shared" si="838"/>
        <v>0</v>
      </c>
      <c r="R1058" s="220"/>
      <c r="S1058" s="70"/>
      <c r="T1058" s="30">
        <f t="shared" si="839"/>
        <v>0</v>
      </c>
      <c r="U1058" s="36">
        <f t="shared" si="840"/>
        <v>0</v>
      </c>
      <c r="V1058" s="30"/>
      <c r="W1058" s="38">
        <f t="shared" si="841"/>
        <v>5.6879999999999997</v>
      </c>
      <c r="X1058" s="33">
        <f t="shared" si="842"/>
        <v>0</v>
      </c>
    </row>
    <row r="1059" spans="1:24" ht="15.75" x14ac:dyDescent="0.25">
      <c r="A1059" s="312"/>
      <c r="B1059" s="221" t="s">
        <v>46</v>
      </c>
      <c r="C1059" s="30"/>
      <c r="D1059" s="31"/>
      <c r="E1059" s="33">
        <f t="shared" si="833"/>
        <v>0</v>
      </c>
      <c r="F1059" s="80"/>
      <c r="G1059" s="30"/>
      <c r="H1059" s="30">
        <f t="shared" si="834"/>
        <v>0</v>
      </c>
      <c r="I1059" s="36">
        <f t="shared" si="835"/>
        <v>0</v>
      </c>
      <c r="J1059" s="30"/>
      <c r="K1059" s="38">
        <f t="shared" si="836"/>
        <v>5.6879999999999997</v>
      </c>
      <c r="L1059" s="33">
        <f t="shared" si="837"/>
        <v>0</v>
      </c>
      <c r="N1059" s="221" t="s">
        <v>46</v>
      </c>
      <c r="O1059" s="30"/>
      <c r="P1059" s="31"/>
      <c r="Q1059" s="33">
        <f t="shared" si="838"/>
        <v>0</v>
      </c>
      <c r="R1059" s="221" t="s">
        <v>46</v>
      </c>
      <c r="S1059" s="30"/>
      <c r="T1059" s="30">
        <f t="shared" si="839"/>
        <v>0</v>
      </c>
      <c r="U1059" s="36">
        <f t="shared" si="840"/>
        <v>0</v>
      </c>
      <c r="V1059" s="30"/>
      <c r="W1059" s="38">
        <f t="shared" si="841"/>
        <v>5.6879999999999997</v>
      </c>
      <c r="X1059" s="33">
        <f t="shared" si="842"/>
        <v>0</v>
      </c>
    </row>
    <row r="1060" spans="1:24" ht="15.75" x14ac:dyDescent="0.25">
      <c r="A1060" s="312"/>
      <c r="B1060" s="220"/>
      <c r="C1060" s="70"/>
      <c r="D1060" s="71"/>
      <c r="E1060" s="33"/>
      <c r="F1060" s="69"/>
      <c r="G1060" s="70"/>
      <c r="H1060" s="30">
        <f t="shared" si="834"/>
        <v>0</v>
      </c>
      <c r="I1060" s="36">
        <f t="shared" si="835"/>
        <v>0</v>
      </c>
      <c r="J1060" s="30"/>
      <c r="K1060" s="38">
        <f t="shared" si="836"/>
        <v>5.6879999999999997</v>
      </c>
      <c r="L1060" s="33">
        <f t="shared" si="837"/>
        <v>0</v>
      </c>
      <c r="N1060" s="220"/>
      <c r="O1060" s="70"/>
      <c r="P1060" s="71"/>
      <c r="Q1060" s="33"/>
      <c r="R1060" s="69"/>
      <c r="S1060" s="70"/>
      <c r="T1060" s="30">
        <f t="shared" si="839"/>
        <v>0</v>
      </c>
      <c r="U1060" s="36">
        <f t="shared" si="840"/>
        <v>0</v>
      </c>
      <c r="V1060" s="30"/>
      <c r="W1060" s="38">
        <f t="shared" si="841"/>
        <v>5.6879999999999997</v>
      </c>
      <c r="X1060" s="33">
        <f t="shared" si="842"/>
        <v>0</v>
      </c>
    </row>
    <row r="1061" spans="1:24" ht="15.75" x14ac:dyDescent="0.25">
      <c r="A1061" s="312"/>
      <c r="B1061" s="221"/>
      <c r="C1061" s="30"/>
      <c r="D1061" s="31"/>
      <c r="E1061" s="33"/>
      <c r="F1061" s="80"/>
      <c r="G1061" s="30"/>
      <c r="H1061" s="30">
        <f t="shared" si="834"/>
        <v>0</v>
      </c>
      <c r="I1061" s="36">
        <f t="shared" si="835"/>
        <v>0</v>
      </c>
      <c r="J1061" s="30"/>
      <c r="K1061" s="38">
        <f t="shared" si="836"/>
        <v>5.6879999999999997</v>
      </c>
      <c r="L1061" s="33">
        <f t="shared" si="837"/>
        <v>0</v>
      </c>
      <c r="N1061" s="79"/>
      <c r="O1061" s="30"/>
      <c r="P1061" s="31"/>
      <c r="Q1061" s="33"/>
      <c r="R1061" s="80"/>
      <c r="S1061" s="30"/>
      <c r="T1061" s="30">
        <f t="shared" si="839"/>
        <v>0</v>
      </c>
      <c r="U1061" s="36">
        <f t="shared" si="840"/>
        <v>0</v>
      </c>
      <c r="V1061" s="30"/>
      <c r="W1061" s="38">
        <f t="shared" si="841"/>
        <v>5.6879999999999997</v>
      </c>
      <c r="X1061" s="33">
        <f t="shared" si="842"/>
        <v>0</v>
      </c>
    </row>
    <row r="1062" spans="1:24" ht="15.75" x14ac:dyDescent="0.25">
      <c r="A1062" s="312"/>
      <c r="B1062" s="220"/>
      <c r="C1062" s="70"/>
      <c r="D1062" s="71"/>
      <c r="E1062" s="33"/>
      <c r="F1062" s="69"/>
      <c r="G1062" s="70"/>
      <c r="H1062" s="30">
        <f t="shared" si="834"/>
        <v>0</v>
      </c>
      <c r="I1062" s="36">
        <f t="shared" si="835"/>
        <v>0</v>
      </c>
      <c r="J1062" s="30"/>
      <c r="K1062" s="38">
        <f t="shared" si="836"/>
        <v>5.6879999999999997</v>
      </c>
      <c r="L1062" s="33">
        <f t="shared" si="837"/>
        <v>0</v>
      </c>
      <c r="N1062" s="69"/>
      <c r="O1062" s="70"/>
      <c r="P1062" s="71"/>
      <c r="Q1062" s="33"/>
      <c r="R1062" s="69"/>
      <c r="S1062" s="70"/>
      <c r="T1062" s="30">
        <f t="shared" si="839"/>
        <v>0</v>
      </c>
      <c r="U1062" s="36">
        <f t="shared" si="840"/>
        <v>0</v>
      </c>
      <c r="V1062" s="30"/>
      <c r="W1062" s="38">
        <f t="shared" si="841"/>
        <v>5.6879999999999997</v>
      </c>
      <c r="X1062" s="33">
        <f t="shared" si="842"/>
        <v>0</v>
      </c>
    </row>
    <row r="1063" spans="1:24" ht="15.75" x14ac:dyDescent="0.25">
      <c r="A1063" s="312"/>
      <c r="B1063" s="221"/>
      <c r="C1063" s="30"/>
      <c r="D1063" s="31"/>
      <c r="E1063" s="33"/>
      <c r="F1063" s="80"/>
      <c r="G1063" s="30"/>
      <c r="H1063" s="30">
        <f t="shared" si="834"/>
        <v>0</v>
      </c>
      <c r="I1063" s="36">
        <f t="shared" si="835"/>
        <v>0</v>
      </c>
      <c r="J1063" s="30"/>
      <c r="K1063" s="38">
        <f t="shared" si="836"/>
        <v>5.6879999999999997</v>
      </c>
      <c r="L1063" s="33">
        <f t="shared" si="837"/>
        <v>0</v>
      </c>
      <c r="N1063" s="79"/>
      <c r="O1063" s="30"/>
      <c r="P1063" s="31"/>
      <c r="Q1063" s="33"/>
      <c r="R1063" s="80"/>
      <c r="S1063" s="30"/>
      <c r="T1063" s="30">
        <f t="shared" si="839"/>
        <v>0</v>
      </c>
      <c r="U1063" s="36">
        <f t="shared" si="840"/>
        <v>0</v>
      </c>
      <c r="V1063" s="30"/>
      <c r="W1063" s="38">
        <f t="shared" si="841"/>
        <v>5.6879999999999997</v>
      </c>
      <c r="X1063" s="33">
        <f t="shared" si="842"/>
        <v>0</v>
      </c>
    </row>
    <row r="1064" spans="1:24" ht="15.75" x14ac:dyDescent="0.25">
      <c r="A1064" s="312"/>
      <c r="B1064" s="220"/>
      <c r="C1064" s="70"/>
      <c r="D1064" s="71"/>
      <c r="E1064" s="33"/>
      <c r="F1064" s="69"/>
      <c r="G1064" s="70"/>
      <c r="H1064" s="30">
        <f t="shared" si="834"/>
        <v>0</v>
      </c>
      <c r="I1064" s="36">
        <f t="shared" si="835"/>
        <v>0</v>
      </c>
      <c r="J1064" s="30"/>
      <c r="K1064" s="38">
        <f t="shared" si="836"/>
        <v>5.6879999999999997</v>
      </c>
      <c r="L1064" s="33">
        <f t="shared" si="837"/>
        <v>0</v>
      </c>
      <c r="N1064" s="69"/>
      <c r="O1064" s="70"/>
      <c r="P1064" s="71"/>
      <c r="Q1064" s="33"/>
      <c r="R1064" s="69"/>
      <c r="S1064" s="70"/>
      <c r="T1064" s="30">
        <f t="shared" si="839"/>
        <v>0</v>
      </c>
      <c r="U1064" s="36">
        <f t="shared" si="840"/>
        <v>0</v>
      </c>
      <c r="V1064" s="30"/>
      <c r="W1064" s="38">
        <f t="shared" si="841"/>
        <v>5.6879999999999997</v>
      </c>
      <c r="X1064" s="33">
        <f t="shared" si="842"/>
        <v>0</v>
      </c>
    </row>
    <row r="1065" spans="1:24" ht="15.75" x14ac:dyDescent="0.25">
      <c r="A1065" s="312"/>
      <c r="B1065" s="222"/>
      <c r="C1065" s="30"/>
      <c r="D1065" s="31"/>
      <c r="E1065" s="33">
        <f t="shared" ref="E1065:E1070" si="843">D1065*C1065</f>
        <v>0</v>
      </c>
      <c r="F1065" s="81"/>
      <c r="G1065" s="30"/>
      <c r="H1065" s="30">
        <f t="shared" si="834"/>
        <v>0</v>
      </c>
      <c r="I1065" s="36">
        <f t="shared" si="835"/>
        <v>0</v>
      </c>
      <c r="J1065" s="30"/>
      <c r="K1065" s="38">
        <f t="shared" si="836"/>
        <v>5.6879999999999997</v>
      </c>
      <c r="L1065" s="33">
        <f t="shared" si="837"/>
        <v>0</v>
      </c>
      <c r="N1065" s="81"/>
      <c r="O1065" s="30"/>
      <c r="P1065" s="31"/>
      <c r="Q1065" s="33">
        <f t="shared" ref="Q1065:Q1070" si="844">P1065*O1065</f>
        <v>0</v>
      </c>
      <c r="R1065" s="81"/>
      <c r="S1065" s="30"/>
      <c r="T1065" s="30">
        <f t="shared" si="839"/>
        <v>0</v>
      </c>
      <c r="U1065" s="36">
        <f t="shared" si="840"/>
        <v>0</v>
      </c>
      <c r="V1065" s="30"/>
      <c r="W1065" s="38">
        <f t="shared" si="841"/>
        <v>5.6879999999999997</v>
      </c>
      <c r="X1065" s="33">
        <f t="shared" si="842"/>
        <v>0</v>
      </c>
    </row>
    <row r="1066" spans="1:24" ht="15.75" x14ac:dyDescent="0.25">
      <c r="A1066" s="312"/>
      <c r="B1066" s="220"/>
      <c r="C1066" s="70"/>
      <c r="D1066" s="71"/>
      <c r="E1066" s="33">
        <f t="shared" si="843"/>
        <v>0</v>
      </c>
      <c r="F1066" s="69"/>
      <c r="G1066" s="70"/>
      <c r="H1066" s="30">
        <f t="shared" si="834"/>
        <v>0</v>
      </c>
      <c r="I1066" s="36">
        <f t="shared" si="835"/>
        <v>0</v>
      </c>
      <c r="J1066" s="30"/>
      <c r="K1066" s="38">
        <f t="shared" si="836"/>
        <v>5.6879999999999997</v>
      </c>
      <c r="L1066" s="33">
        <f t="shared" si="837"/>
        <v>0</v>
      </c>
      <c r="N1066" s="69"/>
      <c r="O1066" s="70"/>
      <c r="P1066" s="71"/>
      <c r="Q1066" s="33">
        <f t="shared" si="844"/>
        <v>0</v>
      </c>
      <c r="R1066" s="69"/>
      <c r="S1066" s="70"/>
      <c r="T1066" s="30">
        <f t="shared" si="839"/>
        <v>0</v>
      </c>
      <c r="U1066" s="36">
        <f t="shared" si="840"/>
        <v>0</v>
      </c>
      <c r="V1066" s="30"/>
      <c r="W1066" s="38">
        <f t="shared" si="841"/>
        <v>5.6879999999999997</v>
      </c>
      <c r="X1066" s="33">
        <f t="shared" si="842"/>
        <v>0</v>
      </c>
    </row>
    <row r="1067" spans="1:24" ht="15.75" x14ac:dyDescent="0.25">
      <c r="A1067" s="312"/>
      <c r="B1067" s="222"/>
      <c r="C1067" s="30"/>
      <c r="D1067" s="31"/>
      <c r="E1067" s="33">
        <f t="shared" si="843"/>
        <v>0</v>
      </c>
      <c r="F1067" s="81"/>
      <c r="G1067" s="30"/>
      <c r="H1067" s="30">
        <f t="shared" si="834"/>
        <v>0</v>
      </c>
      <c r="I1067" s="36">
        <f t="shared" si="835"/>
        <v>0</v>
      </c>
      <c r="J1067" s="30"/>
      <c r="K1067" s="38">
        <f t="shared" si="836"/>
        <v>5.6879999999999997</v>
      </c>
      <c r="L1067" s="33">
        <f t="shared" si="837"/>
        <v>0</v>
      </c>
      <c r="N1067" s="81"/>
      <c r="O1067" s="30"/>
      <c r="P1067" s="31"/>
      <c r="Q1067" s="33">
        <f t="shared" si="844"/>
        <v>0</v>
      </c>
      <c r="R1067" s="81"/>
      <c r="S1067" s="30"/>
      <c r="T1067" s="30">
        <f t="shared" si="839"/>
        <v>0</v>
      </c>
      <c r="U1067" s="36">
        <f t="shared" si="840"/>
        <v>0</v>
      </c>
      <c r="V1067" s="30"/>
      <c r="W1067" s="38">
        <f t="shared" si="841"/>
        <v>5.6879999999999997</v>
      </c>
      <c r="X1067" s="33">
        <f t="shared" si="842"/>
        <v>0</v>
      </c>
    </row>
    <row r="1068" spans="1:24" ht="15.75" x14ac:dyDescent="0.25">
      <c r="A1068" s="312"/>
      <c r="B1068" s="220"/>
      <c r="C1068" s="70"/>
      <c r="D1068" s="71"/>
      <c r="E1068" s="33">
        <f t="shared" si="843"/>
        <v>0</v>
      </c>
      <c r="F1068" s="88"/>
      <c r="G1068" s="52"/>
      <c r="H1068" s="30">
        <f t="shared" si="834"/>
        <v>0</v>
      </c>
      <c r="I1068" s="36">
        <f t="shared" si="835"/>
        <v>0</v>
      </c>
      <c r="J1068" s="30"/>
      <c r="K1068" s="38">
        <f t="shared" si="836"/>
        <v>5.6879999999999997</v>
      </c>
      <c r="L1068" s="33">
        <f t="shared" si="837"/>
        <v>0</v>
      </c>
      <c r="N1068" s="69"/>
      <c r="O1068" s="70"/>
      <c r="P1068" s="71"/>
      <c r="Q1068" s="33">
        <f t="shared" si="844"/>
        <v>0</v>
      </c>
      <c r="R1068" s="88"/>
      <c r="S1068" s="52"/>
      <c r="T1068" s="30">
        <f t="shared" si="839"/>
        <v>0</v>
      </c>
      <c r="U1068" s="36">
        <f t="shared" si="840"/>
        <v>0</v>
      </c>
      <c r="V1068" s="30"/>
      <c r="W1068" s="38">
        <f t="shared" si="841"/>
        <v>5.6879999999999997</v>
      </c>
      <c r="X1068" s="33">
        <f t="shared" si="842"/>
        <v>0</v>
      </c>
    </row>
    <row r="1069" spans="1:24" ht="15.75" x14ac:dyDescent="0.25">
      <c r="A1069" s="312"/>
      <c r="B1069" s="222"/>
      <c r="C1069" s="30"/>
      <c r="D1069" s="31"/>
      <c r="E1069" s="33">
        <f t="shared" si="843"/>
        <v>0</v>
      </c>
      <c r="F1069" s="90"/>
      <c r="G1069" s="30"/>
      <c r="H1069" s="30">
        <f t="shared" si="834"/>
        <v>0</v>
      </c>
      <c r="I1069" s="36">
        <f t="shared" si="835"/>
        <v>0</v>
      </c>
      <c r="J1069" s="30"/>
      <c r="K1069" s="38">
        <f t="shared" si="836"/>
        <v>5.6879999999999997</v>
      </c>
      <c r="L1069" s="33">
        <f t="shared" si="837"/>
        <v>0</v>
      </c>
      <c r="N1069" s="81"/>
      <c r="O1069" s="30"/>
      <c r="P1069" s="31"/>
      <c r="Q1069" s="33">
        <f t="shared" si="844"/>
        <v>0</v>
      </c>
      <c r="R1069" s="90"/>
      <c r="S1069" s="30"/>
      <c r="T1069" s="30">
        <f t="shared" si="839"/>
        <v>0</v>
      </c>
      <c r="U1069" s="36">
        <f t="shared" si="840"/>
        <v>0</v>
      </c>
      <c r="V1069" s="30"/>
      <c r="W1069" s="38">
        <f t="shared" si="841"/>
        <v>5.6879999999999997</v>
      </c>
      <c r="X1069" s="33">
        <f t="shared" si="842"/>
        <v>0</v>
      </c>
    </row>
    <row r="1070" spans="1:24" ht="15.75" x14ac:dyDescent="0.25">
      <c r="A1070" s="312"/>
      <c r="B1070" s="220"/>
      <c r="C1070" s="70"/>
      <c r="D1070" s="71"/>
      <c r="E1070" s="95">
        <f t="shared" si="843"/>
        <v>0</v>
      </c>
      <c r="F1070" s="69"/>
      <c r="G1070" s="70"/>
      <c r="H1070" s="30">
        <f t="shared" si="834"/>
        <v>0</v>
      </c>
      <c r="I1070" s="36">
        <f t="shared" si="835"/>
        <v>0</v>
      </c>
      <c r="J1070" s="30"/>
      <c r="K1070" s="38">
        <f t="shared" si="836"/>
        <v>5.6879999999999997</v>
      </c>
      <c r="L1070" s="33">
        <f t="shared" si="837"/>
        <v>0</v>
      </c>
      <c r="N1070" s="69"/>
      <c r="O1070" s="70"/>
      <c r="P1070" s="71"/>
      <c r="Q1070" s="95">
        <f t="shared" si="844"/>
        <v>0</v>
      </c>
      <c r="R1070" s="69"/>
      <c r="S1070" s="70"/>
      <c r="T1070" s="30">
        <f t="shared" si="839"/>
        <v>0</v>
      </c>
      <c r="U1070" s="36">
        <f t="shared" si="840"/>
        <v>0</v>
      </c>
      <c r="V1070" s="30"/>
      <c r="W1070" s="38">
        <f t="shared" si="841"/>
        <v>5.6879999999999997</v>
      </c>
      <c r="X1070" s="33">
        <f t="shared" si="842"/>
        <v>0</v>
      </c>
    </row>
    <row r="1071" spans="1:24" x14ac:dyDescent="0.25">
      <c r="A1071" s="312"/>
      <c r="B1071" s="214" t="s">
        <v>96</v>
      </c>
      <c r="C1071" s="22"/>
      <c r="D1071" s="22"/>
      <c r="E1071" s="23"/>
      <c r="F1071" s="24"/>
      <c r="G1071" s="22"/>
      <c r="H1071" s="22"/>
      <c r="I1071" s="22"/>
      <c r="J1071" s="22"/>
      <c r="K1071" s="22"/>
      <c r="L1071" s="23"/>
      <c r="N1071" s="194" t="s">
        <v>96</v>
      </c>
      <c r="O1071" s="25"/>
      <c r="P1071" s="25"/>
      <c r="Q1071" s="26"/>
      <c r="R1071" s="27"/>
      <c r="S1071" s="25"/>
      <c r="T1071" s="25"/>
      <c r="U1071" s="25"/>
      <c r="V1071" s="25"/>
      <c r="W1071" s="25"/>
      <c r="X1071" s="26"/>
    </row>
    <row r="1072" spans="1:24" ht="15.75" x14ac:dyDescent="0.25">
      <c r="A1072" s="312"/>
      <c r="B1072" s="224" t="s">
        <v>92</v>
      </c>
      <c r="C1072" s="99"/>
      <c r="D1072" s="100"/>
      <c r="E1072" s="101">
        <f t="shared" ref="E1072:E1086" si="845">D1072*C1072</f>
        <v>0</v>
      </c>
      <c r="F1072" s="259" t="s">
        <v>175</v>
      </c>
      <c r="G1072" s="99"/>
      <c r="H1072" s="30">
        <f t="shared" ref="H1072:H1086" si="846">$AB$7</f>
        <v>0</v>
      </c>
      <c r="I1072" s="36">
        <f t="shared" ref="I1072:I1086" si="847">H1072*G1072</f>
        <v>0</v>
      </c>
      <c r="J1072" s="30">
        <v>3</v>
      </c>
      <c r="K1072" s="38">
        <f t="shared" ref="K1072:K1086" si="848">$AB$8</f>
        <v>5.6879999999999997</v>
      </c>
      <c r="L1072" s="33">
        <f t="shared" ref="L1072:L1086" si="849">J1072*K1072</f>
        <v>17.064</v>
      </c>
      <c r="N1072" s="224" t="s">
        <v>92</v>
      </c>
      <c r="O1072" s="99"/>
      <c r="P1072" s="100"/>
      <c r="Q1072" s="101">
        <f t="shared" ref="Q1072:Q1086" si="850">P1072*O1072</f>
        <v>0</v>
      </c>
      <c r="R1072" s="224" t="s">
        <v>92</v>
      </c>
      <c r="S1072" s="99"/>
      <c r="T1072" s="30">
        <f t="shared" ref="T1072:T1086" si="851">$AB$7</f>
        <v>0</v>
      </c>
      <c r="U1072" s="36">
        <f t="shared" ref="U1072:U1086" si="852">T1072*S1072</f>
        <v>0</v>
      </c>
      <c r="V1072" s="30"/>
      <c r="W1072" s="38">
        <f t="shared" ref="W1072:W1086" si="853">$AB$8</f>
        <v>5.6879999999999997</v>
      </c>
      <c r="X1072" s="33">
        <f t="shared" ref="X1072:X1086" si="854">V1072*W1072</f>
        <v>0</v>
      </c>
    </row>
    <row r="1073" spans="1:24" ht="15.75" x14ac:dyDescent="0.25">
      <c r="A1073" s="312"/>
      <c r="B1073" s="260" t="s">
        <v>164</v>
      </c>
      <c r="C1073" s="30"/>
      <c r="D1073" s="31"/>
      <c r="E1073" s="33">
        <f t="shared" si="845"/>
        <v>0</v>
      </c>
      <c r="F1073" s="79"/>
      <c r="G1073" s="30"/>
      <c r="H1073" s="30">
        <f t="shared" si="846"/>
        <v>0</v>
      </c>
      <c r="I1073" s="36">
        <f t="shared" si="847"/>
        <v>0</v>
      </c>
      <c r="J1073" s="30"/>
      <c r="K1073" s="38">
        <f t="shared" si="848"/>
        <v>5.6879999999999997</v>
      </c>
      <c r="L1073" s="33">
        <f t="shared" si="849"/>
        <v>0</v>
      </c>
      <c r="N1073" s="228" t="s">
        <v>93</v>
      </c>
      <c r="O1073" s="30"/>
      <c r="P1073" s="31"/>
      <c r="Q1073" s="33">
        <f t="shared" si="850"/>
        <v>0</v>
      </c>
      <c r="R1073" s="228" t="s">
        <v>93</v>
      </c>
      <c r="S1073" s="30"/>
      <c r="T1073" s="30">
        <f t="shared" si="851"/>
        <v>0</v>
      </c>
      <c r="U1073" s="36">
        <f t="shared" si="852"/>
        <v>0</v>
      </c>
      <c r="V1073" s="30"/>
      <c r="W1073" s="38">
        <f t="shared" si="853"/>
        <v>5.6879999999999997</v>
      </c>
      <c r="X1073" s="33">
        <f t="shared" si="854"/>
        <v>0</v>
      </c>
    </row>
    <row r="1074" spans="1:24" ht="15.75" x14ac:dyDescent="0.25">
      <c r="A1074" s="312"/>
      <c r="B1074" s="259" t="s">
        <v>165</v>
      </c>
      <c r="C1074" s="70"/>
      <c r="D1074" s="71"/>
      <c r="E1074" s="33">
        <f t="shared" si="845"/>
        <v>0</v>
      </c>
      <c r="F1074" s="69"/>
      <c r="G1074" s="70"/>
      <c r="H1074" s="30">
        <f t="shared" si="846"/>
        <v>0</v>
      </c>
      <c r="I1074" s="36">
        <f t="shared" si="847"/>
        <v>0</v>
      </c>
      <c r="J1074" s="30"/>
      <c r="K1074" s="38">
        <f t="shared" si="848"/>
        <v>5.6879999999999997</v>
      </c>
      <c r="L1074" s="33">
        <f t="shared" si="849"/>
        <v>0</v>
      </c>
      <c r="N1074" s="220"/>
      <c r="O1074" s="70"/>
      <c r="P1074" s="71"/>
      <c r="Q1074" s="33">
        <f t="shared" si="850"/>
        <v>0</v>
      </c>
      <c r="R1074" s="220"/>
      <c r="S1074" s="70"/>
      <c r="T1074" s="30">
        <f t="shared" si="851"/>
        <v>0</v>
      </c>
      <c r="U1074" s="36">
        <f t="shared" si="852"/>
        <v>0</v>
      </c>
      <c r="V1074" s="30"/>
      <c r="W1074" s="38">
        <f t="shared" si="853"/>
        <v>5.6879999999999997</v>
      </c>
      <c r="X1074" s="33">
        <f t="shared" si="854"/>
        <v>0</v>
      </c>
    </row>
    <row r="1075" spans="1:24" ht="15.75" x14ac:dyDescent="0.25">
      <c r="A1075" s="312"/>
      <c r="B1075" s="228" t="s">
        <v>94</v>
      </c>
      <c r="C1075" s="30"/>
      <c r="D1075" s="31"/>
      <c r="E1075" s="33">
        <f t="shared" si="845"/>
        <v>0</v>
      </c>
      <c r="F1075" s="79"/>
      <c r="G1075" s="30"/>
      <c r="H1075" s="30">
        <f t="shared" si="846"/>
        <v>0</v>
      </c>
      <c r="I1075" s="36">
        <f t="shared" si="847"/>
        <v>0</v>
      </c>
      <c r="J1075" s="30"/>
      <c r="K1075" s="38">
        <f t="shared" si="848"/>
        <v>5.6879999999999997</v>
      </c>
      <c r="L1075" s="33">
        <f t="shared" si="849"/>
        <v>0</v>
      </c>
      <c r="N1075" s="228" t="s">
        <v>94</v>
      </c>
      <c r="O1075" s="30"/>
      <c r="P1075" s="31"/>
      <c r="Q1075" s="33">
        <f t="shared" si="850"/>
        <v>0</v>
      </c>
      <c r="R1075" s="228" t="s">
        <v>94</v>
      </c>
      <c r="S1075" s="30"/>
      <c r="T1075" s="30">
        <f t="shared" si="851"/>
        <v>0</v>
      </c>
      <c r="U1075" s="36">
        <f t="shared" si="852"/>
        <v>0</v>
      </c>
      <c r="V1075" s="30"/>
      <c r="W1075" s="38">
        <f t="shared" si="853"/>
        <v>5.6879999999999997</v>
      </c>
      <c r="X1075" s="33">
        <f t="shared" si="854"/>
        <v>0</v>
      </c>
    </row>
    <row r="1076" spans="1:24" ht="15.75" x14ac:dyDescent="0.25">
      <c r="A1076" s="312"/>
      <c r="B1076" s="259" t="s">
        <v>175</v>
      </c>
      <c r="C1076" s="52">
        <v>2</v>
      </c>
      <c r="D1076" s="53">
        <v>14.22</v>
      </c>
      <c r="E1076" s="33">
        <f t="shared" si="845"/>
        <v>28.44</v>
      </c>
      <c r="F1076" s="102"/>
      <c r="G1076" s="52"/>
      <c r="H1076" s="30">
        <f t="shared" si="846"/>
        <v>0</v>
      </c>
      <c r="I1076" s="36">
        <f t="shared" si="847"/>
        <v>0</v>
      </c>
      <c r="J1076" s="30"/>
      <c r="K1076" s="38">
        <f t="shared" si="848"/>
        <v>5.6879999999999997</v>
      </c>
      <c r="L1076" s="33">
        <f t="shared" si="849"/>
        <v>0</v>
      </c>
      <c r="N1076" s="102"/>
      <c r="O1076" s="52"/>
      <c r="P1076" s="53"/>
      <c r="Q1076" s="33">
        <f t="shared" si="850"/>
        <v>0</v>
      </c>
      <c r="R1076" s="102"/>
      <c r="S1076" s="52"/>
      <c r="T1076" s="30">
        <f t="shared" si="851"/>
        <v>0</v>
      </c>
      <c r="U1076" s="36">
        <f t="shared" si="852"/>
        <v>0</v>
      </c>
      <c r="V1076" s="30"/>
      <c r="W1076" s="38">
        <f t="shared" si="853"/>
        <v>5.6879999999999997</v>
      </c>
      <c r="X1076" s="33">
        <f t="shared" si="854"/>
        <v>0</v>
      </c>
    </row>
    <row r="1077" spans="1:24" ht="15.75" x14ac:dyDescent="0.25">
      <c r="A1077" s="312"/>
      <c r="B1077" s="230"/>
      <c r="C1077" s="104"/>
      <c r="D1077" s="105"/>
      <c r="E1077" s="33">
        <f t="shared" si="845"/>
        <v>0</v>
      </c>
      <c r="F1077" s="103"/>
      <c r="G1077" s="104"/>
      <c r="H1077" s="30">
        <f t="shared" si="846"/>
        <v>0</v>
      </c>
      <c r="I1077" s="36">
        <f t="shared" si="847"/>
        <v>0</v>
      </c>
      <c r="J1077" s="30"/>
      <c r="K1077" s="38">
        <f t="shared" si="848"/>
        <v>5.6879999999999997</v>
      </c>
      <c r="L1077" s="33">
        <f t="shared" si="849"/>
        <v>0</v>
      </c>
      <c r="N1077" s="103"/>
      <c r="O1077" s="104"/>
      <c r="P1077" s="105"/>
      <c r="Q1077" s="33">
        <f t="shared" si="850"/>
        <v>0</v>
      </c>
      <c r="R1077" s="103"/>
      <c r="S1077" s="104"/>
      <c r="T1077" s="30">
        <f t="shared" si="851"/>
        <v>0</v>
      </c>
      <c r="U1077" s="36">
        <f t="shared" si="852"/>
        <v>0</v>
      </c>
      <c r="V1077" s="30"/>
      <c r="W1077" s="38">
        <f t="shared" si="853"/>
        <v>5.6879999999999997</v>
      </c>
      <c r="X1077" s="33">
        <f t="shared" si="854"/>
        <v>0</v>
      </c>
    </row>
    <row r="1078" spans="1:24" ht="15.75" x14ac:dyDescent="0.25">
      <c r="A1078" s="312"/>
      <c r="B1078" s="220"/>
      <c r="C1078" s="70"/>
      <c r="D1078" s="71"/>
      <c r="E1078" s="33">
        <f t="shared" si="845"/>
        <v>0</v>
      </c>
      <c r="F1078" s="69"/>
      <c r="G1078" s="70"/>
      <c r="H1078" s="30">
        <f t="shared" si="846"/>
        <v>0</v>
      </c>
      <c r="I1078" s="36">
        <f t="shared" si="847"/>
        <v>0</v>
      </c>
      <c r="J1078" s="30"/>
      <c r="K1078" s="38">
        <f t="shared" si="848"/>
        <v>5.6879999999999997</v>
      </c>
      <c r="L1078" s="33">
        <f t="shared" si="849"/>
        <v>0</v>
      </c>
      <c r="N1078" s="69"/>
      <c r="O1078" s="70"/>
      <c r="P1078" s="71"/>
      <c r="Q1078" s="33">
        <f t="shared" si="850"/>
        <v>0</v>
      </c>
      <c r="R1078" s="69"/>
      <c r="S1078" s="70"/>
      <c r="T1078" s="30">
        <f t="shared" si="851"/>
        <v>0</v>
      </c>
      <c r="U1078" s="36">
        <f t="shared" si="852"/>
        <v>0</v>
      </c>
      <c r="V1078" s="30"/>
      <c r="W1078" s="38">
        <f t="shared" si="853"/>
        <v>5.6879999999999997</v>
      </c>
      <c r="X1078" s="33">
        <f t="shared" si="854"/>
        <v>0</v>
      </c>
    </row>
    <row r="1079" spans="1:24" ht="15.75" x14ac:dyDescent="0.25">
      <c r="A1079" s="312"/>
      <c r="B1079" s="230"/>
      <c r="C1079" s="104"/>
      <c r="D1079" s="105"/>
      <c r="E1079" s="33">
        <f t="shared" si="845"/>
        <v>0</v>
      </c>
      <c r="F1079" s="103"/>
      <c r="G1079" s="104"/>
      <c r="H1079" s="30">
        <f t="shared" si="846"/>
        <v>0</v>
      </c>
      <c r="I1079" s="36">
        <f t="shared" si="847"/>
        <v>0</v>
      </c>
      <c r="J1079" s="30"/>
      <c r="K1079" s="38">
        <f t="shared" si="848"/>
        <v>5.6879999999999997</v>
      </c>
      <c r="L1079" s="33">
        <f t="shared" si="849"/>
        <v>0</v>
      </c>
      <c r="N1079" s="103"/>
      <c r="O1079" s="104"/>
      <c r="P1079" s="105"/>
      <c r="Q1079" s="33">
        <f t="shared" si="850"/>
        <v>0</v>
      </c>
      <c r="R1079" s="103"/>
      <c r="S1079" s="104"/>
      <c r="T1079" s="30">
        <f t="shared" si="851"/>
        <v>0</v>
      </c>
      <c r="U1079" s="36">
        <f t="shared" si="852"/>
        <v>0</v>
      </c>
      <c r="V1079" s="30"/>
      <c r="W1079" s="38">
        <f t="shared" si="853"/>
        <v>5.6879999999999997</v>
      </c>
      <c r="X1079" s="33">
        <f t="shared" si="854"/>
        <v>0</v>
      </c>
    </row>
    <row r="1080" spans="1:24" ht="15.75" x14ac:dyDescent="0.25">
      <c r="A1080" s="312"/>
      <c r="B1080" s="220"/>
      <c r="C1080" s="70"/>
      <c r="D1080" s="71"/>
      <c r="E1080" s="33">
        <f t="shared" si="845"/>
        <v>0</v>
      </c>
      <c r="F1080" s="69"/>
      <c r="G1080" s="70"/>
      <c r="H1080" s="30">
        <f t="shared" si="846"/>
        <v>0</v>
      </c>
      <c r="I1080" s="36">
        <f t="shared" si="847"/>
        <v>0</v>
      </c>
      <c r="J1080" s="30"/>
      <c r="K1080" s="38">
        <f t="shared" si="848"/>
        <v>5.6879999999999997</v>
      </c>
      <c r="L1080" s="33">
        <f t="shared" si="849"/>
        <v>0</v>
      </c>
      <c r="N1080" s="69"/>
      <c r="O1080" s="70"/>
      <c r="P1080" s="71"/>
      <c r="Q1080" s="33">
        <f t="shared" si="850"/>
        <v>0</v>
      </c>
      <c r="R1080" s="69"/>
      <c r="S1080" s="70"/>
      <c r="T1080" s="30">
        <f t="shared" si="851"/>
        <v>0</v>
      </c>
      <c r="U1080" s="36">
        <f t="shared" si="852"/>
        <v>0</v>
      </c>
      <c r="V1080" s="30"/>
      <c r="W1080" s="38">
        <f t="shared" si="853"/>
        <v>5.6879999999999997</v>
      </c>
      <c r="X1080" s="33">
        <f t="shared" si="854"/>
        <v>0</v>
      </c>
    </row>
    <row r="1081" spans="1:24" ht="15.75" x14ac:dyDescent="0.25">
      <c r="A1081" s="312"/>
      <c r="B1081" s="230"/>
      <c r="C1081" s="104"/>
      <c r="D1081" s="105"/>
      <c r="E1081" s="33">
        <f t="shared" si="845"/>
        <v>0</v>
      </c>
      <c r="F1081" s="103"/>
      <c r="G1081" s="104"/>
      <c r="H1081" s="30">
        <f t="shared" si="846"/>
        <v>0</v>
      </c>
      <c r="I1081" s="36">
        <f t="shared" si="847"/>
        <v>0</v>
      </c>
      <c r="J1081" s="30"/>
      <c r="K1081" s="38">
        <f t="shared" si="848"/>
        <v>5.6879999999999997</v>
      </c>
      <c r="L1081" s="33">
        <f t="shared" si="849"/>
        <v>0</v>
      </c>
      <c r="N1081" s="103"/>
      <c r="O1081" s="104"/>
      <c r="P1081" s="105"/>
      <c r="Q1081" s="33">
        <f t="shared" si="850"/>
        <v>0</v>
      </c>
      <c r="R1081" s="103"/>
      <c r="S1081" s="104"/>
      <c r="T1081" s="30">
        <f t="shared" si="851"/>
        <v>0</v>
      </c>
      <c r="U1081" s="36">
        <f t="shared" si="852"/>
        <v>0</v>
      </c>
      <c r="V1081" s="30"/>
      <c r="W1081" s="38">
        <f t="shared" si="853"/>
        <v>5.6879999999999997</v>
      </c>
      <c r="X1081" s="33">
        <f t="shared" si="854"/>
        <v>0</v>
      </c>
    </row>
    <row r="1082" spans="1:24" ht="15.75" x14ac:dyDescent="0.25">
      <c r="A1082" s="312"/>
      <c r="B1082" s="220"/>
      <c r="C1082" s="70"/>
      <c r="D1082" s="71"/>
      <c r="E1082" s="33">
        <f t="shared" si="845"/>
        <v>0</v>
      </c>
      <c r="F1082" s="69"/>
      <c r="G1082" s="70"/>
      <c r="H1082" s="30">
        <f t="shared" si="846"/>
        <v>0</v>
      </c>
      <c r="I1082" s="36">
        <f t="shared" si="847"/>
        <v>0</v>
      </c>
      <c r="J1082" s="30"/>
      <c r="K1082" s="38">
        <f t="shared" si="848"/>
        <v>5.6879999999999997</v>
      </c>
      <c r="L1082" s="33">
        <f t="shared" si="849"/>
        <v>0</v>
      </c>
      <c r="N1082" s="69"/>
      <c r="O1082" s="70"/>
      <c r="P1082" s="71"/>
      <c r="Q1082" s="33">
        <f t="shared" si="850"/>
        <v>0</v>
      </c>
      <c r="R1082" s="69"/>
      <c r="S1082" s="70"/>
      <c r="T1082" s="30">
        <f t="shared" si="851"/>
        <v>0</v>
      </c>
      <c r="U1082" s="36">
        <f t="shared" si="852"/>
        <v>0</v>
      </c>
      <c r="V1082" s="30"/>
      <c r="W1082" s="38">
        <f t="shared" si="853"/>
        <v>5.6879999999999997</v>
      </c>
      <c r="X1082" s="33">
        <f t="shared" si="854"/>
        <v>0</v>
      </c>
    </row>
    <row r="1083" spans="1:24" ht="15.75" x14ac:dyDescent="0.25">
      <c r="A1083" s="312"/>
      <c r="B1083" s="230"/>
      <c r="C1083" s="104"/>
      <c r="D1083" s="105"/>
      <c r="E1083" s="33">
        <f t="shared" si="845"/>
        <v>0</v>
      </c>
      <c r="F1083" s="103"/>
      <c r="G1083" s="104"/>
      <c r="H1083" s="30">
        <f t="shared" si="846"/>
        <v>0</v>
      </c>
      <c r="I1083" s="36">
        <f t="shared" si="847"/>
        <v>0</v>
      </c>
      <c r="J1083" s="30"/>
      <c r="K1083" s="38">
        <f t="shared" si="848"/>
        <v>5.6879999999999997</v>
      </c>
      <c r="L1083" s="33">
        <f t="shared" si="849"/>
        <v>0</v>
      </c>
      <c r="N1083" s="103"/>
      <c r="O1083" s="104"/>
      <c r="P1083" s="105"/>
      <c r="Q1083" s="33">
        <f t="shared" si="850"/>
        <v>0</v>
      </c>
      <c r="R1083" s="103"/>
      <c r="S1083" s="104"/>
      <c r="T1083" s="30">
        <f t="shared" si="851"/>
        <v>0</v>
      </c>
      <c r="U1083" s="36">
        <f t="shared" si="852"/>
        <v>0</v>
      </c>
      <c r="V1083" s="30"/>
      <c r="W1083" s="38">
        <f t="shared" si="853"/>
        <v>5.6879999999999997</v>
      </c>
      <c r="X1083" s="33">
        <f t="shared" si="854"/>
        <v>0</v>
      </c>
    </row>
    <row r="1084" spans="1:24" ht="15.75" x14ac:dyDescent="0.25">
      <c r="A1084" s="312"/>
      <c r="B1084" s="220"/>
      <c r="C1084" s="70"/>
      <c r="D1084" s="71"/>
      <c r="E1084" s="33">
        <f t="shared" si="845"/>
        <v>0</v>
      </c>
      <c r="F1084" s="69"/>
      <c r="G1084" s="70"/>
      <c r="H1084" s="30">
        <f t="shared" si="846"/>
        <v>0</v>
      </c>
      <c r="I1084" s="36">
        <f t="shared" si="847"/>
        <v>0</v>
      </c>
      <c r="J1084" s="30"/>
      <c r="K1084" s="38">
        <f t="shared" si="848"/>
        <v>5.6879999999999997</v>
      </c>
      <c r="L1084" s="33">
        <f t="shared" si="849"/>
        <v>0</v>
      </c>
      <c r="N1084" s="69"/>
      <c r="O1084" s="70"/>
      <c r="P1084" s="71"/>
      <c r="Q1084" s="33">
        <f t="shared" si="850"/>
        <v>0</v>
      </c>
      <c r="R1084" s="69"/>
      <c r="S1084" s="70"/>
      <c r="T1084" s="30">
        <f t="shared" si="851"/>
        <v>0</v>
      </c>
      <c r="U1084" s="36">
        <f t="shared" si="852"/>
        <v>0</v>
      </c>
      <c r="V1084" s="30"/>
      <c r="W1084" s="38">
        <f t="shared" si="853"/>
        <v>5.6879999999999997</v>
      </c>
      <c r="X1084" s="33">
        <f t="shared" si="854"/>
        <v>0</v>
      </c>
    </row>
    <row r="1085" spans="1:24" ht="15.75" x14ac:dyDescent="0.25">
      <c r="A1085" s="312"/>
      <c r="B1085" s="230"/>
      <c r="C1085" s="104"/>
      <c r="D1085" s="105"/>
      <c r="E1085" s="33">
        <f t="shared" si="845"/>
        <v>0</v>
      </c>
      <c r="F1085" s="103"/>
      <c r="G1085" s="104"/>
      <c r="H1085" s="30">
        <f t="shared" si="846"/>
        <v>0</v>
      </c>
      <c r="I1085" s="36">
        <f t="shared" si="847"/>
        <v>0</v>
      </c>
      <c r="J1085" s="30"/>
      <c r="K1085" s="38">
        <f t="shared" si="848"/>
        <v>5.6879999999999997</v>
      </c>
      <c r="L1085" s="33">
        <f t="shared" si="849"/>
        <v>0</v>
      </c>
      <c r="N1085" s="103"/>
      <c r="O1085" s="104"/>
      <c r="P1085" s="105"/>
      <c r="Q1085" s="33">
        <f t="shared" si="850"/>
        <v>0</v>
      </c>
      <c r="R1085" s="103"/>
      <c r="S1085" s="104"/>
      <c r="T1085" s="30">
        <f t="shared" si="851"/>
        <v>0</v>
      </c>
      <c r="U1085" s="36">
        <f t="shared" si="852"/>
        <v>0</v>
      </c>
      <c r="V1085" s="30"/>
      <c r="W1085" s="38">
        <f t="shared" si="853"/>
        <v>5.6879999999999997</v>
      </c>
      <c r="X1085" s="33">
        <f t="shared" si="854"/>
        <v>0</v>
      </c>
    </row>
    <row r="1086" spans="1:24" ht="15.75" x14ac:dyDescent="0.25">
      <c r="A1086" s="312"/>
      <c r="B1086" s="220"/>
      <c r="C1086" s="70"/>
      <c r="D1086" s="71"/>
      <c r="E1086" s="95">
        <f t="shared" si="845"/>
        <v>0</v>
      </c>
      <c r="F1086" s="69"/>
      <c r="G1086" s="70"/>
      <c r="H1086" s="30">
        <f t="shared" si="846"/>
        <v>0</v>
      </c>
      <c r="I1086" s="36">
        <f t="shared" si="847"/>
        <v>0</v>
      </c>
      <c r="J1086" s="30"/>
      <c r="K1086" s="38">
        <f t="shared" si="848"/>
        <v>5.6879999999999997</v>
      </c>
      <c r="L1086" s="33">
        <f t="shared" si="849"/>
        <v>0</v>
      </c>
      <c r="N1086" s="69"/>
      <c r="O1086" s="70"/>
      <c r="P1086" s="71"/>
      <c r="Q1086" s="95">
        <f t="shared" si="850"/>
        <v>0</v>
      </c>
      <c r="R1086" s="69"/>
      <c r="S1086" s="70"/>
      <c r="T1086" s="30">
        <f t="shared" si="851"/>
        <v>0</v>
      </c>
      <c r="U1086" s="36">
        <f t="shared" si="852"/>
        <v>0</v>
      </c>
      <c r="V1086" s="30"/>
      <c r="W1086" s="38">
        <f t="shared" si="853"/>
        <v>5.6879999999999997</v>
      </c>
      <c r="X1086" s="33">
        <f t="shared" si="854"/>
        <v>0</v>
      </c>
    </row>
    <row r="1087" spans="1:24" x14ac:dyDescent="0.25">
      <c r="A1087" s="312"/>
      <c r="B1087" s="214" t="s">
        <v>97</v>
      </c>
      <c r="C1087" s="22"/>
      <c r="D1087" s="22"/>
      <c r="E1087" s="23"/>
      <c r="F1087" s="24"/>
      <c r="G1087" s="22"/>
      <c r="H1087" s="22"/>
      <c r="I1087" s="22"/>
      <c r="J1087" s="22"/>
      <c r="K1087" s="22"/>
      <c r="L1087" s="23"/>
      <c r="N1087" s="194" t="s">
        <v>97</v>
      </c>
      <c r="O1087" s="25"/>
      <c r="P1087" s="25"/>
      <c r="Q1087" s="26"/>
      <c r="R1087" s="27"/>
      <c r="S1087" s="25"/>
      <c r="T1087" s="25"/>
      <c r="U1087" s="25"/>
      <c r="V1087" s="25"/>
      <c r="W1087" s="25"/>
      <c r="X1087" s="26"/>
    </row>
    <row r="1088" spans="1:24" ht="15.75" x14ac:dyDescent="0.25">
      <c r="A1088" s="312"/>
      <c r="B1088" s="267" t="s">
        <v>178</v>
      </c>
      <c r="C1088" s="107">
        <f>Production_Revenue!K59</f>
        <v>704</v>
      </c>
      <c r="D1088" s="108">
        <v>0.01</v>
      </c>
      <c r="E1088" s="101">
        <f t="shared" ref="E1088:E1090" si="855">D1088*C1088</f>
        <v>7.04</v>
      </c>
      <c r="F1088" s="109" t="s">
        <v>51</v>
      </c>
      <c r="G1088" s="107"/>
      <c r="H1088" s="30">
        <f t="shared" ref="H1088:H1090" si="856">$AB$7</f>
        <v>0</v>
      </c>
      <c r="I1088" s="36">
        <f t="shared" ref="I1088:I1090" si="857">H1088*G1088</f>
        <v>0</v>
      </c>
      <c r="J1088" s="30"/>
      <c r="K1088" s="38">
        <f t="shared" ref="K1088:K1090" si="858">$AB$8</f>
        <v>5.6879999999999997</v>
      </c>
      <c r="L1088" s="33">
        <f t="shared" ref="L1088:L1090" si="859">J1088*K1088</f>
        <v>0</v>
      </c>
      <c r="N1088" s="267" t="s">
        <v>178</v>
      </c>
      <c r="O1088" s="107">
        <f>Production_Revenue!K60</f>
        <v>704</v>
      </c>
      <c r="P1088" s="108">
        <v>0.01</v>
      </c>
      <c r="Q1088" s="101">
        <f t="shared" ref="Q1088:Q1090" si="860">P1088*O1088</f>
        <v>7.04</v>
      </c>
      <c r="R1088" s="231" t="s">
        <v>98</v>
      </c>
      <c r="S1088" s="107"/>
      <c r="T1088" s="30">
        <f t="shared" ref="T1088:T1090" si="861">$AB$7</f>
        <v>0</v>
      </c>
      <c r="U1088" s="36">
        <f t="shared" ref="U1088:U1090" si="862">T1088*S1088</f>
        <v>0</v>
      </c>
      <c r="V1088" s="30"/>
      <c r="W1088" s="38">
        <f t="shared" ref="W1088:W1090" si="863">$AB$8</f>
        <v>5.6879999999999997</v>
      </c>
      <c r="X1088" s="33">
        <f t="shared" ref="X1088:X1090" si="864">V1088*W1088</f>
        <v>0</v>
      </c>
    </row>
    <row r="1089" spans="1:24" ht="15.75" x14ac:dyDescent="0.25">
      <c r="A1089" s="312"/>
      <c r="B1089" s="232" t="s">
        <v>99</v>
      </c>
      <c r="C1089" s="70"/>
      <c r="D1089" s="71"/>
      <c r="E1089" s="33">
        <f t="shared" si="855"/>
        <v>0</v>
      </c>
      <c r="F1089" s="69"/>
      <c r="G1089" s="70"/>
      <c r="H1089" s="30">
        <f t="shared" si="856"/>
        <v>0</v>
      </c>
      <c r="I1089" s="36">
        <f t="shared" si="857"/>
        <v>0</v>
      </c>
      <c r="J1089" s="30"/>
      <c r="K1089" s="38">
        <f t="shared" si="858"/>
        <v>5.6879999999999997</v>
      </c>
      <c r="L1089" s="33">
        <f t="shared" si="859"/>
        <v>0</v>
      </c>
      <c r="N1089" s="232" t="s">
        <v>99</v>
      </c>
      <c r="O1089" s="70"/>
      <c r="P1089" s="71"/>
      <c r="Q1089" s="33">
        <f t="shared" si="860"/>
        <v>0</v>
      </c>
      <c r="R1089" s="232" t="s">
        <v>99</v>
      </c>
      <c r="S1089" s="70"/>
      <c r="T1089" s="30">
        <f t="shared" si="861"/>
        <v>0</v>
      </c>
      <c r="U1089" s="36">
        <f t="shared" si="862"/>
        <v>0</v>
      </c>
      <c r="V1089" s="30"/>
      <c r="W1089" s="38">
        <f t="shared" si="863"/>
        <v>5.6879999999999997</v>
      </c>
      <c r="X1089" s="33">
        <f t="shared" si="864"/>
        <v>0</v>
      </c>
    </row>
    <row r="1090" spans="1:24" ht="30" x14ac:dyDescent="0.25">
      <c r="A1090" s="312"/>
      <c r="B1090" s="233" t="s">
        <v>100</v>
      </c>
      <c r="C1090" s="104"/>
      <c r="D1090" s="105"/>
      <c r="E1090" s="33">
        <f t="shared" si="855"/>
        <v>0</v>
      </c>
      <c r="F1090" s="110" t="s">
        <v>52</v>
      </c>
      <c r="G1090" s="52"/>
      <c r="H1090" s="30">
        <f t="shared" si="856"/>
        <v>0</v>
      </c>
      <c r="I1090" s="36">
        <f t="shared" si="857"/>
        <v>0</v>
      </c>
      <c r="J1090" s="30"/>
      <c r="K1090" s="38">
        <f t="shared" si="858"/>
        <v>5.6879999999999997</v>
      </c>
      <c r="L1090" s="33">
        <f t="shared" si="859"/>
        <v>0</v>
      </c>
      <c r="N1090" s="233" t="s">
        <v>100</v>
      </c>
      <c r="O1090" s="104"/>
      <c r="P1090" s="105"/>
      <c r="Q1090" s="33">
        <f t="shared" si="860"/>
        <v>0</v>
      </c>
      <c r="R1090" s="233" t="s">
        <v>100</v>
      </c>
      <c r="S1090" s="52"/>
      <c r="T1090" s="30">
        <f t="shared" si="861"/>
        <v>0</v>
      </c>
      <c r="U1090" s="36">
        <f t="shared" si="862"/>
        <v>0</v>
      </c>
      <c r="V1090" s="30"/>
      <c r="W1090" s="38">
        <f t="shared" si="863"/>
        <v>5.6879999999999997</v>
      </c>
      <c r="X1090" s="33">
        <f t="shared" si="864"/>
        <v>0</v>
      </c>
    </row>
    <row r="1091" spans="1:24" ht="15.75" thickBot="1" x14ac:dyDescent="0.3">
      <c r="A1091" s="312"/>
      <c r="B1091" s="111" t="s">
        <v>41</v>
      </c>
      <c r="C1091" s="112"/>
      <c r="D1091" s="112"/>
      <c r="E1091" s="114">
        <f>SUM(E1055:E1070,E1072:E1086,E1088:E1090)</f>
        <v>35.480000000000004</v>
      </c>
      <c r="F1091" s="116" t="s">
        <v>41</v>
      </c>
      <c r="G1091" s="112">
        <f>SUM(G1055:G1090)</f>
        <v>0</v>
      </c>
      <c r="H1091" s="112"/>
      <c r="I1091" s="114">
        <f>SUM(I1055:I1070,I1072:I1086,I1088:I1090)</f>
        <v>0</v>
      </c>
      <c r="J1091" s="112">
        <f>SUM(J1055:J1090)</f>
        <v>3</v>
      </c>
      <c r="K1091" s="118"/>
      <c r="L1091" s="114">
        <f>SUM(L1055:L1070,L1072:L1086,L1088:L1090)</f>
        <v>17.064</v>
      </c>
      <c r="N1091" s="119" t="s">
        <v>41</v>
      </c>
      <c r="O1091" s="120"/>
      <c r="P1091" s="120"/>
      <c r="Q1091" s="121">
        <f>SUM(Q1055:Q1070,Q1072:Q1086,Q1088:Q1090)</f>
        <v>7.04</v>
      </c>
      <c r="R1091" s="122" t="s">
        <v>41</v>
      </c>
      <c r="S1091" s="120">
        <f>SUM(S1055:S1090)</f>
        <v>0</v>
      </c>
      <c r="T1091" s="120"/>
      <c r="U1091" s="121">
        <f>SUM(U1055:U1070,U1072:U1086,U1088:U1090)</f>
        <v>0</v>
      </c>
      <c r="V1091" s="120">
        <f>SUM(V1055:V1090)</f>
        <v>0</v>
      </c>
      <c r="W1091" s="123"/>
      <c r="X1091" s="121">
        <f>SUM(X1055:X1070,X1072:X1086,X1088:X1090)</f>
        <v>0</v>
      </c>
    </row>
    <row r="1092" spans="1:24" x14ac:dyDescent="0.25">
      <c r="A1092" s="313"/>
      <c r="B1092" s="125"/>
      <c r="C1092" s="125"/>
      <c r="D1092" s="125"/>
      <c r="E1092" s="125"/>
      <c r="F1092" s="125"/>
      <c r="G1092" s="125"/>
      <c r="H1092" s="125"/>
      <c r="I1092" s="125"/>
      <c r="J1092" s="125"/>
      <c r="K1092" s="125"/>
      <c r="L1092" s="125"/>
      <c r="N1092" s="85"/>
      <c r="O1092" s="85"/>
      <c r="P1092" s="85"/>
      <c r="Q1092" s="85"/>
      <c r="R1092" s="85"/>
      <c r="S1092" s="85"/>
      <c r="T1092" s="85"/>
      <c r="U1092" s="85"/>
      <c r="V1092" s="85"/>
      <c r="W1092" s="85"/>
      <c r="X1092" s="85"/>
    </row>
    <row r="1093" spans="1:24" ht="15.75" thickBot="1" x14ac:dyDescent="0.3"/>
    <row r="1094" spans="1:24" ht="15" customHeight="1" x14ac:dyDescent="0.25">
      <c r="A1094" s="311" t="s">
        <v>151</v>
      </c>
      <c r="B1094" s="314" t="s">
        <v>123</v>
      </c>
      <c r="C1094" s="316" t="s">
        <v>157</v>
      </c>
      <c r="D1094" s="317"/>
      <c r="E1094" s="318"/>
      <c r="F1094" s="319" t="s">
        <v>124</v>
      </c>
      <c r="G1094" s="324" t="s">
        <v>20</v>
      </c>
      <c r="H1094" s="322"/>
      <c r="I1094" s="322"/>
      <c r="J1094" s="322"/>
      <c r="K1094" s="322"/>
      <c r="L1094" s="323"/>
      <c r="N1094" s="325" t="s">
        <v>123</v>
      </c>
      <c r="O1094" s="327" t="s">
        <v>19</v>
      </c>
      <c r="P1094" s="322"/>
      <c r="Q1094" s="323"/>
      <c r="R1094" s="325" t="s">
        <v>124</v>
      </c>
      <c r="S1094" s="321" t="s">
        <v>20</v>
      </c>
      <c r="T1094" s="322"/>
      <c r="U1094" s="322"/>
      <c r="V1094" s="322"/>
      <c r="W1094" s="322"/>
      <c r="X1094" s="323"/>
    </row>
    <row r="1095" spans="1:24" ht="30" x14ac:dyDescent="0.25">
      <c r="A1095" s="312"/>
      <c r="B1095" s="315"/>
      <c r="C1095" s="212" t="s">
        <v>23</v>
      </c>
      <c r="D1095" s="254" t="s">
        <v>155</v>
      </c>
      <c r="E1095" s="213" t="s">
        <v>24</v>
      </c>
      <c r="F1095" s="320"/>
      <c r="G1095" s="239" t="s">
        <v>156</v>
      </c>
      <c r="H1095" s="239" t="s">
        <v>102</v>
      </c>
      <c r="I1095" s="239" t="s">
        <v>103</v>
      </c>
      <c r="J1095" s="13" t="s">
        <v>27</v>
      </c>
      <c r="K1095" s="16" t="s">
        <v>28</v>
      </c>
      <c r="L1095" s="240" t="s">
        <v>104</v>
      </c>
      <c r="N1095" s="326"/>
      <c r="O1095" s="17" t="s">
        <v>23</v>
      </c>
      <c r="P1095" s="239" t="s">
        <v>155</v>
      </c>
      <c r="Q1095" s="19" t="s">
        <v>24</v>
      </c>
      <c r="R1095" s="326"/>
      <c r="S1095" s="239" t="s">
        <v>156</v>
      </c>
      <c r="T1095" s="17" t="s">
        <v>26</v>
      </c>
      <c r="U1095" s="239" t="s">
        <v>103</v>
      </c>
      <c r="V1095" s="13" t="s">
        <v>27</v>
      </c>
      <c r="W1095" s="16" t="s">
        <v>28</v>
      </c>
      <c r="X1095" s="240" t="s">
        <v>104</v>
      </c>
    </row>
    <row r="1096" spans="1:24" x14ac:dyDescent="0.25">
      <c r="A1096" s="312"/>
      <c r="B1096" s="214" t="s">
        <v>95</v>
      </c>
      <c r="C1096" s="22"/>
      <c r="D1096" s="22"/>
      <c r="E1096" s="23"/>
      <c r="F1096" s="24"/>
      <c r="G1096" s="22"/>
      <c r="H1096" s="22"/>
      <c r="I1096" s="22"/>
      <c r="J1096" s="22"/>
      <c r="K1096" s="22"/>
      <c r="L1096" s="23"/>
      <c r="N1096" s="194" t="s">
        <v>95</v>
      </c>
      <c r="O1096" s="25"/>
      <c r="P1096" s="25"/>
      <c r="Q1096" s="26"/>
      <c r="R1096" s="27"/>
      <c r="S1096" s="25"/>
      <c r="T1096" s="25"/>
      <c r="U1096" s="25"/>
      <c r="V1096" s="25"/>
      <c r="W1096" s="25"/>
      <c r="X1096" s="26"/>
    </row>
    <row r="1097" spans="1:24" ht="15.75" x14ac:dyDescent="0.25">
      <c r="A1097" s="312"/>
      <c r="B1097" s="228" t="s">
        <v>93</v>
      </c>
      <c r="C1097" s="30"/>
      <c r="D1097" s="31"/>
      <c r="E1097" s="33">
        <f t="shared" ref="E1097:E1101" si="865">D1097*C1097</f>
        <v>0</v>
      </c>
      <c r="F1097" s="34" t="s">
        <v>55</v>
      </c>
      <c r="G1097" s="30"/>
      <c r="H1097" s="30">
        <f t="shared" ref="H1097:H1112" si="866">$AB$7</f>
        <v>0</v>
      </c>
      <c r="I1097" s="36">
        <f t="shared" ref="I1097:I1112" si="867">H1097*G1097</f>
        <v>0</v>
      </c>
      <c r="J1097" s="30"/>
      <c r="K1097" s="38">
        <f t="shared" ref="K1097:K1112" si="868">$AB$8</f>
        <v>5.6879999999999997</v>
      </c>
      <c r="L1097" s="33">
        <f t="shared" ref="L1097:L1112" si="869">J1097*K1097</f>
        <v>0</v>
      </c>
      <c r="N1097" s="228" t="s">
        <v>93</v>
      </c>
      <c r="O1097" s="30"/>
      <c r="P1097" s="31"/>
      <c r="Q1097" s="33">
        <f t="shared" ref="Q1097:Q1101" si="870">P1097*O1097</f>
        <v>0</v>
      </c>
      <c r="R1097" s="228" t="s">
        <v>93</v>
      </c>
      <c r="S1097" s="30"/>
      <c r="T1097" s="30">
        <f t="shared" ref="T1097:T1112" si="871">$AB$7</f>
        <v>0</v>
      </c>
      <c r="U1097" s="36">
        <f t="shared" ref="U1097:U1112" si="872">T1097*S1097</f>
        <v>0</v>
      </c>
      <c r="V1097" s="30"/>
      <c r="W1097" s="38">
        <f t="shared" ref="W1097:W1112" si="873">$AB$8</f>
        <v>5.6879999999999997</v>
      </c>
      <c r="X1097" s="33">
        <f t="shared" ref="X1097:X1112" si="874">V1097*W1097</f>
        <v>0</v>
      </c>
    </row>
    <row r="1098" spans="1:24" ht="15.75" x14ac:dyDescent="0.25">
      <c r="A1098" s="312"/>
      <c r="B1098" s="218" t="s">
        <v>42</v>
      </c>
      <c r="C1098" s="52"/>
      <c r="D1098" s="53"/>
      <c r="E1098" s="33">
        <f t="shared" si="865"/>
        <v>0</v>
      </c>
      <c r="F1098" s="54"/>
      <c r="G1098" s="52"/>
      <c r="H1098" s="30">
        <f t="shared" si="866"/>
        <v>0</v>
      </c>
      <c r="I1098" s="36">
        <f t="shared" si="867"/>
        <v>0</v>
      </c>
      <c r="J1098" s="30"/>
      <c r="K1098" s="38">
        <f t="shared" si="868"/>
        <v>5.6879999999999997</v>
      </c>
      <c r="L1098" s="33">
        <f t="shared" si="869"/>
        <v>0</v>
      </c>
      <c r="N1098" s="218" t="s">
        <v>42</v>
      </c>
      <c r="O1098" s="52"/>
      <c r="P1098" s="53"/>
      <c r="Q1098" s="33">
        <f t="shared" si="870"/>
        <v>0</v>
      </c>
      <c r="R1098" s="218" t="s">
        <v>42</v>
      </c>
      <c r="S1098" s="52"/>
      <c r="T1098" s="30">
        <f t="shared" si="871"/>
        <v>0</v>
      </c>
      <c r="U1098" s="36">
        <f t="shared" si="872"/>
        <v>0</v>
      </c>
      <c r="V1098" s="30"/>
      <c r="W1098" s="38">
        <f t="shared" si="873"/>
        <v>5.6879999999999997</v>
      </c>
      <c r="X1098" s="33">
        <f t="shared" si="874"/>
        <v>0</v>
      </c>
    </row>
    <row r="1099" spans="1:24" ht="15.75" x14ac:dyDescent="0.25">
      <c r="A1099" s="312"/>
      <c r="B1099" s="219" t="s">
        <v>44</v>
      </c>
      <c r="C1099" s="30"/>
      <c r="D1099" s="31"/>
      <c r="E1099" s="33">
        <f t="shared" si="865"/>
        <v>0</v>
      </c>
      <c r="F1099" s="34"/>
      <c r="G1099" s="30"/>
      <c r="H1099" s="30">
        <f t="shared" si="866"/>
        <v>0</v>
      </c>
      <c r="I1099" s="36">
        <f t="shared" si="867"/>
        <v>0</v>
      </c>
      <c r="J1099" s="30"/>
      <c r="K1099" s="38">
        <f t="shared" si="868"/>
        <v>5.6879999999999997</v>
      </c>
      <c r="L1099" s="33">
        <f t="shared" si="869"/>
        <v>0</v>
      </c>
      <c r="N1099" s="219" t="s">
        <v>44</v>
      </c>
      <c r="O1099" s="30"/>
      <c r="P1099" s="31"/>
      <c r="Q1099" s="33">
        <f t="shared" si="870"/>
        <v>0</v>
      </c>
      <c r="R1099" s="219" t="s">
        <v>44</v>
      </c>
      <c r="S1099" s="30"/>
      <c r="T1099" s="30">
        <f t="shared" si="871"/>
        <v>0</v>
      </c>
      <c r="U1099" s="36">
        <f t="shared" si="872"/>
        <v>0</v>
      </c>
      <c r="V1099" s="30"/>
      <c r="W1099" s="38">
        <f t="shared" si="873"/>
        <v>5.6879999999999997</v>
      </c>
      <c r="X1099" s="33">
        <f t="shared" si="874"/>
        <v>0</v>
      </c>
    </row>
    <row r="1100" spans="1:24" ht="15.75" x14ac:dyDescent="0.25">
      <c r="A1100" s="312"/>
      <c r="B1100" s="220"/>
      <c r="C1100" s="70"/>
      <c r="D1100" s="71"/>
      <c r="E1100" s="33">
        <f t="shared" si="865"/>
        <v>0</v>
      </c>
      <c r="F1100" s="69"/>
      <c r="G1100" s="70"/>
      <c r="H1100" s="30">
        <f t="shared" si="866"/>
        <v>0</v>
      </c>
      <c r="I1100" s="36">
        <f t="shared" si="867"/>
        <v>0</v>
      </c>
      <c r="J1100" s="30"/>
      <c r="K1100" s="38">
        <f t="shared" si="868"/>
        <v>5.6879999999999997</v>
      </c>
      <c r="L1100" s="33">
        <f t="shared" si="869"/>
        <v>0</v>
      </c>
      <c r="N1100" s="220"/>
      <c r="O1100" s="70"/>
      <c r="P1100" s="71"/>
      <c r="Q1100" s="33">
        <f t="shared" si="870"/>
        <v>0</v>
      </c>
      <c r="R1100" s="220"/>
      <c r="S1100" s="70"/>
      <c r="T1100" s="30">
        <f t="shared" si="871"/>
        <v>0</v>
      </c>
      <c r="U1100" s="36">
        <f t="shared" si="872"/>
        <v>0</v>
      </c>
      <c r="V1100" s="30"/>
      <c r="W1100" s="38">
        <f t="shared" si="873"/>
        <v>5.6879999999999997</v>
      </c>
      <c r="X1100" s="33">
        <f t="shared" si="874"/>
        <v>0</v>
      </c>
    </row>
    <row r="1101" spans="1:24" ht="15.75" x14ac:dyDescent="0.25">
      <c r="A1101" s="312"/>
      <c r="B1101" s="221" t="s">
        <v>46</v>
      </c>
      <c r="C1101" s="30"/>
      <c r="D1101" s="31"/>
      <c r="E1101" s="33">
        <f t="shared" si="865"/>
        <v>0</v>
      </c>
      <c r="F1101" s="80"/>
      <c r="G1101" s="30"/>
      <c r="H1101" s="30">
        <f t="shared" si="866"/>
        <v>0</v>
      </c>
      <c r="I1101" s="36">
        <f t="shared" si="867"/>
        <v>0</v>
      </c>
      <c r="J1101" s="30"/>
      <c r="K1101" s="38">
        <f t="shared" si="868"/>
        <v>5.6879999999999997</v>
      </c>
      <c r="L1101" s="33">
        <f t="shared" si="869"/>
        <v>0</v>
      </c>
      <c r="N1101" s="221" t="s">
        <v>46</v>
      </c>
      <c r="O1101" s="30"/>
      <c r="P1101" s="31"/>
      <c r="Q1101" s="33">
        <f t="shared" si="870"/>
        <v>0</v>
      </c>
      <c r="R1101" s="221" t="s">
        <v>46</v>
      </c>
      <c r="S1101" s="30"/>
      <c r="T1101" s="30">
        <f t="shared" si="871"/>
        <v>0</v>
      </c>
      <c r="U1101" s="36">
        <f t="shared" si="872"/>
        <v>0</v>
      </c>
      <c r="V1101" s="30"/>
      <c r="W1101" s="38">
        <f t="shared" si="873"/>
        <v>5.6879999999999997</v>
      </c>
      <c r="X1101" s="33">
        <f t="shared" si="874"/>
        <v>0</v>
      </c>
    </row>
    <row r="1102" spans="1:24" ht="15.75" x14ac:dyDescent="0.25">
      <c r="A1102" s="312"/>
      <c r="B1102" s="220"/>
      <c r="C1102" s="70"/>
      <c r="D1102" s="71"/>
      <c r="E1102" s="33"/>
      <c r="F1102" s="69"/>
      <c r="G1102" s="70"/>
      <c r="H1102" s="30">
        <f t="shared" si="866"/>
        <v>0</v>
      </c>
      <c r="I1102" s="36">
        <f t="shared" si="867"/>
        <v>0</v>
      </c>
      <c r="J1102" s="30"/>
      <c r="K1102" s="38">
        <f t="shared" si="868"/>
        <v>5.6879999999999997</v>
      </c>
      <c r="L1102" s="33">
        <f t="shared" si="869"/>
        <v>0</v>
      </c>
      <c r="N1102" s="220"/>
      <c r="O1102" s="70"/>
      <c r="P1102" s="71"/>
      <c r="Q1102" s="33"/>
      <c r="R1102" s="69"/>
      <c r="S1102" s="70"/>
      <c r="T1102" s="30">
        <f t="shared" si="871"/>
        <v>0</v>
      </c>
      <c r="U1102" s="36">
        <f t="shared" si="872"/>
        <v>0</v>
      </c>
      <c r="V1102" s="30"/>
      <c r="W1102" s="38">
        <f t="shared" si="873"/>
        <v>5.6879999999999997</v>
      </c>
      <c r="X1102" s="33">
        <f t="shared" si="874"/>
        <v>0</v>
      </c>
    </row>
    <row r="1103" spans="1:24" ht="15.75" x14ac:dyDescent="0.25">
      <c r="A1103" s="312"/>
      <c r="B1103" s="221"/>
      <c r="C1103" s="30"/>
      <c r="D1103" s="31"/>
      <c r="E1103" s="33"/>
      <c r="F1103" s="80"/>
      <c r="G1103" s="30"/>
      <c r="H1103" s="30">
        <f t="shared" si="866"/>
        <v>0</v>
      </c>
      <c r="I1103" s="36">
        <f t="shared" si="867"/>
        <v>0</v>
      </c>
      <c r="J1103" s="30"/>
      <c r="K1103" s="38">
        <f t="shared" si="868"/>
        <v>5.6879999999999997</v>
      </c>
      <c r="L1103" s="33">
        <f t="shared" si="869"/>
        <v>0</v>
      </c>
      <c r="N1103" s="79"/>
      <c r="O1103" s="30"/>
      <c r="P1103" s="31"/>
      <c r="Q1103" s="33"/>
      <c r="R1103" s="80"/>
      <c r="S1103" s="30"/>
      <c r="T1103" s="30">
        <f t="shared" si="871"/>
        <v>0</v>
      </c>
      <c r="U1103" s="36">
        <f t="shared" si="872"/>
        <v>0</v>
      </c>
      <c r="V1103" s="30"/>
      <c r="W1103" s="38">
        <f t="shared" si="873"/>
        <v>5.6879999999999997</v>
      </c>
      <c r="X1103" s="33">
        <f t="shared" si="874"/>
        <v>0</v>
      </c>
    </row>
    <row r="1104" spans="1:24" ht="15.75" x14ac:dyDescent="0.25">
      <c r="A1104" s="312"/>
      <c r="B1104" s="220"/>
      <c r="C1104" s="70"/>
      <c r="D1104" s="71"/>
      <c r="E1104" s="33"/>
      <c r="F1104" s="69"/>
      <c r="G1104" s="70"/>
      <c r="H1104" s="30">
        <f t="shared" si="866"/>
        <v>0</v>
      </c>
      <c r="I1104" s="36">
        <f t="shared" si="867"/>
        <v>0</v>
      </c>
      <c r="J1104" s="30"/>
      <c r="K1104" s="38">
        <f t="shared" si="868"/>
        <v>5.6879999999999997</v>
      </c>
      <c r="L1104" s="33">
        <f t="shared" si="869"/>
        <v>0</v>
      </c>
      <c r="N1104" s="69"/>
      <c r="O1104" s="70"/>
      <c r="P1104" s="71"/>
      <c r="Q1104" s="33"/>
      <c r="R1104" s="69"/>
      <c r="S1104" s="70"/>
      <c r="T1104" s="30">
        <f t="shared" si="871"/>
        <v>0</v>
      </c>
      <c r="U1104" s="36">
        <f t="shared" si="872"/>
        <v>0</v>
      </c>
      <c r="V1104" s="30"/>
      <c r="W1104" s="38">
        <f t="shared" si="873"/>
        <v>5.6879999999999997</v>
      </c>
      <c r="X1104" s="33">
        <f t="shared" si="874"/>
        <v>0</v>
      </c>
    </row>
    <row r="1105" spans="1:24" ht="15.75" x14ac:dyDescent="0.25">
      <c r="A1105" s="312"/>
      <c r="B1105" s="221"/>
      <c r="C1105" s="30"/>
      <c r="D1105" s="31"/>
      <c r="E1105" s="33"/>
      <c r="F1105" s="80"/>
      <c r="G1105" s="30"/>
      <c r="H1105" s="30">
        <f t="shared" si="866"/>
        <v>0</v>
      </c>
      <c r="I1105" s="36">
        <f t="shared" si="867"/>
        <v>0</v>
      </c>
      <c r="J1105" s="30"/>
      <c r="K1105" s="38">
        <f t="shared" si="868"/>
        <v>5.6879999999999997</v>
      </c>
      <c r="L1105" s="33">
        <f t="shared" si="869"/>
        <v>0</v>
      </c>
      <c r="N1105" s="79"/>
      <c r="O1105" s="30"/>
      <c r="P1105" s="31"/>
      <c r="Q1105" s="33"/>
      <c r="R1105" s="80"/>
      <c r="S1105" s="30"/>
      <c r="T1105" s="30">
        <f t="shared" si="871"/>
        <v>0</v>
      </c>
      <c r="U1105" s="36">
        <f t="shared" si="872"/>
        <v>0</v>
      </c>
      <c r="V1105" s="30"/>
      <c r="W1105" s="38">
        <f t="shared" si="873"/>
        <v>5.6879999999999997</v>
      </c>
      <c r="X1105" s="33">
        <f t="shared" si="874"/>
        <v>0</v>
      </c>
    </row>
    <row r="1106" spans="1:24" ht="15.75" x14ac:dyDescent="0.25">
      <c r="A1106" s="312"/>
      <c r="B1106" s="220"/>
      <c r="C1106" s="70"/>
      <c r="D1106" s="71"/>
      <c r="E1106" s="33"/>
      <c r="F1106" s="69"/>
      <c r="G1106" s="70"/>
      <c r="H1106" s="30">
        <f t="shared" si="866"/>
        <v>0</v>
      </c>
      <c r="I1106" s="36">
        <f t="shared" si="867"/>
        <v>0</v>
      </c>
      <c r="J1106" s="30"/>
      <c r="K1106" s="38">
        <f t="shared" si="868"/>
        <v>5.6879999999999997</v>
      </c>
      <c r="L1106" s="33">
        <f t="shared" si="869"/>
        <v>0</v>
      </c>
      <c r="N1106" s="69"/>
      <c r="O1106" s="70"/>
      <c r="P1106" s="71"/>
      <c r="Q1106" s="33"/>
      <c r="R1106" s="69"/>
      <c r="S1106" s="70"/>
      <c r="T1106" s="30">
        <f t="shared" si="871"/>
        <v>0</v>
      </c>
      <c r="U1106" s="36">
        <f t="shared" si="872"/>
        <v>0</v>
      </c>
      <c r="V1106" s="30"/>
      <c r="W1106" s="38">
        <f t="shared" si="873"/>
        <v>5.6879999999999997</v>
      </c>
      <c r="X1106" s="33">
        <f t="shared" si="874"/>
        <v>0</v>
      </c>
    </row>
    <row r="1107" spans="1:24" ht="15.75" x14ac:dyDescent="0.25">
      <c r="A1107" s="312"/>
      <c r="B1107" s="222"/>
      <c r="C1107" s="30"/>
      <c r="D1107" s="31"/>
      <c r="E1107" s="33">
        <f t="shared" ref="E1107:E1112" si="875">D1107*C1107</f>
        <v>0</v>
      </c>
      <c r="F1107" s="81"/>
      <c r="G1107" s="30"/>
      <c r="H1107" s="30">
        <f t="shared" si="866"/>
        <v>0</v>
      </c>
      <c r="I1107" s="36">
        <f t="shared" si="867"/>
        <v>0</v>
      </c>
      <c r="J1107" s="30"/>
      <c r="K1107" s="38">
        <f t="shared" si="868"/>
        <v>5.6879999999999997</v>
      </c>
      <c r="L1107" s="33">
        <f t="shared" si="869"/>
        <v>0</v>
      </c>
      <c r="N1107" s="81"/>
      <c r="O1107" s="30"/>
      <c r="P1107" s="31"/>
      <c r="Q1107" s="33">
        <f t="shared" ref="Q1107:Q1112" si="876">P1107*O1107</f>
        <v>0</v>
      </c>
      <c r="R1107" s="81"/>
      <c r="S1107" s="30"/>
      <c r="T1107" s="30">
        <f t="shared" si="871"/>
        <v>0</v>
      </c>
      <c r="U1107" s="36">
        <f t="shared" si="872"/>
        <v>0</v>
      </c>
      <c r="V1107" s="30"/>
      <c r="W1107" s="38">
        <f t="shared" si="873"/>
        <v>5.6879999999999997</v>
      </c>
      <c r="X1107" s="33">
        <f t="shared" si="874"/>
        <v>0</v>
      </c>
    </row>
    <row r="1108" spans="1:24" ht="15.75" x14ac:dyDescent="0.25">
      <c r="A1108" s="312"/>
      <c r="B1108" s="220"/>
      <c r="C1108" s="70"/>
      <c r="D1108" s="71"/>
      <c r="E1108" s="33">
        <f t="shared" si="875"/>
        <v>0</v>
      </c>
      <c r="F1108" s="69"/>
      <c r="G1108" s="70"/>
      <c r="H1108" s="30">
        <f t="shared" si="866"/>
        <v>0</v>
      </c>
      <c r="I1108" s="36">
        <f t="shared" si="867"/>
        <v>0</v>
      </c>
      <c r="J1108" s="30"/>
      <c r="K1108" s="38">
        <f t="shared" si="868"/>
        <v>5.6879999999999997</v>
      </c>
      <c r="L1108" s="33">
        <f t="shared" si="869"/>
        <v>0</v>
      </c>
      <c r="N1108" s="69"/>
      <c r="O1108" s="70"/>
      <c r="P1108" s="71"/>
      <c r="Q1108" s="33">
        <f t="shared" si="876"/>
        <v>0</v>
      </c>
      <c r="R1108" s="69"/>
      <c r="S1108" s="70"/>
      <c r="T1108" s="30">
        <f t="shared" si="871"/>
        <v>0</v>
      </c>
      <c r="U1108" s="36">
        <f t="shared" si="872"/>
        <v>0</v>
      </c>
      <c r="V1108" s="30"/>
      <c r="W1108" s="38">
        <f t="shared" si="873"/>
        <v>5.6879999999999997</v>
      </c>
      <c r="X1108" s="33">
        <f t="shared" si="874"/>
        <v>0</v>
      </c>
    </row>
    <row r="1109" spans="1:24" ht="15.75" x14ac:dyDescent="0.25">
      <c r="A1109" s="312"/>
      <c r="B1109" s="222"/>
      <c r="C1109" s="30"/>
      <c r="D1109" s="31"/>
      <c r="E1109" s="33">
        <f t="shared" si="875"/>
        <v>0</v>
      </c>
      <c r="F1109" s="81"/>
      <c r="G1109" s="30"/>
      <c r="H1109" s="30">
        <f t="shared" si="866"/>
        <v>0</v>
      </c>
      <c r="I1109" s="36">
        <f t="shared" si="867"/>
        <v>0</v>
      </c>
      <c r="J1109" s="30"/>
      <c r="K1109" s="38">
        <f t="shared" si="868"/>
        <v>5.6879999999999997</v>
      </c>
      <c r="L1109" s="33">
        <f t="shared" si="869"/>
        <v>0</v>
      </c>
      <c r="N1109" s="81"/>
      <c r="O1109" s="30"/>
      <c r="P1109" s="31"/>
      <c r="Q1109" s="33">
        <f t="shared" si="876"/>
        <v>0</v>
      </c>
      <c r="R1109" s="81"/>
      <c r="S1109" s="30"/>
      <c r="T1109" s="30">
        <f t="shared" si="871"/>
        <v>0</v>
      </c>
      <c r="U1109" s="36">
        <f t="shared" si="872"/>
        <v>0</v>
      </c>
      <c r="V1109" s="30"/>
      <c r="W1109" s="38">
        <f t="shared" si="873"/>
        <v>5.6879999999999997</v>
      </c>
      <c r="X1109" s="33">
        <f t="shared" si="874"/>
        <v>0</v>
      </c>
    </row>
    <row r="1110" spans="1:24" ht="15.75" x14ac:dyDescent="0.25">
      <c r="A1110" s="312"/>
      <c r="B1110" s="220"/>
      <c r="C1110" s="70"/>
      <c r="D1110" s="71"/>
      <c r="E1110" s="33">
        <f t="shared" si="875"/>
        <v>0</v>
      </c>
      <c r="F1110" s="88"/>
      <c r="G1110" s="52"/>
      <c r="H1110" s="30">
        <f t="shared" si="866"/>
        <v>0</v>
      </c>
      <c r="I1110" s="36">
        <f t="shared" si="867"/>
        <v>0</v>
      </c>
      <c r="J1110" s="30"/>
      <c r="K1110" s="38">
        <f t="shared" si="868"/>
        <v>5.6879999999999997</v>
      </c>
      <c r="L1110" s="33">
        <f t="shared" si="869"/>
        <v>0</v>
      </c>
      <c r="N1110" s="69"/>
      <c r="O1110" s="70"/>
      <c r="P1110" s="71"/>
      <c r="Q1110" s="33">
        <f t="shared" si="876"/>
        <v>0</v>
      </c>
      <c r="R1110" s="88"/>
      <c r="S1110" s="52"/>
      <c r="T1110" s="30">
        <f t="shared" si="871"/>
        <v>0</v>
      </c>
      <c r="U1110" s="36">
        <f t="shared" si="872"/>
        <v>0</v>
      </c>
      <c r="V1110" s="30"/>
      <c r="W1110" s="38">
        <f t="shared" si="873"/>
        <v>5.6879999999999997</v>
      </c>
      <c r="X1110" s="33">
        <f t="shared" si="874"/>
        <v>0</v>
      </c>
    </row>
    <row r="1111" spans="1:24" ht="15.75" x14ac:dyDescent="0.25">
      <c r="A1111" s="312"/>
      <c r="B1111" s="222"/>
      <c r="C1111" s="30"/>
      <c r="D1111" s="31"/>
      <c r="E1111" s="33">
        <f t="shared" si="875"/>
        <v>0</v>
      </c>
      <c r="F1111" s="90"/>
      <c r="G1111" s="30"/>
      <c r="H1111" s="30">
        <f t="shared" si="866"/>
        <v>0</v>
      </c>
      <c r="I1111" s="36">
        <f t="shared" si="867"/>
        <v>0</v>
      </c>
      <c r="J1111" s="30"/>
      <c r="K1111" s="38">
        <f t="shared" si="868"/>
        <v>5.6879999999999997</v>
      </c>
      <c r="L1111" s="33">
        <f t="shared" si="869"/>
        <v>0</v>
      </c>
      <c r="N1111" s="81"/>
      <c r="O1111" s="30"/>
      <c r="P1111" s="31"/>
      <c r="Q1111" s="33">
        <f t="shared" si="876"/>
        <v>0</v>
      </c>
      <c r="R1111" s="90"/>
      <c r="S1111" s="30"/>
      <c r="T1111" s="30">
        <f t="shared" si="871"/>
        <v>0</v>
      </c>
      <c r="U1111" s="36">
        <f t="shared" si="872"/>
        <v>0</v>
      </c>
      <c r="V1111" s="30"/>
      <c r="W1111" s="38">
        <f t="shared" si="873"/>
        <v>5.6879999999999997</v>
      </c>
      <c r="X1111" s="33">
        <f t="shared" si="874"/>
        <v>0</v>
      </c>
    </row>
    <row r="1112" spans="1:24" ht="15.75" x14ac:dyDescent="0.25">
      <c r="A1112" s="312"/>
      <c r="B1112" s="220"/>
      <c r="C1112" s="70"/>
      <c r="D1112" s="71"/>
      <c r="E1112" s="95">
        <f t="shared" si="875"/>
        <v>0</v>
      </c>
      <c r="F1112" s="69"/>
      <c r="G1112" s="70"/>
      <c r="H1112" s="30">
        <f t="shared" si="866"/>
        <v>0</v>
      </c>
      <c r="I1112" s="36">
        <f t="shared" si="867"/>
        <v>0</v>
      </c>
      <c r="J1112" s="30"/>
      <c r="K1112" s="38">
        <f t="shared" si="868"/>
        <v>5.6879999999999997</v>
      </c>
      <c r="L1112" s="33">
        <f t="shared" si="869"/>
        <v>0</v>
      </c>
      <c r="N1112" s="69"/>
      <c r="O1112" s="70"/>
      <c r="P1112" s="71"/>
      <c r="Q1112" s="95">
        <f t="shared" si="876"/>
        <v>0</v>
      </c>
      <c r="R1112" s="69"/>
      <c r="S1112" s="70"/>
      <c r="T1112" s="30">
        <f t="shared" si="871"/>
        <v>0</v>
      </c>
      <c r="U1112" s="36">
        <f t="shared" si="872"/>
        <v>0</v>
      </c>
      <c r="V1112" s="30"/>
      <c r="W1112" s="38">
        <f t="shared" si="873"/>
        <v>5.6879999999999997</v>
      </c>
      <c r="X1112" s="33">
        <f t="shared" si="874"/>
        <v>0</v>
      </c>
    </row>
    <row r="1113" spans="1:24" x14ac:dyDescent="0.25">
      <c r="A1113" s="312"/>
      <c r="B1113" s="214" t="s">
        <v>96</v>
      </c>
      <c r="C1113" s="22"/>
      <c r="D1113" s="22"/>
      <c r="E1113" s="23"/>
      <c r="F1113" s="24"/>
      <c r="G1113" s="22"/>
      <c r="H1113" s="22"/>
      <c r="I1113" s="22"/>
      <c r="J1113" s="22"/>
      <c r="K1113" s="22"/>
      <c r="L1113" s="23"/>
      <c r="N1113" s="194" t="s">
        <v>96</v>
      </c>
      <c r="O1113" s="25"/>
      <c r="P1113" s="25"/>
      <c r="Q1113" s="26"/>
      <c r="R1113" s="27"/>
      <c r="S1113" s="25"/>
      <c r="T1113" s="25"/>
      <c r="U1113" s="25"/>
      <c r="V1113" s="25"/>
      <c r="W1113" s="25"/>
      <c r="X1113" s="26"/>
    </row>
    <row r="1114" spans="1:24" ht="15.75" x14ac:dyDescent="0.25">
      <c r="A1114" s="312"/>
      <c r="B1114" s="224" t="s">
        <v>92</v>
      </c>
      <c r="C1114" s="99"/>
      <c r="D1114" s="100"/>
      <c r="E1114" s="101">
        <f t="shared" ref="E1114:E1128" si="877">D1114*C1114</f>
        <v>0</v>
      </c>
      <c r="F1114" s="259" t="s">
        <v>175</v>
      </c>
      <c r="G1114" s="99"/>
      <c r="H1114" s="30">
        <f t="shared" ref="H1114:H1128" si="878">$AB$7</f>
        <v>0</v>
      </c>
      <c r="I1114" s="36">
        <f t="shared" ref="I1114:I1128" si="879">H1114*G1114</f>
        <v>0</v>
      </c>
      <c r="J1114" s="30">
        <v>3</v>
      </c>
      <c r="K1114" s="38">
        <f t="shared" ref="K1114:K1128" si="880">$AB$8</f>
        <v>5.6879999999999997</v>
      </c>
      <c r="L1114" s="33">
        <f t="shared" ref="L1114:L1128" si="881">J1114*K1114</f>
        <v>17.064</v>
      </c>
      <c r="N1114" s="224" t="s">
        <v>92</v>
      </c>
      <c r="O1114" s="99"/>
      <c r="P1114" s="100"/>
      <c r="Q1114" s="101">
        <f t="shared" ref="Q1114:Q1128" si="882">P1114*O1114</f>
        <v>0</v>
      </c>
      <c r="R1114" s="224" t="s">
        <v>92</v>
      </c>
      <c r="S1114" s="99"/>
      <c r="T1114" s="30">
        <f t="shared" ref="T1114:T1128" si="883">$AB$7</f>
        <v>0</v>
      </c>
      <c r="U1114" s="36">
        <f t="shared" ref="U1114:U1128" si="884">T1114*S1114</f>
        <v>0</v>
      </c>
      <c r="V1114" s="30"/>
      <c r="W1114" s="38">
        <f t="shared" ref="W1114:W1128" si="885">$AB$8</f>
        <v>5.6879999999999997</v>
      </c>
      <c r="X1114" s="33">
        <f t="shared" ref="X1114:X1128" si="886">V1114*W1114</f>
        <v>0</v>
      </c>
    </row>
    <row r="1115" spans="1:24" ht="15.75" x14ac:dyDescent="0.25">
      <c r="A1115" s="312"/>
      <c r="B1115" s="260" t="s">
        <v>164</v>
      </c>
      <c r="C1115" s="30"/>
      <c r="D1115" s="31"/>
      <c r="E1115" s="33">
        <f t="shared" si="877"/>
        <v>0</v>
      </c>
      <c r="F1115" s="79"/>
      <c r="G1115" s="30"/>
      <c r="H1115" s="30">
        <f t="shared" si="878"/>
        <v>0</v>
      </c>
      <c r="I1115" s="36">
        <f t="shared" si="879"/>
        <v>0</v>
      </c>
      <c r="J1115" s="30"/>
      <c r="K1115" s="38">
        <f t="shared" si="880"/>
        <v>5.6879999999999997</v>
      </c>
      <c r="L1115" s="33">
        <f t="shared" si="881"/>
        <v>0</v>
      </c>
      <c r="N1115" s="228" t="s">
        <v>93</v>
      </c>
      <c r="O1115" s="30"/>
      <c r="P1115" s="31"/>
      <c r="Q1115" s="33">
        <f t="shared" si="882"/>
        <v>0</v>
      </c>
      <c r="R1115" s="228" t="s">
        <v>93</v>
      </c>
      <c r="S1115" s="30"/>
      <c r="T1115" s="30">
        <f t="shared" si="883"/>
        <v>0</v>
      </c>
      <c r="U1115" s="36">
        <f t="shared" si="884"/>
        <v>0</v>
      </c>
      <c r="V1115" s="30"/>
      <c r="W1115" s="38">
        <f t="shared" si="885"/>
        <v>5.6879999999999997</v>
      </c>
      <c r="X1115" s="33">
        <f t="shared" si="886"/>
        <v>0</v>
      </c>
    </row>
    <row r="1116" spans="1:24" ht="15.75" x14ac:dyDescent="0.25">
      <c r="A1116" s="312"/>
      <c r="B1116" s="259" t="s">
        <v>165</v>
      </c>
      <c r="C1116" s="70"/>
      <c r="D1116" s="71"/>
      <c r="E1116" s="33">
        <f t="shared" si="877"/>
        <v>0</v>
      </c>
      <c r="F1116" s="69"/>
      <c r="G1116" s="70"/>
      <c r="H1116" s="30">
        <f t="shared" si="878"/>
        <v>0</v>
      </c>
      <c r="I1116" s="36">
        <f t="shared" si="879"/>
        <v>0</v>
      </c>
      <c r="J1116" s="30"/>
      <c r="K1116" s="38">
        <f t="shared" si="880"/>
        <v>5.6879999999999997</v>
      </c>
      <c r="L1116" s="33">
        <f t="shared" si="881"/>
        <v>0</v>
      </c>
      <c r="N1116" s="220"/>
      <c r="O1116" s="70"/>
      <c r="P1116" s="71"/>
      <c r="Q1116" s="33">
        <f t="shared" si="882"/>
        <v>0</v>
      </c>
      <c r="R1116" s="220"/>
      <c r="S1116" s="70"/>
      <c r="T1116" s="30">
        <f t="shared" si="883"/>
        <v>0</v>
      </c>
      <c r="U1116" s="36">
        <f t="shared" si="884"/>
        <v>0</v>
      </c>
      <c r="V1116" s="30"/>
      <c r="W1116" s="38">
        <f t="shared" si="885"/>
        <v>5.6879999999999997</v>
      </c>
      <c r="X1116" s="33">
        <f t="shared" si="886"/>
        <v>0</v>
      </c>
    </row>
    <row r="1117" spans="1:24" ht="15.75" x14ac:dyDescent="0.25">
      <c r="A1117" s="312"/>
      <c r="B1117" s="228" t="s">
        <v>94</v>
      </c>
      <c r="C1117" s="30"/>
      <c r="D1117" s="31"/>
      <c r="E1117" s="33">
        <f t="shared" si="877"/>
        <v>0</v>
      </c>
      <c r="F1117" s="79"/>
      <c r="G1117" s="30"/>
      <c r="H1117" s="30">
        <f t="shared" si="878"/>
        <v>0</v>
      </c>
      <c r="I1117" s="36">
        <f t="shared" si="879"/>
        <v>0</v>
      </c>
      <c r="J1117" s="30"/>
      <c r="K1117" s="38">
        <f t="shared" si="880"/>
        <v>5.6879999999999997</v>
      </c>
      <c r="L1117" s="33">
        <f t="shared" si="881"/>
        <v>0</v>
      </c>
      <c r="N1117" s="228" t="s">
        <v>94</v>
      </c>
      <c r="O1117" s="30"/>
      <c r="P1117" s="31"/>
      <c r="Q1117" s="33">
        <f t="shared" si="882"/>
        <v>0</v>
      </c>
      <c r="R1117" s="228" t="s">
        <v>94</v>
      </c>
      <c r="S1117" s="30"/>
      <c r="T1117" s="30">
        <f t="shared" si="883"/>
        <v>0</v>
      </c>
      <c r="U1117" s="36">
        <f t="shared" si="884"/>
        <v>0</v>
      </c>
      <c r="V1117" s="30"/>
      <c r="W1117" s="38">
        <f t="shared" si="885"/>
        <v>5.6879999999999997</v>
      </c>
      <c r="X1117" s="33">
        <f t="shared" si="886"/>
        <v>0</v>
      </c>
    </row>
    <row r="1118" spans="1:24" ht="15.75" x14ac:dyDescent="0.25">
      <c r="A1118" s="312"/>
      <c r="B1118" s="259" t="s">
        <v>175</v>
      </c>
      <c r="C1118" s="52">
        <v>2</v>
      </c>
      <c r="D1118" s="53">
        <v>14.22</v>
      </c>
      <c r="E1118" s="33">
        <f t="shared" si="877"/>
        <v>28.44</v>
      </c>
      <c r="F1118" s="102"/>
      <c r="G1118" s="52"/>
      <c r="H1118" s="30">
        <f t="shared" si="878"/>
        <v>0</v>
      </c>
      <c r="I1118" s="36">
        <f t="shared" si="879"/>
        <v>0</v>
      </c>
      <c r="J1118" s="30"/>
      <c r="K1118" s="38">
        <f t="shared" si="880"/>
        <v>5.6879999999999997</v>
      </c>
      <c r="L1118" s="33">
        <f t="shared" si="881"/>
        <v>0</v>
      </c>
      <c r="N1118" s="102"/>
      <c r="O1118" s="52"/>
      <c r="P1118" s="53"/>
      <c r="Q1118" s="33">
        <f t="shared" si="882"/>
        <v>0</v>
      </c>
      <c r="R1118" s="102"/>
      <c r="S1118" s="52"/>
      <c r="T1118" s="30">
        <f t="shared" si="883"/>
        <v>0</v>
      </c>
      <c r="U1118" s="36">
        <f t="shared" si="884"/>
        <v>0</v>
      </c>
      <c r="V1118" s="30"/>
      <c r="W1118" s="38">
        <f t="shared" si="885"/>
        <v>5.6879999999999997</v>
      </c>
      <c r="X1118" s="33">
        <f t="shared" si="886"/>
        <v>0</v>
      </c>
    </row>
    <row r="1119" spans="1:24" ht="15.75" x14ac:dyDescent="0.25">
      <c r="A1119" s="312"/>
      <c r="B1119" s="230"/>
      <c r="C1119" s="104"/>
      <c r="D1119" s="105"/>
      <c r="E1119" s="33">
        <f t="shared" si="877"/>
        <v>0</v>
      </c>
      <c r="F1119" s="103"/>
      <c r="G1119" s="104"/>
      <c r="H1119" s="30">
        <f t="shared" si="878"/>
        <v>0</v>
      </c>
      <c r="I1119" s="36">
        <f t="shared" si="879"/>
        <v>0</v>
      </c>
      <c r="J1119" s="30"/>
      <c r="K1119" s="38">
        <f t="shared" si="880"/>
        <v>5.6879999999999997</v>
      </c>
      <c r="L1119" s="33">
        <f t="shared" si="881"/>
        <v>0</v>
      </c>
      <c r="N1119" s="103"/>
      <c r="O1119" s="104"/>
      <c r="P1119" s="105"/>
      <c r="Q1119" s="33">
        <f t="shared" si="882"/>
        <v>0</v>
      </c>
      <c r="R1119" s="103"/>
      <c r="S1119" s="104"/>
      <c r="T1119" s="30">
        <f t="shared" si="883"/>
        <v>0</v>
      </c>
      <c r="U1119" s="36">
        <f t="shared" si="884"/>
        <v>0</v>
      </c>
      <c r="V1119" s="30"/>
      <c r="W1119" s="38">
        <f t="shared" si="885"/>
        <v>5.6879999999999997</v>
      </c>
      <c r="X1119" s="33">
        <f t="shared" si="886"/>
        <v>0</v>
      </c>
    </row>
    <row r="1120" spans="1:24" ht="15.75" x14ac:dyDescent="0.25">
      <c r="A1120" s="312"/>
      <c r="B1120" s="220"/>
      <c r="C1120" s="70"/>
      <c r="D1120" s="71"/>
      <c r="E1120" s="33">
        <f t="shared" si="877"/>
        <v>0</v>
      </c>
      <c r="F1120" s="69"/>
      <c r="G1120" s="70"/>
      <c r="H1120" s="30">
        <f t="shared" si="878"/>
        <v>0</v>
      </c>
      <c r="I1120" s="36">
        <f t="shared" si="879"/>
        <v>0</v>
      </c>
      <c r="J1120" s="30"/>
      <c r="K1120" s="38">
        <f t="shared" si="880"/>
        <v>5.6879999999999997</v>
      </c>
      <c r="L1120" s="33">
        <f t="shared" si="881"/>
        <v>0</v>
      </c>
      <c r="N1120" s="69"/>
      <c r="O1120" s="70"/>
      <c r="P1120" s="71"/>
      <c r="Q1120" s="33">
        <f t="shared" si="882"/>
        <v>0</v>
      </c>
      <c r="R1120" s="69"/>
      <c r="S1120" s="70"/>
      <c r="T1120" s="30">
        <f t="shared" si="883"/>
        <v>0</v>
      </c>
      <c r="U1120" s="36">
        <f t="shared" si="884"/>
        <v>0</v>
      </c>
      <c r="V1120" s="30"/>
      <c r="W1120" s="38">
        <f t="shared" si="885"/>
        <v>5.6879999999999997</v>
      </c>
      <c r="X1120" s="33">
        <f t="shared" si="886"/>
        <v>0</v>
      </c>
    </row>
    <row r="1121" spans="1:24" ht="15.75" x14ac:dyDescent="0.25">
      <c r="A1121" s="312"/>
      <c r="B1121" s="230"/>
      <c r="C1121" s="104"/>
      <c r="D1121" s="105"/>
      <c r="E1121" s="33">
        <f t="shared" si="877"/>
        <v>0</v>
      </c>
      <c r="F1121" s="103"/>
      <c r="G1121" s="104"/>
      <c r="H1121" s="30">
        <f t="shared" si="878"/>
        <v>0</v>
      </c>
      <c r="I1121" s="36">
        <f t="shared" si="879"/>
        <v>0</v>
      </c>
      <c r="J1121" s="30"/>
      <c r="K1121" s="38">
        <f t="shared" si="880"/>
        <v>5.6879999999999997</v>
      </c>
      <c r="L1121" s="33">
        <f t="shared" si="881"/>
        <v>0</v>
      </c>
      <c r="N1121" s="103"/>
      <c r="O1121" s="104"/>
      <c r="P1121" s="105"/>
      <c r="Q1121" s="33">
        <f t="shared" si="882"/>
        <v>0</v>
      </c>
      <c r="R1121" s="103"/>
      <c r="S1121" s="104"/>
      <c r="T1121" s="30">
        <f t="shared" si="883"/>
        <v>0</v>
      </c>
      <c r="U1121" s="36">
        <f t="shared" si="884"/>
        <v>0</v>
      </c>
      <c r="V1121" s="30"/>
      <c r="W1121" s="38">
        <f t="shared" si="885"/>
        <v>5.6879999999999997</v>
      </c>
      <c r="X1121" s="33">
        <f t="shared" si="886"/>
        <v>0</v>
      </c>
    </row>
    <row r="1122" spans="1:24" ht="15.75" x14ac:dyDescent="0.25">
      <c r="A1122" s="312"/>
      <c r="B1122" s="220"/>
      <c r="C1122" s="70"/>
      <c r="D1122" s="71"/>
      <c r="E1122" s="33">
        <f t="shared" si="877"/>
        <v>0</v>
      </c>
      <c r="F1122" s="69"/>
      <c r="G1122" s="70"/>
      <c r="H1122" s="30">
        <f t="shared" si="878"/>
        <v>0</v>
      </c>
      <c r="I1122" s="36">
        <f t="shared" si="879"/>
        <v>0</v>
      </c>
      <c r="J1122" s="30"/>
      <c r="K1122" s="38">
        <f t="shared" si="880"/>
        <v>5.6879999999999997</v>
      </c>
      <c r="L1122" s="33">
        <f t="shared" si="881"/>
        <v>0</v>
      </c>
      <c r="N1122" s="69"/>
      <c r="O1122" s="70"/>
      <c r="P1122" s="71"/>
      <c r="Q1122" s="33">
        <f t="shared" si="882"/>
        <v>0</v>
      </c>
      <c r="R1122" s="69"/>
      <c r="S1122" s="70"/>
      <c r="T1122" s="30">
        <f t="shared" si="883"/>
        <v>0</v>
      </c>
      <c r="U1122" s="36">
        <f t="shared" si="884"/>
        <v>0</v>
      </c>
      <c r="V1122" s="30"/>
      <c r="W1122" s="38">
        <f t="shared" si="885"/>
        <v>5.6879999999999997</v>
      </c>
      <c r="X1122" s="33">
        <f t="shared" si="886"/>
        <v>0</v>
      </c>
    </row>
    <row r="1123" spans="1:24" ht="15.75" x14ac:dyDescent="0.25">
      <c r="A1123" s="312"/>
      <c r="B1123" s="230"/>
      <c r="C1123" s="104"/>
      <c r="D1123" s="105"/>
      <c r="E1123" s="33">
        <f t="shared" si="877"/>
        <v>0</v>
      </c>
      <c r="F1123" s="103"/>
      <c r="G1123" s="104"/>
      <c r="H1123" s="30">
        <f t="shared" si="878"/>
        <v>0</v>
      </c>
      <c r="I1123" s="36">
        <f t="shared" si="879"/>
        <v>0</v>
      </c>
      <c r="J1123" s="30"/>
      <c r="K1123" s="38">
        <f t="shared" si="880"/>
        <v>5.6879999999999997</v>
      </c>
      <c r="L1123" s="33">
        <f t="shared" si="881"/>
        <v>0</v>
      </c>
      <c r="N1123" s="103"/>
      <c r="O1123" s="104"/>
      <c r="P1123" s="105"/>
      <c r="Q1123" s="33">
        <f t="shared" si="882"/>
        <v>0</v>
      </c>
      <c r="R1123" s="103"/>
      <c r="S1123" s="104"/>
      <c r="T1123" s="30">
        <f t="shared" si="883"/>
        <v>0</v>
      </c>
      <c r="U1123" s="36">
        <f t="shared" si="884"/>
        <v>0</v>
      </c>
      <c r="V1123" s="30"/>
      <c r="W1123" s="38">
        <f t="shared" si="885"/>
        <v>5.6879999999999997</v>
      </c>
      <c r="X1123" s="33">
        <f t="shared" si="886"/>
        <v>0</v>
      </c>
    </row>
    <row r="1124" spans="1:24" ht="15.75" x14ac:dyDescent="0.25">
      <c r="A1124" s="312"/>
      <c r="B1124" s="220"/>
      <c r="C1124" s="70"/>
      <c r="D1124" s="71"/>
      <c r="E1124" s="33">
        <f t="shared" si="877"/>
        <v>0</v>
      </c>
      <c r="F1124" s="69"/>
      <c r="G1124" s="70"/>
      <c r="H1124" s="30">
        <f t="shared" si="878"/>
        <v>0</v>
      </c>
      <c r="I1124" s="36">
        <f t="shared" si="879"/>
        <v>0</v>
      </c>
      <c r="J1124" s="30"/>
      <c r="K1124" s="38">
        <f t="shared" si="880"/>
        <v>5.6879999999999997</v>
      </c>
      <c r="L1124" s="33">
        <f t="shared" si="881"/>
        <v>0</v>
      </c>
      <c r="N1124" s="69"/>
      <c r="O1124" s="70"/>
      <c r="P1124" s="71"/>
      <c r="Q1124" s="33">
        <f t="shared" si="882"/>
        <v>0</v>
      </c>
      <c r="R1124" s="69"/>
      <c r="S1124" s="70"/>
      <c r="T1124" s="30">
        <f t="shared" si="883"/>
        <v>0</v>
      </c>
      <c r="U1124" s="36">
        <f t="shared" si="884"/>
        <v>0</v>
      </c>
      <c r="V1124" s="30"/>
      <c r="W1124" s="38">
        <f t="shared" si="885"/>
        <v>5.6879999999999997</v>
      </c>
      <c r="X1124" s="33">
        <f t="shared" si="886"/>
        <v>0</v>
      </c>
    </row>
    <row r="1125" spans="1:24" ht="15.75" x14ac:dyDescent="0.25">
      <c r="A1125" s="312"/>
      <c r="B1125" s="230"/>
      <c r="C1125" s="104"/>
      <c r="D1125" s="105"/>
      <c r="E1125" s="33">
        <f t="shared" si="877"/>
        <v>0</v>
      </c>
      <c r="F1125" s="103"/>
      <c r="G1125" s="104"/>
      <c r="H1125" s="30">
        <f t="shared" si="878"/>
        <v>0</v>
      </c>
      <c r="I1125" s="36">
        <f t="shared" si="879"/>
        <v>0</v>
      </c>
      <c r="J1125" s="30"/>
      <c r="K1125" s="38">
        <f t="shared" si="880"/>
        <v>5.6879999999999997</v>
      </c>
      <c r="L1125" s="33">
        <f t="shared" si="881"/>
        <v>0</v>
      </c>
      <c r="N1125" s="103"/>
      <c r="O1125" s="104"/>
      <c r="P1125" s="105"/>
      <c r="Q1125" s="33">
        <f t="shared" si="882"/>
        <v>0</v>
      </c>
      <c r="R1125" s="103"/>
      <c r="S1125" s="104"/>
      <c r="T1125" s="30">
        <f t="shared" si="883"/>
        <v>0</v>
      </c>
      <c r="U1125" s="36">
        <f t="shared" si="884"/>
        <v>0</v>
      </c>
      <c r="V1125" s="30"/>
      <c r="W1125" s="38">
        <f t="shared" si="885"/>
        <v>5.6879999999999997</v>
      </c>
      <c r="X1125" s="33">
        <f t="shared" si="886"/>
        <v>0</v>
      </c>
    </row>
    <row r="1126" spans="1:24" ht="15.75" x14ac:dyDescent="0.25">
      <c r="A1126" s="312"/>
      <c r="B1126" s="220"/>
      <c r="C1126" s="70"/>
      <c r="D1126" s="71"/>
      <c r="E1126" s="33">
        <f t="shared" si="877"/>
        <v>0</v>
      </c>
      <c r="F1126" s="69"/>
      <c r="G1126" s="70"/>
      <c r="H1126" s="30">
        <f t="shared" si="878"/>
        <v>0</v>
      </c>
      <c r="I1126" s="36">
        <f t="shared" si="879"/>
        <v>0</v>
      </c>
      <c r="J1126" s="30"/>
      <c r="K1126" s="38">
        <f t="shared" si="880"/>
        <v>5.6879999999999997</v>
      </c>
      <c r="L1126" s="33">
        <f t="shared" si="881"/>
        <v>0</v>
      </c>
      <c r="N1126" s="69"/>
      <c r="O1126" s="70"/>
      <c r="P1126" s="71"/>
      <c r="Q1126" s="33">
        <f t="shared" si="882"/>
        <v>0</v>
      </c>
      <c r="R1126" s="69"/>
      <c r="S1126" s="70"/>
      <c r="T1126" s="30">
        <f t="shared" si="883"/>
        <v>0</v>
      </c>
      <c r="U1126" s="36">
        <f t="shared" si="884"/>
        <v>0</v>
      </c>
      <c r="V1126" s="30"/>
      <c r="W1126" s="38">
        <f t="shared" si="885"/>
        <v>5.6879999999999997</v>
      </c>
      <c r="X1126" s="33">
        <f t="shared" si="886"/>
        <v>0</v>
      </c>
    </row>
    <row r="1127" spans="1:24" ht="15.75" x14ac:dyDescent="0.25">
      <c r="A1127" s="312"/>
      <c r="B1127" s="230"/>
      <c r="C1127" s="104"/>
      <c r="D1127" s="105"/>
      <c r="E1127" s="33">
        <f t="shared" si="877"/>
        <v>0</v>
      </c>
      <c r="F1127" s="103"/>
      <c r="G1127" s="104"/>
      <c r="H1127" s="30">
        <f t="shared" si="878"/>
        <v>0</v>
      </c>
      <c r="I1127" s="36">
        <f t="shared" si="879"/>
        <v>0</v>
      </c>
      <c r="J1127" s="30"/>
      <c r="K1127" s="38">
        <f t="shared" si="880"/>
        <v>5.6879999999999997</v>
      </c>
      <c r="L1127" s="33">
        <f t="shared" si="881"/>
        <v>0</v>
      </c>
      <c r="N1127" s="103"/>
      <c r="O1127" s="104"/>
      <c r="P1127" s="105"/>
      <c r="Q1127" s="33">
        <f t="shared" si="882"/>
        <v>0</v>
      </c>
      <c r="R1127" s="103"/>
      <c r="S1127" s="104"/>
      <c r="T1127" s="30">
        <f t="shared" si="883"/>
        <v>0</v>
      </c>
      <c r="U1127" s="36">
        <f t="shared" si="884"/>
        <v>0</v>
      </c>
      <c r="V1127" s="30"/>
      <c r="W1127" s="38">
        <f t="shared" si="885"/>
        <v>5.6879999999999997</v>
      </c>
      <c r="X1127" s="33">
        <f t="shared" si="886"/>
        <v>0</v>
      </c>
    </row>
    <row r="1128" spans="1:24" ht="15.75" x14ac:dyDescent="0.25">
      <c r="A1128" s="312"/>
      <c r="B1128" s="220"/>
      <c r="C1128" s="70"/>
      <c r="D1128" s="71"/>
      <c r="E1128" s="95">
        <f t="shared" si="877"/>
        <v>0</v>
      </c>
      <c r="F1128" s="69"/>
      <c r="G1128" s="70"/>
      <c r="H1128" s="30">
        <f t="shared" si="878"/>
        <v>0</v>
      </c>
      <c r="I1128" s="36">
        <f t="shared" si="879"/>
        <v>0</v>
      </c>
      <c r="J1128" s="30"/>
      <c r="K1128" s="38">
        <f t="shared" si="880"/>
        <v>5.6879999999999997</v>
      </c>
      <c r="L1128" s="33">
        <f t="shared" si="881"/>
        <v>0</v>
      </c>
      <c r="N1128" s="69"/>
      <c r="O1128" s="70"/>
      <c r="P1128" s="71"/>
      <c r="Q1128" s="95">
        <f t="shared" si="882"/>
        <v>0</v>
      </c>
      <c r="R1128" s="69"/>
      <c r="S1128" s="70"/>
      <c r="T1128" s="30">
        <f t="shared" si="883"/>
        <v>0</v>
      </c>
      <c r="U1128" s="36">
        <f t="shared" si="884"/>
        <v>0</v>
      </c>
      <c r="V1128" s="30"/>
      <c r="W1128" s="38">
        <f t="shared" si="885"/>
        <v>5.6879999999999997</v>
      </c>
      <c r="X1128" s="33">
        <f t="shared" si="886"/>
        <v>0</v>
      </c>
    </row>
    <row r="1129" spans="1:24" x14ac:dyDescent="0.25">
      <c r="A1129" s="312"/>
      <c r="B1129" s="214" t="s">
        <v>97</v>
      </c>
      <c r="C1129" s="22"/>
      <c r="D1129" s="22"/>
      <c r="E1129" s="23"/>
      <c r="F1129" s="24"/>
      <c r="G1129" s="22"/>
      <c r="H1129" s="22"/>
      <c r="I1129" s="22"/>
      <c r="J1129" s="22"/>
      <c r="K1129" s="22"/>
      <c r="L1129" s="23"/>
      <c r="N1129" s="194" t="s">
        <v>97</v>
      </c>
      <c r="O1129" s="25"/>
      <c r="P1129" s="25"/>
      <c r="Q1129" s="26"/>
      <c r="R1129" s="27"/>
      <c r="S1129" s="25"/>
      <c r="T1129" s="25"/>
      <c r="U1129" s="25"/>
      <c r="V1129" s="25"/>
      <c r="W1129" s="25"/>
      <c r="X1129" s="26"/>
    </row>
    <row r="1130" spans="1:24" ht="15.75" x14ac:dyDescent="0.25">
      <c r="A1130" s="312"/>
      <c r="B1130" s="267" t="s">
        <v>178</v>
      </c>
      <c r="C1130" s="107">
        <f>Production_Revenue!K61</f>
        <v>616</v>
      </c>
      <c r="D1130" s="108">
        <v>0.01</v>
      </c>
      <c r="E1130" s="101">
        <f t="shared" ref="E1130:E1132" si="887">D1130*C1130</f>
        <v>6.16</v>
      </c>
      <c r="F1130" s="109" t="s">
        <v>51</v>
      </c>
      <c r="G1130" s="107"/>
      <c r="H1130" s="30">
        <f t="shared" ref="H1130:H1132" si="888">$AB$7</f>
        <v>0</v>
      </c>
      <c r="I1130" s="36">
        <f t="shared" ref="I1130:I1132" si="889">H1130*G1130</f>
        <v>0</v>
      </c>
      <c r="J1130" s="30"/>
      <c r="K1130" s="38">
        <f t="shared" ref="K1130:K1132" si="890">$AB$8</f>
        <v>5.6879999999999997</v>
      </c>
      <c r="L1130" s="33">
        <f t="shared" ref="L1130:L1132" si="891">J1130*K1130</f>
        <v>0</v>
      </c>
      <c r="N1130" s="267" t="s">
        <v>180</v>
      </c>
      <c r="O1130" s="107">
        <f>Production_Revenue!K62</f>
        <v>616</v>
      </c>
      <c r="P1130" s="108">
        <v>0.01</v>
      </c>
      <c r="Q1130" s="101">
        <f t="shared" ref="Q1130:Q1132" si="892">P1130*O1130</f>
        <v>6.16</v>
      </c>
      <c r="R1130" s="231" t="s">
        <v>98</v>
      </c>
      <c r="S1130" s="107"/>
      <c r="T1130" s="30">
        <f t="shared" ref="T1130:T1132" si="893">$AB$7</f>
        <v>0</v>
      </c>
      <c r="U1130" s="36">
        <f t="shared" ref="U1130:U1132" si="894">T1130*S1130</f>
        <v>0</v>
      </c>
      <c r="V1130" s="30"/>
      <c r="W1130" s="38">
        <f t="shared" ref="W1130:W1132" si="895">$AB$8</f>
        <v>5.6879999999999997</v>
      </c>
      <c r="X1130" s="33">
        <f t="shared" ref="X1130:X1132" si="896">V1130*W1130</f>
        <v>0</v>
      </c>
    </row>
    <row r="1131" spans="1:24" ht="15.75" x14ac:dyDescent="0.25">
      <c r="A1131" s="312"/>
      <c r="B1131" s="232" t="s">
        <v>99</v>
      </c>
      <c r="C1131" s="70"/>
      <c r="D1131" s="71"/>
      <c r="E1131" s="33">
        <f t="shared" si="887"/>
        <v>0</v>
      </c>
      <c r="F1131" s="69"/>
      <c r="G1131" s="70"/>
      <c r="H1131" s="30">
        <f t="shared" si="888"/>
        <v>0</v>
      </c>
      <c r="I1131" s="36">
        <f t="shared" si="889"/>
        <v>0</v>
      </c>
      <c r="J1131" s="30"/>
      <c r="K1131" s="38">
        <f t="shared" si="890"/>
        <v>5.6879999999999997</v>
      </c>
      <c r="L1131" s="33">
        <f t="shared" si="891"/>
        <v>0</v>
      </c>
      <c r="N1131" s="232" t="s">
        <v>99</v>
      </c>
      <c r="O1131" s="70"/>
      <c r="P1131" s="71"/>
      <c r="Q1131" s="33">
        <f t="shared" si="892"/>
        <v>0</v>
      </c>
      <c r="R1131" s="232" t="s">
        <v>99</v>
      </c>
      <c r="S1131" s="70"/>
      <c r="T1131" s="30">
        <f t="shared" si="893"/>
        <v>0</v>
      </c>
      <c r="U1131" s="36">
        <f t="shared" si="894"/>
        <v>0</v>
      </c>
      <c r="V1131" s="30"/>
      <c r="W1131" s="38">
        <f t="shared" si="895"/>
        <v>5.6879999999999997</v>
      </c>
      <c r="X1131" s="33">
        <f t="shared" si="896"/>
        <v>0</v>
      </c>
    </row>
    <row r="1132" spans="1:24" ht="30" x14ac:dyDescent="0.25">
      <c r="A1132" s="312"/>
      <c r="B1132" s="233" t="s">
        <v>100</v>
      </c>
      <c r="C1132" s="104"/>
      <c r="D1132" s="105"/>
      <c r="E1132" s="33">
        <f t="shared" si="887"/>
        <v>0</v>
      </c>
      <c r="F1132" s="110" t="s">
        <v>52</v>
      </c>
      <c r="G1132" s="52"/>
      <c r="H1132" s="30">
        <f t="shared" si="888"/>
        <v>0</v>
      </c>
      <c r="I1132" s="36">
        <f t="shared" si="889"/>
        <v>0</v>
      </c>
      <c r="J1132" s="30"/>
      <c r="K1132" s="38">
        <f t="shared" si="890"/>
        <v>5.6879999999999997</v>
      </c>
      <c r="L1132" s="33">
        <f t="shared" si="891"/>
        <v>0</v>
      </c>
      <c r="N1132" s="233" t="s">
        <v>100</v>
      </c>
      <c r="O1132" s="104"/>
      <c r="P1132" s="105"/>
      <c r="Q1132" s="33">
        <f t="shared" si="892"/>
        <v>0</v>
      </c>
      <c r="R1132" s="233" t="s">
        <v>100</v>
      </c>
      <c r="S1132" s="52"/>
      <c r="T1132" s="30">
        <f t="shared" si="893"/>
        <v>0</v>
      </c>
      <c r="U1132" s="36">
        <f t="shared" si="894"/>
        <v>0</v>
      </c>
      <c r="V1132" s="30"/>
      <c r="W1132" s="38">
        <f t="shared" si="895"/>
        <v>5.6879999999999997</v>
      </c>
      <c r="X1132" s="33">
        <f t="shared" si="896"/>
        <v>0</v>
      </c>
    </row>
    <row r="1133" spans="1:24" ht="15.75" thickBot="1" x14ac:dyDescent="0.3">
      <c r="A1133" s="312"/>
      <c r="B1133" s="111" t="s">
        <v>41</v>
      </c>
      <c r="C1133" s="112"/>
      <c r="D1133" s="112"/>
      <c r="E1133" s="114">
        <f>SUM(E1097:E1112,E1114:E1128,E1130:E1132)</f>
        <v>34.6</v>
      </c>
      <c r="F1133" s="116" t="s">
        <v>41</v>
      </c>
      <c r="G1133" s="112">
        <f>SUM(G1097:G1132)</f>
        <v>0</v>
      </c>
      <c r="H1133" s="112"/>
      <c r="I1133" s="114">
        <f>SUM(I1097:I1112,I1114:I1128,I1130:I1132)</f>
        <v>0</v>
      </c>
      <c r="J1133" s="112">
        <f>SUM(J1097:J1132)</f>
        <v>3</v>
      </c>
      <c r="K1133" s="118"/>
      <c r="L1133" s="114">
        <f>SUM(L1097:L1112,L1114:L1128,L1130:L1132)</f>
        <v>17.064</v>
      </c>
      <c r="N1133" s="119" t="s">
        <v>41</v>
      </c>
      <c r="O1133" s="120"/>
      <c r="P1133" s="120"/>
      <c r="Q1133" s="121">
        <f>SUM(Q1097:Q1112,Q1114:Q1128,Q1130:Q1132)</f>
        <v>6.16</v>
      </c>
      <c r="R1133" s="122" t="s">
        <v>41</v>
      </c>
      <c r="S1133" s="120">
        <f>SUM(S1097:S1132)</f>
        <v>0</v>
      </c>
      <c r="T1133" s="120"/>
      <c r="U1133" s="121">
        <f>SUM(U1097:U1112,U1114:U1128,U1130:U1132)</f>
        <v>0</v>
      </c>
      <c r="V1133" s="120">
        <f>SUM(V1097:V1132)</f>
        <v>0</v>
      </c>
      <c r="W1133" s="123"/>
      <c r="X1133" s="121">
        <f>SUM(X1097:X1112,X1114:X1128,X1130:X1132)</f>
        <v>0</v>
      </c>
    </row>
    <row r="1134" spans="1:24" x14ac:dyDescent="0.25">
      <c r="A1134" s="313"/>
      <c r="B1134" s="125"/>
      <c r="C1134" s="125"/>
      <c r="D1134" s="125"/>
      <c r="E1134" s="125"/>
      <c r="F1134" s="125"/>
      <c r="G1134" s="125"/>
      <c r="H1134" s="125"/>
      <c r="I1134" s="125"/>
      <c r="J1134" s="125"/>
      <c r="K1134" s="125"/>
      <c r="L1134" s="125"/>
      <c r="N1134" s="85"/>
      <c r="O1134" s="85"/>
      <c r="P1134" s="85"/>
      <c r="Q1134" s="85"/>
      <c r="R1134" s="85"/>
      <c r="S1134" s="85"/>
      <c r="T1134" s="85"/>
      <c r="U1134" s="85"/>
      <c r="V1134" s="85"/>
      <c r="W1134" s="85"/>
      <c r="X1134" s="85"/>
    </row>
    <row r="1135" spans="1:24" ht="15.75" thickBot="1" x14ac:dyDescent="0.3"/>
    <row r="1136" spans="1:24" ht="15" customHeight="1" x14ac:dyDescent="0.25">
      <c r="A1136" s="311" t="s">
        <v>152</v>
      </c>
      <c r="B1136" s="314" t="s">
        <v>123</v>
      </c>
      <c r="C1136" s="316" t="s">
        <v>157</v>
      </c>
      <c r="D1136" s="317"/>
      <c r="E1136" s="318"/>
      <c r="F1136" s="319" t="s">
        <v>124</v>
      </c>
      <c r="G1136" s="324" t="s">
        <v>20</v>
      </c>
      <c r="H1136" s="322"/>
      <c r="I1136" s="322"/>
      <c r="J1136" s="322"/>
      <c r="K1136" s="322"/>
      <c r="L1136" s="323"/>
      <c r="N1136" s="325" t="s">
        <v>123</v>
      </c>
      <c r="O1136" s="327" t="s">
        <v>19</v>
      </c>
      <c r="P1136" s="322"/>
      <c r="Q1136" s="323"/>
      <c r="R1136" s="325" t="s">
        <v>124</v>
      </c>
      <c r="S1136" s="321" t="s">
        <v>20</v>
      </c>
      <c r="T1136" s="322"/>
      <c r="U1136" s="322"/>
      <c r="V1136" s="322"/>
      <c r="W1136" s="322"/>
      <c r="X1136" s="323"/>
    </row>
    <row r="1137" spans="1:24" ht="30" x14ac:dyDescent="0.25">
      <c r="A1137" s="312"/>
      <c r="B1137" s="315"/>
      <c r="C1137" s="212" t="s">
        <v>23</v>
      </c>
      <c r="D1137" s="254" t="s">
        <v>155</v>
      </c>
      <c r="E1137" s="213" t="s">
        <v>24</v>
      </c>
      <c r="F1137" s="320"/>
      <c r="G1137" s="239" t="s">
        <v>156</v>
      </c>
      <c r="H1137" s="239" t="s">
        <v>102</v>
      </c>
      <c r="I1137" s="239" t="s">
        <v>103</v>
      </c>
      <c r="J1137" s="13" t="s">
        <v>27</v>
      </c>
      <c r="K1137" s="16" t="s">
        <v>28</v>
      </c>
      <c r="L1137" s="240" t="s">
        <v>104</v>
      </c>
      <c r="N1137" s="326"/>
      <c r="O1137" s="17" t="s">
        <v>23</v>
      </c>
      <c r="P1137" s="239" t="s">
        <v>155</v>
      </c>
      <c r="Q1137" s="19" t="s">
        <v>24</v>
      </c>
      <c r="R1137" s="326"/>
      <c r="S1137" s="239" t="s">
        <v>156</v>
      </c>
      <c r="T1137" s="17" t="s">
        <v>26</v>
      </c>
      <c r="U1137" s="239" t="s">
        <v>103</v>
      </c>
      <c r="V1137" s="13" t="s">
        <v>27</v>
      </c>
      <c r="W1137" s="16" t="s">
        <v>28</v>
      </c>
      <c r="X1137" s="240" t="s">
        <v>104</v>
      </c>
    </row>
    <row r="1138" spans="1:24" x14ac:dyDescent="0.25">
      <c r="A1138" s="312"/>
      <c r="B1138" s="214" t="s">
        <v>95</v>
      </c>
      <c r="C1138" s="22"/>
      <c r="D1138" s="22"/>
      <c r="E1138" s="23"/>
      <c r="F1138" s="24"/>
      <c r="G1138" s="22"/>
      <c r="H1138" s="22"/>
      <c r="I1138" s="22"/>
      <c r="J1138" s="22"/>
      <c r="K1138" s="22"/>
      <c r="L1138" s="23"/>
      <c r="N1138" s="194" t="s">
        <v>95</v>
      </c>
      <c r="O1138" s="25"/>
      <c r="P1138" s="25"/>
      <c r="Q1138" s="26"/>
      <c r="R1138" s="27"/>
      <c r="S1138" s="25"/>
      <c r="T1138" s="25"/>
      <c r="U1138" s="25"/>
      <c r="V1138" s="25"/>
      <c r="W1138" s="25"/>
      <c r="X1138" s="26"/>
    </row>
    <row r="1139" spans="1:24" ht="15.75" x14ac:dyDescent="0.25">
      <c r="A1139" s="312"/>
      <c r="B1139" s="228" t="s">
        <v>93</v>
      </c>
      <c r="C1139" s="30"/>
      <c r="D1139" s="31"/>
      <c r="E1139" s="33">
        <f t="shared" ref="E1139:E1143" si="897">D1139*C1139</f>
        <v>0</v>
      </c>
      <c r="F1139" s="34" t="s">
        <v>55</v>
      </c>
      <c r="G1139" s="30"/>
      <c r="H1139" s="30">
        <f t="shared" ref="H1139:H1154" si="898">$AB$7</f>
        <v>0</v>
      </c>
      <c r="I1139" s="36">
        <f t="shared" ref="I1139:I1154" si="899">H1139*G1139</f>
        <v>0</v>
      </c>
      <c r="J1139" s="30"/>
      <c r="K1139" s="38">
        <f t="shared" ref="K1139:K1154" si="900">$AB$8</f>
        <v>5.6879999999999997</v>
      </c>
      <c r="L1139" s="33">
        <f t="shared" ref="L1139:L1154" si="901">J1139*K1139</f>
        <v>0</v>
      </c>
      <c r="N1139" s="228" t="s">
        <v>93</v>
      </c>
      <c r="O1139" s="30"/>
      <c r="P1139" s="31"/>
      <c r="Q1139" s="33">
        <f t="shared" ref="Q1139:Q1143" si="902">P1139*O1139</f>
        <v>0</v>
      </c>
      <c r="R1139" s="228" t="s">
        <v>93</v>
      </c>
      <c r="S1139" s="30"/>
      <c r="T1139" s="30">
        <f t="shared" ref="T1139:T1154" si="903">$AB$7</f>
        <v>0</v>
      </c>
      <c r="U1139" s="36">
        <f t="shared" ref="U1139:U1154" si="904">T1139*S1139</f>
        <v>0</v>
      </c>
      <c r="V1139" s="30"/>
      <c r="W1139" s="38">
        <f t="shared" ref="W1139:W1154" si="905">$AB$8</f>
        <v>5.6879999999999997</v>
      </c>
      <c r="X1139" s="33">
        <f t="shared" ref="X1139:X1154" si="906">V1139*W1139</f>
        <v>0</v>
      </c>
    </row>
    <row r="1140" spans="1:24" ht="15.75" x14ac:dyDescent="0.25">
      <c r="A1140" s="312"/>
      <c r="B1140" s="218" t="s">
        <v>42</v>
      </c>
      <c r="C1140" s="52"/>
      <c r="D1140" s="53"/>
      <c r="E1140" s="33">
        <f t="shared" si="897"/>
        <v>0</v>
      </c>
      <c r="F1140" s="54"/>
      <c r="G1140" s="52"/>
      <c r="H1140" s="30">
        <f t="shared" si="898"/>
        <v>0</v>
      </c>
      <c r="I1140" s="36">
        <f t="shared" si="899"/>
        <v>0</v>
      </c>
      <c r="J1140" s="30"/>
      <c r="K1140" s="38">
        <f t="shared" si="900"/>
        <v>5.6879999999999997</v>
      </c>
      <c r="L1140" s="33">
        <f t="shared" si="901"/>
        <v>0</v>
      </c>
      <c r="N1140" s="218" t="s">
        <v>42</v>
      </c>
      <c r="O1140" s="52"/>
      <c r="P1140" s="53"/>
      <c r="Q1140" s="33">
        <f t="shared" si="902"/>
        <v>0</v>
      </c>
      <c r="R1140" s="218" t="s">
        <v>42</v>
      </c>
      <c r="S1140" s="52"/>
      <c r="T1140" s="30">
        <f t="shared" si="903"/>
        <v>0</v>
      </c>
      <c r="U1140" s="36">
        <f t="shared" si="904"/>
        <v>0</v>
      </c>
      <c r="V1140" s="30"/>
      <c r="W1140" s="38">
        <f t="shared" si="905"/>
        <v>5.6879999999999997</v>
      </c>
      <c r="X1140" s="33">
        <f t="shared" si="906"/>
        <v>0</v>
      </c>
    </row>
    <row r="1141" spans="1:24" ht="15.75" x14ac:dyDescent="0.25">
      <c r="A1141" s="312"/>
      <c r="B1141" s="219" t="s">
        <v>44</v>
      </c>
      <c r="C1141" s="30"/>
      <c r="D1141" s="31"/>
      <c r="E1141" s="33">
        <f t="shared" si="897"/>
        <v>0</v>
      </c>
      <c r="F1141" s="34"/>
      <c r="G1141" s="30"/>
      <c r="H1141" s="30">
        <f t="shared" si="898"/>
        <v>0</v>
      </c>
      <c r="I1141" s="36">
        <f t="shared" si="899"/>
        <v>0</v>
      </c>
      <c r="J1141" s="30"/>
      <c r="K1141" s="38">
        <f t="shared" si="900"/>
        <v>5.6879999999999997</v>
      </c>
      <c r="L1141" s="33">
        <f t="shared" si="901"/>
        <v>0</v>
      </c>
      <c r="N1141" s="219" t="s">
        <v>44</v>
      </c>
      <c r="O1141" s="30"/>
      <c r="P1141" s="31"/>
      <c r="Q1141" s="33">
        <f t="shared" si="902"/>
        <v>0</v>
      </c>
      <c r="R1141" s="219" t="s">
        <v>44</v>
      </c>
      <c r="S1141" s="30"/>
      <c r="T1141" s="30">
        <f t="shared" si="903"/>
        <v>0</v>
      </c>
      <c r="U1141" s="36">
        <f t="shared" si="904"/>
        <v>0</v>
      </c>
      <c r="V1141" s="30"/>
      <c r="W1141" s="38">
        <f t="shared" si="905"/>
        <v>5.6879999999999997</v>
      </c>
      <c r="X1141" s="33">
        <f t="shared" si="906"/>
        <v>0</v>
      </c>
    </row>
    <row r="1142" spans="1:24" ht="15.75" x14ac:dyDescent="0.25">
      <c r="A1142" s="312"/>
      <c r="B1142" s="220"/>
      <c r="C1142" s="70"/>
      <c r="D1142" s="71"/>
      <c r="E1142" s="33">
        <f t="shared" si="897"/>
        <v>0</v>
      </c>
      <c r="F1142" s="69"/>
      <c r="G1142" s="70"/>
      <c r="H1142" s="30">
        <f t="shared" si="898"/>
        <v>0</v>
      </c>
      <c r="I1142" s="36">
        <f t="shared" si="899"/>
        <v>0</v>
      </c>
      <c r="J1142" s="30"/>
      <c r="K1142" s="38">
        <f t="shared" si="900"/>
        <v>5.6879999999999997</v>
      </c>
      <c r="L1142" s="33">
        <f t="shared" si="901"/>
        <v>0</v>
      </c>
      <c r="N1142" s="220"/>
      <c r="O1142" s="70"/>
      <c r="P1142" s="71"/>
      <c r="Q1142" s="33">
        <f t="shared" si="902"/>
        <v>0</v>
      </c>
      <c r="R1142" s="220"/>
      <c r="S1142" s="70"/>
      <c r="T1142" s="30">
        <f t="shared" si="903"/>
        <v>0</v>
      </c>
      <c r="U1142" s="36">
        <f t="shared" si="904"/>
        <v>0</v>
      </c>
      <c r="V1142" s="30"/>
      <c r="W1142" s="38">
        <f t="shared" si="905"/>
        <v>5.6879999999999997</v>
      </c>
      <c r="X1142" s="33">
        <f t="shared" si="906"/>
        <v>0</v>
      </c>
    </row>
    <row r="1143" spans="1:24" ht="15.75" x14ac:dyDescent="0.25">
      <c r="A1143" s="312"/>
      <c r="B1143" s="221" t="s">
        <v>46</v>
      </c>
      <c r="C1143" s="30"/>
      <c r="D1143" s="31"/>
      <c r="E1143" s="33">
        <f t="shared" si="897"/>
        <v>0</v>
      </c>
      <c r="F1143" s="80"/>
      <c r="G1143" s="30"/>
      <c r="H1143" s="30">
        <f t="shared" si="898"/>
        <v>0</v>
      </c>
      <c r="I1143" s="36">
        <f t="shared" si="899"/>
        <v>0</v>
      </c>
      <c r="J1143" s="30"/>
      <c r="K1143" s="38">
        <f t="shared" si="900"/>
        <v>5.6879999999999997</v>
      </c>
      <c r="L1143" s="33">
        <f t="shared" si="901"/>
        <v>0</v>
      </c>
      <c r="N1143" s="221" t="s">
        <v>46</v>
      </c>
      <c r="O1143" s="30"/>
      <c r="P1143" s="31"/>
      <c r="Q1143" s="33">
        <f t="shared" si="902"/>
        <v>0</v>
      </c>
      <c r="R1143" s="221" t="s">
        <v>46</v>
      </c>
      <c r="S1143" s="30"/>
      <c r="T1143" s="30">
        <f t="shared" si="903"/>
        <v>0</v>
      </c>
      <c r="U1143" s="36">
        <f t="shared" si="904"/>
        <v>0</v>
      </c>
      <c r="V1143" s="30"/>
      <c r="W1143" s="38">
        <f t="shared" si="905"/>
        <v>5.6879999999999997</v>
      </c>
      <c r="X1143" s="33">
        <f t="shared" si="906"/>
        <v>0</v>
      </c>
    </row>
    <row r="1144" spans="1:24" ht="15.75" x14ac:dyDescent="0.25">
      <c r="A1144" s="312"/>
      <c r="B1144" s="220"/>
      <c r="C1144" s="70"/>
      <c r="D1144" s="71"/>
      <c r="E1144" s="33"/>
      <c r="F1144" s="69"/>
      <c r="G1144" s="70"/>
      <c r="H1144" s="30">
        <f t="shared" si="898"/>
        <v>0</v>
      </c>
      <c r="I1144" s="36">
        <f t="shared" si="899"/>
        <v>0</v>
      </c>
      <c r="J1144" s="30"/>
      <c r="K1144" s="38">
        <f t="shared" si="900"/>
        <v>5.6879999999999997</v>
      </c>
      <c r="L1144" s="33">
        <f t="shared" si="901"/>
        <v>0</v>
      </c>
      <c r="N1144" s="220"/>
      <c r="O1144" s="70"/>
      <c r="P1144" s="71"/>
      <c r="Q1144" s="33"/>
      <c r="R1144" s="69"/>
      <c r="S1144" s="70"/>
      <c r="T1144" s="30">
        <f t="shared" si="903"/>
        <v>0</v>
      </c>
      <c r="U1144" s="36">
        <f t="shared" si="904"/>
        <v>0</v>
      </c>
      <c r="V1144" s="30"/>
      <c r="W1144" s="38">
        <f t="shared" si="905"/>
        <v>5.6879999999999997</v>
      </c>
      <c r="X1144" s="33">
        <f t="shared" si="906"/>
        <v>0</v>
      </c>
    </row>
    <row r="1145" spans="1:24" ht="15.75" x14ac:dyDescent="0.25">
      <c r="A1145" s="312"/>
      <c r="B1145" s="221"/>
      <c r="C1145" s="30"/>
      <c r="D1145" s="31"/>
      <c r="E1145" s="33"/>
      <c r="F1145" s="80"/>
      <c r="G1145" s="30"/>
      <c r="H1145" s="30">
        <f t="shared" si="898"/>
        <v>0</v>
      </c>
      <c r="I1145" s="36">
        <f t="shared" si="899"/>
        <v>0</v>
      </c>
      <c r="J1145" s="30"/>
      <c r="K1145" s="38">
        <f t="shared" si="900"/>
        <v>5.6879999999999997</v>
      </c>
      <c r="L1145" s="33">
        <f t="shared" si="901"/>
        <v>0</v>
      </c>
      <c r="N1145" s="79"/>
      <c r="O1145" s="30"/>
      <c r="P1145" s="31"/>
      <c r="Q1145" s="33"/>
      <c r="R1145" s="80"/>
      <c r="S1145" s="30"/>
      <c r="T1145" s="30">
        <f t="shared" si="903"/>
        <v>0</v>
      </c>
      <c r="U1145" s="36">
        <f t="shared" si="904"/>
        <v>0</v>
      </c>
      <c r="V1145" s="30"/>
      <c r="W1145" s="38">
        <f t="shared" si="905"/>
        <v>5.6879999999999997</v>
      </c>
      <c r="X1145" s="33">
        <f t="shared" si="906"/>
        <v>0</v>
      </c>
    </row>
    <row r="1146" spans="1:24" ht="15.75" x14ac:dyDescent="0.25">
      <c r="A1146" s="312"/>
      <c r="B1146" s="220"/>
      <c r="C1146" s="70"/>
      <c r="D1146" s="71"/>
      <c r="E1146" s="33"/>
      <c r="F1146" s="69"/>
      <c r="G1146" s="70"/>
      <c r="H1146" s="30">
        <f t="shared" si="898"/>
        <v>0</v>
      </c>
      <c r="I1146" s="36">
        <f t="shared" si="899"/>
        <v>0</v>
      </c>
      <c r="J1146" s="30"/>
      <c r="K1146" s="38">
        <f t="shared" si="900"/>
        <v>5.6879999999999997</v>
      </c>
      <c r="L1146" s="33">
        <f t="shared" si="901"/>
        <v>0</v>
      </c>
      <c r="N1146" s="69"/>
      <c r="O1146" s="70"/>
      <c r="P1146" s="71"/>
      <c r="Q1146" s="33"/>
      <c r="R1146" s="69"/>
      <c r="S1146" s="70"/>
      <c r="T1146" s="30">
        <f t="shared" si="903"/>
        <v>0</v>
      </c>
      <c r="U1146" s="36">
        <f t="shared" si="904"/>
        <v>0</v>
      </c>
      <c r="V1146" s="30"/>
      <c r="W1146" s="38">
        <f t="shared" si="905"/>
        <v>5.6879999999999997</v>
      </c>
      <c r="X1146" s="33">
        <f t="shared" si="906"/>
        <v>0</v>
      </c>
    </row>
    <row r="1147" spans="1:24" ht="15.75" x14ac:dyDescent="0.25">
      <c r="A1147" s="312"/>
      <c r="B1147" s="221"/>
      <c r="C1147" s="30"/>
      <c r="D1147" s="31"/>
      <c r="E1147" s="33"/>
      <c r="F1147" s="80"/>
      <c r="G1147" s="30"/>
      <c r="H1147" s="30">
        <f t="shared" si="898"/>
        <v>0</v>
      </c>
      <c r="I1147" s="36">
        <f t="shared" si="899"/>
        <v>0</v>
      </c>
      <c r="J1147" s="30"/>
      <c r="K1147" s="38">
        <f t="shared" si="900"/>
        <v>5.6879999999999997</v>
      </c>
      <c r="L1147" s="33">
        <f t="shared" si="901"/>
        <v>0</v>
      </c>
      <c r="N1147" s="79"/>
      <c r="O1147" s="30"/>
      <c r="P1147" s="31"/>
      <c r="Q1147" s="33"/>
      <c r="R1147" s="80"/>
      <c r="S1147" s="30"/>
      <c r="T1147" s="30">
        <f t="shared" si="903"/>
        <v>0</v>
      </c>
      <c r="U1147" s="36">
        <f t="shared" si="904"/>
        <v>0</v>
      </c>
      <c r="V1147" s="30"/>
      <c r="W1147" s="38">
        <f t="shared" si="905"/>
        <v>5.6879999999999997</v>
      </c>
      <c r="X1147" s="33">
        <f t="shared" si="906"/>
        <v>0</v>
      </c>
    </row>
    <row r="1148" spans="1:24" ht="15.75" x14ac:dyDescent="0.25">
      <c r="A1148" s="312"/>
      <c r="B1148" s="220"/>
      <c r="C1148" s="70"/>
      <c r="D1148" s="71"/>
      <c r="E1148" s="33"/>
      <c r="F1148" s="69"/>
      <c r="G1148" s="70"/>
      <c r="H1148" s="30">
        <f t="shared" si="898"/>
        <v>0</v>
      </c>
      <c r="I1148" s="36">
        <f t="shared" si="899"/>
        <v>0</v>
      </c>
      <c r="J1148" s="30"/>
      <c r="K1148" s="38">
        <f t="shared" si="900"/>
        <v>5.6879999999999997</v>
      </c>
      <c r="L1148" s="33">
        <f t="shared" si="901"/>
        <v>0</v>
      </c>
      <c r="N1148" s="69"/>
      <c r="O1148" s="70"/>
      <c r="P1148" s="71"/>
      <c r="Q1148" s="33"/>
      <c r="R1148" s="69"/>
      <c r="S1148" s="70"/>
      <c r="T1148" s="30">
        <f t="shared" si="903"/>
        <v>0</v>
      </c>
      <c r="U1148" s="36">
        <f t="shared" si="904"/>
        <v>0</v>
      </c>
      <c r="V1148" s="30"/>
      <c r="W1148" s="38">
        <f t="shared" si="905"/>
        <v>5.6879999999999997</v>
      </c>
      <c r="X1148" s="33">
        <f t="shared" si="906"/>
        <v>0</v>
      </c>
    </row>
    <row r="1149" spans="1:24" ht="15.75" x14ac:dyDescent="0.25">
      <c r="A1149" s="312"/>
      <c r="B1149" s="222"/>
      <c r="C1149" s="30"/>
      <c r="D1149" s="31"/>
      <c r="E1149" s="33">
        <f t="shared" ref="E1149:E1154" si="907">D1149*C1149</f>
        <v>0</v>
      </c>
      <c r="F1149" s="81"/>
      <c r="G1149" s="30"/>
      <c r="H1149" s="30">
        <f t="shared" si="898"/>
        <v>0</v>
      </c>
      <c r="I1149" s="36">
        <f t="shared" si="899"/>
        <v>0</v>
      </c>
      <c r="J1149" s="30"/>
      <c r="K1149" s="38">
        <f t="shared" si="900"/>
        <v>5.6879999999999997</v>
      </c>
      <c r="L1149" s="33">
        <f t="shared" si="901"/>
        <v>0</v>
      </c>
      <c r="N1149" s="81"/>
      <c r="O1149" s="30"/>
      <c r="P1149" s="31"/>
      <c r="Q1149" s="33">
        <f t="shared" ref="Q1149:Q1154" si="908">P1149*O1149</f>
        <v>0</v>
      </c>
      <c r="R1149" s="81"/>
      <c r="S1149" s="30"/>
      <c r="T1149" s="30">
        <f t="shared" si="903"/>
        <v>0</v>
      </c>
      <c r="U1149" s="36">
        <f t="shared" si="904"/>
        <v>0</v>
      </c>
      <c r="V1149" s="30"/>
      <c r="W1149" s="38">
        <f t="shared" si="905"/>
        <v>5.6879999999999997</v>
      </c>
      <c r="X1149" s="33">
        <f t="shared" si="906"/>
        <v>0</v>
      </c>
    </row>
    <row r="1150" spans="1:24" ht="15.75" x14ac:dyDescent="0.25">
      <c r="A1150" s="312"/>
      <c r="B1150" s="220"/>
      <c r="C1150" s="70"/>
      <c r="D1150" s="71"/>
      <c r="E1150" s="33">
        <f t="shared" si="907"/>
        <v>0</v>
      </c>
      <c r="F1150" s="69"/>
      <c r="G1150" s="70"/>
      <c r="H1150" s="30">
        <f t="shared" si="898"/>
        <v>0</v>
      </c>
      <c r="I1150" s="36">
        <f t="shared" si="899"/>
        <v>0</v>
      </c>
      <c r="J1150" s="30"/>
      <c r="K1150" s="38">
        <f t="shared" si="900"/>
        <v>5.6879999999999997</v>
      </c>
      <c r="L1150" s="33">
        <f t="shared" si="901"/>
        <v>0</v>
      </c>
      <c r="N1150" s="69"/>
      <c r="O1150" s="70"/>
      <c r="P1150" s="71"/>
      <c r="Q1150" s="33">
        <f t="shared" si="908"/>
        <v>0</v>
      </c>
      <c r="R1150" s="69"/>
      <c r="S1150" s="70"/>
      <c r="T1150" s="30">
        <f t="shared" si="903"/>
        <v>0</v>
      </c>
      <c r="U1150" s="36">
        <f t="shared" si="904"/>
        <v>0</v>
      </c>
      <c r="V1150" s="30"/>
      <c r="W1150" s="38">
        <f t="shared" si="905"/>
        <v>5.6879999999999997</v>
      </c>
      <c r="X1150" s="33">
        <f t="shared" si="906"/>
        <v>0</v>
      </c>
    </row>
    <row r="1151" spans="1:24" ht="15.75" x14ac:dyDescent="0.25">
      <c r="A1151" s="312"/>
      <c r="B1151" s="222"/>
      <c r="C1151" s="30"/>
      <c r="D1151" s="31"/>
      <c r="E1151" s="33">
        <f t="shared" si="907"/>
        <v>0</v>
      </c>
      <c r="F1151" s="81"/>
      <c r="G1151" s="30"/>
      <c r="H1151" s="30">
        <f t="shared" si="898"/>
        <v>0</v>
      </c>
      <c r="I1151" s="36">
        <f t="shared" si="899"/>
        <v>0</v>
      </c>
      <c r="J1151" s="30"/>
      <c r="K1151" s="38">
        <f t="shared" si="900"/>
        <v>5.6879999999999997</v>
      </c>
      <c r="L1151" s="33">
        <f t="shared" si="901"/>
        <v>0</v>
      </c>
      <c r="N1151" s="81"/>
      <c r="O1151" s="30"/>
      <c r="P1151" s="31"/>
      <c r="Q1151" s="33">
        <f t="shared" si="908"/>
        <v>0</v>
      </c>
      <c r="R1151" s="81"/>
      <c r="S1151" s="30"/>
      <c r="T1151" s="30">
        <f t="shared" si="903"/>
        <v>0</v>
      </c>
      <c r="U1151" s="36">
        <f t="shared" si="904"/>
        <v>0</v>
      </c>
      <c r="V1151" s="30"/>
      <c r="W1151" s="38">
        <f t="shared" si="905"/>
        <v>5.6879999999999997</v>
      </c>
      <c r="X1151" s="33">
        <f t="shared" si="906"/>
        <v>0</v>
      </c>
    </row>
    <row r="1152" spans="1:24" ht="15.75" x14ac:dyDescent="0.25">
      <c r="A1152" s="312"/>
      <c r="B1152" s="220"/>
      <c r="C1152" s="70"/>
      <c r="D1152" s="71"/>
      <c r="E1152" s="33">
        <f t="shared" si="907"/>
        <v>0</v>
      </c>
      <c r="F1152" s="88"/>
      <c r="G1152" s="52"/>
      <c r="H1152" s="30">
        <f t="shared" si="898"/>
        <v>0</v>
      </c>
      <c r="I1152" s="36">
        <f t="shared" si="899"/>
        <v>0</v>
      </c>
      <c r="J1152" s="30"/>
      <c r="K1152" s="38">
        <f t="shared" si="900"/>
        <v>5.6879999999999997</v>
      </c>
      <c r="L1152" s="33">
        <f t="shared" si="901"/>
        <v>0</v>
      </c>
      <c r="N1152" s="69"/>
      <c r="O1152" s="70"/>
      <c r="P1152" s="71"/>
      <c r="Q1152" s="33">
        <f t="shared" si="908"/>
        <v>0</v>
      </c>
      <c r="R1152" s="88"/>
      <c r="S1152" s="52"/>
      <c r="T1152" s="30">
        <f t="shared" si="903"/>
        <v>0</v>
      </c>
      <c r="U1152" s="36">
        <f t="shared" si="904"/>
        <v>0</v>
      </c>
      <c r="V1152" s="30"/>
      <c r="W1152" s="38">
        <f t="shared" si="905"/>
        <v>5.6879999999999997</v>
      </c>
      <c r="X1152" s="33">
        <f t="shared" si="906"/>
        <v>0</v>
      </c>
    </row>
    <row r="1153" spans="1:24" ht="15.75" x14ac:dyDescent="0.25">
      <c r="A1153" s="312"/>
      <c r="B1153" s="222"/>
      <c r="C1153" s="30"/>
      <c r="D1153" s="31"/>
      <c r="E1153" s="33">
        <f t="shared" si="907"/>
        <v>0</v>
      </c>
      <c r="F1153" s="90"/>
      <c r="G1153" s="30"/>
      <c r="H1153" s="30">
        <f t="shared" si="898"/>
        <v>0</v>
      </c>
      <c r="I1153" s="36">
        <f t="shared" si="899"/>
        <v>0</v>
      </c>
      <c r="J1153" s="30"/>
      <c r="K1153" s="38">
        <f t="shared" si="900"/>
        <v>5.6879999999999997</v>
      </c>
      <c r="L1153" s="33">
        <f t="shared" si="901"/>
        <v>0</v>
      </c>
      <c r="N1153" s="81"/>
      <c r="O1153" s="30"/>
      <c r="P1153" s="31"/>
      <c r="Q1153" s="33">
        <f t="shared" si="908"/>
        <v>0</v>
      </c>
      <c r="R1153" s="90"/>
      <c r="S1153" s="30"/>
      <c r="T1153" s="30">
        <f t="shared" si="903"/>
        <v>0</v>
      </c>
      <c r="U1153" s="36">
        <f t="shared" si="904"/>
        <v>0</v>
      </c>
      <c r="V1153" s="30"/>
      <c r="W1153" s="38">
        <f t="shared" si="905"/>
        <v>5.6879999999999997</v>
      </c>
      <c r="X1153" s="33">
        <f t="shared" si="906"/>
        <v>0</v>
      </c>
    </row>
    <row r="1154" spans="1:24" ht="15.75" x14ac:dyDescent="0.25">
      <c r="A1154" s="312"/>
      <c r="B1154" s="220"/>
      <c r="C1154" s="70"/>
      <c r="D1154" s="71"/>
      <c r="E1154" s="95">
        <f t="shared" si="907"/>
        <v>0</v>
      </c>
      <c r="F1154" s="69"/>
      <c r="G1154" s="70"/>
      <c r="H1154" s="30">
        <f t="shared" si="898"/>
        <v>0</v>
      </c>
      <c r="I1154" s="36">
        <f t="shared" si="899"/>
        <v>0</v>
      </c>
      <c r="J1154" s="30"/>
      <c r="K1154" s="38">
        <f t="shared" si="900"/>
        <v>5.6879999999999997</v>
      </c>
      <c r="L1154" s="33">
        <f t="shared" si="901"/>
        <v>0</v>
      </c>
      <c r="N1154" s="69"/>
      <c r="O1154" s="70"/>
      <c r="P1154" s="71"/>
      <c r="Q1154" s="95">
        <f t="shared" si="908"/>
        <v>0</v>
      </c>
      <c r="R1154" s="69"/>
      <c r="S1154" s="70"/>
      <c r="T1154" s="30">
        <f t="shared" si="903"/>
        <v>0</v>
      </c>
      <c r="U1154" s="36">
        <f t="shared" si="904"/>
        <v>0</v>
      </c>
      <c r="V1154" s="30"/>
      <c r="W1154" s="38">
        <f t="shared" si="905"/>
        <v>5.6879999999999997</v>
      </c>
      <c r="X1154" s="33">
        <f t="shared" si="906"/>
        <v>0</v>
      </c>
    </row>
    <row r="1155" spans="1:24" x14ac:dyDescent="0.25">
      <c r="A1155" s="312"/>
      <c r="B1155" s="214" t="s">
        <v>96</v>
      </c>
      <c r="C1155" s="22"/>
      <c r="D1155" s="22"/>
      <c r="E1155" s="23"/>
      <c r="F1155" s="24"/>
      <c r="G1155" s="22"/>
      <c r="H1155" s="22"/>
      <c r="I1155" s="22"/>
      <c r="J1155" s="22"/>
      <c r="K1155" s="22"/>
      <c r="L1155" s="23"/>
      <c r="N1155" s="194" t="s">
        <v>96</v>
      </c>
      <c r="O1155" s="25"/>
      <c r="P1155" s="25"/>
      <c r="Q1155" s="26"/>
      <c r="R1155" s="27"/>
      <c r="S1155" s="25"/>
      <c r="T1155" s="25"/>
      <c r="U1155" s="25"/>
      <c r="V1155" s="25"/>
      <c r="W1155" s="25"/>
      <c r="X1155" s="26"/>
    </row>
    <row r="1156" spans="1:24" ht="15.75" x14ac:dyDescent="0.25">
      <c r="A1156" s="312"/>
      <c r="B1156" s="224" t="s">
        <v>92</v>
      </c>
      <c r="C1156" s="99"/>
      <c r="D1156" s="100"/>
      <c r="E1156" s="101">
        <f t="shared" ref="E1156:E1170" si="909">D1156*C1156</f>
        <v>0</v>
      </c>
      <c r="F1156" s="259" t="s">
        <v>175</v>
      </c>
      <c r="G1156" s="99"/>
      <c r="H1156" s="30">
        <f t="shared" ref="H1156:H1170" si="910">$AB$7</f>
        <v>0</v>
      </c>
      <c r="I1156" s="36">
        <f t="shared" ref="I1156:I1170" si="911">H1156*G1156</f>
        <v>0</v>
      </c>
      <c r="J1156" s="30">
        <v>3</v>
      </c>
      <c r="K1156" s="38">
        <f t="shared" ref="K1156:K1170" si="912">$AB$8</f>
        <v>5.6879999999999997</v>
      </c>
      <c r="L1156" s="33">
        <f t="shared" ref="L1156:L1170" si="913">J1156*K1156</f>
        <v>17.064</v>
      </c>
      <c r="N1156" s="224" t="s">
        <v>92</v>
      </c>
      <c r="O1156" s="99"/>
      <c r="P1156" s="100"/>
      <c r="Q1156" s="101">
        <f t="shared" ref="Q1156:Q1170" si="914">P1156*O1156</f>
        <v>0</v>
      </c>
      <c r="R1156" s="224" t="s">
        <v>92</v>
      </c>
      <c r="S1156" s="99"/>
      <c r="T1156" s="30">
        <f t="shared" ref="T1156:T1170" si="915">$AB$7</f>
        <v>0</v>
      </c>
      <c r="U1156" s="36">
        <f t="shared" ref="U1156:U1170" si="916">T1156*S1156</f>
        <v>0</v>
      </c>
      <c r="V1156" s="30"/>
      <c r="W1156" s="38">
        <f t="shared" ref="W1156:W1170" si="917">$AB$8</f>
        <v>5.6879999999999997</v>
      </c>
      <c r="X1156" s="33">
        <f t="shared" ref="X1156:X1170" si="918">V1156*W1156</f>
        <v>0</v>
      </c>
    </row>
    <row r="1157" spans="1:24" ht="15.75" x14ac:dyDescent="0.25">
      <c r="A1157" s="312"/>
      <c r="B1157" s="260" t="s">
        <v>164</v>
      </c>
      <c r="C1157" s="30"/>
      <c r="D1157" s="31"/>
      <c r="E1157" s="33">
        <f t="shared" si="909"/>
        <v>0</v>
      </c>
      <c r="F1157" s="79"/>
      <c r="G1157" s="30"/>
      <c r="H1157" s="30">
        <f t="shared" si="910"/>
        <v>0</v>
      </c>
      <c r="I1157" s="36">
        <f t="shared" si="911"/>
        <v>0</v>
      </c>
      <c r="J1157" s="30"/>
      <c r="K1157" s="38">
        <f t="shared" si="912"/>
        <v>5.6879999999999997</v>
      </c>
      <c r="L1157" s="33">
        <f t="shared" si="913"/>
        <v>0</v>
      </c>
      <c r="N1157" s="228" t="s">
        <v>93</v>
      </c>
      <c r="O1157" s="30"/>
      <c r="P1157" s="31"/>
      <c r="Q1157" s="33">
        <f t="shared" si="914"/>
        <v>0</v>
      </c>
      <c r="R1157" s="228" t="s">
        <v>93</v>
      </c>
      <c r="S1157" s="30"/>
      <c r="T1157" s="30">
        <f t="shared" si="915"/>
        <v>0</v>
      </c>
      <c r="U1157" s="36">
        <f t="shared" si="916"/>
        <v>0</v>
      </c>
      <c r="V1157" s="30"/>
      <c r="W1157" s="38">
        <f t="shared" si="917"/>
        <v>5.6879999999999997</v>
      </c>
      <c r="X1157" s="33">
        <f t="shared" si="918"/>
        <v>0</v>
      </c>
    </row>
    <row r="1158" spans="1:24" ht="15.75" x14ac:dyDescent="0.25">
      <c r="A1158" s="312"/>
      <c r="B1158" s="259" t="s">
        <v>165</v>
      </c>
      <c r="C1158" s="70"/>
      <c r="D1158" s="71"/>
      <c r="E1158" s="33">
        <f t="shared" si="909"/>
        <v>0</v>
      </c>
      <c r="F1158" s="69"/>
      <c r="G1158" s="70"/>
      <c r="H1158" s="30">
        <f t="shared" si="910"/>
        <v>0</v>
      </c>
      <c r="I1158" s="36">
        <f t="shared" si="911"/>
        <v>0</v>
      </c>
      <c r="J1158" s="30"/>
      <c r="K1158" s="38">
        <f t="shared" si="912"/>
        <v>5.6879999999999997</v>
      </c>
      <c r="L1158" s="33">
        <f t="shared" si="913"/>
        <v>0</v>
      </c>
      <c r="N1158" s="220"/>
      <c r="O1158" s="70"/>
      <c r="P1158" s="71"/>
      <c r="Q1158" s="33">
        <f t="shared" si="914"/>
        <v>0</v>
      </c>
      <c r="R1158" s="220"/>
      <c r="S1158" s="70"/>
      <c r="T1158" s="30">
        <f t="shared" si="915"/>
        <v>0</v>
      </c>
      <c r="U1158" s="36">
        <f t="shared" si="916"/>
        <v>0</v>
      </c>
      <c r="V1158" s="30"/>
      <c r="W1158" s="38">
        <f t="shared" si="917"/>
        <v>5.6879999999999997</v>
      </c>
      <c r="X1158" s="33">
        <f t="shared" si="918"/>
        <v>0</v>
      </c>
    </row>
    <row r="1159" spans="1:24" ht="15.75" x14ac:dyDescent="0.25">
      <c r="A1159" s="312"/>
      <c r="B1159" s="228" t="s">
        <v>94</v>
      </c>
      <c r="C1159" s="30"/>
      <c r="D1159" s="31"/>
      <c r="E1159" s="33">
        <f t="shared" si="909"/>
        <v>0</v>
      </c>
      <c r="F1159" s="79"/>
      <c r="G1159" s="30"/>
      <c r="H1159" s="30">
        <f t="shared" si="910"/>
        <v>0</v>
      </c>
      <c r="I1159" s="36">
        <f t="shared" si="911"/>
        <v>0</v>
      </c>
      <c r="J1159" s="30"/>
      <c r="K1159" s="38">
        <f t="shared" si="912"/>
        <v>5.6879999999999997</v>
      </c>
      <c r="L1159" s="33">
        <f t="shared" si="913"/>
        <v>0</v>
      </c>
      <c r="N1159" s="228" t="s">
        <v>94</v>
      </c>
      <c r="O1159" s="30"/>
      <c r="P1159" s="31"/>
      <c r="Q1159" s="33">
        <f t="shared" si="914"/>
        <v>0</v>
      </c>
      <c r="R1159" s="228" t="s">
        <v>94</v>
      </c>
      <c r="S1159" s="30"/>
      <c r="T1159" s="30">
        <f t="shared" si="915"/>
        <v>0</v>
      </c>
      <c r="U1159" s="36">
        <f t="shared" si="916"/>
        <v>0</v>
      </c>
      <c r="V1159" s="30"/>
      <c r="W1159" s="38">
        <f t="shared" si="917"/>
        <v>5.6879999999999997</v>
      </c>
      <c r="X1159" s="33">
        <f t="shared" si="918"/>
        <v>0</v>
      </c>
    </row>
    <row r="1160" spans="1:24" ht="15.75" x14ac:dyDescent="0.25">
      <c r="A1160" s="312"/>
      <c r="B1160" s="259" t="s">
        <v>175</v>
      </c>
      <c r="C1160" s="52">
        <v>2</v>
      </c>
      <c r="D1160" s="53">
        <v>14.22</v>
      </c>
      <c r="E1160" s="33">
        <f t="shared" si="909"/>
        <v>28.44</v>
      </c>
      <c r="F1160" s="102"/>
      <c r="G1160" s="52"/>
      <c r="H1160" s="30">
        <f t="shared" si="910"/>
        <v>0</v>
      </c>
      <c r="I1160" s="36">
        <f t="shared" si="911"/>
        <v>0</v>
      </c>
      <c r="J1160" s="30"/>
      <c r="K1160" s="38">
        <f t="shared" si="912"/>
        <v>5.6879999999999997</v>
      </c>
      <c r="L1160" s="33">
        <f t="shared" si="913"/>
        <v>0</v>
      </c>
      <c r="N1160" s="102"/>
      <c r="O1160" s="52"/>
      <c r="P1160" s="53"/>
      <c r="Q1160" s="33">
        <f t="shared" si="914"/>
        <v>0</v>
      </c>
      <c r="R1160" s="102"/>
      <c r="S1160" s="52"/>
      <c r="T1160" s="30">
        <f t="shared" si="915"/>
        <v>0</v>
      </c>
      <c r="U1160" s="36">
        <f t="shared" si="916"/>
        <v>0</v>
      </c>
      <c r="V1160" s="30"/>
      <c r="W1160" s="38">
        <f t="shared" si="917"/>
        <v>5.6879999999999997</v>
      </c>
      <c r="X1160" s="33">
        <f t="shared" si="918"/>
        <v>0</v>
      </c>
    </row>
    <row r="1161" spans="1:24" ht="15.75" x14ac:dyDescent="0.25">
      <c r="A1161" s="312"/>
      <c r="B1161" s="230"/>
      <c r="C1161" s="104"/>
      <c r="D1161" s="105"/>
      <c r="E1161" s="33">
        <f t="shared" si="909"/>
        <v>0</v>
      </c>
      <c r="F1161" s="103"/>
      <c r="G1161" s="104"/>
      <c r="H1161" s="30">
        <f t="shared" si="910"/>
        <v>0</v>
      </c>
      <c r="I1161" s="36">
        <f t="shared" si="911"/>
        <v>0</v>
      </c>
      <c r="J1161" s="30"/>
      <c r="K1161" s="38">
        <f t="shared" si="912"/>
        <v>5.6879999999999997</v>
      </c>
      <c r="L1161" s="33">
        <f t="shared" si="913"/>
        <v>0</v>
      </c>
      <c r="N1161" s="103"/>
      <c r="O1161" s="104"/>
      <c r="P1161" s="105"/>
      <c r="Q1161" s="33">
        <f t="shared" si="914"/>
        <v>0</v>
      </c>
      <c r="R1161" s="103"/>
      <c r="S1161" s="104"/>
      <c r="T1161" s="30">
        <f t="shared" si="915"/>
        <v>0</v>
      </c>
      <c r="U1161" s="36">
        <f t="shared" si="916"/>
        <v>0</v>
      </c>
      <c r="V1161" s="30"/>
      <c r="W1161" s="38">
        <f t="shared" si="917"/>
        <v>5.6879999999999997</v>
      </c>
      <c r="X1161" s="33">
        <f t="shared" si="918"/>
        <v>0</v>
      </c>
    </row>
    <row r="1162" spans="1:24" ht="15.75" x14ac:dyDescent="0.25">
      <c r="A1162" s="312"/>
      <c r="B1162" s="220"/>
      <c r="C1162" s="70"/>
      <c r="D1162" s="71"/>
      <c r="E1162" s="33">
        <f t="shared" si="909"/>
        <v>0</v>
      </c>
      <c r="F1162" s="69"/>
      <c r="G1162" s="70"/>
      <c r="H1162" s="30">
        <f t="shared" si="910"/>
        <v>0</v>
      </c>
      <c r="I1162" s="36">
        <f t="shared" si="911"/>
        <v>0</v>
      </c>
      <c r="J1162" s="30"/>
      <c r="K1162" s="38">
        <f t="shared" si="912"/>
        <v>5.6879999999999997</v>
      </c>
      <c r="L1162" s="33">
        <f t="shared" si="913"/>
        <v>0</v>
      </c>
      <c r="N1162" s="69"/>
      <c r="O1162" s="70"/>
      <c r="P1162" s="71"/>
      <c r="Q1162" s="33">
        <f t="shared" si="914"/>
        <v>0</v>
      </c>
      <c r="R1162" s="69"/>
      <c r="S1162" s="70"/>
      <c r="T1162" s="30">
        <f t="shared" si="915"/>
        <v>0</v>
      </c>
      <c r="U1162" s="36">
        <f t="shared" si="916"/>
        <v>0</v>
      </c>
      <c r="V1162" s="30"/>
      <c r="W1162" s="38">
        <f t="shared" si="917"/>
        <v>5.6879999999999997</v>
      </c>
      <c r="X1162" s="33">
        <f t="shared" si="918"/>
        <v>0</v>
      </c>
    </row>
    <row r="1163" spans="1:24" ht="15.75" x14ac:dyDescent="0.25">
      <c r="A1163" s="312"/>
      <c r="B1163" s="230"/>
      <c r="C1163" s="104"/>
      <c r="D1163" s="105"/>
      <c r="E1163" s="33">
        <f t="shared" si="909"/>
        <v>0</v>
      </c>
      <c r="F1163" s="103"/>
      <c r="G1163" s="104"/>
      <c r="H1163" s="30">
        <f t="shared" si="910"/>
        <v>0</v>
      </c>
      <c r="I1163" s="36">
        <f t="shared" si="911"/>
        <v>0</v>
      </c>
      <c r="J1163" s="30"/>
      <c r="K1163" s="38">
        <f t="shared" si="912"/>
        <v>5.6879999999999997</v>
      </c>
      <c r="L1163" s="33">
        <f t="shared" si="913"/>
        <v>0</v>
      </c>
      <c r="N1163" s="103"/>
      <c r="O1163" s="104"/>
      <c r="P1163" s="105"/>
      <c r="Q1163" s="33">
        <f t="shared" si="914"/>
        <v>0</v>
      </c>
      <c r="R1163" s="103"/>
      <c r="S1163" s="104"/>
      <c r="T1163" s="30">
        <f t="shared" si="915"/>
        <v>0</v>
      </c>
      <c r="U1163" s="36">
        <f t="shared" si="916"/>
        <v>0</v>
      </c>
      <c r="V1163" s="30"/>
      <c r="W1163" s="38">
        <f t="shared" si="917"/>
        <v>5.6879999999999997</v>
      </c>
      <c r="X1163" s="33">
        <f t="shared" si="918"/>
        <v>0</v>
      </c>
    </row>
    <row r="1164" spans="1:24" ht="15.75" x14ac:dyDescent="0.25">
      <c r="A1164" s="312"/>
      <c r="B1164" s="220"/>
      <c r="C1164" s="70"/>
      <c r="D1164" s="71"/>
      <c r="E1164" s="33">
        <f t="shared" si="909"/>
        <v>0</v>
      </c>
      <c r="F1164" s="69"/>
      <c r="G1164" s="70"/>
      <c r="H1164" s="30">
        <f t="shared" si="910"/>
        <v>0</v>
      </c>
      <c r="I1164" s="36">
        <f t="shared" si="911"/>
        <v>0</v>
      </c>
      <c r="J1164" s="30"/>
      <c r="K1164" s="38">
        <f t="shared" si="912"/>
        <v>5.6879999999999997</v>
      </c>
      <c r="L1164" s="33">
        <f t="shared" si="913"/>
        <v>0</v>
      </c>
      <c r="N1164" s="69"/>
      <c r="O1164" s="70"/>
      <c r="P1164" s="71"/>
      <c r="Q1164" s="33">
        <f t="shared" si="914"/>
        <v>0</v>
      </c>
      <c r="R1164" s="69"/>
      <c r="S1164" s="70"/>
      <c r="T1164" s="30">
        <f t="shared" si="915"/>
        <v>0</v>
      </c>
      <c r="U1164" s="36">
        <f t="shared" si="916"/>
        <v>0</v>
      </c>
      <c r="V1164" s="30"/>
      <c r="W1164" s="38">
        <f t="shared" si="917"/>
        <v>5.6879999999999997</v>
      </c>
      <c r="X1164" s="33">
        <f t="shared" si="918"/>
        <v>0</v>
      </c>
    </row>
    <row r="1165" spans="1:24" ht="15.75" x14ac:dyDescent="0.25">
      <c r="A1165" s="312"/>
      <c r="B1165" s="230"/>
      <c r="C1165" s="104"/>
      <c r="D1165" s="105"/>
      <c r="E1165" s="33">
        <f t="shared" si="909"/>
        <v>0</v>
      </c>
      <c r="F1165" s="103"/>
      <c r="G1165" s="104"/>
      <c r="H1165" s="30">
        <f t="shared" si="910"/>
        <v>0</v>
      </c>
      <c r="I1165" s="36">
        <f t="shared" si="911"/>
        <v>0</v>
      </c>
      <c r="J1165" s="30"/>
      <c r="K1165" s="38">
        <f t="shared" si="912"/>
        <v>5.6879999999999997</v>
      </c>
      <c r="L1165" s="33">
        <f t="shared" si="913"/>
        <v>0</v>
      </c>
      <c r="N1165" s="103"/>
      <c r="O1165" s="104"/>
      <c r="P1165" s="105"/>
      <c r="Q1165" s="33">
        <f t="shared" si="914"/>
        <v>0</v>
      </c>
      <c r="R1165" s="103"/>
      <c r="S1165" s="104"/>
      <c r="T1165" s="30">
        <f t="shared" si="915"/>
        <v>0</v>
      </c>
      <c r="U1165" s="36">
        <f t="shared" si="916"/>
        <v>0</v>
      </c>
      <c r="V1165" s="30"/>
      <c r="W1165" s="38">
        <f t="shared" si="917"/>
        <v>5.6879999999999997</v>
      </c>
      <c r="X1165" s="33">
        <f t="shared" si="918"/>
        <v>0</v>
      </c>
    </row>
    <row r="1166" spans="1:24" ht="15.75" x14ac:dyDescent="0.25">
      <c r="A1166" s="312"/>
      <c r="B1166" s="220"/>
      <c r="C1166" s="70"/>
      <c r="D1166" s="71"/>
      <c r="E1166" s="33">
        <f t="shared" si="909"/>
        <v>0</v>
      </c>
      <c r="F1166" s="69"/>
      <c r="G1166" s="70"/>
      <c r="H1166" s="30">
        <f t="shared" si="910"/>
        <v>0</v>
      </c>
      <c r="I1166" s="36">
        <f t="shared" si="911"/>
        <v>0</v>
      </c>
      <c r="J1166" s="30"/>
      <c r="K1166" s="38">
        <f t="shared" si="912"/>
        <v>5.6879999999999997</v>
      </c>
      <c r="L1166" s="33">
        <f t="shared" si="913"/>
        <v>0</v>
      </c>
      <c r="N1166" s="69"/>
      <c r="O1166" s="70"/>
      <c r="P1166" s="71"/>
      <c r="Q1166" s="33">
        <f t="shared" si="914"/>
        <v>0</v>
      </c>
      <c r="R1166" s="69"/>
      <c r="S1166" s="70"/>
      <c r="T1166" s="30">
        <f t="shared" si="915"/>
        <v>0</v>
      </c>
      <c r="U1166" s="36">
        <f t="shared" si="916"/>
        <v>0</v>
      </c>
      <c r="V1166" s="30"/>
      <c r="W1166" s="38">
        <f t="shared" si="917"/>
        <v>5.6879999999999997</v>
      </c>
      <c r="X1166" s="33">
        <f t="shared" si="918"/>
        <v>0</v>
      </c>
    </row>
    <row r="1167" spans="1:24" ht="15.75" x14ac:dyDescent="0.25">
      <c r="A1167" s="312"/>
      <c r="B1167" s="230"/>
      <c r="C1167" s="104"/>
      <c r="D1167" s="105"/>
      <c r="E1167" s="33">
        <f t="shared" si="909"/>
        <v>0</v>
      </c>
      <c r="F1167" s="103"/>
      <c r="G1167" s="104"/>
      <c r="H1167" s="30">
        <f t="shared" si="910"/>
        <v>0</v>
      </c>
      <c r="I1167" s="36">
        <f t="shared" si="911"/>
        <v>0</v>
      </c>
      <c r="J1167" s="30"/>
      <c r="K1167" s="38">
        <f t="shared" si="912"/>
        <v>5.6879999999999997</v>
      </c>
      <c r="L1167" s="33">
        <f t="shared" si="913"/>
        <v>0</v>
      </c>
      <c r="N1167" s="103"/>
      <c r="O1167" s="104"/>
      <c r="P1167" s="105"/>
      <c r="Q1167" s="33">
        <f t="shared" si="914"/>
        <v>0</v>
      </c>
      <c r="R1167" s="103"/>
      <c r="S1167" s="104"/>
      <c r="T1167" s="30">
        <f t="shared" si="915"/>
        <v>0</v>
      </c>
      <c r="U1167" s="36">
        <f t="shared" si="916"/>
        <v>0</v>
      </c>
      <c r="V1167" s="30"/>
      <c r="W1167" s="38">
        <f t="shared" si="917"/>
        <v>5.6879999999999997</v>
      </c>
      <c r="X1167" s="33">
        <f t="shared" si="918"/>
        <v>0</v>
      </c>
    </row>
    <row r="1168" spans="1:24" ht="15.75" x14ac:dyDescent="0.25">
      <c r="A1168" s="312"/>
      <c r="B1168" s="220"/>
      <c r="C1168" s="70"/>
      <c r="D1168" s="71"/>
      <c r="E1168" s="33">
        <f t="shared" si="909"/>
        <v>0</v>
      </c>
      <c r="F1168" s="69"/>
      <c r="G1168" s="70"/>
      <c r="H1168" s="30">
        <f t="shared" si="910"/>
        <v>0</v>
      </c>
      <c r="I1168" s="36">
        <f t="shared" si="911"/>
        <v>0</v>
      </c>
      <c r="J1168" s="30"/>
      <c r="K1168" s="38">
        <f t="shared" si="912"/>
        <v>5.6879999999999997</v>
      </c>
      <c r="L1168" s="33">
        <f t="shared" si="913"/>
        <v>0</v>
      </c>
      <c r="N1168" s="69"/>
      <c r="O1168" s="70"/>
      <c r="P1168" s="71"/>
      <c r="Q1168" s="33">
        <f t="shared" si="914"/>
        <v>0</v>
      </c>
      <c r="R1168" s="69"/>
      <c r="S1168" s="70"/>
      <c r="T1168" s="30">
        <f t="shared" si="915"/>
        <v>0</v>
      </c>
      <c r="U1168" s="36">
        <f t="shared" si="916"/>
        <v>0</v>
      </c>
      <c r="V1168" s="30"/>
      <c r="W1168" s="38">
        <f t="shared" si="917"/>
        <v>5.6879999999999997</v>
      </c>
      <c r="X1168" s="33">
        <f t="shared" si="918"/>
        <v>0</v>
      </c>
    </row>
    <row r="1169" spans="1:24" ht="15.75" x14ac:dyDescent="0.25">
      <c r="A1169" s="312"/>
      <c r="B1169" s="230"/>
      <c r="C1169" s="104"/>
      <c r="D1169" s="105"/>
      <c r="E1169" s="33">
        <f t="shared" si="909"/>
        <v>0</v>
      </c>
      <c r="F1169" s="103"/>
      <c r="G1169" s="104"/>
      <c r="H1169" s="30">
        <f t="shared" si="910"/>
        <v>0</v>
      </c>
      <c r="I1169" s="36">
        <f t="shared" si="911"/>
        <v>0</v>
      </c>
      <c r="J1169" s="30"/>
      <c r="K1169" s="38">
        <f t="shared" si="912"/>
        <v>5.6879999999999997</v>
      </c>
      <c r="L1169" s="33">
        <f t="shared" si="913"/>
        <v>0</v>
      </c>
      <c r="N1169" s="103"/>
      <c r="O1169" s="104"/>
      <c r="P1169" s="105"/>
      <c r="Q1169" s="33">
        <f t="shared" si="914"/>
        <v>0</v>
      </c>
      <c r="R1169" s="103"/>
      <c r="S1169" s="104"/>
      <c r="T1169" s="30">
        <f t="shared" si="915"/>
        <v>0</v>
      </c>
      <c r="U1169" s="36">
        <f t="shared" si="916"/>
        <v>0</v>
      </c>
      <c r="V1169" s="30"/>
      <c r="W1169" s="38">
        <f t="shared" si="917"/>
        <v>5.6879999999999997</v>
      </c>
      <c r="X1169" s="33">
        <f t="shared" si="918"/>
        <v>0</v>
      </c>
    </row>
    <row r="1170" spans="1:24" ht="15.75" x14ac:dyDescent="0.25">
      <c r="A1170" s="312"/>
      <c r="B1170" s="220"/>
      <c r="C1170" s="70"/>
      <c r="D1170" s="71"/>
      <c r="E1170" s="95">
        <f t="shared" si="909"/>
        <v>0</v>
      </c>
      <c r="F1170" s="69"/>
      <c r="G1170" s="70"/>
      <c r="H1170" s="30">
        <f t="shared" si="910"/>
        <v>0</v>
      </c>
      <c r="I1170" s="36">
        <f t="shared" si="911"/>
        <v>0</v>
      </c>
      <c r="J1170" s="30"/>
      <c r="K1170" s="38">
        <f t="shared" si="912"/>
        <v>5.6879999999999997</v>
      </c>
      <c r="L1170" s="33">
        <f t="shared" si="913"/>
        <v>0</v>
      </c>
      <c r="N1170" s="69"/>
      <c r="O1170" s="70"/>
      <c r="P1170" s="71"/>
      <c r="Q1170" s="95">
        <f t="shared" si="914"/>
        <v>0</v>
      </c>
      <c r="R1170" s="69"/>
      <c r="S1170" s="70"/>
      <c r="T1170" s="30">
        <f t="shared" si="915"/>
        <v>0</v>
      </c>
      <c r="U1170" s="36">
        <f t="shared" si="916"/>
        <v>0</v>
      </c>
      <c r="V1170" s="30"/>
      <c r="W1170" s="38">
        <f t="shared" si="917"/>
        <v>5.6879999999999997</v>
      </c>
      <c r="X1170" s="33">
        <f t="shared" si="918"/>
        <v>0</v>
      </c>
    </row>
    <row r="1171" spans="1:24" x14ac:dyDescent="0.25">
      <c r="A1171" s="312"/>
      <c r="B1171" s="214" t="s">
        <v>97</v>
      </c>
      <c r="C1171" s="22"/>
      <c r="D1171" s="22"/>
      <c r="E1171" s="23"/>
      <c r="F1171" s="24"/>
      <c r="G1171" s="22"/>
      <c r="H1171" s="22"/>
      <c r="I1171" s="22"/>
      <c r="J1171" s="22"/>
      <c r="K1171" s="22"/>
      <c r="L1171" s="23"/>
      <c r="N1171" s="194" t="s">
        <v>97</v>
      </c>
      <c r="O1171" s="25"/>
      <c r="P1171" s="25"/>
      <c r="Q1171" s="26"/>
      <c r="R1171" s="27"/>
      <c r="S1171" s="25"/>
      <c r="T1171" s="25"/>
      <c r="U1171" s="25"/>
      <c r="V1171" s="25"/>
      <c r="W1171" s="25"/>
      <c r="X1171" s="26"/>
    </row>
    <row r="1172" spans="1:24" ht="15.75" x14ac:dyDescent="0.25">
      <c r="A1172" s="312"/>
      <c r="B1172" s="267" t="s">
        <v>178</v>
      </c>
      <c r="C1172" s="107">
        <f>Production_Revenue!K63</f>
        <v>616</v>
      </c>
      <c r="D1172" s="108">
        <v>0.01</v>
      </c>
      <c r="E1172" s="101">
        <f t="shared" ref="E1172:E1174" si="919">D1172*C1172</f>
        <v>6.16</v>
      </c>
      <c r="F1172" s="109" t="s">
        <v>51</v>
      </c>
      <c r="G1172" s="107"/>
      <c r="H1172" s="30">
        <f t="shared" ref="H1172:H1174" si="920">$AB$7</f>
        <v>0</v>
      </c>
      <c r="I1172" s="36">
        <f t="shared" ref="I1172:I1174" si="921">H1172*G1172</f>
        <v>0</v>
      </c>
      <c r="J1172" s="30"/>
      <c r="K1172" s="38">
        <f t="shared" ref="K1172:K1174" si="922">$AB$8</f>
        <v>5.6879999999999997</v>
      </c>
      <c r="L1172" s="33">
        <f t="shared" ref="L1172:L1174" si="923">J1172*K1172</f>
        <v>0</v>
      </c>
      <c r="N1172" s="267" t="s">
        <v>178</v>
      </c>
      <c r="O1172" s="107">
        <f>Production_Revenue!K64</f>
        <v>528</v>
      </c>
      <c r="P1172" s="108">
        <v>0.01</v>
      </c>
      <c r="Q1172" s="101">
        <f t="shared" ref="Q1172:Q1174" si="924">P1172*O1172</f>
        <v>5.28</v>
      </c>
      <c r="R1172" s="231" t="s">
        <v>98</v>
      </c>
      <c r="S1172" s="107"/>
      <c r="T1172" s="30">
        <f t="shared" ref="T1172:T1174" si="925">$AB$7</f>
        <v>0</v>
      </c>
      <c r="U1172" s="36">
        <f t="shared" ref="U1172:U1174" si="926">T1172*S1172</f>
        <v>0</v>
      </c>
      <c r="V1172" s="30"/>
      <c r="W1172" s="38">
        <f t="shared" ref="W1172:W1174" si="927">$AB$8</f>
        <v>5.6879999999999997</v>
      </c>
      <c r="X1172" s="33">
        <f t="shared" ref="X1172:X1174" si="928">V1172*W1172</f>
        <v>0</v>
      </c>
    </row>
    <row r="1173" spans="1:24" ht="15.75" x14ac:dyDescent="0.25">
      <c r="A1173" s="312"/>
      <c r="B1173" s="232" t="s">
        <v>99</v>
      </c>
      <c r="C1173" s="70"/>
      <c r="D1173" s="71"/>
      <c r="E1173" s="33">
        <f t="shared" si="919"/>
        <v>0</v>
      </c>
      <c r="F1173" s="69"/>
      <c r="G1173" s="70"/>
      <c r="H1173" s="30">
        <f t="shared" si="920"/>
        <v>0</v>
      </c>
      <c r="I1173" s="36">
        <f t="shared" si="921"/>
        <v>0</v>
      </c>
      <c r="J1173" s="30"/>
      <c r="K1173" s="38">
        <f t="shared" si="922"/>
        <v>5.6879999999999997</v>
      </c>
      <c r="L1173" s="33">
        <f t="shared" si="923"/>
        <v>0</v>
      </c>
      <c r="N1173" s="232" t="s">
        <v>99</v>
      </c>
      <c r="O1173" s="70"/>
      <c r="P1173" s="71"/>
      <c r="Q1173" s="33">
        <f t="shared" si="924"/>
        <v>0</v>
      </c>
      <c r="R1173" s="232" t="s">
        <v>99</v>
      </c>
      <c r="S1173" s="70"/>
      <c r="T1173" s="30">
        <f t="shared" si="925"/>
        <v>0</v>
      </c>
      <c r="U1173" s="36">
        <f t="shared" si="926"/>
        <v>0</v>
      </c>
      <c r="V1173" s="30"/>
      <c r="W1173" s="38">
        <f t="shared" si="927"/>
        <v>5.6879999999999997</v>
      </c>
      <c r="X1173" s="33">
        <f t="shared" si="928"/>
        <v>0</v>
      </c>
    </row>
    <row r="1174" spans="1:24" ht="30" x14ac:dyDescent="0.25">
      <c r="A1174" s="312"/>
      <c r="B1174" s="233" t="s">
        <v>100</v>
      </c>
      <c r="C1174" s="104"/>
      <c r="D1174" s="105"/>
      <c r="E1174" s="33">
        <f t="shared" si="919"/>
        <v>0</v>
      </c>
      <c r="F1174" s="110" t="s">
        <v>52</v>
      </c>
      <c r="G1174" s="52"/>
      <c r="H1174" s="30">
        <f t="shared" si="920"/>
        <v>0</v>
      </c>
      <c r="I1174" s="36">
        <f t="shared" si="921"/>
        <v>0</v>
      </c>
      <c r="J1174" s="30"/>
      <c r="K1174" s="38">
        <f t="shared" si="922"/>
        <v>5.6879999999999997</v>
      </c>
      <c r="L1174" s="33">
        <f t="shared" si="923"/>
        <v>0</v>
      </c>
      <c r="N1174" s="233" t="s">
        <v>100</v>
      </c>
      <c r="O1174" s="104"/>
      <c r="P1174" s="105"/>
      <c r="Q1174" s="33">
        <f t="shared" si="924"/>
        <v>0</v>
      </c>
      <c r="R1174" s="233" t="s">
        <v>100</v>
      </c>
      <c r="S1174" s="52"/>
      <c r="T1174" s="30">
        <f t="shared" si="925"/>
        <v>0</v>
      </c>
      <c r="U1174" s="36">
        <f t="shared" si="926"/>
        <v>0</v>
      </c>
      <c r="V1174" s="30"/>
      <c r="W1174" s="38">
        <f t="shared" si="927"/>
        <v>5.6879999999999997</v>
      </c>
      <c r="X1174" s="33">
        <f t="shared" si="928"/>
        <v>0</v>
      </c>
    </row>
    <row r="1175" spans="1:24" ht="15.75" thickBot="1" x14ac:dyDescent="0.3">
      <c r="A1175" s="312"/>
      <c r="B1175" s="111" t="s">
        <v>41</v>
      </c>
      <c r="C1175" s="112"/>
      <c r="D1175" s="112"/>
      <c r="E1175" s="114">
        <f>SUM(E1139:E1154,E1156:E1170,E1172:E1174)</f>
        <v>34.6</v>
      </c>
      <c r="F1175" s="116" t="s">
        <v>41</v>
      </c>
      <c r="G1175" s="112">
        <f>SUM(G1139:G1174)</f>
        <v>0</v>
      </c>
      <c r="H1175" s="112"/>
      <c r="I1175" s="114">
        <f>SUM(I1139:I1154,I1156:I1170,I1172:I1174)</f>
        <v>0</v>
      </c>
      <c r="J1175" s="112">
        <f>SUM(J1139:J1174)</f>
        <v>3</v>
      </c>
      <c r="K1175" s="118"/>
      <c r="L1175" s="114">
        <f>SUM(L1139:L1154,L1156:L1170,L1172:L1174)</f>
        <v>17.064</v>
      </c>
      <c r="N1175" s="119" t="s">
        <v>41</v>
      </c>
      <c r="O1175" s="120"/>
      <c r="P1175" s="120"/>
      <c r="Q1175" s="121">
        <f>SUM(Q1139:Q1154,Q1156:Q1170,Q1172:Q1174)</f>
        <v>5.28</v>
      </c>
      <c r="R1175" s="122" t="s">
        <v>41</v>
      </c>
      <c r="S1175" s="120">
        <f>SUM(S1139:S1174)</f>
        <v>0</v>
      </c>
      <c r="T1175" s="120"/>
      <c r="U1175" s="121">
        <f>SUM(U1139:U1154,U1156:U1170,U1172:U1174)</f>
        <v>0</v>
      </c>
      <c r="V1175" s="120">
        <f>SUM(V1139:V1174)</f>
        <v>0</v>
      </c>
      <c r="W1175" s="123"/>
      <c r="X1175" s="121">
        <f>SUM(X1139:X1154,X1156:X1170,X1172:X1174)</f>
        <v>0</v>
      </c>
    </row>
    <row r="1176" spans="1:24" x14ac:dyDescent="0.25">
      <c r="A1176" s="313"/>
      <c r="B1176" s="125"/>
      <c r="C1176" s="125"/>
      <c r="D1176" s="125"/>
      <c r="E1176" s="125"/>
      <c r="F1176" s="125"/>
      <c r="G1176" s="125"/>
      <c r="H1176" s="125"/>
      <c r="I1176" s="125"/>
      <c r="J1176" s="125"/>
      <c r="K1176" s="125"/>
      <c r="L1176" s="125"/>
      <c r="N1176" s="85"/>
      <c r="O1176" s="85"/>
      <c r="P1176" s="85"/>
      <c r="Q1176" s="85"/>
      <c r="R1176" s="85"/>
      <c r="S1176" s="85"/>
      <c r="T1176" s="85"/>
      <c r="U1176" s="85"/>
      <c r="V1176" s="85"/>
      <c r="W1176" s="85"/>
      <c r="X1176" s="85"/>
    </row>
    <row r="1177" spans="1:24" ht="15.75" thickBot="1" x14ac:dyDescent="0.3"/>
    <row r="1178" spans="1:24" ht="15" customHeight="1" x14ac:dyDescent="0.25">
      <c r="A1178" s="311" t="s">
        <v>153</v>
      </c>
      <c r="B1178" s="314" t="s">
        <v>123</v>
      </c>
      <c r="C1178" s="316" t="s">
        <v>157</v>
      </c>
      <c r="D1178" s="317"/>
      <c r="E1178" s="318"/>
      <c r="F1178" s="319" t="s">
        <v>124</v>
      </c>
      <c r="G1178" s="324" t="s">
        <v>20</v>
      </c>
      <c r="H1178" s="322"/>
      <c r="I1178" s="322"/>
      <c r="J1178" s="322"/>
      <c r="K1178" s="322"/>
      <c r="L1178" s="323"/>
      <c r="N1178" s="325" t="s">
        <v>123</v>
      </c>
      <c r="O1178" s="327" t="s">
        <v>19</v>
      </c>
      <c r="P1178" s="322"/>
      <c r="Q1178" s="323"/>
      <c r="R1178" s="325" t="s">
        <v>124</v>
      </c>
      <c r="S1178" s="321" t="s">
        <v>20</v>
      </c>
      <c r="T1178" s="322"/>
      <c r="U1178" s="322"/>
      <c r="V1178" s="322"/>
      <c r="W1178" s="322"/>
      <c r="X1178" s="323"/>
    </row>
    <row r="1179" spans="1:24" ht="30" x14ac:dyDescent="0.25">
      <c r="A1179" s="312"/>
      <c r="B1179" s="315"/>
      <c r="C1179" s="212" t="s">
        <v>23</v>
      </c>
      <c r="D1179" s="254" t="s">
        <v>155</v>
      </c>
      <c r="E1179" s="213" t="s">
        <v>24</v>
      </c>
      <c r="F1179" s="320"/>
      <c r="G1179" s="239" t="s">
        <v>156</v>
      </c>
      <c r="H1179" s="239" t="s">
        <v>102</v>
      </c>
      <c r="I1179" s="239" t="s">
        <v>103</v>
      </c>
      <c r="J1179" s="13" t="s">
        <v>27</v>
      </c>
      <c r="K1179" s="16" t="s">
        <v>28</v>
      </c>
      <c r="L1179" s="240" t="s">
        <v>104</v>
      </c>
      <c r="N1179" s="326"/>
      <c r="O1179" s="17" t="s">
        <v>23</v>
      </c>
      <c r="P1179" s="239" t="s">
        <v>155</v>
      </c>
      <c r="Q1179" s="19" t="s">
        <v>24</v>
      </c>
      <c r="R1179" s="326"/>
      <c r="S1179" s="239" t="s">
        <v>156</v>
      </c>
      <c r="T1179" s="17" t="s">
        <v>26</v>
      </c>
      <c r="U1179" s="239" t="s">
        <v>103</v>
      </c>
      <c r="V1179" s="13" t="s">
        <v>27</v>
      </c>
      <c r="W1179" s="16" t="s">
        <v>28</v>
      </c>
      <c r="X1179" s="240" t="s">
        <v>104</v>
      </c>
    </row>
    <row r="1180" spans="1:24" x14ac:dyDescent="0.25">
      <c r="A1180" s="312"/>
      <c r="B1180" s="214" t="s">
        <v>95</v>
      </c>
      <c r="C1180" s="22"/>
      <c r="D1180" s="22"/>
      <c r="E1180" s="23"/>
      <c r="F1180" s="24"/>
      <c r="G1180" s="22"/>
      <c r="H1180" s="22"/>
      <c r="I1180" s="22"/>
      <c r="J1180" s="22"/>
      <c r="K1180" s="22"/>
      <c r="L1180" s="23"/>
      <c r="N1180" s="194" t="s">
        <v>95</v>
      </c>
      <c r="O1180" s="25"/>
      <c r="P1180" s="25"/>
      <c r="Q1180" s="26"/>
      <c r="R1180" s="27"/>
      <c r="S1180" s="25"/>
      <c r="T1180" s="25"/>
      <c r="U1180" s="25"/>
      <c r="V1180" s="25"/>
      <c r="W1180" s="25"/>
      <c r="X1180" s="26"/>
    </row>
    <row r="1181" spans="1:24" ht="15.75" x14ac:dyDescent="0.25">
      <c r="A1181" s="312"/>
      <c r="B1181" s="228" t="s">
        <v>93</v>
      </c>
      <c r="C1181" s="30"/>
      <c r="D1181" s="31"/>
      <c r="E1181" s="33">
        <f t="shared" ref="E1181:E1185" si="929">D1181*C1181</f>
        <v>0</v>
      </c>
      <c r="F1181" s="34" t="s">
        <v>55</v>
      </c>
      <c r="G1181" s="30"/>
      <c r="H1181" s="30">
        <f t="shared" ref="H1181:H1196" si="930">$AB$7</f>
        <v>0</v>
      </c>
      <c r="I1181" s="36">
        <f t="shared" ref="I1181:I1196" si="931">H1181*G1181</f>
        <v>0</v>
      </c>
      <c r="J1181" s="30"/>
      <c r="K1181" s="38">
        <f t="shared" ref="K1181:K1196" si="932">$AB$8</f>
        <v>5.6879999999999997</v>
      </c>
      <c r="L1181" s="33">
        <f t="shared" ref="L1181:L1196" si="933">J1181*K1181</f>
        <v>0</v>
      </c>
      <c r="N1181" s="228" t="s">
        <v>93</v>
      </c>
      <c r="O1181" s="30"/>
      <c r="P1181" s="31"/>
      <c r="Q1181" s="33">
        <f t="shared" ref="Q1181:Q1185" si="934">P1181*O1181</f>
        <v>0</v>
      </c>
      <c r="R1181" s="228" t="s">
        <v>93</v>
      </c>
      <c r="S1181" s="30"/>
      <c r="T1181" s="30">
        <f t="shared" ref="T1181:T1196" si="935">$AB$7</f>
        <v>0</v>
      </c>
      <c r="U1181" s="36">
        <f t="shared" ref="U1181:U1196" si="936">T1181*S1181</f>
        <v>0</v>
      </c>
      <c r="V1181" s="30"/>
      <c r="W1181" s="38">
        <f t="shared" ref="W1181:W1196" si="937">$AB$8</f>
        <v>5.6879999999999997</v>
      </c>
      <c r="X1181" s="33">
        <f t="shared" ref="X1181:X1196" si="938">V1181*W1181</f>
        <v>0</v>
      </c>
    </row>
    <row r="1182" spans="1:24" ht="15.75" x14ac:dyDescent="0.25">
      <c r="A1182" s="312"/>
      <c r="B1182" s="218" t="s">
        <v>42</v>
      </c>
      <c r="C1182" s="52"/>
      <c r="D1182" s="53"/>
      <c r="E1182" s="33">
        <f t="shared" si="929"/>
        <v>0</v>
      </c>
      <c r="F1182" s="54"/>
      <c r="G1182" s="52"/>
      <c r="H1182" s="30">
        <f t="shared" si="930"/>
        <v>0</v>
      </c>
      <c r="I1182" s="36">
        <f t="shared" si="931"/>
        <v>0</v>
      </c>
      <c r="J1182" s="30"/>
      <c r="K1182" s="38">
        <f t="shared" si="932"/>
        <v>5.6879999999999997</v>
      </c>
      <c r="L1182" s="33">
        <f t="shared" si="933"/>
        <v>0</v>
      </c>
      <c r="N1182" s="218" t="s">
        <v>42</v>
      </c>
      <c r="O1182" s="52"/>
      <c r="P1182" s="53"/>
      <c r="Q1182" s="33">
        <f t="shared" si="934"/>
        <v>0</v>
      </c>
      <c r="R1182" s="218" t="s">
        <v>42</v>
      </c>
      <c r="S1182" s="52"/>
      <c r="T1182" s="30">
        <f t="shared" si="935"/>
        <v>0</v>
      </c>
      <c r="U1182" s="36">
        <f t="shared" si="936"/>
        <v>0</v>
      </c>
      <c r="V1182" s="30"/>
      <c r="W1182" s="38">
        <f t="shared" si="937"/>
        <v>5.6879999999999997</v>
      </c>
      <c r="X1182" s="33">
        <f t="shared" si="938"/>
        <v>0</v>
      </c>
    </row>
    <row r="1183" spans="1:24" ht="15.75" x14ac:dyDescent="0.25">
      <c r="A1183" s="312"/>
      <c r="B1183" s="219" t="s">
        <v>44</v>
      </c>
      <c r="C1183" s="30"/>
      <c r="D1183" s="31"/>
      <c r="E1183" s="33">
        <f t="shared" si="929"/>
        <v>0</v>
      </c>
      <c r="F1183" s="34"/>
      <c r="G1183" s="30"/>
      <c r="H1183" s="30">
        <f t="shared" si="930"/>
        <v>0</v>
      </c>
      <c r="I1183" s="36">
        <f t="shared" si="931"/>
        <v>0</v>
      </c>
      <c r="J1183" s="30"/>
      <c r="K1183" s="38">
        <f t="shared" si="932"/>
        <v>5.6879999999999997</v>
      </c>
      <c r="L1183" s="33">
        <f t="shared" si="933"/>
        <v>0</v>
      </c>
      <c r="N1183" s="219" t="s">
        <v>44</v>
      </c>
      <c r="O1183" s="30"/>
      <c r="P1183" s="31"/>
      <c r="Q1183" s="33">
        <f t="shared" si="934"/>
        <v>0</v>
      </c>
      <c r="R1183" s="219" t="s">
        <v>44</v>
      </c>
      <c r="S1183" s="30"/>
      <c r="T1183" s="30">
        <f t="shared" si="935"/>
        <v>0</v>
      </c>
      <c r="U1183" s="36">
        <f t="shared" si="936"/>
        <v>0</v>
      </c>
      <c r="V1183" s="30"/>
      <c r="W1183" s="38">
        <f t="shared" si="937"/>
        <v>5.6879999999999997</v>
      </c>
      <c r="X1183" s="33">
        <f t="shared" si="938"/>
        <v>0</v>
      </c>
    </row>
    <row r="1184" spans="1:24" ht="15.75" x14ac:dyDescent="0.25">
      <c r="A1184" s="312"/>
      <c r="B1184" s="220"/>
      <c r="C1184" s="70"/>
      <c r="D1184" s="71"/>
      <c r="E1184" s="33">
        <f t="shared" si="929"/>
        <v>0</v>
      </c>
      <c r="F1184" s="69"/>
      <c r="G1184" s="70"/>
      <c r="H1184" s="30">
        <f t="shared" si="930"/>
        <v>0</v>
      </c>
      <c r="I1184" s="36">
        <f t="shared" si="931"/>
        <v>0</v>
      </c>
      <c r="J1184" s="30"/>
      <c r="K1184" s="38">
        <f t="shared" si="932"/>
        <v>5.6879999999999997</v>
      </c>
      <c r="L1184" s="33">
        <f t="shared" si="933"/>
        <v>0</v>
      </c>
      <c r="N1184" s="220"/>
      <c r="O1184" s="70"/>
      <c r="P1184" s="71"/>
      <c r="Q1184" s="33">
        <f t="shared" si="934"/>
        <v>0</v>
      </c>
      <c r="R1184" s="220"/>
      <c r="S1184" s="70"/>
      <c r="T1184" s="30">
        <f t="shared" si="935"/>
        <v>0</v>
      </c>
      <c r="U1184" s="36">
        <f t="shared" si="936"/>
        <v>0</v>
      </c>
      <c r="V1184" s="30"/>
      <c r="W1184" s="38">
        <f t="shared" si="937"/>
        <v>5.6879999999999997</v>
      </c>
      <c r="X1184" s="33">
        <f t="shared" si="938"/>
        <v>0</v>
      </c>
    </row>
    <row r="1185" spans="1:24" ht="15.75" x14ac:dyDescent="0.25">
      <c r="A1185" s="312"/>
      <c r="B1185" s="221" t="s">
        <v>46</v>
      </c>
      <c r="C1185" s="30"/>
      <c r="D1185" s="31"/>
      <c r="E1185" s="33">
        <f t="shared" si="929"/>
        <v>0</v>
      </c>
      <c r="F1185" s="80"/>
      <c r="G1185" s="30"/>
      <c r="H1185" s="30">
        <f t="shared" si="930"/>
        <v>0</v>
      </c>
      <c r="I1185" s="36">
        <f t="shared" si="931"/>
        <v>0</v>
      </c>
      <c r="J1185" s="30"/>
      <c r="K1185" s="38">
        <f t="shared" si="932"/>
        <v>5.6879999999999997</v>
      </c>
      <c r="L1185" s="33">
        <f t="shared" si="933"/>
        <v>0</v>
      </c>
      <c r="N1185" s="221" t="s">
        <v>46</v>
      </c>
      <c r="O1185" s="30"/>
      <c r="P1185" s="31"/>
      <c r="Q1185" s="33">
        <f t="shared" si="934"/>
        <v>0</v>
      </c>
      <c r="R1185" s="221" t="s">
        <v>46</v>
      </c>
      <c r="S1185" s="30"/>
      <c r="T1185" s="30">
        <f t="shared" si="935"/>
        <v>0</v>
      </c>
      <c r="U1185" s="36">
        <f t="shared" si="936"/>
        <v>0</v>
      </c>
      <c r="V1185" s="30"/>
      <c r="W1185" s="38">
        <f t="shared" si="937"/>
        <v>5.6879999999999997</v>
      </c>
      <c r="X1185" s="33">
        <f t="shared" si="938"/>
        <v>0</v>
      </c>
    </row>
    <row r="1186" spans="1:24" ht="15.75" x14ac:dyDescent="0.25">
      <c r="A1186" s="312"/>
      <c r="B1186" s="220"/>
      <c r="C1186" s="70"/>
      <c r="D1186" s="71"/>
      <c r="E1186" s="33"/>
      <c r="F1186" s="69"/>
      <c r="G1186" s="70"/>
      <c r="H1186" s="30">
        <f t="shared" si="930"/>
        <v>0</v>
      </c>
      <c r="I1186" s="36">
        <f t="shared" si="931"/>
        <v>0</v>
      </c>
      <c r="J1186" s="30"/>
      <c r="K1186" s="38">
        <f t="shared" si="932"/>
        <v>5.6879999999999997</v>
      </c>
      <c r="L1186" s="33">
        <f t="shared" si="933"/>
        <v>0</v>
      </c>
      <c r="N1186" s="220"/>
      <c r="O1186" s="70"/>
      <c r="P1186" s="71"/>
      <c r="Q1186" s="33"/>
      <c r="R1186" s="69"/>
      <c r="S1186" s="70"/>
      <c r="T1186" s="30">
        <f t="shared" si="935"/>
        <v>0</v>
      </c>
      <c r="U1186" s="36">
        <f t="shared" si="936"/>
        <v>0</v>
      </c>
      <c r="V1186" s="30"/>
      <c r="W1186" s="38">
        <f t="shared" si="937"/>
        <v>5.6879999999999997</v>
      </c>
      <c r="X1186" s="33">
        <f t="shared" si="938"/>
        <v>0</v>
      </c>
    </row>
    <row r="1187" spans="1:24" ht="15.75" x14ac:dyDescent="0.25">
      <c r="A1187" s="312"/>
      <c r="B1187" s="221"/>
      <c r="C1187" s="30"/>
      <c r="D1187" s="31"/>
      <c r="E1187" s="33"/>
      <c r="F1187" s="80"/>
      <c r="G1187" s="30"/>
      <c r="H1187" s="30">
        <f t="shared" si="930"/>
        <v>0</v>
      </c>
      <c r="I1187" s="36">
        <f t="shared" si="931"/>
        <v>0</v>
      </c>
      <c r="J1187" s="30"/>
      <c r="K1187" s="38">
        <f t="shared" si="932"/>
        <v>5.6879999999999997</v>
      </c>
      <c r="L1187" s="33">
        <f t="shared" si="933"/>
        <v>0</v>
      </c>
      <c r="N1187" s="79"/>
      <c r="O1187" s="30"/>
      <c r="P1187" s="31"/>
      <c r="Q1187" s="33"/>
      <c r="R1187" s="80"/>
      <c r="S1187" s="30"/>
      <c r="T1187" s="30">
        <f t="shared" si="935"/>
        <v>0</v>
      </c>
      <c r="U1187" s="36">
        <f t="shared" si="936"/>
        <v>0</v>
      </c>
      <c r="V1187" s="30"/>
      <c r="W1187" s="38">
        <f t="shared" si="937"/>
        <v>5.6879999999999997</v>
      </c>
      <c r="X1187" s="33">
        <f t="shared" si="938"/>
        <v>0</v>
      </c>
    </row>
    <row r="1188" spans="1:24" ht="15.75" x14ac:dyDescent="0.25">
      <c r="A1188" s="312"/>
      <c r="B1188" s="220"/>
      <c r="C1188" s="70"/>
      <c r="D1188" s="71"/>
      <c r="E1188" s="33"/>
      <c r="F1188" s="69"/>
      <c r="G1188" s="70"/>
      <c r="H1188" s="30">
        <f t="shared" si="930"/>
        <v>0</v>
      </c>
      <c r="I1188" s="36">
        <f t="shared" si="931"/>
        <v>0</v>
      </c>
      <c r="J1188" s="30"/>
      <c r="K1188" s="38">
        <f t="shared" si="932"/>
        <v>5.6879999999999997</v>
      </c>
      <c r="L1188" s="33">
        <f t="shared" si="933"/>
        <v>0</v>
      </c>
      <c r="N1188" s="69"/>
      <c r="O1188" s="70"/>
      <c r="P1188" s="71"/>
      <c r="Q1188" s="33"/>
      <c r="R1188" s="69"/>
      <c r="S1188" s="70"/>
      <c r="T1188" s="30">
        <f t="shared" si="935"/>
        <v>0</v>
      </c>
      <c r="U1188" s="36">
        <f t="shared" si="936"/>
        <v>0</v>
      </c>
      <c r="V1188" s="30"/>
      <c r="W1188" s="38">
        <f t="shared" si="937"/>
        <v>5.6879999999999997</v>
      </c>
      <c r="X1188" s="33">
        <f t="shared" si="938"/>
        <v>0</v>
      </c>
    </row>
    <row r="1189" spans="1:24" ht="15.75" x14ac:dyDescent="0.25">
      <c r="A1189" s="312"/>
      <c r="B1189" s="221"/>
      <c r="C1189" s="30"/>
      <c r="D1189" s="31"/>
      <c r="E1189" s="33"/>
      <c r="F1189" s="80"/>
      <c r="G1189" s="30"/>
      <c r="H1189" s="30">
        <f t="shared" si="930"/>
        <v>0</v>
      </c>
      <c r="I1189" s="36">
        <f t="shared" si="931"/>
        <v>0</v>
      </c>
      <c r="J1189" s="30"/>
      <c r="K1189" s="38">
        <f t="shared" si="932"/>
        <v>5.6879999999999997</v>
      </c>
      <c r="L1189" s="33">
        <f t="shared" si="933"/>
        <v>0</v>
      </c>
      <c r="N1189" s="79"/>
      <c r="O1189" s="30"/>
      <c r="P1189" s="31"/>
      <c r="Q1189" s="33"/>
      <c r="R1189" s="80"/>
      <c r="S1189" s="30"/>
      <c r="T1189" s="30">
        <f t="shared" si="935"/>
        <v>0</v>
      </c>
      <c r="U1189" s="36">
        <f t="shared" si="936"/>
        <v>0</v>
      </c>
      <c r="V1189" s="30"/>
      <c r="W1189" s="38">
        <f t="shared" si="937"/>
        <v>5.6879999999999997</v>
      </c>
      <c r="X1189" s="33">
        <f t="shared" si="938"/>
        <v>0</v>
      </c>
    </row>
    <row r="1190" spans="1:24" ht="15.75" x14ac:dyDescent="0.25">
      <c r="A1190" s="312"/>
      <c r="B1190" s="220"/>
      <c r="C1190" s="70"/>
      <c r="D1190" s="71"/>
      <c r="E1190" s="33"/>
      <c r="F1190" s="69"/>
      <c r="G1190" s="70"/>
      <c r="H1190" s="30">
        <f t="shared" si="930"/>
        <v>0</v>
      </c>
      <c r="I1190" s="36">
        <f t="shared" si="931"/>
        <v>0</v>
      </c>
      <c r="J1190" s="30"/>
      <c r="K1190" s="38">
        <f t="shared" si="932"/>
        <v>5.6879999999999997</v>
      </c>
      <c r="L1190" s="33">
        <f t="shared" si="933"/>
        <v>0</v>
      </c>
      <c r="N1190" s="69"/>
      <c r="O1190" s="70"/>
      <c r="P1190" s="71"/>
      <c r="Q1190" s="33"/>
      <c r="R1190" s="69"/>
      <c r="S1190" s="70"/>
      <c r="T1190" s="30">
        <f t="shared" si="935"/>
        <v>0</v>
      </c>
      <c r="U1190" s="36">
        <f t="shared" si="936"/>
        <v>0</v>
      </c>
      <c r="V1190" s="30"/>
      <c r="W1190" s="38">
        <f t="shared" si="937"/>
        <v>5.6879999999999997</v>
      </c>
      <c r="X1190" s="33">
        <f t="shared" si="938"/>
        <v>0</v>
      </c>
    </row>
    <row r="1191" spans="1:24" ht="15.75" x14ac:dyDescent="0.25">
      <c r="A1191" s="312"/>
      <c r="B1191" s="222"/>
      <c r="C1191" s="30"/>
      <c r="D1191" s="31"/>
      <c r="E1191" s="33">
        <f t="shared" ref="E1191:E1196" si="939">D1191*C1191</f>
        <v>0</v>
      </c>
      <c r="F1191" s="81"/>
      <c r="G1191" s="30"/>
      <c r="H1191" s="30">
        <f t="shared" si="930"/>
        <v>0</v>
      </c>
      <c r="I1191" s="36">
        <f t="shared" si="931"/>
        <v>0</v>
      </c>
      <c r="J1191" s="30"/>
      <c r="K1191" s="38">
        <f t="shared" si="932"/>
        <v>5.6879999999999997</v>
      </c>
      <c r="L1191" s="33">
        <f t="shared" si="933"/>
        <v>0</v>
      </c>
      <c r="N1191" s="81"/>
      <c r="O1191" s="30"/>
      <c r="P1191" s="31"/>
      <c r="Q1191" s="33">
        <f t="shared" ref="Q1191:Q1196" si="940">P1191*O1191</f>
        <v>0</v>
      </c>
      <c r="R1191" s="81"/>
      <c r="S1191" s="30"/>
      <c r="T1191" s="30">
        <f t="shared" si="935"/>
        <v>0</v>
      </c>
      <c r="U1191" s="36">
        <f t="shared" si="936"/>
        <v>0</v>
      </c>
      <c r="V1191" s="30"/>
      <c r="W1191" s="38">
        <f t="shared" si="937"/>
        <v>5.6879999999999997</v>
      </c>
      <c r="X1191" s="33">
        <f t="shared" si="938"/>
        <v>0</v>
      </c>
    </row>
    <row r="1192" spans="1:24" ht="15.75" x14ac:dyDescent="0.25">
      <c r="A1192" s="312"/>
      <c r="B1192" s="220"/>
      <c r="C1192" s="70"/>
      <c r="D1192" s="71"/>
      <c r="E1192" s="33">
        <f t="shared" si="939"/>
        <v>0</v>
      </c>
      <c r="F1192" s="69"/>
      <c r="G1192" s="70"/>
      <c r="H1192" s="30">
        <f t="shared" si="930"/>
        <v>0</v>
      </c>
      <c r="I1192" s="36">
        <f t="shared" si="931"/>
        <v>0</v>
      </c>
      <c r="J1192" s="30"/>
      <c r="K1192" s="38">
        <f t="shared" si="932"/>
        <v>5.6879999999999997</v>
      </c>
      <c r="L1192" s="33">
        <f t="shared" si="933"/>
        <v>0</v>
      </c>
      <c r="N1192" s="69"/>
      <c r="O1192" s="70"/>
      <c r="P1192" s="71"/>
      <c r="Q1192" s="33">
        <f t="shared" si="940"/>
        <v>0</v>
      </c>
      <c r="R1192" s="69"/>
      <c r="S1192" s="70"/>
      <c r="T1192" s="30">
        <f t="shared" si="935"/>
        <v>0</v>
      </c>
      <c r="U1192" s="36">
        <f t="shared" si="936"/>
        <v>0</v>
      </c>
      <c r="V1192" s="30"/>
      <c r="W1192" s="38">
        <f t="shared" si="937"/>
        <v>5.6879999999999997</v>
      </c>
      <c r="X1192" s="33">
        <f t="shared" si="938"/>
        <v>0</v>
      </c>
    </row>
    <row r="1193" spans="1:24" ht="15.75" x14ac:dyDescent="0.25">
      <c r="A1193" s="312"/>
      <c r="B1193" s="222"/>
      <c r="C1193" s="30"/>
      <c r="D1193" s="31"/>
      <c r="E1193" s="33">
        <f t="shared" si="939"/>
        <v>0</v>
      </c>
      <c r="F1193" s="81"/>
      <c r="G1193" s="30"/>
      <c r="H1193" s="30">
        <f t="shared" si="930"/>
        <v>0</v>
      </c>
      <c r="I1193" s="36">
        <f t="shared" si="931"/>
        <v>0</v>
      </c>
      <c r="J1193" s="30"/>
      <c r="K1193" s="38">
        <f t="shared" si="932"/>
        <v>5.6879999999999997</v>
      </c>
      <c r="L1193" s="33">
        <f t="shared" si="933"/>
        <v>0</v>
      </c>
      <c r="N1193" s="81"/>
      <c r="O1193" s="30"/>
      <c r="P1193" s="31"/>
      <c r="Q1193" s="33">
        <f t="shared" si="940"/>
        <v>0</v>
      </c>
      <c r="R1193" s="81"/>
      <c r="S1193" s="30"/>
      <c r="T1193" s="30">
        <f t="shared" si="935"/>
        <v>0</v>
      </c>
      <c r="U1193" s="36">
        <f t="shared" si="936"/>
        <v>0</v>
      </c>
      <c r="V1193" s="30"/>
      <c r="W1193" s="38">
        <f t="shared" si="937"/>
        <v>5.6879999999999997</v>
      </c>
      <c r="X1193" s="33">
        <f t="shared" si="938"/>
        <v>0</v>
      </c>
    </row>
    <row r="1194" spans="1:24" ht="15.75" x14ac:dyDescent="0.25">
      <c r="A1194" s="312"/>
      <c r="B1194" s="220"/>
      <c r="C1194" s="70"/>
      <c r="D1194" s="71"/>
      <c r="E1194" s="33">
        <f t="shared" si="939"/>
        <v>0</v>
      </c>
      <c r="F1194" s="88"/>
      <c r="G1194" s="52"/>
      <c r="H1194" s="30">
        <f t="shared" si="930"/>
        <v>0</v>
      </c>
      <c r="I1194" s="36">
        <f t="shared" si="931"/>
        <v>0</v>
      </c>
      <c r="J1194" s="30"/>
      <c r="K1194" s="38">
        <f t="shared" si="932"/>
        <v>5.6879999999999997</v>
      </c>
      <c r="L1194" s="33">
        <f t="shared" si="933"/>
        <v>0</v>
      </c>
      <c r="N1194" s="69"/>
      <c r="O1194" s="70"/>
      <c r="P1194" s="71"/>
      <c r="Q1194" s="33">
        <f t="shared" si="940"/>
        <v>0</v>
      </c>
      <c r="R1194" s="88"/>
      <c r="S1194" s="52"/>
      <c r="T1194" s="30">
        <f t="shared" si="935"/>
        <v>0</v>
      </c>
      <c r="U1194" s="36">
        <f t="shared" si="936"/>
        <v>0</v>
      </c>
      <c r="V1194" s="30"/>
      <c r="W1194" s="38">
        <f t="shared" si="937"/>
        <v>5.6879999999999997</v>
      </c>
      <c r="X1194" s="33">
        <f t="shared" si="938"/>
        <v>0</v>
      </c>
    </row>
    <row r="1195" spans="1:24" ht="15.75" x14ac:dyDescent="0.25">
      <c r="A1195" s="312"/>
      <c r="B1195" s="222"/>
      <c r="C1195" s="30"/>
      <c r="D1195" s="31"/>
      <c r="E1195" s="33">
        <f t="shared" si="939"/>
        <v>0</v>
      </c>
      <c r="F1195" s="90"/>
      <c r="G1195" s="30"/>
      <c r="H1195" s="30">
        <f t="shared" si="930"/>
        <v>0</v>
      </c>
      <c r="I1195" s="36">
        <f t="shared" si="931"/>
        <v>0</v>
      </c>
      <c r="J1195" s="30"/>
      <c r="K1195" s="38">
        <f t="shared" si="932"/>
        <v>5.6879999999999997</v>
      </c>
      <c r="L1195" s="33">
        <f t="shared" si="933"/>
        <v>0</v>
      </c>
      <c r="N1195" s="81"/>
      <c r="O1195" s="30"/>
      <c r="P1195" s="31"/>
      <c r="Q1195" s="33">
        <f t="shared" si="940"/>
        <v>0</v>
      </c>
      <c r="R1195" s="90"/>
      <c r="S1195" s="30"/>
      <c r="T1195" s="30">
        <f t="shared" si="935"/>
        <v>0</v>
      </c>
      <c r="U1195" s="36">
        <f t="shared" si="936"/>
        <v>0</v>
      </c>
      <c r="V1195" s="30"/>
      <c r="W1195" s="38">
        <f t="shared" si="937"/>
        <v>5.6879999999999997</v>
      </c>
      <c r="X1195" s="33">
        <f t="shared" si="938"/>
        <v>0</v>
      </c>
    </row>
    <row r="1196" spans="1:24" ht="15.75" x14ac:dyDescent="0.25">
      <c r="A1196" s="312"/>
      <c r="B1196" s="220"/>
      <c r="C1196" s="70"/>
      <c r="D1196" s="71"/>
      <c r="E1196" s="95">
        <f t="shared" si="939"/>
        <v>0</v>
      </c>
      <c r="F1196" s="69"/>
      <c r="G1196" s="70"/>
      <c r="H1196" s="30">
        <f t="shared" si="930"/>
        <v>0</v>
      </c>
      <c r="I1196" s="36">
        <f t="shared" si="931"/>
        <v>0</v>
      </c>
      <c r="J1196" s="30"/>
      <c r="K1196" s="38">
        <f t="shared" si="932"/>
        <v>5.6879999999999997</v>
      </c>
      <c r="L1196" s="33">
        <f t="shared" si="933"/>
        <v>0</v>
      </c>
      <c r="N1196" s="69"/>
      <c r="O1196" s="70"/>
      <c r="P1196" s="71"/>
      <c r="Q1196" s="95">
        <f t="shared" si="940"/>
        <v>0</v>
      </c>
      <c r="R1196" s="69"/>
      <c r="S1196" s="70"/>
      <c r="T1196" s="30">
        <f t="shared" si="935"/>
        <v>0</v>
      </c>
      <c r="U1196" s="36">
        <f t="shared" si="936"/>
        <v>0</v>
      </c>
      <c r="V1196" s="30"/>
      <c r="W1196" s="38">
        <f t="shared" si="937"/>
        <v>5.6879999999999997</v>
      </c>
      <c r="X1196" s="33">
        <f t="shared" si="938"/>
        <v>0</v>
      </c>
    </row>
    <row r="1197" spans="1:24" x14ac:dyDescent="0.25">
      <c r="A1197" s="312"/>
      <c r="B1197" s="214" t="s">
        <v>96</v>
      </c>
      <c r="C1197" s="22"/>
      <c r="D1197" s="22"/>
      <c r="E1197" s="23"/>
      <c r="F1197" s="24"/>
      <c r="G1197" s="22"/>
      <c r="H1197" s="22"/>
      <c r="I1197" s="22"/>
      <c r="J1197" s="22"/>
      <c r="K1197" s="22"/>
      <c r="L1197" s="23"/>
      <c r="N1197" s="194" t="s">
        <v>96</v>
      </c>
      <c r="O1197" s="25"/>
      <c r="P1197" s="25"/>
      <c r="Q1197" s="26"/>
      <c r="R1197" s="27"/>
      <c r="S1197" s="25"/>
      <c r="T1197" s="25"/>
      <c r="U1197" s="25"/>
      <c r="V1197" s="25"/>
      <c r="W1197" s="25"/>
      <c r="X1197" s="26"/>
    </row>
    <row r="1198" spans="1:24" ht="15.75" x14ac:dyDescent="0.25">
      <c r="A1198" s="312"/>
      <c r="B1198" s="224" t="s">
        <v>92</v>
      </c>
      <c r="C1198" s="99"/>
      <c r="D1198" s="100"/>
      <c r="E1198" s="101">
        <f t="shared" ref="E1198:E1212" si="941">D1198*C1198</f>
        <v>0</v>
      </c>
      <c r="F1198" s="259" t="s">
        <v>175</v>
      </c>
      <c r="G1198" s="99"/>
      <c r="H1198" s="30">
        <f t="shared" ref="H1198:H1212" si="942">$AB$7</f>
        <v>0</v>
      </c>
      <c r="I1198" s="36">
        <f t="shared" ref="I1198:I1212" si="943">H1198*G1198</f>
        <v>0</v>
      </c>
      <c r="J1198" s="30">
        <v>3</v>
      </c>
      <c r="K1198" s="38">
        <f t="shared" ref="K1198:K1212" si="944">$AB$8</f>
        <v>5.6879999999999997</v>
      </c>
      <c r="L1198" s="33">
        <f t="shared" ref="L1198:L1212" si="945">J1198*K1198</f>
        <v>17.064</v>
      </c>
      <c r="N1198" s="224" t="s">
        <v>92</v>
      </c>
      <c r="O1198" s="99"/>
      <c r="P1198" s="100"/>
      <c r="Q1198" s="101">
        <f t="shared" ref="Q1198:Q1212" si="946">P1198*O1198</f>
        <v>0</v>
      </c>
      <c r="R1198" s="224" t="s">
        <v>92</v>
      </c>
      <c r="S1198" s="99"/>
      <c r="T1198" s="30">
        <f t="shared" ref="T1198:T1212" si="947">$AB$7</f>
        <v>0</v>
      </c>
      <c r="U1198" s="36">
        <f t="shared" ref="U1198:U1212" si="948">T1198*S1198</f>
        <v>0</v>
      </c>
      <c r="V1198" s="30"/>
      <c r="W1198" s="38">
        <f t="shared" ref="W1198:W1212" si="949">$AB$8</f>
        <v>5.6879999999999997</v>
      </c>
      <c r="X1198" s="33">
        <f t="shared" ref="X1198:X1212" si="950">V1198*W1198</f>
        <v>0</v>
      </c>
    </row>
    <row r="1199" spans="1:24" ht="15.75" x14ac:dyDescent="0.25">
      <c r="A1199" s="312"/>
      <c r="B1199" s="260" t="s">
        <v>164</v>
      </c>
      <c r="C1199" s="30"/>
      <c r="D1199" s="31"/>
      <c r="E1199" s="33">
        <f t="shared" si="941"/>
        <v>0</v>
      </c>
      <c r="F1199" s="79"/>
      <c r="G1199" s="30"/>
      <c r="H1199" s="30">
        <f t="shared" si="942"/>
        <v>0</v>
      </c>
      <c r="I1199" s="36">
        <f t="shared" si="943"/>
        <v>0</v>
      </c>
      <c r="J1199" s="30"/>
      <c r="K1199" s="38">
        <f t="shared" si="944"/>
        <v>5.6879999999999997</v>
      </c>
      <c r="L1199" s="33">
        <f t="shared" si="945"/>
        <v>0</v>
      </c>
      <c r="N1199" s="228" t="s">
        <v>93</v>
      </c>
      <c r="O1199" s="30"/>
      <c r="P1199" s="31"/>
      <c r="Q1199" s="33">
        <f t="shared" si="946"/>
        <v>0</v>
      </c>
      <c r="R1199" s="228" t="s">
        <v>93</v>
      </c>
      <c r="S1199" s="30"/>
      <c r="T1199" s="30">
        <f t="shared" si="947"/>
        <v>0</v>
      </c>
      <c r="U1199" s="36">
        <f t="shared" si="948"/>
        <v>0</v>
      </c>
      <c r="V1199" s="30"/>
      <c r="W1199" s="38">
        <f t="shared" si="949"/>
        <v>5.6879999999999997</v>
      </c>
      <c r="X1199" s="33">
        <f t="shared" si="950"/>
        <v>0</v>
      </c>
    </row>
    <row r="1200" spans="1:24" ht="15.75" x14ac:dyDescent="0.25">
      <c r="A1200" s="312"/>
      <c r="B1200" s="259" t="s">
        <v>165</v>
      </c>
      <c r="C1200" s="70"/>
      <c r="D1200" s="71"/>
      <c r="E1200" s="33">
        <f t="shared" si="941"/>
        <v>0</v>
      </c>
      <c r="F1200" s="69"/>
      <c r="G1200" s="70"/>
      <c r="H1200" s="30">
        <f t="shared" si="942"/>
        <v>0</v>
      </c>
      <c r="I1200" s="36">
        <f t="shared" si="943"/>
        <v>0</v>
      </c>
      <c r="J1200" s="30"/>
      <c r="K1200" s="38">
        <f t="shared" si="944"/>
        <v>5.6879999999999997</v>
      </c>
      <c r="L1200" s="33">
        <f t="shared" si="945"/>
        <v>0</v>
      </c>
      <c r="N1200" s="220"/>
      <c r="O1200" s="70"/>
      <c r="P1200" s="71"/>
      <c r="Q1200" s="33">
        <f t="shared" si="946"/>
        <v>0</v>
      </c>
      <c r="R1200" s="220"/>
      <c r="S1200" s="70"/>
      <c r="T1200" s="30">
        <f t="shared" si="947"/>
        <v>0</v>
      </c>
      <c r="U1200" s="36">
        <f t="shared" si="948"/>
        <v>0</v>
      </c>
      <c r="V1200" s="30"/>
      <c r="W1200" s="38">
        <f t="shared" si="949"/>
        <v>5.6879999999999997</v>
      </c>
      <c r="X1200" s="33">
        <f t="shared" si="950"/>
        <v>0</v>
      </c>
    </row>
    <row r="1201" spans="1:24" ht="15.75" x14ac:dyDescent="0.25">
      <c r="A1201" s="312"/>
      <c r="B1201" s="228" t="s">
        <v>94</v>
      </c>
      <c r="C1201" s="30"/>
      <c r="D1201" s="31"/>
      <c r="E1201" s="33">
        <f t="shared" si="941"/>
        <v>0</v>
      </c>
      <c r="F1201" s="79"/>
      <c r="G1201" s="30"/>
      <c r="H1201" s="30">
        <f t="shared" si="942"/>
        <v>0</v>
      </c>
      <c r="I1201" s="36">
        <f t="shared" si="943"/>
        <v>0</v>
      </c>
      <c r="J1201" s="30"/>
      <c r="K1201" s="38">
        <f t="shared" si="944"/>
        <v>5.6879999999999997</v>
      </c>
      <c r="L1201" s="33">
        <f t="shared" si="945"/>
        <v>0</v>
      </c>
      <c r="N1201" s="228" t="s">
        <v>94</v>
      </c>
      <c r="O1201" s="30"/>
      <c r="P1201" s="31"/>
      <c r="Q1201" s="33">
        <f t="shared" si="946"/>
        <v>0</v>
      </c>
      <c r="R1201" s="228" t="s">
        <v>94</v>
      </c>
      <c r="S1201" s="30"/>
      <c r="T1201" s="30">
        <f t="shared" si="947"/>
        <v>0</v>
      </c>
      <c r="U1201" s="36">
        <f t="shared" si="948"/>
        <v>0</v>
      </c>
      <c r="V1201" s="30"/>
      <c r="W1201" s="38">
        <f t="shared" si="949"/>
        <v>5.6879999999999997</v>
      </c>
      <c r="X1201" s="33">
        <f t="shared" si="950"/>
        <v>0</v>
      </c>
    </row>
    <row r="1202" spans="1:24" ht="15.75" x14ac:dyDescent="0.25">
      <c r="A1202" s="312"/>
      <c r="B1202" s="259" t="s">
        <v>175</v>
      </c>
      <c r="C1202" s="52">
        <v>2</v>
      </c>
      <c r="D1202" s="53">
        <v>14.22</v>
      </c>
      <c r="E1202" s="33">
        <f t="shared" si="941"/>
        <v>28.44</v>
      </c>
      <c r="F1202" s="102"/>
      <c r="G1202" s="52"/>
      <c r="H1202" s="30">
        <f t="shared" si="942"/>
        <v>0</v>
      </c>
      <c r="I1202" s="36">
        <f t="shared" si="943"/>
        <v>0</v>
      </c>
      <c r="J1202" s="30"/>
      <c r="K1202" s="38">
        <f t="shared" si="944"/>
        <v>5.6879999999999997</v>
      </c>
      <c r="L1202" s="33">
        <f t="shared" si="945"/>
        <v>0</v>
      </c>
      <c r="N1202" s="102"/>
      <c r="O1202" s="52"/>
      <c r="P1202" s="53"/>
      <c r="Q1202" s="33">
        <f t="shared" si="946"/>
        <v>0</v>
      </c>
      <c r="R1202" s="102"/>
      <c r="S1202" s="52"/>
      <c r="T1202" s="30">
        <f t="shared" si="947"/>
        <v>0</v>
      </c>
      <c r="U1202" s="36">
        <f t="shared" si="948"/>
        <v>0</v>
      </c>
      <c r="V1202" s="30"/>
      <c r="W1202" s="38">
        <f t="shared" si="949"/>
        <v>5.6879999999999997</v>
      </c>
      <c r="X1202" s="33">
        <f t="shared" si="950"/>
        <v>0</v>
      </c>
    </row>
    <row r="1203" spans="1:24" ht="15.75" x14ac:dyDescent="0.25">
      <c r="A1203" s="312"/>
      <c r="B1203" s="230"/>
      <c r="C1203" s="104"/>
      <c r="D1203" s="105"/>
      <c r="E1203" s="33">
        <f t="shared" si="941"/>
        <v>0</v>
      </c>
      <c r="F1203" s="103"/>
      <c r="G1203" s="104"/>
      <c r="H1203" s="30">
        <f t="shared" si="942"/>
        <v>0</v>
      </c>
      <c r="I1203" s="36">
        <f t="shared" si="943"/>
        <v>0</v>
      </c>
      <c r="J1203" s="30"/>
      <c r="K1203" s="38">
        <f t="shared" si="944"/>
        <v>5.6879999999999997</v>
      </c>
      <c r="L1203" s="33">
        <f t="shared" si="945"/>
        <v>0</v>
      </c>
      <c r="N1203" s="103"/>
      <c r="O1203" s="104"/>
      <c r="P1203" s="105"/>
      <c r="Q1203" s="33">
        <f t="shared" si="946"/>
        <v>0</v>
      </c>
      <c r="R1203" s="103"/>
      <c r="S1203" s="104"/>
      <c r="T1203" s="30">
        <f t="shared" si="947"/>
        <v>0</v>
      </c>
      <c r="U1203" s="36">
        <f t="shared" si="948"/>
        <v>0</v>
      </c>
      <c r="V1203" s="30"/>
      <c r="W1203" s="38">
        <f t="shared" si="949"/>
        <v>5.6879999999999997</v>
      </c>
      <c r="X1203" s="33">
        <f t="shared" si="950"/>
        <v>0</v>
      </c>
    </row>
    <row r="1204" spans="1:24" ht="15.75" x14ac:dyDescent="0.25">
      <c r="A1204" s="312"/>
      <c r="B1204" s="220"/>
      <c r="C1204" s="70"/>
      <c r="D1204" s="71"/>
      <c r="E1204" s="33">
        <f t="shared" si="941"/>
        <v>0</v>
      </c>
      <c r="F1204" s="69"/>
      <c r="G1204" s="70"/>
      <c r="H1204" s="30">
        <f t="shared" si="942"/>
        <v>0</v>
      </c>
      <c r="I1204" s="36">
        <f t="shared" si="943"/>
        <v>0</v>
      </c>
      <c r="J1204" s="30"/>
      <c r="K1204" s="38">
        <f t="shared" si="944"/>
        <v>5.6879999999999997</v>
      </c>
      <c r="L1204" s="33">
        <f t="shared" si="945"/>
        <v>0</v>
      </c>
      <c r="N1204" s="69"/>
      <c r="O1204" s="70"/>
      <c r="P1204" s="71"/>
      <c r="Q1204" s="33">
        <f t="shared" si="946"/>
        <v>0</v>
      </c>
      <c r="R1204" s="69"/>
      <c r="S1204" s="70"/>
      <c r="T1204" s="30">
        <f t="shared" si="947"/>
        <v>0</v>
      </c>
      <c r="U1204" s="36">
        <f t="shared" si="948"/>
        <v>0</v>
      </c>
      <c r="V1204" s="30"/>
      <c r="W1204" s="38">
        <f t="shared" si="949"/>
        <v>5.6879999999999997</v>
      </c>
      <c r="X1204" s="33">
        <f t="shared" si="950"/>
        <v>0</v>
      </c>
    </row>
    <row r="1205" spans="1:24" ht="15.75" x14ac:dyDescent="0.25">
      <c r="A1205" s="312"/>
      <c r="B1205" s="230"/>
      <c r="C1205" s="104"/>
      <c r="D1205" s="105"/>
      <c r="E1205" s="33">
        <f t="shared" si="941"/>
        <v>0</v>
      </c>
      <c r="F1205" s="103"/>
      <c r="G1205" s="104"/>
      <c r="H1205" s="30">
        <f t="shared" si="942"/>
        <v>0</v>
      </c>
      <c r="I1205" s="36">
        <f t="shared" si="943"/>
        <v>0</v>
      </c>
      <c r="J1205" s="30"/>
      <c r="K1205" s="38">
        <f t="shared" si="944"/>
        <v>5.6879999999999997</v>
      </c>
      <c r="L1205" s="33">
        <f t="shared" si="945"/>
        <v>0</v>
      </c>
      <c r="N1205" s="103"/>
      <c r="O1205" s="104"/>
      <c r="P1205" s="105"/>
      <c r="Q1205" s="33">
        <f t="shared" si="946"/>
        <v>0</v>
      </c>
      <c r="R1205" s="103"/>
      <c r="S1205" s="104"/>
      <c r="T1205" s="30">
        <f t="shared" si="947"/>
        <v>0</v>
      </c>
      <c r="U1205" s="36">
        <f t="shared" si="948"/>
        <v>0</v>
      </c>
      <c r="V1205" s="30"/>
      <c r="W1205" s="38">
        <f t="shared" si="949"/>
        <v>5.6879999999999997</v>
      </c>
      <c r="X1205" s="33">
        <f t="shared" si="950"/>
        <v>0</v>
      </c>
    </row>
    <row r="1206" spans="1:24" ht="15.75" x14ac:dyDescent="0.25">
      <c r="A1206" s="312"/>
      <c r="B1206" s="220"/>
      <c r="C1206" s="70"/>
      <c r="D1206" s="71"/>
      <c r="E1206" s="33">
        <f t="shared" si="941"/>
        <v>0</v>
      </c>
      <c r="F1206" s="69"/>
      <c r="G1206" s="70"/>
      <c r="H1206" s="30">
        <f t="shared" si="942"/>
        <v>0</v>
      </c>
      <c r="I1206" s="36">
        <f t="shared" si="943"/>
        <v>0</v>
      </c>
      <c r="J1206" s="30"/>
      <c r="K1206" s="38">
        <f t="shared" si="944"/>
        <v>5.6879999999999997</v>
      </c>
      <c r="L1206" s="33">
        <f t="shared" si="945"/>
        <v>0</v>
      </c>
      <c r="N1206" s="69"/>
      <c r="O1206" s="70"/>
      <c r="P1206" s="71"/>
      <c r="Q1206" s="33">
        <f t="shared" si="946"/>
        <v>0</v>
      </c>
      <c r="R1206" s="69"/>
      <c r="S1206" s="70"/>
      <c r="T1206" s="30">
        <f t="shared" si="947"/>
        <v>0</v>
      </c>
      <c r="U1206" s="36">
        <f t="shared" si="948"/>
        <v>0</v>
      </c>
      <c r="V1206" s="30"/>
      <c r="W1206" s="38">
        <f t="shared" si="949"/>
        <v>5.6879999999999997</v>
      </c>
      <c r="X1206" s="33">
        <f t="shared" si="950"/>
        <v>0</v>
      </c>
    </row>
    <row r="1207" spans="1:24" ht="15.75" x14ac:dyDescent="0.25">
      <c r="A1207" s="312"/>
      <c r="B1207" s="230"/>
      <c r="C1207" s="104"/>
      <c r="D1207" s="105"/>
      <c r="E1207" s="33">
        <f t="shared" si="941"/>
        <v>0</v>
      </c>
      <c r="F1207" s="103"/>
      <c r="G1207" s="104"/>
      <c r="H1207" s="30">
        <f t="shared" si="942"/>
        <v>0</v>
      </c>
      <c r="I1207" s="36">
        <f t="shared" si="943"/>
        <v>0</v>
      </c>
      <c r="J1207" s="30"/>
      <c r="K1207" s="38">
        <f t="shared" si="944"/>
        <v>5.6879999999999997</v>
      </c>
      <c r="L1207" s="33">
        <f t="shared" si="945"/>
        <v>0</v>
      </c>
      <c r="N1207" s="103"/>
      <c r="O1207" s="104"/>
      <c r="P1207" s="105"/>
      <c r="Q1207" s="33">
        <f t="shared" si="946"/>
        <v>0</v>
      </c>
      <c r="R1207" s="103"/>
      <c r="S1207" s="104"/>
      <c r="T1207" s="30">
        <f t="shared" si="947"/>
        <v>0</v>
      </c>
      <c r="U1207" s="36">
        <f t="shared" si="948"/>
        <v>0</v>
      </c>
      <c r="V1207" s="30"/>
      <c r="W1207" s="38">
        <f t="shared" si="949"/>
        <v>5.6879999999999997</v>
      </c>
      <c r="X1207" s="33">
        <f t="shared" si="950"/>
        <v>0</v>
      </c>
    </row>
    <row r="1208" spans="1:24" ht="15.75" x14ac:dyDescent="0.25">
      <c r="A1208" s="312"/>
      <c r="B1208" s="220"/>
      <c r="C1208" s="70"/>
      <c r="D1208" s="71"/>
      <c r="E1208" s="33">
        <f t="shared" si="941"/>
        <v>0</v>
      </c>
      <c r="F1208" s="69"/>
      <c r="G1208" s="70"/>
      <c r="H1208" s="30">
        <f t="shared" si="942"/>
        <v>0</v>
      </c>
      <c r="I1208" s="36">
        <f t="shared" si="943"/>
        <v>0</v>
      </c>
      <c r="J1208" s="30"/>
      <c r="K1208" s="38">
        <f t="shared" si="944"/>
        <v>5.6879999999999997</v>
      </c>
      <c r="L1208" s="33">
        <f t="shared" si="945"/>
        <v>0</v>
      </c>
      <c r="N1208" s="69"/>
      <c r="O1208" s="70"/>
      <c r="P1208" s="71"/>
      <c r="Q1208" s="33">
        <f t="shared" si="946"/>
        <v>0</v>
      </c>
      <c r="R1208" s="69"/>
      <c r="S1208" s="70"/>
      <c r="T1208" s="30">
        <f t="shared" si="947"/>
        <v>0</v>
      </c>
      <c r="U1208" s="36">
        <f t="shared" si="948"/>
        <v>0</v>
      </c>
      <c r="V1208" s="30"/>
      <c r="W1208" s="38">
        <f t="shared" si="949"/>
        <v>5.6879999999999997</v>
      </c>
      <c r="X1208" s="33">
        <f t="shared" si="950"/>
        <v>0</v>
      </c>
    </row>
    <row r="1209" spans="1:24" ht="15.75" x14ac:dyDescent="0.25">
      <c r="A1209" s="312"/>
      <c r="B1209" s="230"/>
      <c r="C1209" s="104"/>
      <c r="D1209" s="105"/>
      <c r="E1209" s="33">
        <f t="shared" si="941"/>
        <v>0</v>
      </c>
      <c r="F1209" s="103"/>
      <c r="G1209" s="104"/>
      <c r="H1209" s="30">
        <f t="shared" si="942"/>
        <v>0</v>
      </c>
      <c r="I1209" s="36">
        <f t="shared" si="943"/>
        <v>0</v>
      </c>
      <c r="J1209" s="30"/>
      <c r="K1209" s="38">
        <f t="shared" si="944"/>
        <v>5.6879999999999997</v>
      </c>
      <c r="L1209" s="33">
        <f t="shared" si="945"/>
        <v>0</v>
      </c>
      <c r="N1209" s="103"/>
      <c r="O1209" s="104"/>
      <c r="P1209" s="105"/>
      <c r="Q1209" s="33">
        <f t="shared" si="946"/>
        <v>0</v>
      </c>
      <c r="R1209" s="103"/>
      <c r="S1209" s="104"/>
      <c r="T1209" s="30">
        <f t="shared" si="947"/>
        <v>0</v>
      </c>
      <c r="U1209" s="36">
        <f t="shared" si="948"/>
        <v>0</v>
      </c>
      <c r="V1209" s="30"/>
      <c r="W1209" s="38">
        <f t="shared" si="949"/>
        <v>5.6879999999999997</v>
      </c>
      <c r="X1209" s="33">
        <f t="shared" si="950"/>
        <v>0</v>
      </c>
    </row>
    <row r="1210" spans="1:24" ht="15.75" x14ac:dyDescent="0.25">
      <c r="A1210" s="312"/>
      <c r="B1210" s="220"/>
      <c r="C1210" s="70"/>
      <c r="D1210" s="71"/>
      <c r="E1210" s="33">
        <f t="shared" si="941"/>
        <v>0</v>
      </c>
      <c r="F1210" s="69"/>
      <c r="G1210" s="70"/>
      <c r="H1210" s="30">
        <f t="shared" si="942"/>
        <v>0</v>
      </c>
      <c r="I1210" s="36">
        <f t="shared" si="943"/>
        <v>0</v>
      </c>
      <c r="J1210" s="30"/>
      <c r="K1210" s="38">
        <f t="shared" si="944"/>
        <v>5.6879999999999997</v>
      </c>
      <c r="L1210" s="33">
        <f t="shared" si="945"/>
        <v>0</v>
      </c>
      <c r="N1210" s="69"/>
      <c r="O1210" s="70"/>
      <c r="P1210" s="71"/>
      <c r="Q1210" s="33">
        <f t="shared" si="946"/>
        <v>0</v>
      </c>
      <c r="R1210" s="69"/>
      <c r="S1210" s="70"/>
      <c r="T1210" s="30">
        <f t="shared" si="947"/>
        <v>0</v>
      </c>
      <c r="U1210" s="36">
        <f t="shared" si="948"/>
        <v>0</v>
      </c>
      <c r="V1210" s="30"/>
      <c r="W1210" s="38">
        <f t="shared" si="949"/>
        <v>5.6879999999999997</v>
      </c>
      <c r="X1210" s="33">
        <f t="shared" si="950"/>
        <v>0</v>
      </c>
    </row>
    <row r="1211" spans="1:24" ht="15.75" x14ac:dyDescent="0.25">
      <c r="A1211" s="312"/>
      <c r="B1211" s="230"/>
      <c r="C1211" s="104"/>
      <c r="D1211" s="105"/>
      <c r="E1211" s="33">
        <f t="shared" si="941"/>
        <v>0</v>
      </c>
      <c r="F1211" s="103"/>
      <c r="G1211" s="104"/>
      <c r="H1211" s="30">
        <f t="shared" si="942"/>
        <v>0</v>
      </c>
      <c r="I1211" s="36">
        <f t="shared" si="943"/>
        <v>0</v>
      </c>
      <c r="J1211" s="30"/>
      <c r="K1211" s="38">
        <f t="shared" si="944"/>
        <v>5.6879999999999997</v>
      </c>
      <c r="L1211" s="33">
        <f t="shared" si="945"/>
        <v>0</v>
      </c>
      <c r="N1211" s="103"/>
      <c r="O1211" s="104"/>
      <c r="P1211" s="105"/>
      <c r="Q1211" s="33">
        <f t="shared" si="946"/>
        <v>0</v>
      </c>
      <c r="R1211" s="103"/>
      <c r="S1211" s="104"/>
      <c r="T1211" s="30">
        <f t="shared" si="947"/>
        <v>0</v>
      </c>
      <c r="U1211" s="36">
        <f t="shared" si="948"/>
        <v>0</v>
      </c>
      <c r="V1211" s="30"/>
      <c r="W1211" s="38">
        <f t="shared" si="949"/>
        <v>5.6879999999999997</v>
      </c>
      <c r="X1211" s="33">
        <f t="shared" si="950"/>
        <v>0</v>
      </c>
    </row>
    <row r="1212" spans="1:24" ht="15.75" x14ac:dyDescent="0.25">
      <c r="A1212" s="312"/>
      <c r="B1212" s="220"/>
      <c r="C1212" s="70"/>
      <c r="D1212" s="71"/>
      <c r="E1212" s="95">
        <f t="shared" si="941"/>
        <v>0</v>
      </c>
      <c r="F1212" s="69"/>
      <c r="G1212" s="70"/>
      <c r="H1212" s="30">
        <f t="shared" si="942"/>
        <v>0</v>
      </c>
      <c r="I1212" s="36">
        <f t="shared" si="943"/>
        <v>0</v>
      </c>
      <c r="J1212" s="30"/>
      <c r="K1212" s="38">
        <f t="shared" si="944"/>
        <v>5.6879999999999997</v>
      </c>
      <c r="L1212" s="33">
        <f t="shared" si="945"/>
        <v>0</v>
      </c>
      <c r="N1212" s="69"/>
      <c r="O1212" s="70"/>
      <c r="P1212" s="71"/>
      <c r="Q1212" s="95">
        <f t="shared" si="946"/>
        <v>0</v>
      </c>
      <c r="R1212" s="69"/>
      <c r="S1212" s="70"/>
      <c r="T1212" s="30">
        <f t="shared" si="947"/>
        <v>0</v>
      </c>
      <c r="U1212" s="36">
        <f t="shared" si="948"/>
        <v>0</v>
      </c>
      <c r="V1212" s="30"/>
      <c r="W1212" s="38">
        <f t="shared" si="949"/>
        <v>5.6879999999999997</v>
      </c>
      <c r="X1212" s="33">
        <f t="shared" si="950"/>
        <v>0</v>
      </c>
    </row>
    <row r="1213" spans="1:24" x14ac:dyDescent="0.25">
      <c r="A1213" s="312"/>
      <c r="B1213" s="214" t="s">
        <v>97</v>
      </c>
      <c r="C1213" s="22"/>
      <c r="D1213" s="22"/>
      <c r="E1213" s="23"/>
      <c r="F1213" s="24"/>
      <c r="G1213" s="22"/>
      <c r="H1213" s="22"/>
      <c r="I1213" s="22"/>
      <c r="J1213" s="22"/>
      <c r="K1213" s="22"/>
      <c r="L1213" s="23"/>
      <c r="N1213" s="194" t="s">
        <v>97</v>
      </c>
      <c r="O1213" s="25"/>
      <c r="P1213" s="25"/>
      <c r="Q1213" s="26"/>
      <c r="R1213" s="27"/>
      <c r="S1213" s="25"/>
      <c r="T1213" s="25"/>
      <c r="U1213" s="25"/>
      <c r="V1213" s="25"/>
      <c r="W1213" s="25"/>
      <c r="X1213" s="26"/>
    </row>
    <row r="1214" spans="1:24" ht="15.75" x14ac:dyDescent="0.25">
      <c r="A1214" s="312"/>
      <c r="B1214" s="267" t="s">
        <v>178</v>
      </c>
      <c r="C1214" s="107">
        <f>Production_Revenue!K65</f>
        <v>528</v>
      </c>
      <c r="D1214" s="108">
        <v>0.01</v>
      </c>
      <c r="E1214" s="101">
        <f t="shared" ref="E1214:E1216" si="951">D1214*C1214</f>
        <v>5.28</v>
      </c>
      <c r="F1214" s="109" t="s">
        <v>51</v>
      </c>
      <c r="G1214" s="107"/>
      <c r="H1214" s="30">
        <f t="shared" ref="H1214:H1216" si="952">$AB$7</f>
        <v>0</v>
      </c>
      <c r="I1214" s="36">
        <f t="shared" ref="I1214:I1216" si="953">H1214*G1214</f>
        <v>0</v>
      </c>
      <c r="J1214" s="30"/>
      <c r="K1214" s="38">
        <f t="shared" ref="K1214:K1216" si="954">$AB$8</f>
        <v>5.6879999999999997</v>
      </c>
      <c r="L1214" s="33">
        <f t="shared" ref="L1214:L1216" si="955">J1214*K1214</f>
        <v>0</v>
      </c>
      <c r="N1214" s="267" t="s">
        <v>178</v>
      </c>
      <c r="O1214" s="107">
        <f>Production_Revenue!K66</f>
        <v>440</v>
      </c>
      <c r="P1214" s="108">
        <v>0.01</v>
      </c>
      <c r="Q1214" s="101">
        <f t="shared" ref="Q1214:Q1216" si="956">P1214*O1214</f>
        <v>4.4000000000000004</v>
      </c>
      <c r="R1214" s="231" t="s">
        <v>98</v>
      </c>
      <c r="S1214" s="107"/>
      <c r="T1214" s="30">
        <f t="shared" ref="T1214:T1216" si="957">$AB$7</f>
        <v>0</v>
      </c>
      <c r="U1214" s="36">
        <f t="shared" ref="U1214:U1216" si="958">T1214*S1214</f>
        <v>0</v>
      </c>
      <c r="V1214" s="30"/>
      <c r="W1214" s="38">
        <f t="shared" ref="W1214:W1216" si="959">$AB$8</f>
        <v>5.6879999999999997</v>
      </c>
      <c r="X1214" s="33">
        <f t="shared" ref="X1214:X1216" si="960">V1214*W1214</f>
        <v>0</v>
      </c>
    </row>
    <row r="1215" spans="1:24" ht="15.75" x14ac:dyDescent="0.25">
      <c r="A1215" s="312"/>
      <c r="B1215" s="232" t="s">
        <v>99</v>
      </c>
      <c r="C1215" s="70"/>
      <c r="D1215" s="71"/>
      <c r="E1215" s="33">
        <f t="shared" si="951"/>
        <v>0</v>
      </c>
      <c r="F1215" s="69"/>
      <c r="G1215" s="70"/>
      <c r="H1215" s="30">
        <f t="shared" si="952"/>
        <v>0</v>
      </c>
      <c r="I1215" s="36">
        <f t="shared" si="953"/>
        <v>0</v>
      </c>
      <c r="J1215" s="30"/>
      <c r="K1215" s="38">
        <f t="shared" si="954"/>
        <v>5.6879999999999997</v>
      </c>
      <c r="L1215" s="33">
        <f t="shared" si="955"/>
        <v>0</v>
      </c>
      <c r="N1215" s="232" t="s">
        <v>99</v>
      </c>
      <c r="O1215" s="70"/>
      <c r="P1215" s="71"/>
      <c r="Q1215" s="33">
        <f t="shared" si="956"/>
        <v>0</v>
      </c>
      <c r="R1215" s="232" t="s">
        <v>99</v>
      </c>
      <c r="S1215" s="70"/>
      <c r="T1215" s="30">
        <f t="shared" si="957"/>
        <v>0</v>
      </c>
      <c r="U1215" s="36">
        <f t="shared" si="958"/>
        <v>0</v>
      </c>
      <c r="V1215" s="30"/>
      <c r="W1215" s="38">
        <f t="shared" si="959"/>
        <v>5.6879999999999997</v>
      </c>
      <c r="X1215" s="33">
        <f t="shared" si="960"/>
        <v>0</v>
      </c>
    </row>
    <row r="1216" spans="1:24" ht="30" x14ac:dyDescent="0.25">
      <c r="A1216" s="312"/>
      <c r="B1216" s="233" t="s">
        <v>100</v>
      </c>
      <c r="C1216" s="104"/>
      <c r="D1216" s="105"/>
      <c r="E1216" s="33">
        <f t="shared" si="951"/>
        <v>0</v>
      </c>
      <c r="F1216" s="110" t="s">
        <v>52</v>
      </c>
      <c r="G1216" s="52"/>
      <c r="H1216" s="30">
        <f t="shared" si="952"/>
        <v>0</v>
      </c>
      <c r="I1216" s="36">
        <f t="shared" si="953"/>
        <v>0</v>
      </c>
      <c r="J1216" s="30"/>
      <c r="K1216" s="38">
        <f t="shared" si="954"/>
        <v>5.6879999999999997</v>
      </c>
      <c r="L1216" s="33">
        <f t="shared" si="955"/>
        <v>0</v>
      </c>
      <c r="N1216" s="233" t="s">
        <v>100</v>
      </c>
      <c r="O1216" s="104"/>
      <c r="P1216" s="105"/>
      <c r="Q1216" s="33">
        <f t="shared" si="956"/>
        <v>0</v>
      </c>
      <c r="R1216" s="233" t="s">
        <v>100</v>
      </c>
      <c r="S1216" s="52"/>
      <c r="T1216" s="30">
        <f t="shared" si="957"/>
        <v>0</v>
      </c>
      <c r="U1216" s="36">
        <f t="shared" si="958"/>
        <v>0</v>
      </c>
      <c r="V1216" s="30"/>
      <c r="W1216" s="38">
        <f t="shared" si="959"/>
        <v>5.6879999999999997</v>
      </c>
      <c r="X1216" s="33">
        <f t="shared" si="960"/>
        <v>0</v>
      </c>
    </row>
    <row r="1217" spans="1:24" ht="15.75" thickBot="1" x14ac:dyDescent="0.3">
      <c r="A1217" s="312"/>
      <c r="B1217" s="111" t="s">
        <v>41</v>
      </c>
      <c r="C1217" s="112"/>
      <c r="D1217" s="112"/>
      <c r="E1217" s="114">
        <f>SUM(E1181:E1196,E1198:E1212,E1214:E1216)</f>
        <v>33.72</v>
      </c>
      <c r="F1217" s="116" t="s">
        <v>41</v>
      </c>
      <c r="G1217" s="112">
        <f>SUM(G1181:G1216)</f>
        <v>0</v>
      </c>
      <c r="H1217" s="112"/>
      <c r="I1217" s="114">
        <f>SUM(I1181:I1196,I1198:I1212,I1214:I1216)</f>
        <v>0</v>
      </c>
      <c r="J1217" s="112">
        <f>SUM(J1181:J1216)</f>
        <v>3</v>
      </c>
      <c r="K1217" s="118"/>
      <c r="L1217" s="114">
        <f>SUM(L1181:L1196,L1198:L1212,L1214:L1216)</f>
        <v>17.064</v>
      </c>
      <c r="N1217" s="119" t="s">
        <v>41</v>
      </c>
      <c r="O1217" s="120"/>
      <c r="P1217" s="120"/>
      <c r="Q1217" s="121">
        <f>SUM(Q1181:Q1196,Q1198:Q1212,Q1214:Q1216)</f>
        <v>4.4000000000000004</v>
      </c>
      <c r="R1217" s="122" t="s">
        <v>41</v>
      </c>
      <c r="S1217" s="120">
        <f>SUM(S1181:S1216)</f>
        <v>0</v>
      </c>
      <c r="T1217" s="120"/>
      <c r="U1217" s="121">
        <f>SUM(U1181:U1196,U1198:U1212,U1214:U1216)</f>
        <v>0</v>
      </c>
      <c r="V1217" s="120">
        <f>SUM(V1181:V1216)</f>
        <v>0</v>
      </c>
      <c r="W1217" s="123"/>
      <c r="X1217" s="121">
        <f>SUM(X1181:X1196,X1198:X1212,X1214:X1216)</f>
        <v>0</v>
      </c>
    </row>
    <row r="1218" spans="1:24" x14ac:dyDescent="0.25">
      <c r="A1218" s="313"/>
      <c r="B1218" s="125"/>
      <c r="C1218" s="125"/>
      <c r="D1218" s="125"/>
      <c r="E1218" s="125"/>
      <c r="F1218" s="125"/>
      <c r="G1218" s="125"/>
      <c r="H1218" s="125"/>
      <c r="I1218" s="125"/>
      <c r="J1218" s="125"/>
      <c r="K1218" s="125"/>
      <c r="L1218" s="125"/>
      <c r="N1218" s="85"/>
      <c r="O1218" s="85"/>
      <c r="P1218" s="85"/>
      <c r="Q1218" s="85"/>
      <c r="R1218" s="85"/>
      <c r="S1218" s="85"/>
      <c r="T1218" s="85"/>
      <c r="U1218" s="85"/>
      <c r="V1218" s="85"/>
      <c r="W1218" s="85"/>
      <c r="X1218" s="85"/>
    </row>
    <row r="1219" spans="1:24" ht="15.75" thickBot="1" x14ac:dyDescent="0.3"/>
    <row r="1220" spans="1:24" ht="15" customHeight="1" x14ac:dyDescent="0.25">
      <c r="A1220" s="311" t="s">
        <v>154</v>
      </c>
      <c r="B1220" s="314" t="s">
        <v>123</v>
      </c>
      <c r="C1220" s="316" t="s">
        <v>157</v>
      </c>
      <c r="D1220" s="317"/>
      <c r="E1220" s="318"/>
      <c r="F1220" s="319" t="s">
        <v>124</v>
      </c>
      <c r="G1220" s="324" t="s">
        <v>20</v>
      </c>
      <c r="H1220" s="322"/>
      <c r="I1220" s="322"/>
      <c r="J1220" s="322"/>
      <c r="K1220" s="322"/>
      <c r="L1220" s="323"/>
      <c r="N1220" s="325" t="s">
        <v>123</v>
      </c>
      <c r="O1220" s="327" t="s">
        <v>19</v>
      </c>
      <c r="P1220" s="322"/>
      <c r="Q1220" s="323"/>
      <c r="R1220" s="325" t="s">
        <v>124</v>
      </c>
      <c r="S1220" s="321" t="s">
        <v>20</v>
      </c>
      <c r="T1220" s="322"/>
      <c r="U1220" s="322"/>
      <c r="V1220" s="322"/>
      <c r="W1220" s="322"/>
      <c r="X1220" s="323"/>
    </row>
    <row r="1221" spans="1:24" ht="30" x14ac:dyDescent="0.25">
      <c r="A1221" s="312"/>
      <c r="B1221" s="315"/>
      <c r="C1221" s="212" t="s">
        <v>23</v>
      </c>
      <c r="D1221" s="254" t="s">
        <v>155</v>
      </c>
      <c r="E1221" s="213" t="s">
        <v>24</v>
      </c>
      <c r="F1221" s="320"/>
      <c r="G1221" s="239" t="s">
        <v>156</v>
      </c>
      <c r="H1221" s="239" t="s">
        <v>102</v>
      </c>
      <c r="I1221" s="239" t="s">
        <v>103</v>
      </c>
      <c r="J1221" s="13" t="s">
        <v>27</v>
      </c>
      <c r="K1221" s="16" t="s">
        <v>28</v>
      </c>
      <c r="L1221" s="240" t="s">
        <v>104</v>
      </c>
      <c r="N1221" s="326"/>
      <c r="O1221" s="17" t="s">
        <v>23</v>
      </c>
      <c r="P1221" s="239" t="s">
        <v>155</v>
      </c>
      <c r="Q1221" s="19" t="s">
        <v>24</v>
      </c>
      <c r="R1221" s="326"/>
      <c r="S1221" s="239" t="s">
        <v>156</v>
      </c>
      <c r="T1221" s="17" t="s">
        <v>26</v>
      </c>
      <c r="U1221" s="239" t="s">
        <v>103</v>
      </c>
      <c r="V1221" s="13" t="s">
        <v>27</v>
      </c>
      <c r="W1221" s="16" t="s">
        <v>28</v>
      </c>
      <c r="X1221" s="240" t="s">
        <v>104</v>
      </c>
    </row>
    <row r="1222" spans="1:24" x14ac:dyDescent="0.25">
      <c r="A1222" s="312"/>
      <c r="B1222" s="214" t="s">
        <v>95</v>
      </c>
      <c r="C1222" s="22"/>
      <c r="D1222" s="22"/>
      <c r="E1222" s="23"/>
      <c r="F1222" s="24"/>
      <c r="G1222" s="22"/>
      <c r="H1222" s="22"/>
      <c r="I1222" s="22"/>
      <c r="J1222" s="22"/>
      <c r="K1222" s="22"/>
      <c r="L1222" s="23"/>
      <c r="N1222" s="194" t="s">
        <v>95</v>
      </c>
      <c r="O1222" s="25"/>
      <c r="P1222" s="25"/>
      <c r="Q1222" s="26"/>
      <c r="R1222" s="27"/>
      <c r="S1222" s="25"/>
      <c r="T1222" s="25"/>
      <c r="U1222" s="25"/>
      <c r="V1222" s="25"/>
      <c r="W1222" s="25"/>
      <c r="X1222" s="26"/>
    </row>
    <row r="1223" spans="1:24" ht="15.75" x14ac:dyDescent="0.25">
      <c r="A1223" s="312"/>
      <c r="B1223" s="228" t="s">
        <v>93</v>
      </c>
      <c r="C1223" s="30"/>
      <c r="D1223" s="31"/>
      <c r="E1223" s="33">
        <f t="shared" ref="E1223:E1227" si="961">D1223*C1223</f>
        <v>0</v>
      </c>
      <c r="F1223" s="34" t="s">
        <v>55</v>
      </c>
      <c r="G1223" s="30"/>
      <c r="H1223" s="30">
        <f t="shared" ref="H1223:H1238" si="962">$AB$7</f>
        <v>0</v>
      </c>
      <c r="I1223" s="36">
        <f t="shared" ref="I1223:I1238" si="963">H1223*G1223</f>
        <v>0</v>
      </c>
      <c r="J1223" s="30"/>
      <c r="K1223" s="38">
        <f t="shared" ref="K1223:K1238" si="964">$AB$8</f>
        <v>5.6879999999999997</v>
      </c>
      <c r="L1223" s="33">
        <f t="shared" ref="L1223:L1238" si="965">J1223*K1223</f>
        <v>0</v>
      </c>
      <c r="N1223" s="228" t="s">
        <v>93</v>
      </c>
      <c r="O1223" s="30"/>
      <c r="P1223" s="31"/>
      <c r="Q1223" s="33">
        <f t="shared" ref="Q1223:Q1227" si="966">P1223*O1223</f>
        <v>0</v>
      </c>
      <c r="R1223" s="228" t="s">
        <v>93</v>
      </c>
      <c r="S1223" s="30"/>
      <c r="T1223" s="30">
        <f t="shared" ref="T1223:T1238" si="967">$AB$7</f>
        <v>0</v>
      </c>
      <c r="U1223" s="36">
        <f t="shared" ref="U1223:U1238" si="968">T1223*S1223</f>
        <v>0</v>
      </c>
      <c r="V1223" s="30"/>
      <c r="W1223" s="38">
        <f t="shared" ref="W1223:W1238" si="969">$AB$8</f>
        <v>5.6879999999999997</v>
      </c>
      <c r="X1223" s="33">
        <f t="shared" ref="X1223:X1238" si="970">V1223*W1223</f>
        <v>0</v>
      </c>
    </row>
    <row r="1224" spans="1:24" ht="15.75" x14ac:dyDescent="0.25">
      <c r="A1224" s="312"/>
      <c r="B1224" s="218" t="s">
        <v>42</v>
      </c>
      <c r="C1224" s="52"/>
      <c r="D1224" s="53"/>
      <c r="E1224" s="33">
        <f t="shared" si="961"/>
        <v>0</v>
      </c>
      <c r="F1224" s="54"/>
      <c r="G1224" s="52"/>
      <c r="H1224" s="30">
        <f t="shared" si="962"/>
        <v>0</v>
      </c>
      <c r="I1224" s="36">
        <f t="shared" si="963"/>
        <v>0</v>
      </c>
      <c r="J1224" s="30"/>
      <c r="K1224" s="38">
        <f t="shared" si="964"/>
        <v>5.6879999999999997</v>
      </c>
      <c r="L1224" s="33">
        <f t="shared" si="965"/>
        <v>0</v>
      </c>
      <c r="N1224" s="218" t="s">
        <v>42</v>
      </c>
      <c r="O1224" s="52"/>
      <c r="P1224" s="53"/>
      <c r="Q1224" s="33">
        <f t="shared" si="966"/>
        <v>0</v>
      </c>
      <c r="R1224" s="218" t="s">
        <v>42</v>
      </c>
      <c r="S1224" s="52"/>
      <c r="T1224" s="30">
        <f t="shared" si="967"/>
        <v>0</v>
      </c>
      <c r="U1224" s="36">
        <f t="shared" si="968"/>
        <v>0</v>
      </c>
      <c r="V1224" s="30"/>
      <c r="W1224" s="38">
        <f t="shared" si="969"/>
        <v>5.6879999999999997</v>
      </c>
      <c r="X1224" s="33">
        <f t="shared" si="970"/>
        <v>0</v>
      </c>
    </row>
    <row r="1225" spans="1:24" ht="15.75" x14ac:dyDescent="0.25">
      <c r="A1225" s="312"/>
      <c r="B1225" s="219" t="s">
        <v>44</v>
      </c>
      <c r="C1225" s="30"/>
      <c r="D1225" s="31"/>
      <c r="E1225" s="33">
        <f t="shared" si="961"/>
        <v>0</v>
      </c>
      <c r="F1225" s="34"/>
      <c r="G1225" s="30"/>
      <c r="H1225" s="30">
        <f t="shared" si="962"/>
        <v>0</v>
      </c>
      <c r="I1225" s="36">
        <f t="shared" si="963"/>
        <v>0</v>
      </c>
      <c r="J1225" s="30"/>
      <c r="K1225" s="38">
        <f t="shared" si="964"/>
        <v>5.6879999999999997</v>
      </c>
      <c r="L1225" s="33">
        <f t="shared" si="965"/>
        <v>0</v>
      </c>
      <c r="N1225" s="219" t="s">
        <v>44</v>
      </c>
      <c r="O1225" s="30"/>
      <c r="P1225" s="31"/>
      <c r="Q1225" s="33">
        <f t="shared" si="966"/>
        <v>0</v>
      </c>
      <c r="R1225" s="219" t="s">
        <v>44</v>
      </c>
      <c r="S1225" s="30"/>
      <c r="T1225" s="30">
        <f t="shared" si="967"/>
        <v>0</v>
      </c>
      <c r="U1225" s="36">
        <f t="shared" si="968"/>
        <v>0</v>
      </c>
      <c r="V1225" s="30"/>
      <c r="W1225" s="38">
        <f t="shared" si="969"/>
        <v>5.6879999999999997</v>
      </c>
      <c r="X1225" s="33">
        <f t="shared" si="970"/>
        <v>0</v>
      </c>
    </row>
    <row r="1226" spans="1:24" ht="15.75" x14ac:dyDescent="0.25">
      <c r="A1226" s="312"/>
      <c r="B1226" s="220"/>
      <c r="C1226" s="70"/>
      <c r="D1226" s="71"/>
      <c r="E1226" s="33">
        <f t="shared" si="961"/>
        <v>0</v>
      </c>
      <c r="F1226" s="69"/>
      <c r="G1226" s="70"/>
      <c r="H1226" s="30">
        <f t="shared" si="962"/>
        <v>0</v>
      </c>
      <c r="I1226" s="36">
        <f t="shared" si="963"/>
        <v>0</v>
      </c>
      <c r="J1226" s="30"/>
      <c r="K1226" s="38">
        <f t="shared" si="964"/>
        <v>5.6879999999999997</v>
      </c>
      <c r="L1226" s="33">
        <f t="shared" si="965"/>
        <v>0</v>
      </c>
      <c r="N1226" s="220"/>
      <c r="O1226" s="70"/>
      <c r="P1226" s="71"/>
      <c r="Q1226" s="33">
        <f t="shared" si="966"/>
        <v>0</v>
      </c>
      <c r="R1226" s="220"/>
      <c r="S1226" s="70"/>
      <c r="T1226" s="30">
        <f t="shared" si="967"/>
        <v>0</v>
      </c>
      <c r="U1226" s="36">
        <f t="shared" si="968"/>
        <v>0</v>
      </c>
      <c r="V1226" s="30"/>
      <c r="W1226" s="38">
        <f t="shared" si="969"/>
        <v>5.6879999999999997</v>
      </c>
      <c r="X1226" s="33">
        <f t="shared" si="970"/>
        <v>0</v>
      </c>
    </row>
    <row r="1227" spans="1:24" ht="15.75" x14ac:dyDescent="0.25">
      <c r="A1227" s="312"/>
      <c r="B1227" s="221" t="s">
        <v>46</v>
      </c>
      <c r="C1227" s="30"/>
      <c r="D1227" s="31"/>
      <c r="E1227" s="33">
        <f t="shared" si="961"/>
        <v>0</v>
      </c>
      <c r="F1227" s="80"/>
      <c r="G1227" s="30"/>
      <c r="H1227" s="30">
        <f t="shared" si="962"/>
        <v>0</v>
      </c>
      <c r="I1227" s="36">
        <f t="shared" si="963"/>
        <v>0</v>
      </c>
      <c r="J1227" s="30"/>
      <c r="K1227" s="38">
        <f t="shared" si="964"/>
        <v>5.6879999999999997</v>
      </c>
      <c r="L1227" s="33">
        <f t="shared" si="965"/>
        <v>0</v>
      </c>
      <c r="N1227" s="221" t="s">
        <v>46</v>
      </c>
      <c r="O1227" s="30"/>
      <c r="P1227" s="31"/>
      <c r="Q1227" s="33">
        <f t="shared" si="966"/>
        <v>0</v>
      </c>
      <c r="R1227" s="221" t="s">
        <v>46</v>
      </c>
      <c r="S1227" s="30"/>
      <c r="T1227" s="30">
        <f t="shared" si="967"/>
        <v>0</v>
      </c>
      <c r="U1227" s="36">
        <f t="shared" si="968"/>
        <v>0</v>
      </c>
      <c r="V1227" s="30"/>
      <c r="W1227" s="38">
        <f t="shared" si="969"/>
        <v>5.6879999999999997</v>
      </c>
      <c r="X1227" s="33">
        <f t="shared" si="970"/>
        <v>0</v>
      </c>
    </row>
    <row r="1228" spans="1:24" ht="15.75" x14ac:dyDescent="0.25">
      <c r="A1228" s="312"/>
      <c r="B1228" s="220"/>
      <c r="C1228" s="70"/>
      <c r="D1228" s="71"/>
      <c r="E1228" s="33"/>
      <c r="F1228" s="69"/>
      <c r="G1228" s="70"/>
      <c r="H1228" s="30">
        <f t="shared" si="962"/>
        <v>0</v>
      </c>
      <c r="I1228" s="36">
        <f t="shared" si="963"/>
        <v>0</v>
      </c>
      <c r="J1228" s="30"/>
      <c r="K1228" s="38">
        <f t="shared" si="964"/>
        <v>5.6879999999999997</v>
      </c>
      <c r="L1228" s="33">
        <f t="shared" si="965"/>
        <v>0</v>
      </c>
      <c r="N1228" s="220"/>
      <c r="O1228" s="70"/>
      <c r="P1228" s="71"/>
      <c r="Q1228" s="33"/>
      <c r="R1228" s="69"/>
      <c r="S1228" s="70"/>
      <c r="T1228" s="30">
        <f t="shared" si="967"/>
        <v>0</v>
      </c>
      <c r="U1228" s="36">
        <f t="shared" si="968"/>
        <v>0</v>
      </c>
      <c r="V1228" s="30"/>
      <c r="W1228" s="38">
        <f t="shared" si="969"/>
        <v>5.6879999999999997</v>
      </c>
      <c r="X1228" s="33">
        <f t="shared" si="970"/>
        <v>0</v>
      </c>
    </row>
    <row r="1229" spans="1:24" ht="15.75" x14ac:dyDescent="0.25">
      <c r="A1229" s="312"/>
      <c r="B1229" s="221"/>
      <c r="C1229" s="30"/>
      <c r="D1229" s="31"/>
      <c r="E1229" s="33"/>
      <c r="F1229" s="80"/>
      <c r="G1229" s="30"/>
      <c r="H1229" s="30">
        <f t="shared" si="962"/>
        <v>0</v>
      </c>
      <c r="I1229" s="36">
        <f t="shared" si="963"/>
        <v>0</v>
      </c>
      <c r="J1229" s="30"/>
      <c r="K1229" s="38">
        <f t="shared" si="964"/>
        <v>5.6879999999999997</v>
      </c>
      <c r="L1229" s="33">
        <f t="shared" si="965"/>
        <v>0</v>
      </c>
      <c r="N1229" s="79"/>
      <c r="O1229" s="30"/>
      <c r="P1229" s="31"/>
      <c r="Q1229" s="33"/>
      <c r="R1229" s="80"/>
      <c r="S1229" s="30"/>
      <c r="T1229" s="30">
        <f t="shared" si="967"/>
        <v>0</v>
      </c>
      <c r="U1229" s="36">
        <f t="shared" si="968"/>
        <v>0</v>
      </c>
      <c r="V1229" s="30"/>
      <c r="W1229" s="38">
        <f t="shared" si="969"/>
        <v>5.6879999999999997</v>
      </c>
      <c r="X1229" s="33">
        <f t="shared" si="970"/>
        <v>0</v>
      </c>
    </row>
    <row r="1230" spans="1:24" ht="15.75" x14ac:dyDescent="0.25">
      <c r="A1230" s="312"/>
      <c r="B1230" s="220"/>
      <c r="C1230" s="70"/>
      <c r="D1230" s="71"/>
      <c r="E1230" s="33"/>
      <c r="F1230" s="69"/>
      <c r="G1230" s="70"/>
      <c r="H1230" s="30">
        <f t="shared" si="962"/>
        <v>0</v>
      </c>
      <c r="I1230" s="36">
        <f t="shared" si="963"/>
        <v>0</v>
      </c>
      <c r="J1230" s="30"/>
      <c r="K1230" s="38">
        <f t="shared" si="964"/>
        <v>5.6879999999999997</v>
      </c>
      <c r="L1230" s="33">
        <f t="shared" si="965"/>
        <v>0</v>
      </c>
      <c r="N1230" s="69"/>
      <c r="O1230" s="70"/>
      <c r="P1230" s="71"/>
      <c r="Q1230" s="33"/>
      <c r="R1230" s="69"/>
      <c r="S1230" s="70"/>
      <c r="T1230" s="30">
        <f t="shared" si="967"/>
        <v>0</v>
      </c>
      <c r="U1230" s="36">
        <f t="shared" si="968"/>
        <v>0</v>
      </c>
      <c r="V1230" s="30"/>
      <c r="W1230" s="38">
        <f t="shared" si="969"/>
        <v>5.6879999999999997</v>
      </c>
      <c r="X1230" s="33">
        <f t="shared" si="970"/>
        <v>0</v>
      </c>
    </row>
    <row r="1231" spans="1:24" ht="15.75" x14ac:dyDescent="0.25">
      <c r="A1231" s="312"/>
      <c r="B1231" s="221"/>
      <c r="C1231" s="30"/>
      <c r="D1231" s="31"/>
      <c r="E1231" s="33"/>
      <c r="F1231" s="80"/>
      <c r="G1231" s="30"/>
      <c r="H1231" s="30">
        <f t="shared" si="962"/>
        <v>0</v>
      </c>
      <c r="I1231" s="36">
        <f t="shared" si="963"/>
        <v>0</v>
      </c>
      <c r="J1231" s="30"/>
      <c r="K1231" s="38">
        <f t="shared" si="964"/>
        <v>5.6879999999999997</v>
      </c>
      <c r="L1231" s="33">
        <f t="shared" si="965"/>
        <v>0</v>
      </c>
      <c r="N1231" s="79"/>
      <c r="O1231" s="30"/>
      <c r="P1231" s="31"/>
      <c r="Q1231" s="33"/>
      <c r="R1231" s="80"/>
      <c r="S1231" s="30"/>
      <c r="T1231" s="30">
        <f t="shared" si="967"/>
        <v>0</v>
      </c>
      <c r="U1231" s="36">
        <f t="shared" si="968"/>
        <v>0</v>
      </c>
      <c r="V1231" s="30"/>
      <c r="W1231" s="38">
        <f t="shared" si="969"/>
        <v>5.6879999999999997</v>
      </c>
      <c r="X1231" s="33">
        <f t="shared" si="970"/>
        <v>0</v>
      </c>
    </row>
    <row r="1232" spans="1:24" ht="15.75" x14ac:dyDescent="0.25">
      <c r="A1232" s="312"/>
      <c r="B1232" s="220"/>
      <c r="C1232" s="70"/>
      <c r="D1232" s="71"/>
      <c r="E1232" s="33"/>
      <c r="F1232" s="69"/>
      <c r="G1232" s="70"/>
      <c r="H1232" s="30">
        <f t="shared" si="962"/>
        <v>0</v>
      </c>
      <c r="I1232" s="36">
        <f t="shared" si="963"/>
        <v>0</v>
      </c>
      <c r="J1232" s="30"/>
      <c r="K1232" s="38">
        <f t="shared" si="964"/>
        <v>5.6879999999999997</v>
      </c>
      <c r="L1232" s="33">
        <f t="shared" si="965"/>
        <v>0</v>
      </c>
      <c r="N1232" s="69"/>
      <c r="O1232" s="70"/>
      <c r="P1232" s="71"/>
      <c r="Q1232" s="33"/>
      <c r="R1232" s="69"/>
      <c r="S1232" s="70"/>
      <c r="T1232" s="30">
        <f t="shared" si="967"/>
        <v>0</v>
      </c>
      <c r="U1232" s="36">
        <f t="shared" si="968"/>
        <v>0</v>
      </c>
      <c r="V1232" s="30"/>
      <c r="W1232" s="38">
        <f t="shared" si="969"/>
        <v>5.6879999999999997</v>
      </c>
      <c r="X1232" s="33">
        <f t="shared" si="970"/>
        <v>0</v>
      </c>
    </row>
    <row r="1233" spans="1:24" ht="15.75" x14ac:dyDescent="0.25">
      <c r="A1233" s="312"/>
      <c r="B1233" s="222"/>
      <c r="C1233" s="30"/>
      <c r="D1233" s="31"/>
      <c r="E1233" s="33">
        <f t="shared" ref="E1233:E1238" si="971">D1233*C1233</f>
        <v>0</v>
      </c>
      <c r="F1233" s="81"/>
      <c r="G1233" s="30"/>
      <c r="H1233" s="30">
        <f t="shared" si="962"/>
        <v>0</v>
      </c>
      <c r="I1233" s="36">
        <f t="shared" si="963"/>
        <v>0</v>
      </c>
      <c r="J1233" s="30"/>
      <c r="K1233" s="38">
        <f t="shared" si="964"/>
        <v>5.6879999999999997</v>
      </c>
      <c r="L1233" s="33">
        <f t="shared" si="965"/>
        <v>0</v>
      </c>
      <c r="N1233" s="81"/>
      <c r="O1233" s="30"/>
      <c r="P1233" s="31"/>
      <c r="Q1233" s="33">
        <f t="shared" ref="Q1233:Q1238" si="972">P1233*O1233</f>
        <v>0</v>
      </c>
      <c r="R1233" s="81"/>
      <c r="S1233" s="30"/>
      <c r="T1233" s="30">
        <f t="shared" si="967"/>
        <v>0</v>
      </c>
      <c r="U1233" s="36">
        <f t="shared" si="968"/>
        <v>0</v>
      </c>
      <c r="V1233" s="30"/>
      <c r="W1233" s="38">
        <f t="shared" si="969"/>
        <v>5.6879999999999997</v>
      </c>
      <c r="X1233" s="33">
        <f t="shared" si="970"/>
        <v>0</v>
      </c>
    </row>
    <row r="1234" spans="1:24" ht="15.75" x14ac:dyDescent="0.25">
      <c r="A1234" s="312"/>
      <c r="B1234" s="220"/>
      <c r="C1234" s="70"/>
      <c r="D1234" s="71"/>
      <c r="E1234" s="33">
        <f t="shared" si="971"/>
        <v>0</v>
      </c>
      <c r="F1234" s="69"/>
      <c r="G1234" s="70"/>
      <c r="H1234" s="30">
        <f t="shared" si="962"/>
        <v>0</v>
      </c>
      <c r="I1234" s="36">
        <f t="shared" si="963"/>
        <v>0</v>
      </c>
      <c r="J1234" s="30"/>
      <c r="K1234" s="38">
        <f t="shared" si="964"/>
        <v>5.6879999999999997</v>
      </c>
      <c r="L1234" s="33">
        <f t="shared" si="965"/>
        <v>0</v>
      </c>
      <c r="N1234" s="69"/>
      <c r="O1234" s="70"/>
      <c r="P1234" s="71"/>
      <c r="Q1234" s="33">
        <f t="shared" si="972"/>
        <v>0</v>
      </c>
      <c r="R1234" s="69"/>
      <c r="S1234" s="70"/>
      <c r="T1234" s="30">
        <f t="shared" si="967"/>
        <v>0</v>
      </c>
      <c r="U1234" s="36">
        <f t="shared" si="968"/>
        <v>0</v>
      </c>
      <c r="V1234" s="30"/>
      <c r="W1234" s="38">
        <f t="shared" si="969"/>
        <v>5.6879999999999997</v>
      </c>
      <c r="X1234" s="33">
        <f t="shared" si="970"/>
        <v>0</v>
      </c>
    </row>
    <row r="1235" spans="1:24" ht="15.75" x14ac:dyDescent="0.25">
      <c r="A1235" s="312"/>
      <c r="B1235" s="222"/>
      <c r="C1235" s="30"/>
      <c r="D1235" s="31"/>
      <c r="E1235" s="33">
        <f t="shared" si="971"/>
        <v>0</v>
      </c>
      <c r="F1235" s="81"/>
      <c r="G1235" s="30"/>
      <c r="H1235" s="30">
        <f t="shared" si="962"/>
        <v>0</v>
      </c>
      <c r="I1235" s="36">
        <f t="shared" si="963"/>
        <v>0</v>
      </c>
      <c r="J1235" s="30"/>
      <c r="K1235" s="38">
        <f t="shared" si="964"/>
        <v>5.6879999999999997</v>
      </c>
      <c r="L1235" s="33">
        <f t="shared" si="965"/>
        <v>0</v>
      </c>
      <c r="N1235" s="81"/>
      <c r="O1235" s="30"/>
      <c r="P1235" s="31"/>
      <c r="Q1235" s="33">
        <f t="shared" si="972"/>
        <v>0</v>
      </c>
      <c r="R1235" s="81"/>
      <c r="S1235" s="30"/>
      <c r="T1235" s="30">
        <f t="shared" si="967"/>
        <v>0</v>
      </c>
      <c r="U1235" s="36">
        <f t="shared" si="968"/>
        <v>0</v>
      </c>
      <c r="V1235" s="30"/>
      <c r="W1235" s="38">
        <f t="shared" si="969"/>
        <v>5.6879999999999997</v>
      </c>
      <c r="X1235" s="33">
        <f t="shared" si="970"/>
        <v>0</v>
      </c>
    </row>
    <row r="1236" spans="1:24" ht="15.75" x14ac:dyDescent="0.25">
      <c r="A1236" s="312"/>
      <c r="B1236" s="220"/>
      <c r="C1236" s="70"/>
      <c r="D1236" s="71"/>
      <c r="E1236" s="33">
        <f t="shared" si="971"/>
        <v>0</v>
      </c>
      <c r="F1236" s="88"/>
      <c r="G1236" s="52"/>
      <c r="H1236" s="30">
        <f t="shared" si="962"/>
        <v>0</v>
      </c>
      <c r="I1236" s="36">
        <f t="shared" si="963"/>
        <v>0</v>
      </c>
      <c r="J1236" s="30"/>
      <c r="K1236" s="38">
        <f t="shared" si="964"/>
        <v>5.6879999999999997</v>
      </c>
      <c r="L1236" s="33">
        <f t="shared" si="965"/>
        <v>0</v>
      </c>
      <c r="N1236" s="69"/>
      <c r="O1236" s="70"/>
      <c r="P1236" s="71"/>
      <c r="Q1236" s="33">
        <f t="shared" si="972"/>
        <v>0</v>
      </c>
      <c r="R1236" s="88"/>
      <c r="S1236" s="52"/>
      <c r="T1236" s="30">
        <f t="shared" si="967"/>
        <v>0</v>
      </c>
      <c r="U1236" s="36">
        <f t="shared" si="968"/>
        <v>0</v>
      </c>
      <c r="V1236" s="30"/>
      <c r="W1236" s="38">
        <f t="shared" si="969"/>
        <v>5.6879999999999997</v>
      </c>
      <c r="X1236" s="33">
        <f t="shared" si="970"/>
        <v>0</v>
      </c>
    </row>
    <row r="1237" spans="1:24" ht="15.75" x14ac:dyDescent="0.25">
      <c r="A1237" s="312"/>
      <c r="B1237" s="222"/>
      <c r="C1237" s="30"/>
      <c r="D1237" s="31"/>
      <c r="E1237" s="33">
        <f t="shared" si="971"/>
        <v>0</v>
      </c>
      <c r="F1237" s="90"/>
      <c r="G1237" s="30"/>
      <c r="H1237" s="30">
        <f t="shared" si="962"/>
        <v>0</v>
      </c>
      <c r="I1237" s="36">
        <f t="shared" si="963"/>
        <v>0</v>
      </c>
      <c r="J1237" s="30"/>
      <c r="K1237" s="38">
        <f t="shared" si="964"/>
        <v>5.6879999999999997</v>
      </c>
      <c r="L1237" s="33">
        <f t="shared" si="965"/>
        <v>0</v>
      </c>
      <c r="N1237" s="81"/>
      <c r="O1237" s="30"/>
      <c r="P1237" s="31"/>
      <c r="Q1237" s="33">
        <f t="shared" si="972"/>
        <v>0</v>
      </c>
      <c r="R1237" s="90"/>
      <c r="S1237" s="30"/>
      <c r="T1237" s="30">
        <f t="shared" si="967"/>
        <v>0</v>
      </c>
      <c r="U1237" s="36">
        <f t="shared" si="968"/>
        <v>0</v>
      </c>
      <c r="V1237" s="30"/>
      <c r="W1237" s="38">
        <f t="shared" si="969"/>
        <v>5.6879999999999997</v>
      </c>
      <c r="X1237" s="33">
        <f t="shared" si="970"/>
        <v>0</v>
      </c>
    </row>
    <row r="1238" spans="1:24" ht="15.75" x14ac:dyDescent="0.25">
      <c r="A1238" s="312"/>
      <c r="B1238" s="220"/>
      <c r="C1238" s="70"/>
      <c r="D1238" s="71"/>
      <c r="E1238" s="95">
        <f t="shared" si="971"/>
        <v>0</v>
      </c>
      <c r="F1238" s="69"/>
      <c r="G1238" s="70"/>
      <c r="H1238" s="30">
        <f t="shared" si="962"/>
        <v>0</v>
      </c>
      <c r="I1238" s="36">
        <f t="shared" si="963"/>
        <v>0</v>
      </c>
      <c r="J1238" s="30"/>
      <c r="K1238" s="38">
        <f t="shared" si="964"/>
        <v>5.6879999999999997</v>
      </c>
      <c r="L1238" s="33">
        <f t="shared" si="965"/>
        <v>0</v>
      </c>
      <c r="N1238" s="69"/>
      <c r="O1238" s="70"/>
      <c r="P1238" s="71"/>
      <c r="Q1238" s="95">
        <f t="shared" si="972"/>
        <v>0</v>
      </c>
      <c r="R1238" s="69"/>
      <c r="S1238" s="70"/>
      <c r="T1238" s="30">
        <f t="shared" si="967"/>
        <v>0</v>
      </c>
      <c r="U1238" s="36">
        <f t="shared" si="968"/>
        <v>0</v>
      </c>
      <c r="V1238" s="30"/>
      <c r="W1238" s="38">
        <f t="shared" si="969"/>
        <v>5.6879999999999997</v>
      </c>
      <c r="X1238" s="33">
        <f t="shared" si="970"/>
        <v>0</v>
      </c>
    </row>
    <row r="1239" spans="1:24" x14ac:dyDescent="0.25">
      <c r="A1239" s="312"/>
      <c r="B1239" s="214" t="s">
        <v>96</v>
      </c>
      <c r="C1239" s="22"/>
      <c r="D1239" s="22"/>
      <c r="E1239" s="23"/>
      <c r="F1239" s="24"/>
      <c r="G1239" s="22"/>
      <c r="H1239" s="22"/>
      <c r="I1239" s="22"/>
      <c r="J1239" s="22"/>
      <c r="K1239" s="22"/>
      <c r="L1239" s="23"/>
      <c r="N1239" s="194" t="s">
        <v>96</v>
      </c>
      <c r="O1239" s="25"/>
      <c r="P1239" s="25"/>
      <c r="Q1239" s="26"/>
      <c r="R1239" s="27"/>
      <c r="S1239" s="25"/>
      <c r="T1239" s="25"/>
      <c r="U1239" s="25"/>
      <c r="V1239" s="25"/>
      <c r="W1239" s="25"/>
      <c r="X1239" s="26"/>
    </row>
    <row r="1240" spans="1:24" ht="15.75" x14ac:dyDescent="0.25">
      <c r="A1240" s="312"/>
      <c r="B1240" s="224" t="s">
        <v>92</v>
      </c>
      <c r="C1240" s="99"/>
      <c r="D1240" s="100"/>
      <c r="E1240" s="101">
        <f t="shared" ref="E1240:E1254" si="973">D1240*C1240</f>
        <v>0</v>
      </c>
      <c r="F1240" s="98"/>
      <c r="G1240" s="99"/>
      <c r="H1240" s="30">
        <f t="shared" ref="H1240:H1254" si="974">$AB$7</f>
        <v>0</v>
      </c>
      <c r="I1240" s="36">
        <f t="shared" ref="I1240:I1254" si="975">H1240*G1240</f>
        <v>0</v>
      </c>
      <c r="J1240" s="30"/>
      <c r="K1240" s="38">
        <f t="shared" ref="K1240:K1254" si="976">$AB$8</f>
        <v>5.6879999999999997</v>
      </c>
      <c r="L1240" s="33">
        <f t="shared" ref="L1240:L1254" si="977">J1240*K1240</f>
        <v>0</v>
      </c>
      <c r="N1240" s="224" t="s">
        <v>92</v>
      </c>
      <c r="O1240" s="99"/>
      <c r="P1240" s="100"/>
      <c r="Q1240" s="101">
        <f t="shared" ref="Q1240:Q1254" si="978">P1240*O1240</f>
        <v>0</v>
      </c>
      <c r="R1240" s="224" t="s">
        <v>92</v>
      </c>
      <c r="S1240" s="99"/>
      <c r="T1240" s="30">
        <f t="shared" ref="T1240:T1254" si="979">$AB$7</f>
        <v>0</v>
      </c>
      <c r="U1240" s="36">
        <f t="shared" ref="U1240:U1254" si="980">T1240*S1240</f>
        <v>0</v>
      </c>
      <c r="V1240" s="30"/>
      <c r="W1240" s="38">
        <f t="shared" ref="W1240:W1254" si="981">$AB$8</f>
        <v>5.6879999999999997</v>
      </c>
      <c r="X1240" s="33">
        <f t="shared" ref="X1240:X1254" si="982">V1240*W1240</f>
        <v>0</v>
      </c>
    </row>
    <row r="1241" spans="1:24" ht="15.75" x14ac:dyDescent="0.25">
      <c r="A1241" s="312"/>
      <c r="B1241" s="260" t="s">
        <v>164</v>
      </c>
      <c r="C1241" s="30"/>
      <c r="D1241" s="31"/>
      <c r="E1241" s="33">
        <f t="shared" si="973"/>
        <v>0</v>
      </c>
      <c r="F1241" s="79"/>
      <c r="G1241" s="30"/>
      <c r="H1241" s="30">
        <f t="shared" si="974"/>
        <v>0</v>
      </c>
      <c r="I1241" s="36">
        <f t="shared" si="975"/>
        <v>0</v>
      </c>
      <c r="J1241" s="30"/>
      <c r="K1241" s="38">
        <f t="shared" si="976"/>
        <v>5.6879999999999997</v>
      </c>
      <c r="L1241" s="33">
        <f t="shared" si="977"/>
        <v>0</v>
      </c>
      <c r="N1241" s="228" t="s">
        <v>93</v>
      </c>
      <c r="O1241" s="30"/>
      <c r="P1241" s="31"/>
      <c r="Q1241" s="33">
        <f t="shared" si="978"/>
        <v>0</v>
      </c>
      <c r="R1241" s="228" t="s">
        <v>93</v>
      </c>
      <c r="S1241" s="30"/>
      <c r="T1241" s="30">
        <f t="shared" si="979"/>
        <v>0</v>
      </c>
      <c r="U1241" s="36">
        <f t="shared" si="980"/>
        <v>0</v>
      </c>
      <c r="V1241" s="30"/>
      <c r="W1241" s="38">
        <f t="shared" si="981"/>
        <v>5.6879999999999997</v>
      </c>
      <c r="X1241" s="33">
        <f t="shared" si="982"/>
        <v>0</v>
      </c>
    </row>
    <row r="1242" spans="1:24" ht="15.75" x14ac:dyDescent="0.25">
      <c r="A1242" s="312"/>
      <c r="B1242" s="259" t="s">
        <v>165</v>
      </c>
      <c r="C1242" s="70"/>
      <c r="D1242" s="71"/>
      <c r="E1242" s="33">
        <f t="shared" si="973"/>
        <v>0</v>
      </c>
      <c r="F1242" s="69"/>
      <c r="G1242" s="70"/>
      <c r="H1242" s="30">
        <f t="shared" si="974"/>
        <v>0</v>
      </c>
      <c r="I1242" s="36">
        <f t="shared" si="975"/>
        <v>0</v>
      </c>
      <c r="J1242" s="30"/>
      <c r="K1242" s="38">
        <f t="shared" si="976"/>
        <v>5.6879999999999997</v>
      </c>
      <c r="L1242" s="33">
        <f t="shared" si="977"/>
        <v>0</v>
      </c>
      <c r="N1242" s="220"/>
      <c r="O1242" s="70"/>
      <c r="P1242" s="71"/>
      <c r="Q1242" s="33">
        <f t="shared" si="978"/>
        <v>0</v>
      </c>
      <c r="R1242" s="220"/>
      <c r="S1242" s="70"/>
      <c r="T1242" s="30">
        <f t="shared" si="979"/>
        <v>0</v>
      </c>
      <c r="U1242" s="36">
        <f t="shared" si="980"/>
        <v>0</v>
      </c>
      <c r="V1242" s="30"/>
      <c r="W1242" s="38">
        <f t="shared" si="981"/>
        <v>5.6879999999999997</v>
      </c>
      <c r="X1242" s="33">
        <f t="shared" si="982"/>
        <v>0</v>
      </c>
    </row>
    <row r="1243" spans="1:24" ht="15.75" x14ac:dyDescent="0.25">
      <c r="A1243" s="312"/>
      <c r="B1243" s="228" t="s">
        <v>94</v>
      </c>
      <c r="C1243" s="30"/>
      <c r="D1243" s="31"/>
      <c r="E1243" s="33">
        <f t="shared" si="973"/>
        <v>0</v>
      </c>
      <c r="F1243" s="79"/>
      <c r="G1243" s="30"/>
      <c r="H1243" s="30">
        <f t="shared" si="974"/>
        <v>0</v>
      </c>
      <c r="I1243" s="36">
        <f t="shared" si="975"/>
        <v>0</v>
      </c>
      <c r="J1243" s="30"/>
      <c r="K1243" s="38">
        <f t="shared" si="976"/>
        <v>5.6879999999999997</v>
      </c>
      <c r="L1243" s="33">
        <f t="shared" si="977"/>
        <v>0</v>
      </c>
      <c r="N1243" s="228" t="s">
        <v>94</v>
      </c>
      <c r="O1243" s="30"/>
      <c r="P1243" s="31"/>
      <c r="Q1243" s="33">
        <f t="shared" si="978"/>
        <v>0</v>
      </c>
      <c r="R1243" s="228" t="s">
        <v>94</v>
      </c>
      <c r="S1243" s="30"/>
      <c r="T1243" s="30">
        <f t="shared" si="979"/>
        <v>0</v>
      </c>
      <c r="U1243" s="36">
        <f t="shared" si="980"/>
        <v>0</v>
      </c>
      <c r="V1243" s="30"/>
      <c r="W1243" s="38">
        <f t="shared" si="981"/>
        <v>5.6879999999999997</v>
      </c>
      <c r="X1243" s="33">
        <f t="shared" si="982"/>
        <v>0</v>
      </c>
    </row>
    <row r="1244" spans="1:24" ht="15.75" x14ac:dyDescent="0.25">
      <c r="A1244" s="312"/>
      <c r="B1244" s="229"/>
      <c r="C1244" s="52"/>
      <c r="D1244" s="53"/>
      <c r="E1244" s="33">
        <f t="shared" si="973"/>
        <v>0</v>
      </c>
      <c r="F1244" s="102"/>
      <c r="G1244" s="52"/>
      <c r="H1244" s="30">
        <f t="shared" si="974"/>
        <v>0</v>
      </c>
      <c r="I1244" s="36">
        <f t="shared" si="975"/>
        <v>0</v>
      </c>
      <c r="J1244" s="30"/>
      <c r="K1244" s="38">
        <f t="shared" si="976"/>
        <v>5.6879999999999997</v>
      </c>
      <c r="L1244" s="33">
        <f t="shared" si="977"/>
        <v>0</v>
      </c>
      <c r="N1244" s="102"/>
      <c r="O1244" s="52"/>
      <c r="P1244" s="53"/>
      <c r="Q1244" s="33">
        <f t="shared" si="978"/>
        <v>0</v>
      </c>
      <c r="R1244" s="102"/>
      <c r="S1244" s="52"/>
      <c r="T1244" s="30">
        <f t="shared" si="979"/>
        <v>0</v>
      </c>
      <c r="U1244" s="36">
        <f t="shared" si="980"/>
        <v>0</v>
      </c>
      <c r="V1244" s="30"/>
      <c r="W1244" s="38">
        <f t="shared" si="981"/>
        <v>5.6879999999999997</v>
      </c>
      <c r="X1244" s="33">
        <f t="shared" si="982"/>
        <v>0</v>
      </c>
    </row>
    <row r="1245" spans="1:24" ht="15.75" x14ac:dyDescent="0.25">
      <c r="A1245" s="312"/>
      <c r="B1245" s="230"/>
      <c r="C1245" s="104"/>
      <c r="D1245" s="105"/>
      <c r="E1245" s="33">
        <f t="shared" si="973"/>
        <v>0</v>
      </c>
      <c r="F1245" s="103"/>
      <c r="G1245" s="104"/>
      <c r="H1245" s="30">
        <f t="shared" si="974"/>
        <v>0</v>
      </c>
      <c r="I1245" s="36">
        <f t="shared" si="975"/>
        <v>0</v>
      </c>
      <c r="J1245" s="30"/>
      <c r="K1245" s="38">
        <f t="shared" si="976"/>
        <v>5.6879999999999997</v>
      </c>
      <c r="L1245" s="33">
        <f t="shared" si="977"/>
        <v>0</v>
      </c>
      <c r="N1245" s="103"/>
      <c r="O1245" s="104"/>
      <c r="P1245" s="105"/>
      <c r="Q1245" s="33">
        <f t="shared" si="978"/>
        <v>0</v>
      </c>
      <c r="R1245" s="103"/>
      <c r="S1245" s="104"/>
      <c r="T1245" s="30">
        <f t="shared" si="979"/>
        <v>0</v>
      </c>
      <c r="U1245" s="36">
        <f t="shared" si="980"/>
        <v>0</v>
      </c>
      <c r="V1245" s="30"/>
      <c r="W1245" s="38">
        <f t="shared" si="981"/>
        <v>5.6879999999999997</v>
      </c>
      <c r="X1245" s="33">
        <f t="shared" si="982"/>
        <v>0</v>
      </c>
    </row>
    <row r="1246" spans="1:24" ht="15.75" x14ac:dyDescent="0.25">
      <c r="A1246" s="312"/>
      <c r="B1246" s="220"/>
      <c r="C1246" s="70"/>
      <c r="D1246" s="71"/>
      <c r="E1246" s="33">
        <f t="shared" si="973"/>
        <v>0</v>
      </c>
      <c r="F1246" s="69"/>
      <c r="G1246" s="70"/>
      <c r="H1246" s="30">
        <f t="shared" si="974"/>
        <v>0</v>
      </c>
      <c r="I1246" s="36">
        <f t="shared" si="975"/>
        <v>0</v>
      </c>
      <c r="J1246" s="30"/>
      <c r="K1246" s="38">
        <f t="shared" si="976"/>
        <v>5.6879999999999997</v>
      </c>
      <c r="L1246" s="33">
        <f t="shared" si="977"/>
        <v>0</v>
      </c>
      <c r="N1246" s="69"/>
      <c r="O1246" s="70"/>
      <c r="P1246" s="71"/>
      <c r="Q1246" s="33">
        <f t="shared" si="978"/>
        <v>0</v>
      </c>
      <c r="R1246" s="69"/>
      <c r="S1246" s="70"/>
      <c r="T1246" s="30">
        <f t="shared" si="979"/>
        <v>0</v>
      </c>
      <c r="U1246" s="36">
        <f t="shared" si="980"/>
        <v>0</v>
      </c>
      <c r="V1246" s="30"/>
      <c r="W1246" s="38">
        <f t="shared" si="981"/>
        <v>5.6879999999999997</v>
      </c>
      <c r="X1246" s="33">
        <f t="shared" si="982"/>
        <v>0</v>
      </c>
    </row>
    <row r="1247" spans="1:24" ht="15.75" x14ac:dyDescent="0.25">
      <c r="A1247" s="312"/>
      <c r="B1247" s="230"/>
      <c r="C1247" s="104"/>
      <c r="D1247" s="105"/>
      <c r="E1247" s="33">
        <f t="shared" si="973"/>
        <v>0</v>
      </c>
      <c r="F1247" s="103"/>
      <c r="G1247" s="104"/>
      <c r="H1247" s="30">
        <f t="shared" si="974"/>
        <v>0</v>
      </c>
      <c r="I1247" s="36">
        <f t="shared" si="975"/>
        <v>0</v>
      </c>
      <c r="J1247" s="30"/>
      <c r="K1247" s="38">
        <f t="shared" si="976"/>
        <v>5.6879999999999997</v>
      </c>
      <c r="L1247" s="33">
        <f t="shared" si="977"/>
        <v>0</v>
      </c>
      <c r="N1247" s="103"/>
      <c r="O1247" s="104"/>
      <c r="P1247" s="105"/>
      <c r="Q1247" s="33">
        <f t="shared" si="978"/>
        <v>0</v>
      </c>
      <c r="R1247" s="103"/>
      <c r="S1247" s="104"/>
      <c r="T1247" s="30">
        <f t="shared" si="979"/>
        <v>0</v>
      </c>
      <c r="U1247" s="36">
        <f t="shared" si="980"/>
        <v>0</v>
      </c>
      <c r="V1247" s="30"/>
      <c r="W1247" s="38">
        <f t="shared" si="981"/>
        <v>5.6879999999999997</v>
      </c>
      <c r="X1247" s="33">
        <f t="shared" si="982"/>
        <v>0</v>
      </c>
    </row>
    <row r="1248" spans="1:24" ht="15.75" x14ac:dyDescent="0.25">
      <c r="A1248" s="312"/>
      <c r="B1248" s="220"/>
      <c r="C1248" s="70"/>
      <c r="D1248" s="71"/>
      <c r="E1248" s="33">
        <f t="shared" si="973"/>
        <v>0</v>
      </c>
      <c r="F1248" s="69"/>
      <c r="G1248" s="70"/>
      <c r="H1248" s="30">
        <f t="shared" si="974"/>
        <v>0</v>
      </c>
      <c r="I1248" s="36">
        <f t="shared" si="975"/>
        <v>0</v>
      </c>
      <c r="J1248" s="30"/>
      <c r="K1248" s="38">
        <f t="shared" si="976"/>
        <v>5.6879999999999997</v>
      </c>
      <c r="L1248" s="33">
        <f t="shared" si="977"/>
        <v>0</v>
      </c>
      <c r="N1248" s="69"/>
      <c r="O1248" s="70"/>
      <c r="P1248" s="71"/>
      <c r="Q1248" s="33">
        <f t="shared" si="978"/>
        <v>0</v>
      </c>
      <c r="R1248" s="69"/>
      <c r="S1248" s="70"/>
      <c r="T1248" s="30">
        <f t="shared" si="979"/>
        <v>0</v>
      </c>
      <c r="U1248" s="36">
        <f t="shared" si="980"/>
        <v>0</v>
      </c>
      <c r="V1248" s="30"/>
      <c r="W1248" s="38">
        <f t="shared" si="981"/>
        <v>5.6879999999999997</v>
      </c>
      <c r="X1248" s="33">
        <f t="shared" si="982"/>
        <v>0</v>
      </c>
    </row>
    <row r="1249" spans="1:24" ht="15.75" x14ac:dyDescent="0.25">
      <c r="A1249" s="312"/>
      <c r="B1249" s="230"/>
      <c r="C1249" s="104"/>
      <c r="D1249" s="105"/>
      <c r="E1249" s="33">
        <f t="shared" si="973"/>
        <v>0</v>
      </c>
      <c r="F1249" s="103"/>
      <c r="G1249" s="104"/>
      <c r="H1249" s="30">
        <f t="shared" si="974"/>
        <v>0</v>
      </c>
      <c r="I1249" s="36">
        <f t="shared" si="975"/>
        <v>0</v>
      </c>
      <c r="J1249" s="30"/>
      <c r="K1249" s="38">
        <f t="shared" si="976"/>
        <v>5.6879999999999997</v>
      </c>
      <c r="L1249" s="33">
        <f t="shared" si="977"/>
        <v>0</v>
      </c>
      <c r="N1249" s="103"/>
      <c r="O1249" s="104"/>
      <c r="P1249" s="105"/>
      <c r="Q1249" s="33">
        <f t="shared" si="978"/>
        <v>0</v>
      </c>
      <c r="R1249" s="103"/>
      <c r="S1249" s="104"/>
      <c r="T1249" s="30">
        <f t="shared" si="979"/>
        <v>0</v>
      </c>
      <c r="U1249" s="36">
        <f t="shared" si="980"/>
        <v>0</v>
      </c>
      <c r="V1249" s="30"/>
      <c r="W1249" s="38">
        <f t="shared" si="981"/>
        <v>5.6879999999999997</v>
      </c>
      <c r="X1249" s="33">
        <f t="shared" si="982"/>
        <v>0</v>
      </c>
    </row>
    <row r="1250" spans="1:24" ht="15.75" x14ac:dyDescent="0.25">
      <c r="A1250" s="312"/>
      <c r="B1250" s="220"/>
      <c r="C1250" s="70"/>
      <c r="D1250" s="71"/>
      <c r="E1250" s="33">
        <f t="shared" si="973"/>
        <v>0</v>
      </c>
      <c r="F1250" s="69"/>
      <c r="G1250" s="70"/>
      <c r="H1250" s="30">
        <f t="shared" si="974"/>
        <v>0</v>
      </c>
      <c r="I1250" s="36">
        <f t="shared" si="975"/>
        <v>0</v>
      </c>
      <c r="J1250" s="30"/>
      <c r="K1250" s="38">
        <f t="shared" si="976"/>
        <v>5.6879999999999997</v>
      </c>
      <c r="L1250" s="33">
        <f t="shared" si="977"/>
        <v>0</v>
      </c>
      <c r="N1250" s="69"/>
      <c r="O1250" s="70"/>
      <c r="P1250" s="71"/>
      <c r="Q1250" s="33">
        <f t="shared" si="978"/>
        <v>0</v>
      </c>
      <c r="R1250" s="69"/>
      <c r="S1250" s="70"/>
      <c r="T1250" s="30">
        <f t="shared" si="979"/>
        <v>0</v>
      </c>
      <c r="U1250" s="36">
        <f t="shared" si="980"/>
        <v>0</v>
      </c>
      <c r="V1250" s="30"/>
      <c r="W1250" s="38">
        <f t="shared" si="981"/>
        <v>5.6879999999999997</v>
      </c>
      <c r="X1250" s="33">
        <f t="shared" si="982"/>
        <v>0</v>
      </c>
    </row>
    <row r="1251" spans="1:24" ht="15.75" x14ac:dyDescent="0.25">
      <c r="A1251" s="312"/>
      <c r="B1251" s="230"/>
      <c r="C1251" s="104"/>
      <c r="D1251" s="105"/>
      <c r="E1251" s="33">
        <f t="shared" si="973"/>
        <v>0</v>
      </c>
      <c r="F1251" s="103"/>
      <c r="G1251" s="104"/>
      <c r="H1251" s="30">
        <f t="shared" si="974"/>
        <v>0</v>
      </c>
      <c r="I1251" s="36">
        <f t="shared" si="975"/>
        <v>0</v>
      </c>
      <c r="J1251" s="30"/>
      <c r="K1251" s="38">
        <f t="shared" si="976"/>
        <v>5.6879999999999997</v>
      </c>
      <c r="L1251" s="33">
        <f t="shared" si="977"/>
        <v>0</v>
      </c>
      <c r="N1251" s="103"/>
      <c r="O1251" s="104"/>
      <c r="P1251" s="105"/>
      <c r="Q1251" s="33">
        <f t="shared" si="978"/>
        <v>0</v>
      </c>
      <c r="R1251" s="103"/>
      <c r="S1251" s="104"/>
      <c r="T1251" s="30">
        <f t="shared" si="979"/>
        <v>0</v>
      </c>
      <c r="U1251" s="36">
        <f t="shared" si="980"/>
        <v>0</v>
      </c>
      <c r="V1251" s="30"/>
      <c r="W1251" s="38">
        <f t="shared" si="981"/>
        <v>5.6879999999999997</v>
      </c>
      <c r="X1251" s="33">
        <f t="shared" si="982"/>
        <v>0</v>
      </c>
    </row>
    <row r="1252" spans="1:24" ht="15.75" x14ac:dyDescent="0.25">
      <c r="A1252" s="312"/>
      <c r="B1252" s="220"/>
      <c r="C1252" s="70"/>
      <c r="D1252" s="71"/>
      <c r="E1252" s="33">
        <f t="shared" si="973"/>
        <v>0</v>
      </c>
      <c r="F1252" s="69"/>
      <c r="G1252" s="70"/>
      <c r="H1252" s="30">
        <f t="shared" si="974"/>
        <v>0</v>
      </c>
      <c r="I1252" s="36">
        <f t="shared" si="975"/>
        <v>0</v>
      </c>
      <c r="J1252" s="30"/>
      <c r="K1252" s="38">
        <f t="shared" si="976"/>
        <v>5.6879999999999997</v>
      </c>
      <c r="L1252" s="33">
        <f t="shared" si="977"/>
        <v>0</v>
      </c>
      <c r="N1252" s="69"/>
      <c r="O1252" s="70"/>
      <c r="P1252" s="71"/>
      <c r="Q1252" s="33">
        <f t="shared" si="978"/>
        <v>0</v>
      </c>
      <c r="R1252" s="69"/>
      <c r="S1252" s="70"/>
      <c r="T1252" s="30">
        <f t="shared" si="979"/>
        <v>0</v>
      </c>
      <c r="U1252" s="36">
        <f t="shared" si="980"/>
        <v>0</v>
      </c>
      <c r="V1252" s="30"/>
      <c r="W1252" s="38">
        <f t="shared" si="981"/>
        <v>5.6879999999999997</v>
      </c>
      <c r="X1252" s="33">
        <f t="shared" si="982"/>
        <v>0</v>
      </c>
    </row>
    <row r="1253" spans="1:24" ht="15.75" x14ac:dyDescent="0.25">
      <c r="A1253" s="312"/>
      <c r="B1253" s="230"/>
      <c r="C1253" s="104"/>
      <c r="D1253" s="105"/>
      <c r="E1253" s="33">
        <f t="shared" si="973"/>
        <v>0</v>
      </c>
      <c r="F1253" s="103"/>
      <c r="G1253" s="104"/>
      <c r="H1253" s="30">
        <f t="shared" si="974"/>
        <v>0</v>
      </c>
      <c r="I1253" s="36">
        <f t="shared" si="975"/>
        <v>0</v>
      </c>
      <c r="J1253" s="30"/>
      <c r="K1253" s="38">
        <f t="shared" si="976"/>
        <v>5.6879999999999997</v>
      </c>
      <c r="L1253" s="33">
        <f t="shared" si="977"/>
        <v>0</v>
      </c>
      <c r="N1253" s="103"/>
      <c r="O1253" s="104"/>
      <c r="P1253" s="105"/>
      <c r="Q1253" s="33">
        <f t="shared" si="978"/>
        <v>0</v>
      </c>
      <c r="R1253" s="103"/>
      <c r="S1253" s="104"/>
      <c r="T1253" s="30">
        <f t="shared" si="979"/>
        <v>0</v>
      </c>
      <c r="U1253" s="36">
        <f t="shared" si="980"/>
        <v>0</v>
      </c>
      <c r="V1253" s="30"/>
      <c r="W1253" s="38">
        <f t="shared" si="981"/>
        <v>5.6879999999999997</v>
      </c>
      <c r="X1253" s="33">
        <f t="shared" si="982"/>
        <v>0</v>
      </c>
    </row>
    <row r="1254" spans="1:24" ht="15.75" x14ac:dyDescent="0.25">
      <c r="A1254" s="312"/>
      <c r="B1254" s="220"/>
      <c r="C1254" s="70"/>
      <c r="D1254" s="71"/>
      <c r="E1254" s="95">
        <f t="shared" si="973"/>
        <v>0</v>
      </c>
      <c r="F1254" s="69"/>
      <c r="G1254" s="70"/>
      <c r="H1254" s="30">
        <f t="shared" si="974"/>
        <v>0</v>
      </c>
      <c r="I1254" s="36">
        <f t="shared" si="975"/>
        <v>0</v>
      </c>
      <c r="J1254" s="30"/>
      <c r="K1254" s="38">
        <f t="shared" si="976"/>
        <v>5.6879999999999997</v>
      </c>
      <c r="L1254" s="33">
        <f t="shared" si="977"/>
        <v>0</v>
      </c>
      <c r="N1254" s="69"/>
      <c r="O1254" s="70"/>
      <c r="P1254" s="71"/>
      <c r="Q1254" s="95">
        <f t="shared" si="978"/>
        <v>0</v>
      </c>
      <c r="R1254" s="69"/>
      <c r="S1254" s="70"/>
      <c r="T1254" s="30">
        <f t="shared" si="979"/>
        <v>0</v>
      </c>
      <c r="U1254" s="36">
        <f t="shared" si="980"/>
        <v>0</v>
      </c>
      <c r="V1254" s="30"/>
      <c r="W1254" s="38">
        <f t="shared" si="981"/>
        <v>5.6879999999999997</v>
      </c>
      <c r="X1254" s="33">
        <f t="shared" si="982"/>
        <v>0</v>
      </c>
    </row>
    <row r="1255" spans="1:24" x14ac:dyDescent="0.25">
      <c r="A1255" s="312"/>
      <c r="B1255" s="214" t="s">
        <v>97</v>
      </c>
      <c r="C1255" s="22"/>
      <c r="D1255" s="22"/>
      <c r="E1255" s="23"/>
      <c r="F1255" s="24"/>
      <c r="G1255" s="22"/>
      <c r="H1255" s="22"/>
      <c r="I1255" s="22"/>
      <c r="J1255" s="22"/>
      <c r="K1255" s="22"/>
      <c r="L1255" s="23"/>
      <c r="N1255" s="194" t="s">
        <v>97</v>
      </c>
      <c r="O1255" s="25"/>
      <c r="P1255" s="25"/>
      <c r="Q1255" s="26"/>
      <c r="R1255" s="27"/>
      <c r="S1255" s="25"/>
      <c r="T1255" s="25"/>
      <c r="U1255" s="25"/>
      <c r="V1255" s="25"/>
      <c r="W1255" s="25"/>
      <c r="X1255" s="26"/>
    </row>
    <row r="1256" spans="1:24" ht="15.75" x14ac:dyDescent="0.25">
      <c r="A1256" s="312"/>
      <c r="B1256" s="267" t="s">
        <v>178</v>
      </c>
      <c r="C1256" s="107">
        <f>Production_Revenue!K67</f>
        <v>440</v>
      </c>
      <c r="D1256" s="108">
        <v>0.01</v>
      </c>
      <c r="E1256" s="101">
        <f t="shared" ref="E1256:E1258" si="983">D1256*C1256</f>
        <v>4.4000000000000004</v>
      </c>
      <c r="F1256" s="109" t="s">
        <v>51</v>
      </c>
      <c r="G1256" s="107"/>
      <c r="H1256" s="30">
        <f t="shared" ref="H1256:H1258" si="984">$AB$7</f>
        <v>0</v>
      </c>
      <c r="I1256" s="36">
        <f t="shared" ref="I1256:I1258" si="985">H1256*G1256</f>
        <v>0</v>
      </c>
      <c r="J1256" s="30"/>
      <c r="K1256" s="38">
        <f t="shared" ref="K1256:K1258" si="986">$AB$8</f>
        <v>5.6879999999999997</v>
      </c>
      <c r="L1256" s="33">
        <f t="shared" ref="L1256:L1258" si="987">J1256*K1256</f>
        <v>0</v>
      </c>
      <c r="N1256" s="267" t="s">
        <v>178</v>
      </c>
      <c r="O1256" s="107">
        <f>Production_Revenue!K68</f>
        <v>440</v>
      </c>
      <c r="P1256" s="108">
        <v>0.01</v>
      </c>
      <c r="Q1256" s="101">
        <f t="shared" ref="Q1256:Q1258" si="988">P1256*O1256</f>
        <v>4.4000000000000004</v>
      </c>
      <c r="R1256" s="231" t="s">
        <v>98</v>
      </c>
      <c r="S1256" s="107"/>
      <c r="T1256" s="30">
        <f t="shared" ref="T1256:T1258" si="989">$AB$7</f>
        <v>0</v>
      </c>
      <c r="U1256" s="36">
        <f t="shared" ref="U1256:U1258" si="990">T1256*S1256</f>
        <v>0</v>
      </c>
      <c r="V1256" s="30"/>
      <c r="W1256" s="38">
        <f t="shared" ref="W1256:W1258" si="991">$AB$8</f>
        <v>5.6879999999999997</v>
      </c>
      <c r="X1256" s="33">
        <f t="shared" ref="X1256:X1258" si="992">V1256*W1256</f>
        <v>0</v>
      </c>
    </row>
    <row r="1257" spans="1:24" ht="15.75" x14ac:dyDescent="0.25">
      <c r="A1257" s="312"/>
      <c r="B1257" s="232" t="s">
        <v>99</v>
      </c>
      <c r="C1257" s="70"/>
      <c r="D1257" s="71"/>
      <c r="E1257" s="33">
        <f t="shared" si="983"/>
        <v>0</v>
      </c>
      <c r="F1257" s="69"/>
      <c r="G1257" s="70"/>
      <c r="H1257" s="30">
        <f t="shared" si="984"/>
        <v>0</v>
      </c>
      <c r="I1257" s="36">
        <f t="shared" si="985"/>
        <v>0</v>
      </c>
      <c r="J1257" s="30"/>
      <c r="K1257" s="38">
        <f t="shared" si="986"/>
        <v>5.6879999999999997</v>
      </c>
      <c r="L1257" s="33">
        <f t="shared" si="987"/>
        <v>0</v>
      </c>
      <c r="N1257" s="232" t="s">
        <v>99</v>
      </c>
      <c r="O1257" s="70"/>
      <c r="P1257" s="71"/>
      <c r="Q1257" s="33">
        <f t="shared" si="988"/>
        <v>0</v>
      </c>
      <c r="R1257" s="232" t="s">
        <v>99</v>
      </c>
      <c r="S1257" s="70"/>
      <c r="T1257" s="30">
        <f t="shared" si="989"/>
        <v>0</v>
      </c>
      <c r="U1257" s="36">
        <f t="shared" si="990"/>
        <v>0</v>
      </c>
      <c r="V1257" s="30"/>
      <c r="W1257" s="38">
        <f t="shared" si="991"/>
        <v>5.6879999999999997</v>
      </c>
      <c r="X1257" s="33">
        <f t="shared" si="992"/>
        <v>0</v>
      </c>
    </row>
    <row r="1258" spans="1:24" ht="30" x14ac:dyDescent="0.25">
      <c r="A1258" s="312"/>
      <c r="B1258" s="233" t="s">
        <v>100</v>
      </c>
      <c r="C1258" s="104"/>
      <c r="D1258" s="105"/>
      <c r="E1258" s="33">
        <f t="shared" si="983"/>
        <v>0</v>
      </c>
      <c r="F1258" s="110" t="s">
        <v>52</v>
      </c>
      <c r="G1258" s="52"/>
      <c r="H1258" s="30">
        <f t="shared" si="984"/>
        <v>0</v>
      </c>
      <c r="I1258" s="36">
        <f t="shared" si="985"/>
        <v>0</v>
      </c>
      <c r="J1258" s="30"/>
      <c r="K1258" s="38">
        <f t="shared" si="986"/>
        <v>5.6879999999999997</v>
      </c>
      <c r="L1258" s="33">
        <f t="shared" si="987"/>
        <v>0</v>
      </c>
      <c r="N1258" s="233" t="s">
        <v>100</v>
      </c>
      <c r="O1258" s="104"/>
      <c r="P1258" s="105"/>
      <c r="Q1258" s="33">
        <f t="shared" si="988"/>
        <v>0</v>
      </c>
      <c r="R1258" s="233" t="s">
        <v>100</v>
      </c>
      <c r="S1258" s="52"/>
      <c r="T1258" s="30">
        <f t="shared" si="989"/>
        <v>0</v>
      </c>
      <c r="U1258" s="36">
        <f t="shared" si="990"/>
        <v>0</v>
      </c>
      <c r="V1258" s="30"/>
      <c r="W1258" s="38">
        <f t="shared" si="991"/>
        <v>5.6879999999999997</v>
      </c>
      <c r="X1258" s="33">
        <f t="shared" si="992"/>
        <v>0</v>
      </c>
    </row>
    <row r="1259" spans="1:24" ht="15.75" thickBot="1" x14ac:dyDescent="0.3">
      <c r="A1259" s="312"/>
      <c r="B1259" s="111" t="s">
        <v>41</v>
      </c>
      <c r="C1259" s="112"/>
      <c r="D1259" s="112"/>
      <c r="E1259" s="114">
        <f>SUM(E1223:E1238,E1240:E1254,E1256:E1258)</f>
        <v>4.4000000000000004</v>
      </c>
      <c r="F1259" s="116" t="s">
        <v>41</v>
      </c>
      <c r="G1259" s="112">
        <f>SUM(G1223:G1258)</f>
        <v>0</v>
      </c>
      <c r="H1259" s="112"/>
      <c r="I1259" s="114">
        <f>SUM(I1223:I1238,I1240:I1254,I1256:I1258)</f>
        <v>0</v>
      </c>
      <c r="J1259" s="112">
        <f>SUM(J1223:J1258)</f>
        <v>0</v>
      </c>
      <c r="K1259" s="118"/>
      <c r="L1259" s="114">
        <f>SUM(L1223:L1238,L1240:L1254,L1256:L1258)</f>
        <v>0</v>
      </c>
      <c r="N1259" s="119" t="s">
        <v>41</v>
      </c>
      <c r="O1259" s="120"/>
      <c r="P1259" s="120"/>
      <c r="Q1259" s="121">
        <f>SUM(Q1223:Q1238,Q1240:Q1254,Q1256:Q1258)</f>
        <v>4.4000000000000004</v>
      </c>
      <c r="R1259" s="122" t="s">
        <v>41</v>
      </c>
      <c r="S1259" s="120">
        <f>SUM(S1223:S1258)</f>
        <v>0</v>
      </c>
      <c r="T1259" s="120"/>
      <c r="U1259" s="121">
        <f>SUM(U1223:U1238,U1240:U1254,U1256:U1258)</f>
        <v>0</v>
      </c>
      <c r="V1259" s="120">
        <f>SUM(V1223:V1258)</f>
        <v>0</v>
      </c>
      <c r="W1259" s="123"/>
      <c r="X1259" s="121">
        <f>SUM(X1223:X1238,X1240:X1254,X1256:X1258)</f>
        <v>0</v>
      </c>
    </row>
    <row r="1260" spans="1:24" x14ac:dyDescent="0.25">
      <c r="A1260" s="313"/>
      <c r="B1260" s="125"/>
      <c r="C1260" s="125"/>
      <c r="D1260" s="125"/>
      <c r="E1260" s="125"/>
      <c r="F1260" s="125"/>
      <c r="G1260" s="125"/>
      <c r="H1260" s="125"/>
      <c r="I1260" s="125"/>
      <c r="J1260" s="125"/>
      <c r="K1260" s="125"/>
      <c r="L1260" s="125"/>
      <c r="N1260" s="85"/>
      <c r="O1260" s="85"/>
      <c r="P1260" s="85"/>
      <c r="Q1260" s="85"/>
      <c r="R1260" s="85"/>
      <c r="S1260" s="85"/>
      <c r="T1260" s="85"/>
      <c r="U1260" s="85"/>
      <c r="V1260" s="85"/>
      <c r="W1260" s="85"/>
      <c r="X1260" s="85"/>
    </row>
    <row r="1262" spans="1:24" ht="31.5" x14ac:dyDescent="0.5">
      <c r="A1262" s="11"/>
    </row>
  </sheetData>
  <mergeCells count="278">
    <mergeCell ref="B2:B3"/>
    <mergeCell ref="A2:A42"/>
    <mergeCell ref="R44:R45"/>
    <mergeCell ref="S44:X44"/>
    <mergeCell ref="C2:E2"/>
    <mergeCell ref="B1:L1"/>
    <mergeCell ref="F2:F3"/>
    <mergeCell ref="G44:L44"/>
    <mergeCell ref="F44:F45"/>
    <mergeCell ref="C44:E44"/>
    <mergeCell ref="N2:N3"/>
    <mergeCell ref="N1:X1"/>
    <mergeCell ref="B44:B45"/>
    <mergeCell ref="A44:A84"/>
    <mergeCell ref="N44:N45"/>
    <mergeCell ref="O44:Q44"/>
    <mergeCell ref="AK4:AN4"/>
    <mergeCell ref="AQ4:AT4"/>
    <mergeCell ref="G2:L2"/>
    <mergeCell ref="O2:Q2"/>
    <mergeCell ref="Z7:AA7"/>
    <mergeCell ref="Z8:AA8"/>
    <mergeCell ref="R2:R3"/>
    <mergeCell ref="S2:X2"/>
    <mergeCell ref="Z6:AB6"/>
    <mergeCell ref="AE4:AH4"/>
    <mergeCell ref="A86:A126"/>
    <mergeCell ref="C86:E86"/>
    <mergeCell ref="B86:B87"/>
    <mergeCell ref="C128:E128"/>
    <mergeCell ref="F128:F129"/>
    <mergeCell ref="R128:R129"/>
    <mergeCell ref="B128:B129"/>
    <mergeCell ref="F86:F87"/>
    <mergeCell ref="A128:A168"/>
    <mergeCell ref="G128:L128"/>
    <mergeCell ref="G86:L86"/>
    <mergeCell ref="N86:N87"/>
    <mergeCell ref="O86:Q86"/>
    <mergeCell ref="R86:R87"/>
    <mergeCell ref="A170:A210"/>
    <mergeCell ref="A212:A252"/>
    <mergeCell ref="B212:B213"/>
    <mergeCell ref="B254:B255"/>
    <mergeCell ref="A380:A420"/>
    <mergeCell ref="A296:A336"/>
    <mergeCell ref="B296:B297"/>
    <mergeCell ref="A254:A294"/>
    <mergeCell ref="A338:A378"/>
    <mergeCell ref="B338:B339"/>
    <mergeCell ref="B170:B171"/>
    <mergeCell ref="B380:B381"/>
    <mergeCell ref="B674:B675"/>
    <mergeCell ref="C674:E674"/>
    <mergeCell ref="F674:F675"/>
    <mergeCell ref="A800:A840"/>
    <mergeCell ref="B800:B801"/>
    <mergeCell ref="A842:A882"/>
    <mergeCell ref="A506:A546"/>
    <mergeCell ref="A422:A462"/>
    <mergeCell ref="C758:E758"/>
    <mergeCell ref="B632:B633"/>
    <mergeCell ref="A674:A714"/>
    <mergeCell ref="A632:A672"/>
    <mergeCell ref="A590:A630"/>
    <mergeCell ref="B464:B465"/>
    <mergeCell ref="B422:B423"/>
    <mergeCell ref="A464:A504"/>
    <mergeCell ref="B590:B591"/>
    <mergeCell ref="B506:B507"/>
    <mergeCell ref="A548:A588"/>
    <mergeCell ref="B548:B549"/>
    <mergeCell ref="G632:L632"/>
    <mergeCell ref="G716:L716"/>
    <mergeCell ref="G758:L758"/>
    <mergeCell ref="C296:E296"/>
    <mergeCell ref="F296:F297"/>
    <mergeCell ref="C590:E590"/>
    <mergeCell ref="F590:F591"/>
    <mergeCell ref="F716:F717"/>
    <mergeCell ref="F758:F759"/>
    <mergeCell ref="C632:E632"/>
    <mergeCell ref="F464:F465"/>
    <mergeCell ref="C380:E380"/>
    <mergeCell ref="F632:F633"/>
    <mergeCell ref="C422:E422"/>
    <mergeCell ref="C548:E548"/>
    <mergeCell ref="F548:F549"/>
    <mergeCell ref="S170:X170"/>
    <mergeCell ref="S128:X128"/>
    <mergeCell ref="G212:L212"/>
    <mergeCell ref="C170:E170"/>
    <mergeCell ref="F170:F171"/>
    <mergeCell ref="F254:F255"/>
    <mergeCell ref="G296:L296"/>
    <mergeCell ref="G254:L254"/>
    <mergeCell ref="G506:L506"/>
    <mergeCell ref="G338:L338"/>
    <mergeCell ref="F422:F423"/>
    <mergeCell ref="C338:E338"/>
    <mergeCell ref="F338:F339"/>
    <mergeCell ref="F380:F381"/>
    <mergeCell ref="F212:F213"/>
    <mergeCell ref="F506:F507"/>
    <mergeCell ref="C506:E506"/>
    <mergeCell ref="C212:E212"/>
    <mergeCell ref="G422:L422"/>
    <mergeCell ref="C254:E254"/>
    <mergeCell ref="G170:L170"/>
    <mergeCell ref="O170:Q170"/>
    <mergeCell ref="S464:X464"/>
    <mergeCell ref="C464:E464"/>
    <mergeCell ref="S86:X86"/>
    <mergeCell ref="N212:N213"/>
    <mergeCell ref="O212:Q212"/>
    <mergeCell ref="R170:R171"/>
    <mergeCell ref="N170:N171"/>
    <mergeCell ref="N254:N255"/>
    <mergeCell ref="S296:X296"/>
    <mergeCell ref="R296:R297"/>
    <mergeCell ref="S422:X422"/>
    <mergeCell ref="R380:R381"/>
    <mergeCell ref="O422:Q422"/>
    <mergeCell ref="R422:R423"/>
    <mergeCell ref="R338:R339"/>
    <mergeCell ref="N296:N297"/>
    <mergeCell ref="O296:Q296"/>
    <mergeCell ref="O338:Q338"/>
    <mergeCell ref="N338:N339"/>
    <mergeCell ref="O254:Q254"/>
    <mergeCell ref="N128:N129"/>
    <mergeCell ref="O128:Q128"/>
    <mergeCell ref="S212:X212"/>
    <mergeCell ref="S254:X254"/>
    <mergeCell ref="R212:R213"/>
    <mergeCell ref="R254:R255"/>
    <mergeCell ref="S800:X800"/>
    <mergeCell ref="R716:R717"/>
    <mergeCell ref="S716:X716"/>
    <mergeCell ref="S632:X632"/>
    <mergeCell ref="O632:Q632"/>
    <mergeCell ref="R548:R549"/>
    <mergeCell ref="O758:Q758"/>
    <mergeCell ref="O716:Q716"/>
    <mergeCell ref="O674:Q674"/>
    <mergeCell ref="R674:R675"/>
    <mergeCell ref="R632:R633"/>
    <mergeCell ref="R800:R801"/>
    <mergeCell ref="S758:X758"/>
    <mergeCell ref="N632:N633"/>
    <mergeCell ref="N422:N423"/>
    <mergeCell ref="S338:X338"/>
    <mergeCell ref="O590:Q590"/>
    <mergeCell ref="R590:R591"/>
    <mergeCell ref="S590:X590"/>
    <mergeCell ref="G590:L590"/>
    <mergeCell ref="O506:Q506"/>
    <mergeCell ref="R506:R507"/>
    <mergeCell ref="G464:L464"/>
    <mergeCell ref="N464:N465"/>
    <mergeCell ref="N506:N507"/>
    <mergeCell ref="O548:Q548"/>
    <mergeCell ref="O464:Q464"/>
    <mergeCell ref="R464:R465"/>
    <mergeCell ref="S548:X548"/>
    <mergeCell ref="S380:X380"/>
    <mergeCell ref="O380:Q380"/>
    <mergeCell ref="G380:L380"/>
    <mergeCell ref="N380:N381"/>
    <mergeCell ref="S506:X506"/>
    <mergeCell ref="G548:L548"/>
    <mergeCell ref="N548:N549"/>
    <mergeCell ref="N590:N591"/>
    <mergeCell ref="N716:N717"/>
    <mergeCell ref="S674:X674"/>
    <mergeCell ref="G674:L674"/>
    <mergeCell ref="B1220:B1221"/>
    <mergeCell ref="B1178:B1179"/>
    <mergeCell ref="C1178:E1178"/>
    <mergeCell ref="F1178:F1179"/>
    <mergeCell ref="A1220:A1260"/>
    <mergeCell ref="A1178:A1218"/>
    <mergeCell ref="B758:B759"/>
    <mergeCell ref="B884:B885"/>
    <mergeCell ref="O884:Q884"/>
    <mergeCell ref="N884:N885"/>
    <mergeCell ref="N926:N927"/>
    <mergeCell ref="S926:X926"/>
    <mergeCell ref="C1052:E1052"/>
    <mergeCell ref="A1094:A1134"/>
    <mergeCell ref="A1136:A1176"/>
    <mergeCell ref="C1010:E1010"/>
    <mergeCell ref="G1010:L1010"/>
    <mergeCell ref="G926:L926"/>
    <mergeCell ref="O1010:Q1010"/>
    <mergeCell ref="N1010:N1011"/>
    <mergeCell ref="R1010:R1011"/>
    <mergeCell ref="A1010:A1050"/>
    <mergeCell ref="B1010:B1011"/>
    <mergeCell ref="F1010:F1011"/>
    <mergeCell ref="O968:Q968"/>
    <mergeCell ref="N968:N969"/>
    <mergeCell ref="R968:R969"/>
    <mergeCell ref="B1136:B1137"/>
    <mergeCell ref="G968:L968"/>
    <mergeCell ref="A968:A1008"/>
    <mergeCell ref="B1094:B1095"/>
    <mergeCell ref="C1094:E1094"/>
    <mergeCell ref="F1094:F1095"/>
    <mergeCell ref="C1136:E1136"/>
    <mergeCell ref="B968:B969"/>
    <mergeCell ref="A1052:A1092"/>
    <mergeCell ref="B1052:B1053"/>
    <mergeCell ref="F1052:F1053"/>
    <mergeCell ref="N1052:N1053"/>
    <mergeCell ref="R1052:R1053"/>
    <mergeCell ref="R1220:R1221"/>
    <mergeCell ref="N1220:N1221"/>
    <mergeCell ref="C1220:E1220"/>
    <mergeCell ref="F1220:F1221"/>
    <mergeCell ref="N800:N801"/>
    <mergeCell ref="G842:L842"/>
    <mergeCell ref="G800:L800"/>
    <mergeCell ref="O926:Q926"/>
    <mergeCell ref="R926:R927"/>
    <mergeCell ref="R1136:R1137"/>
    <mergeCell ref="G1052:L1052"/>
    <mergeCell ref="N1136:N1137"/>
    <mergeCell ref="G884:L884"/>
    <mergeCell ref="S1136:X1136"/>
    <mergeCell ref="N1094:N1095"/>
    <mergeCell ref="R884:R885"/>
    <mergeCell ref="S884:X884"/>
    <mergeCell ref="G1094:L1094"/>
    <mergeCell ref="O1094:Q1094"/>
    <mergeCell ref="G1136:L1136"/>
    <mergeCell ref="O1136:Q1136"/>
    <mergeCell ref="O842:Q842"/>
    <mergeCell ref="N842:N843"/>
    <mergeCell ref="S1010:X1010"/>
    <mergeCell ref="S1052:X1052"/>
    <mergeCell ref="S968:X968"/>
    <mergeCell ref="S1220:X1220"/>
    <mergeCell ref="G1220:L1220"/>
    <mergeCell ref="F1136:F1137"/>
    <mergeCell ref="N674:N675"/>
    <mergeCell ref="R758:R759"/>
    <mergeCell ref="N758:N759"/>
    <mergeCell ref="B842:B843"/>
    <mergeCell ref="C842:E842"/>
    <mergeCell ref="F842:F843"/>
    <mergeCell ref="S1178:X1178"/>
    <mergeCell ref="G1178:L1178"/>
    <mergeCell ref="O1178:Q1178"/>
    <mergeCell ref="N1178:N1179"/>
    <mergeCell ref="R1178:R1179"/>
    <mergeCell ref="O1220:Q1220"/>
    <mergeCell ref="C716:E716"/>
    <mergeCell ref="R1094:R1095"/>
    <mergeCell ref="S1094:X1094"/>
    <mergeCell ref="C800:E800"/>
    <mergeCell ref="F800:F801"/>
    <mergeCell ref="R842:R843"/>
    <mergeCell ref="S842:X842"/>
    <mergeCell ref="O800:Q800"/>
    <mergeCell ref="O1052:Q1052"/>
    <mergeCell ref="A926:A966"/>
    <mergeCell ref="A716:A756"/>
    <mergeCell ref="A758:A798"/>
    <mergeCell ref="B926:B927"/>
    <mergeCell ref="C926:E926"/>
    <mergeCell ref="F926:F927"/>
    <mergeCell ref="B716:B717"/>
    <mergeCell ref="F968:F969"/>
    <mergeCell ref="C968:E968"/>
    <mergeCell ref="A884:A924"/>
    <mergeCell ref="C884:E884"/>
    <mergeCell ref="F884:F885"/>
  </mergeCells>
  <pageMargins left="0.511811024" right="0.511811024" top="0.78740157499999996" bottom="0.7874015749999999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FF"/>
  </sheetPr>
  <dimension ref="A2:AB990"/>
  <sheetViews>
    <sheetView zoomScale="80" zoomScaleNormal="80" workbookViewId="0"/>
  </sheetViews>
  <sheetFormatPr defaultColWidth="14.42578125" defaultRowHeight="15" customHeight="1" x14ac:dyDescent="0.25"/>
  <cols>
    <col min="1" max="1" width="9.28515625" customWidth="1"/>
    <col min="2" max="6" width="16.42578125" customWidth="1"/>
    <col min="7" max="8" width="12.7109375" customWidth="1"/>
    <col min="9" max="9" width="19.7109375" customWidth="1"/>
    <col min="10" max="10" width="14.140625" customWidth="1"/>
    <col min="11" max="11" width="23.140625" customWidth="1"/>
    <col min="12" max="28" width="8.85546875" customWidth="1"/>
  </cols>
  <sheetData>
    <row r="2" spans="1:28" ht="28.5" customHeight="1" x14ac:dyDescent="0.25">
      <c r="B2" s="341" t="s">
        <v>41</v>
      </c>
      <c r="C2" s="342"/>
      <c r="D2" s="329"/>
      <c r="E2" s="343"/>
      <c r="F2" s="343"/>
      <c r="G2" s="343"/>
    </row>
    <row r="3" spans="1:28" ht="28.5" customHeight="1" x14ac:dyDescent="0.25">
      <c r="A3" s="242" t="s">
        <v>122</v>
      </c>
      <c r="B3" s="242" t="s">
        <v>106</v>
      </c>
      <c r="C3" s="242" t="s">
        <v>113</v>
      </c>
      <c r="D3" s="242" t="s">
        <v>119</v>
      </c>
      <c r="E3" s="242" t="s">
        <v>120</v>
      </c>
      <c r="F3" s="242" t="s">
        <v>114</v>
      </c>
      <c r="G3" s="242" t="s">
        <v>121</v>
      </c>
      <c r="H3" s="72"/>
      <c r="I3" s="72"/>
      <c r="J3" s="249" t="s">
        <v>112</v>
      </c>
      <c r="K3" s="249" t="s">
        <v>158</v>
      </c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</row>
    <row r="4" spans="1:28" x14ac:dyDescent="0.25">
      <c r="A4" s="74">
        <v>1</v>
      </c>
      <c r="B4" s="76">
        <f>Production_Revenue!V137</f>
        <v>0</v>
      </c>
      <c r="C4" s="76">
        <f t="shared" ref="C4:C33" si="0">B4*$J$14</f>
        <v>0</v>
      </c>
      <c r="D4" s="76">
        <f>Inputs_Costs!AT6</f>
        <v>434.21200000000005</v>
      </c>
      <c r="E4" s="76">
        <f>B4-C4-D4</f>
        <v>-434.21200000000005</v>
      </c>
      <c r="F4" s="76">
        <f>IF(E4&lt;0,0,E4*$J$15)</f>
        <v>0</v>
      </c>
      <c r="G4" s="76">
        <f>E4-F4</f>
        <v>-434.21200000000005</v>
      </c>
      <c r="I4" s="244" t="s">
        <v>118</v>
      </c>
      <c r="J4" s="272">
        <v>2</v>
      </c>
      <c r="K4" s="246"/>
    </row>
    <row r="5" spans="1:28" ht="15" customHeight="1" x14ac:dyDescent="0.25">
      <c r="A5" s="74">
        <v>2</v>
      </c>
      <c r="B5" s="76">
        <f>Production_Revenue!V138</f>
        <v>0</v>
      </c>
      <c r="C5" s="76">
        <f t="shared" si="0"/>
        <v>0</v>
      </c>
      <c r="D5" s="76">
        <f>Inputs_Costs!AT7</f>
        <v>136.512</v>
      </c>
      <c r="E5" s="76">
        <f t="shared" ref="E5:E33" si="1">B5-C5-D5</f>
        <v>-136.512</v>
      </c>
      <c r="F5" s="76">
        <f t="shared" ref="F5:F33" si="2">IF(E5&lt;0,0,E5*$J$15)</f>
        <v>0</v>
      </c>
      <c r="G5" s="76">
        <f t="shared" ref="G5:G33" si="3">E5-F5</f>
        <v>-136.512</v>
      </c>
      <c r="I5" s="78" t="s">
        <v>107</v>
      </c>
      <c r="J5" s="266">
        <f>D4</f>
        <v>434.21200000000005</v>
      </c>
      <c r="K5" s="157"/>
    </row>
    <row r="6" spans="1:28" ht="15" customHeight="1" x14ac:dyDescent="0.25">
      <c r="A6" s="74">
        <v>3</v>
      </c>
      <c r="B6" s="76">
        <f>Production_Revenue!V139</f>
        <v>0</v>
      </c>
      <c r="C6" s="76">
        <f t="shared" si="0"/>
        <v>0</v>
      </c>
      <c r="D6" s="76">
        <f>Inputs_Costs!AT8</f>
        <v>136.512</v>
      </c>
      <c r="E6" s="76">
        <f t="shared" si="1"/>
        <v>-136.512</v>
      </c>
      <c r="F6" s="76">
        <f t="shared" si="2"/>
        <v>0</v>
      </c>
      <c r="G6" s="76">
        <f t="shared" si="3"/>
        <v>-136.512</v>
      </c>
      <c r="I6" s="78" t="s">
        <v>108</v>
      </c>
      <c r="J6" s="266">
        <f>J5/J4</f>
        <v>217.10600000000002</v>
      </c>
      <c r="K6" s="157"/>
    </row>
    <row r="7" spans="1:28" x14ac:dyDescent="0.25">
      <c r="A7" s="74">
        <v>4</v>
      </c>
      <c r="B7" s="76">
        <f>Production_Revenue!V140</f>
        <v>123.20000000000002</v>
      </c>
      <c r="C7" s="76">
        <f t="shared" si="0"/>
        <v>12.320000000000002</v>
      </c>
      <c r="D7" s="76">
        <f>Inputs_Costs!AT9</f>
        <v>145.31200000000001</v>
      </c>
      <c r="E7" s="76">
        <f t="shared" si="1"/>
        <v>-34.432000000000002</v>
      </c>
      <c r="F7" s="76">
        <f t="shared" si="2"/>
        <v>0</v>
      </c>
      <c r="G7" s="76">
        <f t="shared" si="3"/>
        <v>-34.432000000000002</v>
      </c>
      <c r="I7" s="244" t="s">
        <v>109</v>
      </c>
      <c r="J7" s="271">
        <f>IRR(G4:G33)</f>
        <v>0.26741670206396106</v>
      </c>
      <c r="K7" s="157"/>
    </row>
    <row r="8" spans="1:28" ht="15" customHeight="1" x14ac:dyDescent="0.25">
      <c r="A8" s="74">
        <v>5</v>
      </c>
      <c r="B8" s="76">
        <f>Production_Revenue!V141</f>
        <v>135.52000000000001</v>
      </c>
      <c r="C8" s="76">
        <f t="shared" si="0"/>
        <v>13.552000000000001</v>
      </c>
      <c r="D8" s="76">
        <f>Inputs_Costs!AT10</f>
        <v>146.19200000000001</v>
      </c>
      <c r="E8" s="76">
        <f t="shared" si="1"/>
        <v>-24.224000000000004</v>
      </c>
      <c r="F8" s="76">
        <f t="shared" si="2"/>
        <v>0</v>
      </c>
      <c r="G8" s="76">
        <f t="shared" si="3"/>
        <v>-24.224000000000004</v>
      </c>
      <c r="I8" s="244" t="s">
        <v>115</v>
      </c>
      <c r="J8" s="269">
        <f>NPV($J$16,G4:G33)</f>
        <v>3639.1045643961588</v>
      </c>
      <c r="K8" s="157"/>
    </row>
    <row r="9" spans="1:28" x14ac:dyDescent="0.25">
      <c r="A9" s="74">
        <v>6</v>
      </c>
      <c r="B9" s="76">
        <f>Production_Revenue!V142</f>
        <v>172.48000000000002</v>
      </c>
      <c r="C9" s="76">
        <f t="shared" si="0"/>
        <v>17.248000000000001</v>
      </c>
      <c r="D9" s="76">
        <f>Inputs_Costs!AT11</f>
        <v>148.83200000000002</v>
      </c>
      <c r="E9" s="76">
        <f t="shared" si="1"/>
        <v>6.4000000000000057</v>
      </c>
      <c r="F9" s="76">
        <f t="shared" si="2"/>
        <v>0.16000000000000014</v>
      </c>
      <c r="G9" s="76">
        <f t="shared" si="3"/>
        <v>6.2400000000000055</v>
      </c>
      <c r="I9" s="244" t="s">
        <v>116</v>
      </c>
      <c r="J9" s="270">
        <f>J8/J4</f>
        <v>1819.5522821980794</v>
      </c>
      <c r="K9" s="157"/>
    </row>
    <row r="10" spans="1:28" x14ac:dyDescent="0.25">
      <c r="A10" s="74">
        <v>7</v>
      </c>
      <c r="B10" s="76">
        <f>Production_Revenue!V143</f>
        <v>221.76000000000002</v>
      </c>
      <c r="C10" s="76">
        <f t="shared" si="0"/>
        <v>22.176000000000002</v>
      </c>
      <c r="D10" s="76">
        <f>Inputs_Costs!AT12</f>
        <v>152.352</v>
      </c>
      <c r="E10" s="76">
        <f t="shared" si="1"/>
        <v>47.231999999999999</v>
      </c>
      <c r="F10" s="76">
        <f t="shared" si="2"/>
        <v>1.1808000000000001</v>
      </c>
      <c r="G10" s="76">
        <f t="shared" si="3"/>
        <v>46.051200000000001</v>
      </c>
      <c r="I10" s="244" t="s">
        <v>111</v>
      </c>
      <c r="J10" s="268">
        <f>B34/D34</f>
        <v>3.7105941755384677</v>
      </c>
      <c r="K10" s="157"/>
    </row>
    <row r="11" spans="1:28" x14ac:dyDescent="0.25">
      <c r="A11" s="74">
        <v>8</v>
      </c>
      <c r="B11" s="76">
        <f>Production_Revenue!V144</f>
        <v>246.40000000000003</v>
      </c>
      <c r="C11" s="76">
        <f t="shared" si="0"/>
        <v>24.640000000000004</v>
      </c>
      <c r="D11" s="76">
        <f>Inputs_Costs!AT13</f>
        <v>154.11199999999999</v>
      </c>
      <c r="E11" s="76">
        <f t="shared" si="1"/>
        <v>67.648000000000025</v>
      </c>
      <c r="F11" s="76">
        <f t="shared" si="2"/>
        <v>1.6912000000000007</v>
      </c>
      <c r="G11" s="76">
        <f t="shared" si="3"/>
        <v>65.95680000000003</v>
      </c>
      <c r="I11" s="244" t="s">
        <v>117</v>
      </c>
      <c r="J11" s="245"/>
      <c r="K11" s="157"/>
    </row>
    <row r="12" spans="1:28" x14ac:dyDescent="0.25">
      <c r="A12" s="74">
        <v>9</v>
      </c>
      <c r="B12" s="76">
        <f>Production_Revenue!V145</f>
        <v>547.40000000000009</v>
      </c>
      <c r="C12" s="76">
        <f t="shared" si="0"/>
        <v>54.740000000000009</v>
      </c>
      <c r="D12" s="76">
        <f>Inputs_Costs!AT14</f>
        <v>154.11199999999999</v>
      </c>
      <c r="E12" s="76">
        <f t="shared" si="1"/>
        <v>338.54800000000012</v>
      </c>
      <c r="F12" s="76">
        <f t="shared" si="2"/>
        <v>8.4637000000000029</v>
      </c>
      <c r="G12" s="76">
        <f t="shared" si="3"/>
        <v>330.0843000000001</v>
      </c>
    </row>
    <row r="13" spans="1:28" x14ac:dyDescent="0.25">
      <c r="A13" s="74">
        <v>10</v>
      </c>
      <c r="B13" s="76">
        <f>Production_Revenue!V146</f>
        <v>830.40000000000009</v>
      </c>
      <c r="C13" s="76">
        <f t="shared" si="0"/>
        <v>83.04000000000002</v>
      </c>
      <c r="D13" s="76">
        <f>Inputs_Costs!AT15</f>
        <v>154.11199999999999</v>
      </c>
      <c r="E13" s="76">
        <f t="shared" si="1"/>
        <v>593.24800000000016</v>
      </c>
      <c r="F13" s="76">
        <f t="shared" si="2"/>
        <v>14.831200000000004</v>
      </c>
      <c r="G13" s="76">
        <f t="shared" si="3"/>
        <v>578.41680000000019</v>
      </c>
      <c r="K13" s="264">
        <f>J9*14065</f>
        <v>25592002.849115986</v>
      </c>
    </row>
    <row r="14" spans="1:28" x14ac:dyDescent="0.25">
      <c r="A14" s="74">
        <v>11</v>
      </c>
      <c r="B14" s="76">
        <f>Production_Revenue!V147</f>
        <v>1131.4000000000001</v>
      </c>
      <c r="C14" s="76">
        <f t="shared" si="0"/>
        <v>113.14000000000001</v>
      </c>
      <c r="D14" s="76">
        <f>Inputs_Costs!AT16</f>
        <v>154.11199999999999</v>
      </c>
      <c r="E14" s="76">
        <f t="shared" si="1"/>
        <v>864.14800000000014</v>
      </c>
      <c r="F14" s="76">
        <f t="shared" si="2"/>
        <v>21.603700000000003</v>
      </c>
      <c r="G14" s="76">
        <f t="shared" si="3"/>
        <v>842.54430000000013</v>
      </c>
      <c r="I14" s="247" t="s">
        <v>113</v>
      </c>
      <c r="J14" s="255">
        <v>0.1</v>
      </c>
    </row>
    <row r="15" spans="1:28" x14ac:dyDescent="0.25">
      <c r="A15" s="74">
        <v>12</v>
      </c>
      <c r="B15" s="76">
        <f>Production_Revenue!V148</f>
        <v>1176.4000000000001</v>
      </c>
      <c r="C15" s="76">
        <f t="shared" si="0"/>
        <v>117.64000000000001</v>
      </c>
      <c r="D15" s="76">
        <f>Inputs_Costs!AT17</f>
        <v>154.11199999999999</v>
      </c>
      <c r="E15" s="76">
        <f t="shared" si="1"/>
        <v>904.64800000000002</v>
      </c>
      <c r="F15" s="76">
        <f t="shared" si="2"/>
        <v>22.616200000000003</v>
      </c>
      <c r="G15" s="76">
        <f t="shared" si="3"/>
        <v>882.03179999999998</v>
      </c>
      <c r="I15" s="247" t="s">
        <v>114</v>
      </c>
      <c r="J15" s="255">
        <v>2.5000000000000001E-2</v>
      </c>
    </row>
    <row r="16" spans="1:28" x14ac:dyDescent="0.25">
      <c r="A16" s="74">
        <v>13</v>
      </c>
      <c r="B16" s="76">
        <f>Production_Revenue!V149</f>
        <v>1468.4</v>
      </c>
      <c r="C16" s="76">
        <f t="shared" si="0"/>
        <v>146.84</v>
      </c>
      <c r="D16" s="76">
        <f>Inputs_Costs!AT18</f>
        <v>154.11199999999999</v>
      </c>
      <c r="E16" s="76">
        <f t="shared" si="1"/>
        <v>1167.4480000000001</v>
      </c>
      <c r="F16" s="76">
        <f t="shared" si="2"/>
        <v>29.186200000000003</v>
      </c>
      <c r="G16" s="76">
        <f t="shared" si="3"/>
        <v>1138.2618</v>
      </c>
      <c r="I16" s="247" t="s">
        <v>110</v>
      </c>
      <c r="J16" s="248">
        <v>0.1</v>
      </c>
    </row>
    <row r="17" spans="1:10" ht="15.75" thickBot="1" x14ac:dyDescent="0.3">
      <c r="A17" s="74">
        <v>14</v>
      </c>
      <c r="B17" s="76">
        <f>Production_Revenue!V150</f>
        <v>1486.4</v>
      </c>
      <c r="C17" s="76">
        <f t="shared" si="0"/>
        <v>148.64000000000001</v>
      </c>
      <c r="D17" s="76">
        <f>Inputs_Costs!AT19</f>
        <v>154.11199999999999</v>
      </c>
      <c r="E17" s="76">
        <f t="shared" si="1"/>
        <v>1183.6479999999999</v>
      </c>
      <c r="F17" s="76">
        <f t="shared" si="2"/>
        <v>29.591200000000001</v>
      </c>
      <c r="G17" s="76">
        <f t="shared" si="3"/>
        <v>1154.0567999999998</v>
      </c>
    </row>
    <row r="18" spans="1:10" ht="15.75" thickBot="1" x14ac:dyDescent="0.3">
      <c r="A18" s="74">
        <v>15</v>
      </c>
      <c r="B18" s="76">
        <f>Production_Revenue!V151</f>
        <v>1787.4</v>
      </c>
      <c r="C18" s="76">
        <f t="shared" si="0"/>
        <v>178.74</v>
      </c>
      <c r="D18" s="76">
        <f>Inputs_Costs!AT20</f>
        <v>154.11199999999999</v>
      </c>
      <c r="E18" s="76">
        <f t="shared" si="1"/>
        <v>1454.548</v>
      </c>
      <c r="F18" s="76">
        <f t="shared" si="2"/>
        <v>36.363700000000001</v>
      </c>
      <c r="G18" s="76">
        <f t="shared" si="3"/>
        <v>1418.1842999999999</v>
      </c>
      <c r="I18" s="274" t="s">
        <v>181</v>
      </c>
    </row>
    <row r="19" spans="1:10" ht="15.75" thickBot="1" x14ac:dyDescent="0.3">
      <c r="A19" s="74">
        <v>16</v>
      </c>
      <c r="B19" s="76">
        <f>Production_Revenue!V152</f>
        <v>1823.4</v>
      </c>
      <c r="C19" s="76">
        <f t="shared" si="0"/>
        <v>182.34000000000003</v>
      </c>
      <c r="D19" s="76">
        <f>Inputs_Costs!AT21</f>
        <v>154.11199999999999</v>
      </c>
      <c r="E19" s="76">
        <f t="shared" si="1"/>
        <v>1486.9479999999999</v>
      </c>
      <c r="F19" s="76">
        <f t="shared" si="2"/>
        <v>37.173699999999997</v>
      </c>
      <c r="G19" s="76">
        <f t="shared" si="3"/>
        <v>1449.7742999999998</v>
      </c>
      <c r="J19" s="275" t="s">
        <v>182</v>
      </c>
    </row>
    <row r="20" spans="1:10" x14ac:dyDescent="0.25">
      <c r="A20" s="74">
        <v>17</v>
      </c>
      <c r="B20" s="76">
        <f>Production_Revenue!V153</f>
        <v>2124.4</v>
      </c>
      <c r="C20" s="76">
        <f t="shared" si="0"/>
        <v>212.44000000000003</v>
      </c>
      <c r="D20" s="76">
        <f>Inputs_Costs!AT22</f>
        <v>154.11199999999999</v>
      </c>
      <c r="E20" s="76">
        <f t="shared" si="1"/>
        <v>1757.848</v>
      </c>
      <c r="F20" s="76">
        <f t="shared" si="2"/>
        <v>43.946200000000005</v>
      </c>
      <c r="G20" s="76">
        <f t="shared" si="3"/>
        <v>1713.9017999999999</v>
      </c>
      <c r="I20" s="276">
        <v>0.05</v>
      </c>
      <c r="J20" s="277">
        <f>NPV(I20,$G$4:$G$33)/$J$4</f>
        <v>4347.0729403248934</v>
      </c>
    </row>
    <row r="21" spans="1:10" ht="15.75" customHeight="1" x14ac:dyDescent="0.25">
      <c r="A21" s="74">
        <v>18</v>
      </c>
      <c r="B21" s="76">
        <f>Production_Revenue!V154</f>
        <v>2292.9</v>
      </c>
      <c r="C21" s="76">
        <f t="shared" si="0"/>
        <v>229.29000000000002</v>
      </c>
      <c r="D21" s="76">
        <f>Inputs_Costs!AT23</f>
        <v>154.11199999999999</v>
      </c>
      <c r="E21" s="76">
        <f t="shared" si="1"/>
        <v>1909.498</v>
      </c>
      <c r="F21" s="76">
        <f t="shared" si="2"/>
        <v>47.737450000000003</v>
      </c>
      <c r="G21" s="76">
        <f t="shared" si="3"/>
        <v>1861.76055</v>
      </c>
      <c r="I21" s="278">
        <v>0.06</v>
      </c>
      <c r="J21" s="277">
        <f t="shared" ref="J21:J30" si="4">NPV(I21,$G$4:$G$33)/$J$4</f>
        <v>3642.4062113370728</v>
      </c>
    </row>
    <row r="22" spans="1:10" ht="15.75" customHeight="1" x14ac:dyDescent="0.25">
      <c r="A22" s="74">
        <v>19</v>
      </c>
      <c r="B22" s="76">
        <f>Production_Revenue!V155</f>
        <v>2461.4</v>
      </c>
      <c r="C22" s="76">
        <f t="shared" si="0"/>
        <v>246.14000000000001</v>
      </c>
      <c r="D22" s="76">
        <f>Inputs_Costs!AT24</f>
        <v>154.11199999999999</v>
      </c>
      <c r="E22" s="76">
        <f t="shared" si="1"/>
        <v>2061.1480000000001</v>
      </c>
      <c r="F22" s="76">
        <f t="shared" si="2"/>
        <v>51.528700000000008</v>
      </c>
      <c r="G22" s="76">
        <f t="shared" si="3"/>
        <v>2009.6193000000001</v>
      </c>
      <c r="I22" s="278">
        <v>7.0000000000000007E-2</v>
      </c>
      <c r="J22" s="277">
        <f t="shared" si="4"/>
        <v>3057.27985652595</v>
      </c>
    </row>
    <row r="23" spans="1:10" ht="15.75" customHeight="1" x14ac:dyDescent="0.25">
      <c r="A23" s="74">
        <v>20</v>
      </c>
      <c r="B23" s="76">
        <f>Production_Revenue!V156</f>
        <v>2726.4</v>
      </c>
      <c r="C23" s="76">
        <f t="shared" si="0"/>
        <v>272.64000000000004</v>
      </c>
      <c r="D23" s="76">
        <f>Inputs_Costs!AT25</f>
        <v>154.11199999999999</v>
      </c>
      <c r="E23" s="76">
        <f t="shared" si="1"/>
        <v>2299.6480000000001</v>
      </c>
      <c r="F23" s="76">
        <f t="shared" si="2"/>
        <v>57.491200000000006</v>
      </c>
      <c r="G23" s="76">
        <f t="shared" si="3"/>
        <v>2242.1568000000002</v>
      </c>
      <c r="I23" s="278">
        <v>0.08</v>
      </c>
      <c r="J23" s="277">
        <f t="shared" si="4"/>
        <v>2569.6351680673738</v>
      </c>
    </row>
    <row r="24" spans="1:10" ht="15.75" customHeight="1" x14ac:dyDescent="0.25">
      <c r="A24" s="74">
        <v>21</v>
      </c>
      <c r="B24" s="76">
        <f>Production_Revenue!V157</f>
        <v>552.40000000000009</v>
      </c>
      <c r="C24" s="76">
        <f t="shared" si="0"/>
        <v>55.240000000000009</v>
      </c>
      <c r="D24" s="76">
        <f>Inputs_Costs!AT26</f>
        <v>108.608</v>
      </c>
      <c r="E24" s="76">
        <f t="shared" si="1"/>
        <v>388.55200000000008</v>
      </c>
      <c r="F24" s="76">
        <f t="shared" si="2"/>
        <v>9.7138000000000027</v>
      </c>
      <c r="G24" s="76">
        <f t="shared" si="3"/>
        <v>378.83820000000009</v>
      </c>
      <c r="I24" s="278">
        <v>0.09</v>
      </c>
      <c r="J24" s="277">
        <f t="shared" si="4"/>
        <v>2161.7986066860644</v>
      </c>
    </row>
    <row r="25" spans="1:10" ht="15.75" customHeight="1" x14ac:dyDescent="0.25">
      <c r="A25" s="74">
        <v>22</v>
      </c>
      <c r="B25" s="76">
        <f>Production_Revenue!V158</f>
        <v>1383.3000000000002</v>
      </c>
      <c r="C25" s="76">
        <f t="shared" si="0"/>
        <v>138.33000000000001</v>
      </c>
      <c r="D25" s="76">
        <f>Inputs_Costs!AT27</f>
        <v>108.608</v>
      </c>
      <c r="E25" s="76">
        <f t="shared" si="1"/>
        <v>1136.3620000000003</v>
      </c>
      <c r="F25" s="76">
        <f t="shared" si="2"/>
        <v>28.409050000000008</v>
      </c>
      <c r="G25" s="76">
        <f t="shared" si="3"/>
        <v>1107.9529500000003</v>
      </c>
      <c r="I25" s="278">
        <v>0.1</v>
      </c>
      <c r="J25" s="277">
        <f t="shared" si="4"/>
        <v>1819.5522821980794</v>
      </c>
    </row>
    <row r="26" spans="1:10" ht="15.75" customHeight="1" x14ac:dyDescent="0.25">
      <c r="A26" s="74">
        <v>23</v>
      </c>
      <c r="B26" s="76">
        <f>Production_Revenue!V159</f>
        <v>1356.8000000000002</v>
      </c>
      <c r="C26" s="76">
        <f t="shared" si="0"/>
        <v>135.68000000000004</v>
      </c>
      <c r="D26" s="76">
        <f>Inputs_Costs!AT28</f>
        <v>108.608</v>
      </c>
      <c r="E26" s="76">
        <f t="shared" si="1"/>
        <v>1112.5120000000002</v>
      </c>
      <c r="F26" s="76">
        <f t="shared" si="2"/>
        <v>27.812800000000006</v>
      </c>
      <c r="G26" s="76">
        <f t="shared" si="3"/>
        <v>1084.6992000000002</v>
      </c>
      <c r="I26" s="278">
        <v>0.11</v>
      </c>
      <c r="J26" s="277">
        <f t="shared" si="4"/>
        <v>1531.4127395140429</v>
      </c>
    </row>
    <row r="27" spans="1:10" ht="15.75" customHeight="1" x14ac:dyDescent="0.25">
      <c r="A27" s="74">
        <v>24</v>
      </c>
      <c r="B27" s="76">
        <f>Production_Revenue!V160</f>
        <v>1277.3000000000002</v>
      </c>
      <c r="C27" s="76">
        <f t="shared" si="0"/>
        <v>127.73000000000002</v>
      </c>
      <c r="D27" s="76">
        <f>Inputs_Costs!AT29</f>
        <v>108.608</v>
      </c>
      <c r="E27" s="76">
        <f t="shared" si="1"/>
        <v>1040.9620000000002</v>
      </c>
      <c r="F27" s="76">
        <f t="shared" si="2"/>
        <v>26.024050000000006</v>
      </c>
      <c r="G27" s="76">
        <f t="shared" si="3"/>
        <v>1014.9379500000002</v>
      </c>
      <c r="I27" s="278">
        <v>0.12</v>
      </c>
      <c r="J27" s="277">
        <f t="shared" si="4"/>
        <v>1288.0690360877811</v>
      </c>
    </row>
    <row r="28" spans="1:10" ht="15.75" customHeight="1" x14ac:dyDescent="0.25">
      <c r="A28" s="74">
        <v>25</v>
      </c>
      <c r="B28" s="76">
        <f>Production_Revenue!V161</f>
        <v>1157.52</v>
      </c>
      <c r="C28" s="76">
        <f t="shared" si="0"/>
        <v>115.75200000000001</v>
      </c>
      <c r="D28" s="76">
        <f>Inputs_Costs!AT30</f>
        <v>106.848</v>
      </c>
      <c r="E28" s="76">
        <f t="shared" si="1"/>
        <v>934.92000000000007</v>
      </c>
      <c r="F28" s="76">
        <f t="shared" si="2"/>
        <v>23.373000000000005</v>
      </c>
      <c r="G28" s="76">
        <f t="shared" si="3"/>
        <v>911.54700000000003</v>
      </c>
      <c r="I28" s="278">
        <v>0.13</v>
      </c>
      <c r="J28" s="277">
        <f t="shared" si="4"/>
        <v>1081.9431382853618</v>
      </c>
    </row>
    <row r="29" spans="1:10" ht="15.75" customHeight="1" x14ac:dyDescent="0.25">
      <c r="A29" s="74">
        <v>26</v>
      </c>
      <c r="B29" s="76">
        <f>Production_Revenue!V162</f>
        <v>746.24</v>
      </c>
      <c r="C29" s="76">
        <f t="shared" si="0"/>
        <v>74.624000000000009</v>
      </c>
      <c r="D29" s="76">
        <f>Inputs_Costs!AT31</f>
        <v>59.584000000000003</v>
      </c>
      <c r="E29" s="76">
        <f t="shared" si="1"/>
        <v>612.03199999999993</v>
      </c>
      <c r="F29" s="76">
        <f t="shared" si="2"/>
        <v>15.300799999999999</v>
      </c>
      <c r="G29" s="76">
        <f t="shared" si="3"/>
        <v>596.73119999999994</v>
      </c>
      <c r="I29" s="278">
        <v>0.14000000000000001</v>
      </c>
      <c r="J29" s="277">
        <f t="shared" si="4"/>
        <v>906.84463111601087</v>
      </c>
    </row>
    <row r="30" spans="1:10" ht="15.75" customHeight="1" x14ac:dyDescent="0.25">
      <c r="A30" s="74">
        <v>27</v>
      </c>
      <c r="B30" s="76">
        <f>Production_Revenue!V163</f>
        <v>652.96</v>
      </c>
      <c r="C30" s="76">
        <f t="shared" si="0"/>
        <v>65.296000000000006</v>
      </c>
      <c r="D30" s="76">
        <f>Inputs_Costs!AT32</f>
        <v>57.824000000000005</v>
      </c>
      <c r="E30" s="76">
        <f t="shared" si="1"/>
        <v>529.84</v>
      </c>
      <c r="F30" s="76">
        <f t="shared" si="2"/>
        <v>13.246000000000002</v>
      </c>
      <c r="G30" s="76">
        <f t="shared" si="3"/>
        <v>516.59400000000005</v>
      </c>
      <c r="I30" s="278">
        <v>0.15</v>
      </c>
      <c r="J30" s="277">
        <f t="shared" si="4"/>
        <v>757.69844095244639</v>
      </c>
    </row>
    <row r="31" spans="1:10" ht="15.75" customHeight="1" x14ac:dyDescent="0.25">
      <c r="A31" s="74">
        <v>28</v>
      </c>
      <c r="B31" s="76">
        <f>Production_Revenue!V164</f>
        <v>606.32000000000005</v>
      </c>
      <c r="C31" s="76">
        <f t="shared" si="0"/>
        <v>60.632000000000005</v>
      </c>
      <c r="D31" s="76">
        <f>Inputs_Costs!AT33</f>
        <v>56.944000000000003</v>
      </c>
      <c r="E31" s="76">
        <f t="shared" si="1"/>
        <v>488.74400000000009</v>
      </c>
      <c r="F31" s="76">
        <f t="shared" si="2"/>
        <v>12.218600000000002</v>
      </c>
      <c r="G31" s="76">
        <f t="shared" si="3"/>
        <v>476.5254000000001</v>
      </c>
    </row>
    <row r="32" spans="1:10" ht="15.75" customHeight="1" x14ac:dyDescent="0.25">
      <c r="A32" s="74">
        <v>29</v>
      </c>
      <c r="B32" s="76">
        <f>Production_Revenue!V165</f>
        <v>513.04000000000008</v>
      </c>
      <c r="C32" s="76">
        <f t="shared" si="0"/>
        <v>51.304000000000009</v>
      </c>
      <c r="D32" s="76">
        <f>Inputs_Costs!AT34</f>
        <v>55.183999999999997</v>
      </c>
      <c r="E32" s="76">
        <f t="shared" si="1"/>
        <v>406.55200000000002</v>
      </c>
      <c r="F32" s="76">
        <f t="shared" si="2"/>
        <v>10.163800000000002</v>
      </c>
      <c r="G32" s="76">
        <f t="shared" si="3"/>
        <v>396.38820000000004</v>
      </c>
    </row>
    <row r="33" spans="1:7" ht="15.75" customHeight="1" x14ac:dyDescent="0.25">
      <c r="A33" s="74">
        <v>30</v>
      </c>
      <c r="B33" s="76">
        <f>Production_Revenue!V166</f>
        <v>466.40000000000003</v>
      </c>
      <c r="C33" s="76">
        <f t="shared" si="0"/>
        <v>46.640000000000008</v>
      </c>
      <c r="D33" s="76">
        <f>Inputs_Costs!AT35</f>
        <v>8.8000000000000007</v>
      </c>
      <c r="E33" s="76">
        <f t="shared" si="1"/>
        <v>410.96000000000004</v>
      </c>
      <c r="F33" s="76">
        <f t="shared" si="2"/>
        <v>10.274000000000001</v>
      </c>
      <c r="G33" s="76">
        <f t="shared" si="3"/>
        <v>400.68600000000004</v>
      </c>
    </row>
    <row r="34" spans="1:7" ht="15.75" customHeight="1" x14ac:dyDescent="0.25">
      <c r="A34" s="94" t="s">
        <v>41</v>
      </c>
      <c r="B34" s="273">
        <f>NPV($J$16,B4:B33)</f>
        <v>5946.1372605928764</v>
      </c>
      <c r="C34" s="96"/>
      <c r="D34" s="273">
        <f>NPV($J$16,D4:D33)</f>
        <v>1602.4757705361285</v>
      </c>
      <c r="E34" s="96"/>
      <c r="F34" s="96"/>
      <c r="G34" s="96"/>
    </row>
    <row r="35" spans="1:7" ht="15.75" customHeight="1" x14ac:dyDescent="0.25"/>
    <row r="36" spans="1:7" ht="15.75" customHeight="1" x14ac:dyDescent="0.25"/>
    <row r="37" spans="1:7" ht="15.75" customHeight="1" x14ac:dyDescent="0.25"/>
    <row r="38" spans="1:7" ht="15.75" customHeight="1" x14ac:dyDescent="0.25"/>
    <row r="39" spans="1:7" ht="15.75" customHeight="1" x14ac:dyDescent="0.25"/>
    <row r="40" spans="1:7" ht="15.75" customHeight="1" x14ac:dyDescent="0.25"/>
    <row r="41" spans="1:7" ht="15.75" customHeight="1" x14ac:dyDescent="0.25"/>
    <row r="42" spans="1:7" ht="15.75" customHeight="1" x14ac:dyDescent="0.25"/>
    <row r="47" spans="1:7" ht="15.75" customHeight="1" x14ac:dyDescent="0.25"/>
    <row r="48" spans="1:7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</sheetData>
  <mergeCells count="1">
    <mergeCell ref="B2:G2"/>
  </mergeCells>
  <conditionalFormatting sqref="B34 D34:G34">
    <cfRule type="cellIs" dxfId="4" priority="3" operator="lessThan">
      <formula>0</formula>
    </cfRule>
  </conditionalFormatting>
  <conditionalFormatting sqref="B34 D34:G34">
    <cfRule type="cellIs" dxfId="3" priority="4" operator="lessThan">
      <formula>0</formula>
    </cfRule>
  </conditionalFormatting>
  <conditionalFormatting sqref="G4:G33">
    <cfRule type="cellIs" dxfId="2" priority="5" operator="lessThan">
      <formula>0</formula>
    </cfRule>
  </conditionalFormatting>
  <conditionalFormatting sqref="C34">
    <cfRule type="cellIs" dxfId="1" priority="1" operator="lessThan">
      <formula>0</formula>
    </cfRule>
  </conditionalFormatting>
  <conditionalFormatting sqref="C34">
    <cfRule type="cellIs" dxfId="0" priority="2" operator="lessThan">
      <formula>0</formula>
    </cfRule>
  </conditionalFormatting>
  <pageMargins left="0.511811024" right="0.511811024" top="0.78740157499999996" bottom="0.78740157499999996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Table S2</vt:lpstr>
      <vt:lpstr>Questions</vt:lpstr>
      <vt:lpstr>Production_Revenue</vt:lpstr>
      <vt:lpstr>Inputs_Costs</vt:lpstr>
      <vt:lpstr>Result_Profit</vt:lpstr>
      <vt:lpstr>'Table S2'!_Hlk115626924</vt:lpstr>
      <vt:lpstr>'Table S2'!_Hlk118297906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USUARIO</cp:lastModifiedBy>
  <dcterms:created xsi:type="dcterms:W3CDTF">2019-07-08T18:04:09Z</dcterms:created>
  <dcterms:modified xsi:type="dcterms:W3CDTF">2022-11-08T13:19:48Z</dcterms:modified>
</cp:coreProperties>
</file>