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ohncarr/Dropbox/WARREN/Manuscripts 2022/Paper 1 June 29 22 draft/Viruses Template/"/>
    </mc:Choice>
  </mc:AlternateContent>
  <xr:revisionPtr revIDLastSave="0" documentId="13_ncr:1_{BDC17C37-F56B-9044-A9DB-A2EB4CAA791D}" xr6:coauthVersionLast="47" xr6:coauthVersionMax="47" xr10:uidLastSave="{00000000-0000-0000-0000-000000000000}"/>
  <bookViews>
    <workbookView xWindow="9420" yWindow="500" windowWidth="31040" windowHeight="24560" xr2:uid="{FC60C706-9136-457D-8A50-70B799BE771E}"/>
  </bookViews>
  <sheets>
    <sheet name="Sheet1" sheetId="11" r:id="rId1"/>
    <sheet name="Figure 1 &amp; Figure S2" sheetId="1" r:id="rId2"/>
    <sheet name="Figure 2 &amp;Figure S3" sheetId="2" r:id="rId3"/>
    <sheet name="Figure 3 data" sheetId="7" r:id="rId4"/>
    <sheet name="Figure 4A-D " sheetId="8" r:id="rId5"/>
    <sheet name="Figure S4" sheetId="9" r:id="rId6"/>
    <sheet name="Figure 5" sheetId="3" r:id="rId7"/>
    <sheet name="Figure 6" sheetId="10" r:id="rId8"/>
    <sheet name="Figure 7" sheetId="5" r:id="rId9"/>
    <sheet name="Figure S5" sheetId="6" r:id="rId10"/>
  </sheets>
  <externalReferences>
    <externalReference r:id="rId11"/>
    <externalReference r:id="rId1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79" i="9" l="1"/>
  <c r="D179" i="9"/>
  <c r="E173" i="9"/>
  <c r="D173" i="9"/>
  <c r="E167" i="9"/>
  <c r="D167" i="9"/>
  <c r="J110" i="9" s="1"/>
  <c r="E163" i="9"/>
  <c r="K117" i="9" s="1"/>
  <c r="D163" i="9"/>
  <c r="J117" i="9" s="1"/>
  <c r="E157" i="9"/>
  <c r="D157" i="9"/>
  <c r="E151" i="9"/>
  <c r="D151" i="9"/>
  <c r="E144" i="9"/>
  <c r="D144" i="9"/>
  <c r="E138" i="9"/>
  <c r="J116" i="9" s="1"/>
  <c r="D138" i="9"/>
  <c r="K116" i="9" s="1"/>
  <c r="E132" i="9"/>
  <c r="D132" i="9"/>
  <c r="E126" i="9"/>
  <c r="D126" i="9"/>
  <c r="M120" i="9"/>
  <c r="L120" i="9"/>
  <c r="K120" i="9"/>
  <c r="J120" i="9"/>
  <c r="E120" i="9"/>
  <c r="D120" i="9"/>
  <c r="M119" i="9"/>
  <c r="L119" i="9"/>
  <c r="K119" i="9"/>
  <c r="J119" i="9"/>
  <c r="M118" i="9"/>
  <c r="L118" i="9"/>
  <c r="K118" i="9"/>
  <c r="J118" i="9"/>
  <c r="M117" i="9"/>
  <c r="L117" i="9"/>
  <c r="M116" i="9"/>
  <c r="L116" i="9"/>
  <c r="M115" i="9"/>
  <c r="L115" i="9"/>
  <c r="K115" i="9"/>
  <c r="J115" i="9"/>
  <c r="M114" i="9"/>
  <c r="L114" i="9"/>
  <c r="K114" i="9"/>
  <c r="J114" i="9"/>
  <c r="E114" i="9"/>
  <c r="J111" i="9" s="1"/>
  <c r="D114" i="9"/>
  <c r="M113" i="9"/>
  <c r="L113" i="9"/>
  <c r="K113" i="9"/>
  <c r="J113" i="9"/>
  <c r="M112" i="9"/>
  <c r="L112" i="9"/>
  <c r="K112" i="9"/>
  <c r="J112" i="9"/>
  <c r="M111" i="9"/>
  <c r="L111" i="9"/>
  <c r="K111" i="9"/>
  <c r="M110" i="9"/>
  <c r="L110" i="9"/>
  <c r="K110" i="9"/>
  <c r="M109" i="9"/>
  <c r="L109" i="9"/>
  <c r="K109" i="9"/>
  <c r="J109" i="9"/>
  <c r="E105" i="9"/>
  <c r="K13" i="9" s="1"/>
  <c r="D105" i="9"/>
  <c r="E97" i="9"/>
  <c r="D97" i="9"/>
  <c r="E89" i="9"/>
  <c r="K5" i="9" s="1"/>
  <c r="D89" i="9"/>
  <c r="E81" i="9"/>
  <c r="K12" i="9" s="1"/>
  <c r="D81" i="9"/>
  <c r="J12" i="9" s="1"/>
  <c r="E73" i="9"/>
  <c r="K8" i="9" s="1"/>
  <c r="D73" i="9"/>
  <c r="E65" i="9"/>
  <c r="K4" i="9" s="1"/>
  <c r="D65" i="9"/>
  <c r="E54" i="9"/>
  <c r="J15" i="9" s="1"/>
  <c r="D54" i="9"/>
  <c r="K15" i="9" s="1"/>
  <c r="E45" i="9"/>
  <c r="D45" i="9"/>
  <c r="E37" i="9"/>
  <c r="J7" i="9" s="1"/>
  <c r="D37" i="9"/>
  <c r="E29" i="9"/>
  <c r="J14" i="9" s="1"/>
  <c r="D29" i="9"/>
  <c r="K14" i="9" s="1"/>
  <c r="E20" i="9"/>
  <c r="J10" i="9" s="1"/>
  <c r="D20" i="9"/>
  <c r="M15" i="9"/>
  <c r="L15" i="9"/>
  <c r="M14" i="9"/>
  <c r="L14" i="9"/>
  <c r="M13" i="9"/>
  <c r="L13" i="9"/>
  <c r="J13" i="9"/>
  <c r="M12" i="9"/>
  <c r="L12" i="9"/>
  <c r="E12" i="9"/>
  <c r="J6" i="9" s="1"/>
  <c r="D12" i="9"/>
  <c r="K6" i="9" s="1"/>
  <c r="M11" i="9"/>
  <c r="L11" i="9"/>
  <c r="K11" i="9"/>
  <c r="J11" i="9"/>
  <c r="M10" i="9"/>
  <c r="L10" i="9"/>
  <c r="K10" i="9"/>
  <c r="M9" i="9"/>
  <c r="L9" i="9"/>
  <c r="K9" i="9"/>
  <c r="J9" i="9"/>
  <c r="M8" i="9"/>
  <c r="L8" i="9"/>
  <c r="J8" i="9"/>
  <c r="M7" i="9"/>
  <c r="L7" i="9"/>
  <c r="K7" i="9"/>
  <c r="M6" i="9"/>
  <c r="L6" i="9"/>
  <c r="M5" i="9"/>
  <c r="L5" i="9"/>
  <c r="J5" i="9"/>
  <c r="M4" i="9"/>
  <c r="L4" i="9"/>
  <c r="J4" i="9"/>
  <c r="D120" i="8"/>
  <c r="E120" i="8" s="1"/>
  <c r="G120" i="8" s="1"/>
  <c r="D119" i="8"/>
  <c r="E119" i="8" s="1"/>
  <c r="G119" i="8" s="1"/>
  <c r="Z118" i="8"/>
  <c r="Y118" i="8"/>
  <c r="X118" i="8"/>
  <c r="W118" i="8"/>
  <c r="D118" i="8"/>
  <c r="E118" i="8" s="1"/>
  <c r="G118" i="8" s="1"/>
  <c r="Z117" i="8"/>
  <c r="Y117" i="8"/>
  <c r="X117" i="8"/>
  <c r="W117" i="8"/>
  <c r="E117" i="8"/>
  <c r="G117" i="8" s="1"/>
  <c r="D117" i="8"/>
  <c r="Z116" i="8"/>
  <c r="Y116" i="8"/>
  <c r="X116" i="8"/>
  <c r="W116" i="8"/>
  <c r="D116" i="8"/>
  <c r="E116" i="8" s="1"/>
  <c r="G116" i="8" s="1"/>
  <c r="Z115" i="8"/>
  <c r="Y115" i="8"/>
  <c r="X115" i="8"/>
  <c r="W115" i="8"/>
  <c r="G115" i="8"/>
  <c r="E115" i="8"/>
  <c r="D115" i="8"/>
  <c r="Z114" i="8"/>
  <c r="Y114" i="8"/>
  <c r="X114" i="8"/>
  <c r="W114" i="8"/>
  <c r="E114" i="8"/>
  <c r="G114" i="8" s="1"/>
  <c r="D114" i="8"/>
  <c r="Z113" i="8"/>
  <c r="Y113" i="8"/>
  <c r="X113" i="8"/>
  <c r="W113" i="8"/>
  <c r="D113" i="8"/>
  <c r="E113" i="8" s="1"/>
  <c r="G113" i="8" s="1"/>
  <c r="Z112" i="8"/>
  <c r="Y112" i="8"/>
  <c r="X112" i="8"/>
  <c r="W112" i="8"/>
  <c r="D112" i="8"/>
  <c r="E112" i="8" s="1"/>
  <c r="G112" i="8" s="1"/>
  <c r="Z111" i="8"/>
  <c r="Y111" i="8"/>
  <c r="X111" i="8"/>
  <c r="W111" i="8"/>
  <c r="E111" i="8"/>
  <c r="G111" i="8" s="1"/>
  <c r="D111" i="8"/>
  <c r="Z110" i="8"/>
  <c r="Y110" i="8"/>
  <c r="X110" i="8"/>
  <c r="W110" i="8"/>
  <c r="D110" i="8"/>
  <c r="E110" i="8" s="1"/>
  <c r="G110" i="8" s="1"/>
  <c r="Z109" i="8"/>
  <c r="Y109" i="8"/>
  <c r="X109" i="8"/>
  <c r="W109" i="8"/>
  <c r="E109" i="8"/>
  <c r="G109" i="8" s="1"/>
  <c r="D109" i="8"/>
  <c r="Z108" i="8"/>
  <c r="Y108" i="8"/>
  <c r="X108" i="8"/>
  <c r="W108" i="8"/>
  <c r="D108" i="8"/>
  <c r="E108" i="8" s="1"/>
  <c r="G108" i="8" s="1"/>
  <c r="Z107" i="8"/>
  <c r="Y107" i="8"/>
  <c r="X107" i="8"/>
  <c r="W107" i="8"/>
  <c r="G107" i="8"/>
  <c r="E107" i="8"/>
  <c r="D107" i="8"/>
  <c r="Z106" i="8"/>
  <c r="Y106" i="8"/>
  <c r="X106" i="8"/>
  <c r="W106" i="8"/>
  <c r="E106" i="8"/>
  <c r="G106" i="8" s="1"/>
  <c r="D106" i="8"/>
  <c r="Z105" i="8"/>
  <c r="Y105" i="8"/>
  <c r="X105" i="8"/>
  <c r="W105" i="8"/>
  <c r="D105" i="8"/>
  <c r="E105" i="8" s="1"/>
  <c r="G105" i="8" s="1"/>
  <c r="Z104" i="8"/>
  <c r="Y104" i="8"/>
  <c r="X104" i="8"/>
  <c r="W104" i="8"/>
  <c r="D104" i="8"/>
  <c r="E104" i="8" s="1"/>
  <c r="G104" i="8" s="1"/>
  <c r="G103" i="8"/>
  <c r="E103" i="8"/>
  <c r="D103" i="8"/>
  <c r="D102" i="8"/>
  <c r="E102" i="8" s="1"/>
  <c r="G102" i="8" s="1"/>
  <c r="D101" i="8"/>
  <c r="E101" i="8" s="1"/>
  <c r="G101" i="8" s="1"/>
  <c r="D100" i="8"/>
  <c r="E100" i="8" s="1"/>
  <c r="G100" i="8" s="1"/>
  <c r="E99" i="8"/>
  <c r="G99" i="8" s="1"/>
  <c r="D99" i="8"/>
  <c r="E98" i="8"/>
  <c r="G98" i="8" s="1"/>
  <c r="D98" i="8"/>
  <c r="E97" i="8"/>
  <c r="G97" i="8" s="1"/>
  <c r="D97" i="8"/>
  <c r="D96" i="8"/>
  <c r="E96" i="8" s="1"/>
  <c r="G96" i="8" s="1"/>
  <c r="G95" i="8"/>
  <c r="E95" i="8"/>
  <c r="D95" i="8"/>
  <c r="D94" i="8"/>
  <c r="E94" i="8" s="1"/>
  <c r="G94" i="8" s="1"/>
  <c r="D93" i="8"/>
  <c r="E93" i="8" s="1"/>
  <c r="G93" i="8" s="1"/>
  <c r="D92" i="8"/>
  <c r="E92" i="8" s="1"/>
  <c r="G92" i="8" s="1"/>
  <c r="E91" i="8"/>
  <c r="G91" i="8" s="1"/>
  <c r="D91" i="8"/>
  <c r="E90" i="8"/>
  <c r="G90" i="8" s="1"/>
  <c r="D90" i="8"/>
  <c r="E89" i="8"/>
  <c r="G89" i="8" s="1"/>
  <c r="D89" i="8"/>
  <c r="D88" i="8"/>
  <c r="E88" i="8" s="1"/>
  <c r="G88" i="8" s="1"/>
  <c r="G87" i="8"/>
  <c r="E87" i="8"/>
  <c r="D87" i="8"/>
  <c r="D86" i="8"/>
  <c r="E86" i="8" s="1"/>
  <c r="G86" i="8" s="1"/>
  <c r="D85" i="8"/>
  <c r="E85" i="8" s="1"/>
  <c r="G85" i="8" s="1"/>
  <c r="D84" i="8"/>
  <c r="E84" i="8" s="1"/>
  <c r="G84" i="8" s="1"/>
  <c r="E83" i="8"/>
  <c r="G83" i="8" s="1"/>
  <c r="D83" i="8"/>
  <c r="E82" i="8"/>
  <c r="G82" i="8" s="1"/>
  <c r="D82" i="8"/>
  <c r="E81" i="8"/>
  <c r="G81" i="8" s="1"/>
  <c r="D81" i="8"/>
  <c r="D80" i="8"/>
  <c r="E80" i="8" s="1"/>
  <c r="G80" i="8" s="1"/>
  <c r="G79" i="8"/>
  <c r="E79" i="8"/>
  <c r="D79" i="8"/>
  <c r="D78" i="8"/>
  <c r="E78" i="8" s="1"/>
  <c r="G78" i="8" s="1"/>
  <c r="D77" i="8"/>
  <c r="E77" i="8" s="1"/>
  <c r="G77" i="8" s="1"/>
  <c r="D76" i="8"/>
  <c r="E76" i="8" s="1"/>
  <c r="G76" i="8" s="1"/>
  <c r="E75" i="8"/>
  <c r="G75" i="8" s="1"/>
  <c r="D75" i="8"/>
  <c r="E74" i="8"/>
  <c r="G74" i="8" s="1"/>
  <c r="D74" i="8"/>
  <c r="E73" i="8"/>
  <c r="G73" i="8" s="1"/>
  <c r="D73" i="8"/>
  <c r="D72" i="8"/>
  <c r="E72" i="8" s="1"/>
  <c r="G72" i="8" s="1"/>
  <c r="G71" i="8"/>
  <c r="E71" i="8"/>
  <c r="D71" i="8"/>
  <c r="D70" i="8"/>
  <c r="E70" i="8" s="1"/>
  <c r="G70" i="8" s="1"/>
  <c r="D69" i="8"/>
  <c r="E69" i="8" s="1"/>
  <c r="G69" i="8" s="1"/>
  <c r="D68" i="8"/>
  <c r="E68" i="8" s="1"/>
  <c r="G68" i="8" s="1"/>
  <c r="D67" i="8"/>
  <c r="E67" i="8" s="1"/>
  <c r="G67" i="8" s="1"/>
  <c r="E66" i="8"/>
  <c r="G66" i="8" s="1"/>
  <c r="D66" i="8"/>
  <c r="D65" i="8"/>
  <c r="E65" i="8" s="1"/>
  <c r="G65" i="8" s="1"/>
  <c r="E64" i="8"/>
  <c r="G64" i="8" s="1"/>
  <c r="D64" i="8"/>
  <c r="E63" i="8"/>
  <c r="G63" i="8" s="1"/>
  <c r="D63" i="8"/>
  <c r="G62" i="8"/>
  <c r="E62" i="8"/>
  <c r="D62" i="8"/>
  <c r="E61" i="8"/>
  <c r="G61" i="8" s="1"/>
  <c r="D61" i="8"/>
  <c r="G60" i="8"/>
  <c r="E60" i="8"/>
  <c r="D60" i="8"/>
  <c r="D59" i="8"/>
  <c r="E59" i="8" s="1"/>
  <c r="G59" i="8" s="1"/>
  <c r="E58" i="8"/>
  <c r="G58" i="8" s="1"/>
  <c r="D58" i="8"/>
  <c r="D57" i="8"/>
  <c r="E57" i="8" s="1"/>
  <c r="G57" i="8" s="1"/>
  <c r="D56" i="8"/>
  <c r="E56" i="8" s="1"/>
  <c r="G56" i="8" s="1"/>
  <c r="E55" i="8"/>
  <c r="G55" i="8" s="1"/>
  <c r="D55" i="8"/>
  <c r="E54" i="8"/>
  <c r="G54" i="8" s="1"/>
  <c r="D54" i="8"/>
  <c r="E53" i="8"/>
  <c r="G53" i="8" s="1"/>
  <c r="D53" i="8"/>
  <c r="D52" i="8"/>
  <c r="E52" i="8" s="1"/>
  <c r="G52" i="8" s="1"/>
  <c r="G51" i="8"/>
  <c r="E51" i="8"/>
  <c r="D51" i="8"/>
  <c r="D50" i="8"/>
  <c r="E50" i="8" s="1"/>
  <c r="G50" i="8" s="1"/>
  <c r="D49" i="8"/>
  <c r="E49" i="8" s="1"/>
  <c r="G49" i="8" s="1"/>
  <c r="D48" i="8"/>
  <c r="E48" i="8" s="1"/>
  <c r="G48" i="8" s="1"/>
  <c r="G47" i="8"/>
  <c r="E47" i="8"/>
  <c r="D47" i="8"/>
  <c r="E46" i="8"/>
  <c r="G46" i="8" s="1"/>
  <c r="D46" i="8"/>
  <c r="E45" i="8"/>
  <c r="G45" i="8" s="1"/>
  <c r="D45" i="8"/>
  <c r="D44" i="8"/>
  <c r="E44" i="8" s="1"/>
  <c r="G44" i="8" s="1"/>
  <c r="G43" i="8"/>
  <c r="E43" i="8"/>
  <c r="D43" i="8"/>
  <c r="D42" i="8"/>
  <c r="E42" i="8" s="1"/>
  <c r="G42" i="8" s="1"/>
  <c r="D41" i="8"/>
  <c r="E41" i="8" s="1"/>
  <c r="G41" i="8" s="1"/>
  <c r="D40" i="8"/>
  <c r="E40" i="8" s="1"/>
  <c r="G40" i="8" s="1"/>
  <c r="E39" i="8"/>
  <c r="G39" i="8" s="1"/>
  <c r="D39" i="8"/>
  <c r="E38" i="8"/>
  <c r="G38" i="8" s="1"/>
  <c r="D38" i="8"/>
  <c r="E37" i="8"/>
  <c r="G37" i="8" s="1"/>
  <c r="D37" i="8"/>
  <c r="D36" i="8"/>
  <c r="E36" i="8" s="1"/>
  <c r="G36" i="8" s="1"/>
  <c r="G35" i="8"/>
  <c r="E35" i="8"/>
  <c r="D35" i="8"/>
  <c r="D34" i="8"/>
  <c r="E34" i="8" s="1"/>
  <c r="G34" i="8" s="1"/>
  <c r="D33" i="8"/>
  <c r="E33" i="8" s="1"/>
  <c r="G33" i="8" s="1"/>
  <c r="D32" i="8"/>
  <c r="E32" i="8" s="1"/>
  <c r="G32" i="8" s="1"/>
  <c r="E31" i="8"/>
  <c r="G31" i="8" s="1"/>
  <c r="D31" i="8"/>
  <c r="E30" i="8"/>
  <c r="G30" i="8" s="1"/>
  <c r="J69" i="8" s="1"/>
  <c r="D30" i="8"/>
  <c r="E29" i="8"/>
  <c r="G29" i="8" s="1"/>
  <c r="J68" i="8" s="1"/>
  <c r="D29" i="8"/>
  <c r="D28" i="8"/>
  <c r="E28" i="8" s="1"/>
  <c r="G28" i="8" s="1"/>
  <c r="G27" i="8"/>
  <c r="E27" i="8"/>
  <c r="D27" i="8"/>
  <c r="D26" i="8"/>
  <c r="E26" i="8" s="1"/>
  <c r="G26" i="8" s="1"/>
  <c r="J65" i="8" s="1"/>
  <c r="D25" i="8"/>
  <c r="E25" i="8" s="1"/>
  <c r="G25" i="8" s="1"/>
  <c r="D24" i="8"/>
  <c r="E24" i="8" s="1"/>
  <c r="G24" i="8" s="1"/>
  <c r="J62" i="8" s="1"/>
  <c r="E23" i="8"/>
  <c r="G23" i="8" s="1"/>
  <c r="J61" i="8" s="1"/>
  <c r="D23" i="8"/>
  <c r="E22" i="8"/>
  <c r="G22" i="8" s="1"/>
  <c r="D22" i="8"/>
  <c r="E21" i="8"/>
  <c r="G21" i="8" s="1"/>
  <c r="D21" i="8"/>
  <c r="D20" i="8"/>
  <c r="E20" i="8" s="1"/>
  <c r="G20" i="8" s="1"/>
  <c r="G19" i="8"/>
  <c r="J57" i="8" s="1"/>
  <c r="E19" i="8"/>
  <c r="D19" i="8"/>
  <c r="J59" i="8" l="1"/>
  <c r="J60" i="8"/>
  <c r="J66" i="8"/>
  <c r="J67" i="8"/>
  <c r="J58" i="8"/>
  <c r="L59" i="8" s="1"/>
  <c r="N46" i="8" s="1"/>
  <c r="N52" i="8" s="1"/>
  <c r="J64" i="8"/>
  <c r="L69" i="8" l="1"/>
  <c r="M47" i="8" s="1"/>
  <c r="M51" i="8" s="1"/>
  <c r="K69" i="8"/>
  <c r="K47" i="8" s="1"/>
  <c r="K51" i="8" s="1"/>
  <c r="K59" i="8"/>
  <c r="L46" i="8" s="1"/>
  <c r="L52" i="8" s="1"/>
  <c r="L66" i="8"/>
  <c r="N47" i="8" s="1"/>
  <c r="M52" i="8" s="1"/>
  <c r="K66" i="8"/>
  <c r="L47" i="8" s="1"/>
  <c r="K52" i="8" s="1"/>
  <c r="L62" i="8"/>
  <c r="M46" i="8" s="1"/>
  <c r="N51" i="8" s="1"/>
  <c r="K62" i="8"/>
  <c r="K46" i="8" s="1"/>
  <c r="L51" i="8" s="1"/>
  <c r="E175" i="3"/>
</calcChain>
</file>

<file path=xl/sharedStrings.xml><?xml version="1.0" encoding="utf-8"?>
<sst xmlns="http://schemas.openxmlformats.org/spreadsheetml/2006/main" count="6241" uniqueCount="142">
  <si>
    <t>dpi</t>
  </si>
  <si>
    <t>experiment</t>
  </si>
  <si>
    <t>time</t>
  </si>
  <si>
    <t>A</t>
  </si>
  <si>
    <t>B</t>
  </si>
  <si>
    <t>A_B</t>
  </si>
  <si>
    <t>Mock_CMV</t>
  </si>
  <si>
    <t>vector</t>
  </si>
  <si>
    <t>Myzus persicae</t>
  </si>
  <si>
    <t>treatment.pair</t>
  </si>
  <si>
    <t>Mock_Mock</t>
  </si>
  <si>
    <t xml:space="preserve">Normal light </t>
  </si>
  <si>
    <t>Dark</t>
  </si>
  <si>
    <t>Mock_FLL</t>
  </si>
  <si>
    <t>Mock_LFL</t>
  </si>
  <si>
    <t>Mock_LSCMV</t>
  </si>
  <si>
    <t>Macrosiphum euphorbiae</t>
  </si>
  <si>
    <t>Mock_FFL</t>
  </si>
  <si>
    <t>Mock_LFF</t>
  </si>
  <si>
    <t>Mock_FLF</t>
  </si>
  <si>
    <t>Mock_LLF</t>
  </si>
  <si>
    <t xml:space="preserve">time </t>
  </si>
  <si>
    <t>CMV_CMVΔ2b</t>
  </si>
  <si>
    <t>Mock_CMVΔ2b</t>
  </si>
  <si>
    <t>Treatment.pair</t>
  </si>
  <si>
    <t xml:space="preserve">vector </t>
  </si>
  <si>
    <t>environment</t>
  </si>
  <si>
    <t>NT.CMV_T.CMV</t>
  </si>
  <si>
    <t>NT.Mock_T.Mock</t>
  </si>
  <si>
    <t>T.Mock_NT.CMV</t>
  </si>
  <si>
    <t>T.CMV_NT.Mock</t>
  </si>
  <si>
    <t>T.Mock_T.Mock</t>
  </si>
  <si>
    <t xml:space="preserve">Macrosiphum euphorbiae </t>
  </si>
  <si>
    <t>Volatile organic compounds emitted by tomato plants infected/ inoculated with CMV/water</t>
  </si>
  <si>
    <t>Peak areas</t>
  </si>
  <si>
    <t>RT</t>
  </si>
  <si>
    <t>CMV2_D</t>
  </si>
  <si>
    <t>CMV1_D</t>
  </si>
  <si>
    <t>CMV3_D</t>
  </si>
  <si>
    <t>M1_D</t>
  </si>
  <si>
    <t>M2_D</t>
  </si>
  <si>
    <t>M3_D</t>
  </si>
  <si>
    <t>CMV1_L</t>
  </si>
  <si>
    <t>CMV2_L</t>
  </si>
  <si>
    <t>CMV3_L</t>
  </si>
  <si>
    <t>M1_L</t>
  </si>
  <si>
    <t>M2_L</t>
  </si>
  <si>
    <t>M3_L</t>
  </si>
  <si>
    <t>Isopropyl acetate</t>
  </si>
  <si>
    <t>α-pinine</t>
  </si>
  <si>
    <t xml:space="preserve">Benzaldehyde </t>
  </si>
  <si>
    <t>α-Terpine</t>
  </si>
  <si>
    <t>p-Cymene</t>
  </si>
  <si>
    <t>2-ethyl-1-hexanol</t>
  </si>
  <si>
    <t xml:space="preserve">Nonanal </t>
  </si>
  <si>
    <t>Vincamine</t>
  </si>
  <si>
    <t xml:space="preserve">Napthalene </t>
  </si>
  <si>
    <t>FW</t>
  </si>
  <si>
    <t>DW</t>
  </si>
  <si>
    <t>Key</t>
  </si>
  <si>
    <t>FW= Fresh Weight</t>
  </si>
  <si>
    <t>RT=Rentention Time</t>
  </si>
  <si>
    <t>CMV_D= CMV-infected plant  in the dark</t>
  </si>
  <si>
    <t>CMV_L= CMV-infected plant in the light</t>
  </si>
  <si>
    <t xml:space="preserve">M_D= Mock-innoculated plant in the dark </t>
  </si>
  <si>
    <t>DW= Dry Weight</t>
  </si>
  <si>
    <t>M_L= Mock-inoculated plant  in the light</t>
  </si>
  <si>
    <t xml:space="preserve">Conversion of mass spectral data from each compound to emission rate </t>
  </si>
  <si>
    <t>VOC</t>
  </si>
  <si>
    <t>Treatment</t>
  </si>
  <si>
    <t>Peak area</t>
  </si>
  <si>
    <r>
      <t>Pinene equivalent (ng/</t>
    </r>
    <r>
      <rPr>
        <sz val="11"/>
        <color theme="1"/>
        <rFont val="Calibri"/>
        <family val="2"/>
      </rPr>
      <t>µl)</t>
    </r>
  </si>
  <si>
    <t>Multiply total volume of extract (*500)</t>
  </si>
  <si>
    <t>DW (g)</t>
  </si>
  <si>
    <t>VOC emission in ng/g</t>
  </si>
  <si>
    <t xml:space="preserve">Data summaries </t>
  </si>
  <si>
    <t xml:space="preserve">Total combined volatiles </t>
  </si>
  <si>
    <t>MEAN</t>
  </si>
  <si>
    <t>SEM</t>
  </si>
  <si>
    <t>Light</t>
  </si>
  <si>
    <t>LIGHT</t>
  </si>
  <si>
    <t>CMV</t>
  </si>
  <si>
    <t xml:space="preserve">Mock </t>
  </si>
  <si>
    <t>Reset the plot</t>
  </si>
  <si>
    <t xml:space="preserve">Fny-CMV </t>
  </si>
  <si>
    <t xml:space="preserve">Dark </t>
  </si>
  <si>
    <t>Total VOC</t>
  </si>
  <si>
    <t>mean</t>
  </si>
  <si>
    <t>sem</t>
  </si>
  <si>
    <t>CMV2_D_1</t>
  </si>
  <si>
    <t>CMV1_D_2</t>
  </si>
  <si>
    <t>CMV3_D_3</t>
  </si>
  <si>
    <t>CMV1_L_1</t>
  </si>
  <si>
    <t>CMV2_L_2</t>
  </si>
  <si>
    <t>CMV3_L_3</t>
  </si>
  <si>
    <t>M1_D_1</t>
  </si>
  <si>
    <t>M2_D_2</t>
  </si>
  <si>
    <t>M3_D_3</t>
  </si>
  <si>
    <t>M1_L_1</t>
  </si>
  <si>
    <t>M2_L_2</t>
  </si>
  <si>
    <t>M3_L_3</t>
  </si>
  <si>
    <t xml:space="preserve">Mean for specific VOC </t>
  </si>
  <si>
    <t>Mean</t>
  </si>
  <si>
    <t xml:space="preserve">Light </t>
  </si>
  <si>
    <t>Fny-CMV</t>
  </si>
  <si>
    <t>Nonanal</t>
  </si>
  <si>
    <t>Naphthalene</t>
  </si>
  <si>
    <t xml:space="preserve">α-Terpine </t>
  </si>
  <si>
    <t>α-pinene</t>
  </si>
  <si>
    <t>α-Pinene</t>
  </si>
  <si>
    <r>
      <rPr>
        <sz val="11"/>
        <color theme="1"/>
        <rFont val="Calibri"/>
        <family val="2"/>
      </rPr>
      <t>ρ</t>
    </r>
    <r>
      <rPr>
        <sz val="11"/>
        <color theme="1"/>
        <rFont val="Calibri"/>
        <family val="2"/>
        <scheme val="minor"/>
      </rPr>
      <t>-Cymene</t>
    </r>
  </si>
  <si>
    <t>M_L</t>
  </si>
  <si>
    <t>Settling Assays with tomato plants infected with LSCMV</t>
  </si>
  <si>
    <r>
      <t xml:space="preserve">Data summary: </t>
    </r>
    <r>
      <rPr>
        <b/>
        <i/>
        <sz val="11"/>
        <color theme="1"/>
        <rFont val="Calibri"/>
        <family val="2"/>
        <scheme val="minor"/>
      </rPr>
      <t>Myzus persicae</t>
    </r>
    <r>
      <rPr>
        <i/>
        <sz val="11"/>
        <color theme="1"/>
        <rFont val="Calibri"/>
        <family val="2"/>
        <scheme val="minor"/>
      </rPr>
      <t xml:space="preserve"> </t>
    </r>
  </si>
  <si>
    <t xml:space="preserve">Aphid species </t>
  </si>
  <si>
    <r>
      <t xml:space="preserve">Treatment: </t>
    </r>
    <r>
      <rPr>
        <b/>
        <sz val="11"/>
        <color theme="1"/>
        <rFont val="Calibri"/>
        <family val="2"/>
        <scheme val="minor"/>
      </rPr>
      <t>Mock verus LSCMV (L</t>
    </r>
    <r>
      <rPr>
        <b/>
        <vertAlign val="sub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>L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L</t>
    </r>
    <r>
      <rPr>
        <b/>
        <vertAlign val="sub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 xml:space="preserve"> )</t>
    </r>
  </si>
  <si>
    <t>Left</t>
  </si>
  <si>
    <t>Right</t>
  </si>
  <si>
    <t xml:space="preserve">Myzus persicae </t>
  </si>
  <si>
    <t>Exp</t>
  </si>
  <si>
    <t>Time_hrs</t>
  </si>
  <si>
    <t>Mock</t>
  </si>
  <si>
    <t>LSCMV</t>
  </si>
  <si>
    <t xml:space="preserve">Exp1 </t>
  </si>
  <si>
    <t>MockVMock</t>
  </si>
  <si>
    <t xml:space="preserve">1hr </t>
  </si>
  <si>
    <t>24hr</t>
  </si>
  <si>
    <t>FnyVM</t>
  </si>
  <si>
    <t>Expt2</t>
  </si>
  <si>
    <t>Expt3</t>
  </si>
  <si>
    <r>
      <t xml:space="preserve">Treatment: </t>
    </r>
    <r>
      <rPr>
        <b/>
        <sz val="11"/>
        <color theme="1"/>
        <rFont val="Calibri"/>
        <family val="2"/>
        <scheme val="minor"/>
      </rPr>
      <t xml:space="preserve">Mock versus Mock </t>
    </r>
  </si>
  <si>
    <t xml:space="preserve">experiment </t>
  </si>
  <si>
    <t>Mock1</t>
  </si>
  <si>
    <t xml:space="preserve">Mock2 </t>
  </si>
  <si>
    <r>
      <t xml:space="preserve">Data summary : </t>
    </r>
    <r>
      <rPr>
        <b/>
        <i/>
        <sz val="11"/>
        <color theme="1"/>
        <rFont val="Calibri"/>
        <family val="2"/>
        <scheme val="minor"/>
      </rPr>
      <t>Macrosiphum euphorbaie</t>
    </r>
    <r>
      <rPr>
        <b/>
        <sz val="11"/>
        <color theme="1"/>
        <rFont val="Calibri"/>
        <family val="2"/>
        <scheme val="minor"/>
      </rPr>
      <t xml:space="preserve"> </t>
    </r>
  </si>
  <si>
    <t xml:space="preserve">Experiment </t>
  </si>
  <si>
    <t>MvM</t>
  </si>
  <si>
    <t>1hr</t>
  </si>
  <si>
    <t>24hrs</t>
  </si>
  <si>
    <t>FvM</t>
  </si>
  <si>
    <r>
      <t>Mock_F</t>
    </r>
    <r>
      <rPr>
        <vertAlign val="sub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>F</t>
    </r>
    <r>
      <rPr>
        <vertAlign val="sub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(L2b)F</t>
    </r>
    <r>
      <rPr>
        <vertAlign val="subscript"/>
        <sz val="11"/>
        <rFont val="Calibri"/>
        <family val="2"/>
        <scheme val="minor"/>
      </rPr>
      <t xml:space="preserve">3 </t>
    </r>
  </si>
  <si>
    <t xml:space="preserve">Spreadsheet S1. Aphid data.  Arinaitwe et al.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</si>
</sst>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2"/>
      <name val="Calibri"/>
      <family val="2"/>
      <scheme val="minor"/>
    </font>
    <font>
      <sz val="11"/>
      <color rgb="FF1111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vertAlign val="subscript"/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2060"/>
      <name val="Calibri (Body)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2" tint="-9.9978637043366805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1" xfId="0" applyBorder="1"/>
    <xf numFmtId="0" fontId="2" fillId="0" borderId="1" xfId="0" applyFont="1" applyBorder="1"/>
    <xf numFmtId="0" fontId="0" fillId="0" borderId="1" xfId="0" applyFont="1" applyBorder="1"/>
    <xf numFmtId="0" fontId="0" fillId="0" borderId="2" xfId="0" applyFill="1" applyBorder="1"/>
    <xf numFmtId="0" fontId="0" fillId="0" borderId="2" xfId="0" applyFont="1" applyFill="1" applyBorder="1"/>
    <xf numFmtId="0" fontId="0" fillId="0" borderId="1" xfId="0" applyFont="1" applyFill="1" applyBorder="1"/>
    <xf numFmtId="0" fontId="0" fillId="0" borderId="1" xfId="0" applyBorder="1" applyAlignment="1">
      <alignment horizontal="left" vertical="top" wrapText="1"/>
    </xf>
    <xf numFmtId="0" fontId="0" fillId="0" borderId="0" xfId="0" applyFill="1" applyBorder="1"/>
    <xf numFmtId="0" fontId="0" fillId="0" borderId="0" xfId="0" applyFont="1" applyFill="1" applyBorder="1"/>
    <xf numFmtId="0" fontId="0" fillId="0" borderId="1" xfId="0" applyFill="1" applyBorder="1"/>
    <xf numFmtId="0" fontId="2" fillId="0" borderId="1" xfId="0" applyFont="1" applyFill="1" applyBorder="1"/>
    <xf numFmtId="0" fontId="0" fillId="0" borderId="0" xfId="0" applyAlignment="1">
      <alignment horizontal="center"/>
    </xf>
    <xf numFmtId="0" fontId="5" fillId="0" borderId="1" xfId="0" applyFont="1" applyBorder="1"/>
    <xf numFmtId="0" fontId="5" fillId="2" borderId="1" xfId="0" applyFont="1" applyFill="1" applyBorder="1"/>
    <xf numFmtId="0" fontId="0" fillId="2" borderId="1" xfId="0" applyFill="1" applyBorder="1"/>
    <xf numFmtId="0" fontId="3" fillId="0" borderId="1" xfId="0" applyFont="1" applyBorder="1"/>
    <xf numFmtId="49" fontId="0" fillId="0" borderId="0" xfId="0" applyNumberFormat="1"/>
    <xf numFmtId="0" fontId="6" fillId="0" borderId="1" xfId="0" applyFont="1" applyBorder="1"/>
    <xf numFmtId="0" fontId="7" fillId="0" borderId="0" xfId="0" applyFont="1"/>
    <xf numFmtId="49" fontId="5" fillId="0" borderId="0" xfId="0" applyNumberFormat="1" applyFont="1"/>
    <xf numFmtId="0" fontId="2" fillId="3" borderId="0" xfId="0" applyFont="1" applyFill="1"/>
    <xf numFmtId="1" fontId="0" fillId="0" borderId="0" xfId="0" applyNumberFormat="1"/>
    <xf numFmtId="0" fontId="0" fillId="3" borderId="0" xfId="0" applyFill="1"/>
    <xf numFmtId="0" fontId="4" fillId="0" borderId="0" xfId="0" applyFont="1"/>
    <xf numFmtId="0" fontId="9" fillId="2" borderId="1" xfId="0" applyFont="1" applyFill="1" applyBorder="1"/>
    <xf numFmtId="0" fontId="0" fillId="0" borderId="3" xfId="0" applyBorder="1"/>
    <xf numFmtId="0" fontId="2" fillId="0" borderId="3" xfId="0" applyFont="1" applyBorder="1"/>
    <xf numFmtId="0" fontId="2" fillId="0" borderId="0" xfId="0" applyFont="1"/>
    <xf numFmtId="0" fontId="0" fillId="4" borderId="3" xfId="0" applyFill="1" applyBorder="1"/>
    <xf numFmtId="0" fontId="0" fillId="4" borderId="1" xfId="0" applyFill="1" applyBorder="1"/>
    <xf numFmtId="0" fontId="0" fillId="3" borderId="4" xfId="0" applyFill="1" applyBorder="1"/>
    <xf numFmtId="0" fontId="0" fillId="3" borderId="5" xfId="0" applyFill="1" applyBorder="1"/>
    <xf numFmtId="0" fontId="0" fillId="3" borderId="3" xfId="0" applyFill="1" applyBorder="1"/>
    <xf numFmtId="0" fontId="0" fillId="3" borderId="1" xfId="0" applyFill="1" applyBorder="1"/>
    <xf numFmtId="0" fontId="0" fillId="0" borderId="2" xfId="0" applyBorder="1"/>
    <xf numFmtId="0" fontId="0" fillId="0" borderId="0" xfId="0" applyFont="1"/>
    <xf numFmtId="0" fontId="11" fillId="0" borderId="1" xfId="0" applyFont="1" applyBorder="1"/>
    <xf numFmtId="0" fontId="11" fillId="0" borderId="0" xfId="0" applyFont="1"/>
    <xf numFmtId="0" fontId="13" fillId="0" borderId="1" xfId="0" applyFont="1" applyBorder="1"/>
    <xf numFmtId="0" fontId="1" fillId="0" borderId="0" xfId="0" applyFont="1"/>
    <xf numFmtId="0" fontId="14" fillId="0" borderId="0" xfId="0" applyFont="1"/>
    <xf numFmtId="0" fontId="4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'[1]ANALYSIS&amp;GRAPHS'!$O$64</c:f>
              <c:strCache>
                <c:ptCount val="1"/>
                <c:pt idx="0">
                  <c:v>Mock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'[1]ANALYSIS&amp;GRAPHS'!$Q$65:$Q$66</c:f>
                <c:numCache>
                  <c:formatCode>General</c:formatCode>
                  <c:ptCount val="2"/>
                  <c:pt idx="0">
                    <c:v>12330.345011253245</c:v>
                  </c:pt>
                  <c:pt idx="1">
                    <c:v>9423.8458793924947</c:v>
                  </c:pt>
                </c:numCache>
              </c:numRef>
            </c:plus>
            <c:minus>
              <c:numRef>
                <c:f>'[1]ANALYSIS&amp;GRAPHS'!$Q$65:$Q$66</c:f>
                <c:numCache>
                  <c:formatCode>General</c:formatCode>
                  <c:ptCount val="2"/>
                  <c:pt idx="0">
                    <c:v>12330.345011253245</c:v>
                  </c:pt>
                  <c:pt idx="1">
                    <c:v>9423.8458793924947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dk1"/>
                </a:solidFill>
                <a:prstDash val="solid"/>
                <a:miter lim="800000"/>
              </a:ln>
              <a:effectLst/>
            </c:spPr>
          </c:errBars>
          <c:cat>
            <c:strRef>
              <c:f>'[1]ANALYSIS&amp;GRAPHS'!$N$65:$N$66</c:f>
              <c:strCache>
                <c:ptCount val="2"/>
                <c:pt idx="0">
                  <c:v>Light</c:v>
                </c:pt>
                <c:pt idx="1">
                  <c:v>Dark </c:v>
                </c:pt>
              </c:strCache>
            </c:strRef>
          </c:cat>
          <c:val>
            <c:numRef>
              <c:f>'[1]ANALYSIS&amp;GRAPHS'!$O$65:$O$66</c:f>
              <c:numCache>
                <c:formatCode>General</c:formatCode>
                <c:ptCount val="2"/>
                <c:pt idx="0">
                  <c:v>49419.790819966853</c:v>
                </c:pt>
                <c:pt idx="1">
                  <c:v>41096.170532198848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25-4DD0-8836-FC53B1D966EE}"/>
            </c:ext>
          </c:extLst>
        </c:ser>
        <c:ser>
          <c:idx val="1"/>
          <c:order val="1"/>
          <c:tx>
            <c:strRef>
              <c:f>'[1]ANALYSIS&amp;GRAPHS'!$P$64</c:f>
              <c:strCache>
                <c:ptCount val="1"/>
                <c:pt idx="0">
                  <c:v>Fny-CMV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'[1]ANALYSIS&amp;GRAPHS'!$R$65:$R$66</c:f>
                <c:numCache>
                  <c:formatCode>General</c:formatCode>
                  <c:ptCount val="2"/>
                  <c:pt idx="0">
                    <c:v>19050.123159184604</c:v>
                  </c:pt>
                  <c:pt idx="1">
                    <c:v>18677.554262569018</c:v>
                  </c:pt>
                </c:numCache>
              </c:numRef>
            </c:plus>
            <c:minus>
              <c:numRef>
                <c:f>'[1]ANALYSIS&amp;GRAPHS'!$R$65:$R$66</c:f>
                <c:numCache>
                  <c:formatCode>General</c:formatCode>
                  <c:ptCount val="2"/>
                  <c:pt idx="0">
                    <c:v>19050.123159184604</c:v>
                  </c:pt>
                  <c:pt idx="1">
                    <c:v>18677.554262569018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dk1"/>
                </a:solidFill>
                <a:prstDash val="solid"/>
                <a:miter lim="800000"/>
              </a:ln>
              <a:effectLst/>
            </c:spPr>
          </c:errBars>
          <c:cat>
            <c:strRef>
              <c:f>'[1]ANALYSIS&amp;GRAPHS'!$N$65:$N$66</c:f>
              <c:strCache>
                <c:ptCount val="2"/>
                <c:pt idx="0">
                  <c:v>Light</c:v>
                </c:pt>
                <c:pt idx="1">
                  <c:v>Dark </c:v>
                </c:pt>
              </c:strCache>
            </c:strRef>
          </c:cat>
          <c:val>
            <c:numRef>
              <c:f>'[1]ANALYSIS&amp;GRAPHS'!$P$65:$P$66</c:f>
              <c:numCache>
                <c:formatCode>General</c:formatCode>
                <c:ptCount val="2"/>
                <c:pt idx="0">
                  <c:v>91294.603087359574</c:v>
                </c:pt>
                <c:pt idx="1">
                  <c:v>119135.75264262709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825-4DD0-8836-FC53B1D966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15501952"/>
        <c:axId val="859765616"/>
      </c:barChart>
      <c:catAx>
        <c:axId val="3155019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>
                    <a:solidFill>
                      <a:schemeClr val="tx1"/>
                    </a:solidFill>
                  </a:rPr>
                  <a:t>Illumination</a:t>
                </a:r>
                <a:r>
                  <a:rPr lang="en-GB" sz="1200" baseline="0">
                    <a:solidFill>
                      <a:schemeClr val="tx1"/>
                    </a:solidFill>
                  </a:rPr>
                  <a:t> status </a:t>
                </a:r>
                <a:r>
                  <a:rPr lang="en-GB" sz="1200">
                    <a:solidFill>
                      <a:schemeClr val="tx1"/>
                    </a:solidFill>
                  </a:rPr>
                  <a:t> </a:t>
                </a:r>
              </a:p>
            </c:rich>
          </c:tx>
          <c:layout>
            <c:manualLayout>
              <c:xMode val="edge"/>
              <c:yMode val="edge"/>
              <c:x val="0.51917825896762893"/>
              <c:y val="0.7698676727909011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9765616"/>
        <c:crosses val="autoZero"/>
        <c:auto val="1"/>
        <c:lblAlgn val="ctr"/>
        <c:lblOffset val="100"/>
        <c:noMultiLvlLbl val="0"/>
      </c:catAx>
      <c:valAx>
        <c:axId val="859765616"/>
        <c:scaling>
          <c:orientation val="minMax"/>
          <c:max val="14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>
                    <a:solidFill>
                      <a:schemeClr val="tx1"/>
                    </a:solidFill>
                  </a:rPr>
                  <a:t>ng/g DW/24</a:t>
                </a:r>
                <a:r>
                  <a:rPr lang="en-GB" sz="1200" baseline="0">
                    <a:solidFill>
                      <a:schemeClr val="tx1"/>
                    </a:solidFill>
                  </a:rPr>
                  <a:t> hrs</a:t>
                </a:r>
                <a:endParaRPr lang="en-GB" sz="1200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3.0555555555555555E-2"/>
              <c:y val="0.113679644211140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55019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86508069522510733"/>
          <c:y val="9.8374161563137517E-3"/>
          <c:w val="0.1334586739175137"/>
          <c:h val="0.172199648253423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'[1]ANALYSIS&amp;GRAPHS'!$W$100</c:f>
              <c:strCache>
                <c:ptCount val="1"/>
                <c:pt idx="0">
                  <c:v>Mock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'[1]ANALYSIS&amp;GRAPHS'!$Y$101:$Y$116</c:f>
                <c:numCache>
                  <c:formatCode>General</c:formatCode>
                  <c:ptCount val="16"/>
                  <c:pt idx="0">
                    <c:v>4597.6720764712782</c:v>
                  </c:pt>
                  <c:pt idx="1">
                    <c:v>1683.3209310547647</c:v>
                  </c:pt>
                  <c:pt idx="2">
                    <c:v>1018.4021951540467</c:v>
                  </c:pt>
                  <c:pt idx="3">
                    <c:v>2487.2786892477261</c:v>
                  </c:pt>
                  <c:pt idx="4">
                    <c:v>1882.9980481901061</c:v>
                  </c:pt>
                  <c:pt idx="5">
                    <c:v>2067.7540179210632</c:v>
                  </c:pt>
                  <c:pt idx="6">
                    <c:v>1382.2722620000923</c:v>
                  </c:pt>
                  <c:pt idx="7">
                    <c:v>1455.1074750639136</c:v>
                  </c:pt>
                  <c:pt idx="8">
                    <c:v>2069.0139247974912</c:v>
                  </c:pt>
                  <c:pt idx="9">
                    <c:v>1132.8923826571311</c:v>
                  </c:pt>
                  <c:pt idx="10">
                    <c:v>1050.732582485588</c:v>
                  </c:pt>
                  <c:pt idx="11">
                    <c:v>1252.9703648310303</c:v>
                  </c:pt>
                  <c:pt idx="12">
                    <c:v>978.6070377106829</c:v>
                  </c:pt>
                  <c:pt idx="13">
                    <c:v>800.50558982739278</c:v>
                  </c:pt>
                  <c:pt idx="14">
                    <c:v>402.90809161904764</c:v>
                  </c:pt>
                </c:numCache>
              </c:numRef>
            </c:plus>
            <c:minus>
              <c:numRef>
                <c:f>'[1]ANALYSIS&amp;GRAPHS'!$Y$101:$Y$116</c:f>
                <c:numCache>
                  <c:formatCode>General</c:formatCode>
                  <c:ptCount val="16"/>
                  <c:pt idx="0">
                    <c:v>4597.6720764712782</c:v>
                  </c:pt>
                  <c:pt idx="1">
                    <c:v>1683.3209310547647</c:v>
                  </c:pt>
                  <c:pt idx="2">
                    <c:v>1018.4021951540467</c:v>
                  </c:pt>
                  <c:pt idx="3">
                    <c:v>2487.2786892477261</c:v>
                  </c:pt>
                  <c:pt idx="4">
                    <c:v>1882.9980481901061</c:v>
                  </c:pt>
                  <c:pt idx="5">
                    <c:v>2067.7540179210632</c:v>
                  </c:pt>
                  <c:pt idx="6">
                    <c:v>1382.2722620000923</c:v>
                  </c:pt>
                  <c:pt idx="7">
                    <c:v>1455.1074750639136</c:v>
                  </c:pt>
                  <c:pt idx="8">
                    <c:v>2069.0139247974912</c:v>
                  </c:pt>
                  <c:pt idx="9">
                    <c:v>1132.8923826571311</c:v>
                  </c:pt>
                  <c:pt idx="10">
                    <c:v>1050.732582485588</c:v>
                  </c:pt>
                  <c:pt idx="11">
                    <c:v>1252.9703648310303</c:v>
                  </c:pt>
                  <c:pt idx="12">
                    <c:v>978.6070377106829</c:v>
                  </c:pt>
                  <c:pt idx="13">
                    <c:v>800.50558982739278</c:v>
                  </c:pt>
                  <c:pt idx="14">
                    <c:v>402.90809161904764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dk1"/>
                </a:solidFill>
                <a:prstDash val="solid"/>
                <a:miter lim="800000"/>
              </a:ln>
              <a:effectLst/>
            </c:spPr>
          </c:errBars>
          <c:cat>
            <c:multiLvlStrRef>
              <c:f>'[1]ANALYSIS&amp;GRAPHS'!$U$101:$V$116</c:f>
              <c:multiLvlStrCache>
                <c:ptCount val="16"/>
                <c:lvl>
                  <c:pt idx="0">
                    <c:v>Light</c:v>
                  </c:pt>
                  <c:pt idx="1">
                    <c:v>Dark</c:v>
                  </c:pt>
                  <c:pt idx="2">
                    <c:v>Light</c:v>
                  </c:pt>
                  <c:pt idx="3">
                    <c:v>Dark</c:v>
                  </c:pt>
                  <c:pt idx="4">
                    <c:v>Light</c:v>
                  </c:pt>
                  <c:pt idx="5">
                    <c:v>Dark</c:v>
                  </c:pt>
                  <c:pt idx="6">
                    <c:v>Light</c:v>
                  </c:pt>
                  <c:pt idx="7">
                    <c:v>Dark</c:v>
                  </c:pt>
                  <c:pt idx="8">
                    <c:v>Light</c:v>
                  </c:pt>
                  <c:pt idx="9">
                    <c:v>Dark</c:v>
                  </c:pt>
                  <c:pt idx="10">
                    <c:v>Light</c:v>
                  </c:pt>
                  <c:pt idx="11">
                    <c:v>Dark</c:v>
                  </c:pt>
                  <c:pt idx="12">
                    <c:v>Light</c:v>
                  </c:pt>
                  <c:pt idx="13">
                    <c:v>Dark</c:v>
                  </c:pt>
                  <c:pt idx="14">
                    <c:v>Light</c:v>
                  </c:pt>
                  <c:pt idx="15">
                    <c:v>Dark</c:v>
                  </c:pt>
                </c:lvl>
                <c:lvl>
                  <c:pt idx="0">
                    <c:v>Isopropyl acetate</c:v>
                  </c:pt>
                  <c:pt idx="2">
                    <c:v>2-ethyl-1-hexanol</c:v>
                  </c:pt>
                  <c:pt idx="4">
                    <c:v>Nonanal</c:v>
                  </c:pt>
                  <c:pt idx="6">
                    <c:v>Naphthalene</c:v>
                  </c:pt>
                  <c:pt idx="8">
                    <c:v>Benzaldehyde </c:v>
                  </c:pt>
                  <c:pt idx="10">
                    <c:v>α-Terpine </c:v>
                  </c:pt>
                  <c:pt idx="12">
                    <c:v>α-Pinene</c:v>
                  </c:pt>
                  <c:pt idx="14">
                    <c:v>ρ-Cymene</c:v>
                  </c:pt>
                </c:lvl>
              </c:multiLvlStrCache>
            </c:multiLvlStrRef>
          </c:cat>
          <c:val>
            <c:numRef>
              <c:f>'[1]ANALYSIS&amp;GRAPHS'!$W$101:$W$116</c:f>
              <c:numCache>
                <c:formatCode>General</c:formatCode>
                <c:ptCount val="16"/>
                <c:pt idx="0">
                  <c:v>10104.312062077219</c:v>
                </c:pt>
                <c:pt idx="1">
                  <c:v>6589.8287183358771</c:v>
                </c:pt>
                <c:pt idx="2">
                  <c:v>12118.644061020992</c:v>
                </c:pt>
                <c:pt idx="3">
                  <c:v>8129.5978879914655</c:v>
                </c:pt>
                <c:pt idx="4">
                  <c:v>7813.2965755727828</c:v>
                </c:pt>
                <c:pt idx="5">
                  <c:v>5587.1422076438403</c:v>
                </c:pt>
                <c:pt idx="6">
                  <c:v>3917.6524169343211</c:v>
                </c:pt>
                <c:pt idx="7">
                  <c:v>3248.9391317917562</c:v>
                </c:pt>
                <c:pt idx="8">
                  <c:v>5920.4790499546207</c:v>
                </c:pt>
                <c:pt idx="9">
                  <c:v>4806.7345567088396</c:v>
                </c:pt>
                <c:pt idx="10">
                  <c:v>5410.6056377294908</c:v>
                </c:pt>
                <c:pt idx="11">
                  <c:v>4144.5915841393971</c:v>
                </c:pt>
                <c:pt idx="12">
                  <c:v>3103.3936887769546</c:v>
                </c:pt>
                <c:pt idx="13">
                  <c:v>2787.4453010950861</c:v>
                </c:pt>
                <c:pt idx="14">
                  <c:v>402.90809161904758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4F5-4E70-8CBC-2FDE05545F81}"/>
            </c:ext>
          </c:extLst>
        </c:ser>
        <c:ser>
          <c:idx val="1"/>
          <c:order val="1"/>
          <c:tx>
            <c:strRef>
              <c:f>'[1]ANALYSIS&amp;GRAPHS'!$X$100</c:f>
              <c:strCache>
                <c:ptCount val="1"/>
                <c:pt idx="0">
                  <c:v>Fny-CMV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'[1]ANALYSIS&amp;GRAPHS'!$Z$101:$Z$116</c:f>
                <c:numCache>
                  <c:formatCode>General</c:formatCode>
                  <c:ptCount val="16"/>
                  <c:pt idx="0">
                    <c:v>7306.8357695593213</c:v>
                  </c:pt>
                  <c:pt idx="1">
                    <c:v>6500.1721251298668</c:v>
                  </c:pt>
                  <c:pt idx="2">
                    <c:v>3388.3208176002859</c:v>
                  </c:pt>
                  <c:pt idx="3">
                    <c:v>2792.7903335756523</c:v>
                  </c:pt>
                  <c:pt idx="4">
                    <c:v>3533.4658935723492</c:v>
                  </c:pt>
                  <c:pt idx="5">
                    <c:v>2792.7903335756523</c:v>
                  </c:pt>
                  <c:pt idx="6">
                    <c:v>3654.7999076766919</c:v>
                  </c:pt>
                  <c:pt idx="7">
                    <c:v>1605.7562441809694</c:v>
                  </c:pt>
                  <c:pt idx="8">
                    <c:v>2364.1902891013242</c:v>
                  </c:pt>
                  <c:pt idx="9">
                    <c:v>2547.9141587180393</c:v>
                  </c:pt>
                  <c:pt idx="10">
                    <c:v>2119.172799663942</c:v>
                  </c:pt>
                  <c:pt idx="11">
                    <c:v>1451.9441880309046</c:v>
                  </c:pt>
                  <c:pt idx="12">
                    <c:v>1078.1377587036482</c:v>
                  </c:pt>
                  <c:pt idx="13">
                    <c:v>1140.3766719855855</c:v>
                  </c:pt>
                  <c:pt idx="14">
                    <c:v>126.21475335344456</c:v>
                  </c:pt>
                </c:numCache>
              </c:numRef>
            </c:plus>
            <c:minus>
              <c:numRef>
                <c:f>'[1]ANALYSIS&amp;GRAPHS'!$Z$101:$Z$115</c:f>
                <c:numCache>
                  <c:formatCode>General</c:formatCode>
                  <c:ptCount val="15"/>
                  <c:pt idx="0">
                    <c:v>7306.8357695593213</c:v>
                  </c:pt>
                  <c:pt idx="1">
                    <c:v>6500.1721251298668</c:v>
                  </c:pt>
                  <c:pt idx="2">
                    <c:v>3388.3208176002859</c:v>
                  </c:pt>
                  <c:pt idx="3">
                    <c:v>2792.7903335756523</c:v>
                  </c:pt>
                  <c:pt idx="4">
                    <c:v>3533.4658935723492</c:v>
                  </c:pt>
                  <c:pt idx="5">
                    <c:v>2792.7903335756523</c:v>
                  </c:pt>
                  <c:pt idx="6">
                    <c:v>3654.7999076766919</c:v>
                  </c:pt>
                  <c:pt idx="7">
                    <c:v>1605.7562441809694</c:v>
                  </c:pt>
                  <c:pt idx="8">
                    <c:v>2364.1902891013242</c:v>
                  </c:pt>
                  <c:pt idx="9">
                    <c:v>2547.9141587180393</c:v>
                  </c:pt>
                  <c:pt idx="10">
                    <c:v>2119.172799663942</c:v>
                  </c:pt>
                  <c:pt idx="11">
                    <c:v>1451.9441880309046</c:v>
                  </c:pt>
                  <c:pt idx="12">
                    <c:v>1078.1377587036482</c:v>
                  </c:pt>
                  <c:pt idx="13">
                    <c:v>1140.3766719855855</c:v>
                  </c:pt>
                  <c:pt idx="14">
                    <c:v>126.21475335344456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dk1"/>
                </a:solidFill>
                <a:prstDash val="solid"/>
                <a:miter lim="800000"/>
              </a:ln>
              <a:effectLst/>
            </c:spPr>
          </c:errBars>
          <c:cat>
            <c:multiLvlStrRef>
              <c:f>'[1]ANALYSIS&amp;GRAPHS'!$U$101:$V$116</c:f>
              <c:multiLvlStrCache>
                <c:ptCount val="16"/>
                <c:lvl>
                  <c:pt idx="0">
                    <c:v>Light</c:v>
                  </c:pt>
                  <c:pt idx="1">
                    <c:v>Dark</c:v>
                  </c:pt>
                  <c:pt idx="2">
                    <c:v>Light</c:v>
                  </c:pt>
                  <c:pt idx="3">
                    <c:v>Dark</c:v>
                  </c:pt>
                  <c:pt idx="4">
                    <c:v>Light</c:v>
                  </c:pt>
                  <c:pt idx="5">
                    <c:v>Dark</c:v>
                  </c:pt>
                  <c:pt idx="6">
                    <c:v>Light</c:v>
                  </c:pt>
                  <c:pt idx="7">
                    <c:v>Dark</c:v>
                  </c:pt>
                  <c:pt idx="8">
                    <c:v>Light</c:v>
                  </c:pt>
                  <c:pt idx="9">
                    <c:v>Dark</c:v>
                  </c:pt>
                  <c:pt idx="10">
                    <c:v>Light</c:v>
                  </c:pt>
                  <c:pt idx="11">
                    <c:v>Dark</c:v>
                  </c:pt>
                  <c:pt idx="12">
                    <c:v>Light</c:v>
                  </c:pt>
                  <c:pt idx="13">
                    <c:v>Dark</c:v>
                  </c:pt>
                  <c:pt idx="14">
                    <c:v>Light</c:v>
                  </c:pt>
                  <c:pt idx="15">
                    <c:v>Dark</c:v>
                  </c:pt>
                </c:lvl>
                <c:lvl>
                  <c:pt idx="0">
                    <c:v>Isopropyl acetate</c:v>
                  </c:pt>
                  <c:pt idx="2">
                    <c:v>2-ethyl-1-hexanol</c:v>
                  </c:pt>
                  <c:pt idx="4">
                    <c:v>Nonanal</c:v>
                  </c:pt>
                  <c:pt idx="6">
                    <c:v>Naphthalene</c:v>
                  </c:pt>
                  <c:pt idx="8">
                    <c:v>Benzaldehyde </c:v>
                  </c:pt>
                  <c:pt idx="10">
                    <c:v>α-Terpine </c:v>
                  </c:pt>
                  <c:pt idx="12">
                    <c:v>α-Pinene</c:v>
                  </c:pt>
                  <c:pt idx="14">
                    <c:v>ρ-Cymene</c:v>
                  </c:pt>
                </c:lvl>
              </c:multiLvlStrCache>
            </c:multiLvlStrRef>
          </c:cat>
          <c:val>
            <c:numRef>
              <c:f>'[1]ANALYSIS&amp;GRAPHS'!$X$101:$X$116</c:f>
              <c:numCache>
                <c:formatCode>General</c:formatCode>
                <c:ptCount val="16"/>
                <c:pt idx="0">
                  <c:v>24036.95157947468</c:v>
                </c:pt>
                <c:pt idx="1">
                  <c:v>27294.002949925893</c:v>
                </c:pt>
                <c:pt idx="2">
                  <c:v>18631.360097564237</c:v>
                </c:pt>
                <c:pt idx="3">
                  <c:v>27067.214267155101</c:v>
                </c:pt>
                <c:pt idx="4">
                  <c:v>13928.957655695194</c:v>
                </c:pt>
                <c:pt idx="5">
                  <c:v>20154.818018900245</c:v>
                </c:pt>
                <c:pt idx="6">
                  <c:v>9765.366784292275</c:v>
                </c:pt>
                <c:pt idx="7">
                  <c:v>13857.885197683701</c:v>
                </c:pt>
                <c:pt idx="8">
                  <c:v>10768.473464056226</c:v>
                </c:pt>
                <c:pt idx="9">
                  <c:v>12534.44306892436</c:v>
                </c:pt>
                <c:pt idx="10">
                  <c:v>9290.6783079439447</c:v>
                </c:pt>
                <c:pt idx="11">
                  <c:v>12866.432300664945</c:v>
                </c:pt>
                <c:pt idx="12">
                  <c:v>4872.8151983330272</c:v>
                </c:pt>
                <c:pt idx="13">
                  <c:v>5360.9568393728559</c:v>
                </c:pt>
                <c:pt idx="14">
                  <c:v>1119.8722449157867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4F5-4E70-8CBC-2FDE05545F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541528160"/>
        <c:axId val="859783504"/>
      </c:barChart>
      <c:catAx>
        <c:axId val="1541528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9783504"/>
        <c:crosses val="autoZero"/>
        <c:auto val="1"/>
        <c:lblAlgn val="ctr"/>
        <c:lblOffset val="100"/>
        <c:noMultiLvlLbl val="0"/>
      </c:catAx>
      <c:valAx>
        <c:axId val="859783504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>
                    <a:solidFill>
                      <a:schemeClr val="tx1"/>
                    </a:solidFill>
                  </a:rPr>
                  <a:t>ng/g DW/24</a:t>
                </a:r>
                <a:r>
                  <a:rPr lang="en-GB" sz="1200" baseline="0">
                    <a:solidFill>
                      <a:schemeClr val="tx1"/>
                    </a:solidFill>
                  </a:rPr>
                  <a:t> hrs</a:t>
                </a:r>
                <a:endParaRPr lang="en-GB" sz="1200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1528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6527970220876607"/>
          <c:y val="8.8667889603886579E-2"/>
          <c:w val="0.20322539125727376"/>
          <c:h val="4.595191015558479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B77-4478-9ABE-7FD2DA34C8D2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B77-4478-9ABE-7FD2DA34C8D2}"/>
              </c:ext>
            </c:extLst>
          </c:dPt>
          <c:errBars>
            <c:errBarType val="both"/>
            <c:errValType val="cust"/>
            <c:noEndCap val="0"/>
            <c:plus>
              <c:numRef>
                <c:f>[2]Mp!$K$7:$K$10</c:f>
                <c:numCache>
                  <c:formatCode>General</c:formatCode>
                  <c:ptCount val="4"/>
                  <c:pt idx="0">
                    <c:v>1.6035674514745462</c:v>
                  </c:pt>
                  <c:pt idx="1">
                    <c:v>0.61167774184119672</c:v>
                  </c:pt>
                  <c:pt idx="2">
                    <c:v>1.4451419909993828</c:v>
                  </c:pt>
                  <c:pt idx="3">
                    <c:v>1.0658585374094949</c:v>
                  </c:pt>
                </c:numCache>
              </c:numRef>
            </c:plus>
            <c:minus>
              <c:numRef>
                <c:f>[2]Mp!$K$7:$K$10</c:f>
                <c:numCache>
                  <c:formatCode>General</c:formatCode>
                  <c:ptCount val="4"/>
                  <c:pt idx="0">
                    <c:v>1.6035674514745462</c:v>
                  </c:pt>
                  <c:pt idx="1">
                    <c:v>0.61167774184119672</c:v>
                  </c:pt>
                  <c:pt idx="2">
                    <c:v>1.4451419909993828</c:v>
                  </c:pt>
                  <c:pt idx="3">
                    <c:v>1.0658585374094949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dk1"/>
                </a:solidFill>
                <a:prstDash val="solid"/>
                <a:miter lim="800000"/>
              </a:ln>
              <a:effectLst/>
            </c:spPr>
          </c:errBars>
          <c:cat>
            <c:strRef>
              <c:f>[2]Mp!$H$7:$H$10</c:f>
              <c:strCache>
                <c:ptCount val="4"/>
                <c:pt idx="0">
                  <c:v>1hr </c:v>
                </c:pt>
                <c:pt idx="1">
                  <c:v>24hr</c:v>
                </c:pt>
                <c:pt idx="2">
                  <c:v>1hr </c:v>
                </c:pt>
                <c:pt idx="3">
                  <c:v>24hr</c:v>
                </c:pt>
              </c:strCache>
            </c:strRef>
          </c:cat>
          <c:val>
            <c:numRef>
              <c:f>[2]Mp!$I$7:$I$10</c:f>
              <c:numCache>
                <c:formatCode>General</c:formatCode>
                <c:ptCount val="4"/>
                <c:pt idx="0">
                  <c:v>-55.752212389380531</c:v>
                </c:pt>
                <c:pt idx="1">
                  <c:v>-37.864077669902912</c:v>
                </c:pt>
                <c:pt idx="2">
                  <c:v>-46.341463414634148</c:v>
                </c:pt>
                <c:pt idx="3">
                  <c:v>-49.206349206349202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B77-4478-9ABE-7FD2DA34C8D2}"/>
            </c:ext>
          </c:extLst>
        </c:ser>
        <c:ser>
          <c:idx val="1"/>
          <c:order val="1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[2]Mp!$L$7:$L$10</c:f>
                <c:numCache>
                  <c:formatCode>General</c:formatCode>
                  <c:ptCount val="4"/>
                  <c:pt idx="0">
                    <c:v>1.223355483682393</c:v>
                  </c:pt>
                  <c:pt idx="1">
                    <c:v>0.8844845533812723</c:v>
                  </c:pt>
                  <c:pt idx="2">
                    <c:v>2.0898198340468275</c:v>
                  </c:pt>
                  <c:pt idx="3">
                    <c:v>1.1517511068997928</c:v>
                  </c:pt>
                </c:numCache>
              </c:numRef>
            </c:plus>
            <c:minus>
              <c:numRef>
                <c:f>[2]Mp!$L$7:$L$10</c:f>
                <c:numCache>
                  <c:formatCode>General</c:formatCode>
                  <c:ptCount val="4"/>
                  <c:pt idx="0">
                    <c:v>1.223355483682393</c:v>
                  </c:pt>
                  <c:pt idx="1">
                    <c:v>0.8844845533812723</c:v>
                  </c:pt>
                  <c:pt idx="2">
                    <c:v>2.0898198340468275</c:v>
                  </c:pt>
                  <c:pt idx="3">
                    <c:v>1.1517511068997928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dk1"/>
                </a:solidFill>
                <a:prstDash val="solid"/>
                <a:miter lim="800000"/>
              </a:ln>
              <a:effectLst/>
            </c:spPr>
          </c:errBars>
          <c:cat>
            <c:strRef>
              <c:f>[2]Mp!$H$7:$H$10</c:f>
              <c:strCache>
                <c:ptCount val="4"/>
                <c:pt idx="0">
                  <c:v>1hr </c:v>
                </c:pt>
                <c:pt idx="1">
                  <c:v>24hr</c:v>
                </c:pt>
                <c:pt idx="2">
                  <c:v>1hr </c:v>
                </c:pt>
                <c:pt idx="3">
                  <c:v>24hr</c:v>
                </c:pt>
              </c:strCache>
            </c:strRef>
          </c:cat>
          <c:val>
            <c:numRef>
              <c:f>[2]Mp!$J$7:$J$10</c:f>
              <c:numCache>
                <c:formatCode>General</c:formatCode>
                <c:ptCount val="4"/>
                <c:pt idx="0">
                  <c:v>44.247787610619469</c:v>
                </c:pt>
                <c:pt idx="1">
                  <c:v>62.135922330097081</c:v>
                </c:pt>
                <c:pt idx="2">
                  <c:v>53.658536585365859</c:v>
                </c:pt>
                <c:pt idx="3">
                  <c:v>50.793650793650791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B77-4478-9ABE-7FD2DA34C8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39629983"/>
        <c:axId val="556193839"/>
      </c:barChart>
      <c:catAx>
        <c:axId val="739629983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one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6193839"/>
        <c:crosses val="autoZero"/>
        <c:auto val="1"/>
        <c:lblAlgn val="ctr"/>
        <c:lblOffset val="100"/>
        <c:noMultiLvlLbl val="0"/>
      </c:catAx>
      <c:valAx>
        <c:axId val="556193839"/>
        <c:scaling>
          <c:orientation val="minMax"/>
        </c:scaling>
        <c:delete val="0"/>
        <c:axPos val="b"/>
        <c:numFmt formatCode="#,##0;[Red]#,##0" sourceLinked="0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62998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4FF-4AC2-97A1-CD59AB564BAC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4FF-4AC2-97A1-CD59AB564BAC}"/>
              </c:ext>
            </c:extLst>
          </c:dPt>
          <c:errBars>
            <c:errBarType val="both"/>
            <c:errValType val="cust"/>
            <c:noEndCap val="0"/>
            <c:plus>
              <c:numRef>
                <c:f>[2]Mp!$K$3:$K$6</c:f>
                <c:numCache>
                  <c:formatCode>General</c:formatCode>
                  <c:ptCount val="4"/>
                  <c:pt idx="0">
                    <c:v>1.1004019055515564</c:v>
                  </c:pt>
                  <c:pt idx="1">
                    <c:v>0.64943722366599332</c:v>
                  </c:pt>
                  <c:pt idx="2">
                    <c:v>1.7457431218879389</c:v>
                  </c:pt>
                  <c:pt idx="3">
                    <c:v>0.78246079643595168</c:v>
                  </c:pt>
                </c:numCache>
              </c:numRef>
            </c:plus>
            <c:minus>
              <c:numRef>
                <c:f>[2]Mp!$K$3:$K$6</c:f>
                <c:numCache>
                  <c:formatCode>General</c:formatCode>
                  <c:ptCount val="4"/>
                  <c:pt idx="0">
                    <c:v>1.1004019055515564</c:v>
                  </c:pt>
                  <c:pt idx="1">
                    <c:v>0.64943722366599332</c:v>
                  </c:pt>
                  <c:pt idx="2">
                    <c:v>1.7457431218879389</c:v>
                  </c:pt>
                  <c:pt idx="3">
                    <c:v>0.78246079643595168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dk1"/>
                </a:solidFill>
                <a:prstDash val="solid"/>
                <a:miter lim="800000"/>
              </a:ln>
              <a:effectLst/>
            </c:spPr>
          </c:errBars>
          <c:cat>
            <c:strRef>
              <c:f>[2]Mp!$H$3:$H$6</c:f>
              <c:strCache>
                <c:ptCount val="4"/>
                <c:pt idx="0">
                  <c:v>1hr </c:v>
                </c:pt>
                <c:pt idx="1">
                  <c:v>24hr</c:v>
                </c:pt>
                <c:pt idx="2">
                  <c:v>1hr </c:v>
                </c:pt>
                <c:pt idx="3">
                  <c:v>24hr</c:v>
                </c:pt>
              </c:strCache>
            </c:strRef>
          </c:cat>
          <c:val>
            <c:numRef>
              <c:f>[2]Mp!$I$3:$I$6</c:f>
              <c:numCache>
                <c:formatCode>General</c:formatCode>
                <c:ptCount val="4"/>
                <c:pt idx="0">
                  <c:v>-47.674418604651166</c:v>
                </c:pt>
                <c:pt idx="1">
                  <c:v>-45.714285714285715</c:v>
                </c:pt>
                <c:pt idx="2">
                  <c:v>-56.321839080459768</c:v>
                </c:pt>
                <c:pt idx="3">
                  <c:v>-49.350649350649348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4FF-4AC2-97A1-CD59AB564BAC}"/>
            </c:ext>
          </c:extLst>
        </c:ser>
        <c:ser>
          <c:idx val="1"/>
          <c:order val="1"/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[2]Mp!$L$3:$L$6</c:f>
                <c:numCache>
                  <c:formatCode>General</c:formatCode>
                  <c:ptCount val="4"/>
                  <c:pt idx="0">
                    <c:v>0.99659283506935004</c:v>
                  </c:pt>
                  <c:pt idx="1">
                    <c:v>1.1517511068997928</c:v>
                  </c:pt>
                  <c:pt idx="2">
                    <c:v>0.8959470343917515</c:v>
                  </c:pt>
                  <c:pt idx="3">
                    <c:v>0.86896607575688867</c:v>
                  </c:pt>
                </c:numCache>
              </c:numRef>
            </c:plus>
            <c:minus>
              <c:numRef>
                <c:f>[2]Mp!$L$3:$L$6</c:f>
                <c:numCache>
                  <c:formatCode>General</c:formatCode>
                  <c:ptCount val="4"/>
                  <c:pt idx="0">
                    <c:v>0.99659283506935004</c:v>
                  </c:pt>
                  <c:pt idx="1">
                    <c:v>1.1517511068997928</c:v>
                  </c:pt>
                  <c:pt idx="2">
                    <c:v>0.8959470343917515</c:v>
                  </c:pt>
                  <c:pt idx="3">
                    <c:v>0.86896607575688867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dk1"/>
                </a:solidFill>
                <a:prstDash val="solid"/>
                <a:miter lim="800000"/>
              </a:ln>
              <a:effectLst/>
            </c:spPr>
          </c:errBars>
          <c:cat>
            <c:strRef>
              <c:f>[2]Mp!$H$3:$H$6</c:f>
              <c:strCache>
                <c:ptCount val="4"/>
                <c:pt idx="0">
                  <c:v>1hr </c:v>
                </c:pt>
                <c:pt idx="1">
                  <c:v>24hr</c:v>
                </c:pt>
                <c:pt idx="2">
                  <c:v>1hr </c:v>
                </c:pt>
                <c:pt idx="3">
                  <c:v>24hr</c:v>
                </c:pt>
              </c:strCache>
            </c:strRef>
          </c:cat>
          <c:val>
            <c:numRef>
              <c:f>[2]Mp!$J$3:$J$6</c:f>
              <c:numCache>
                <c:formatCode>General</c:formatCode>
                <c:ptCount val="4"/>
                <c:pt idx="0">
                  <c:v>52.325581395348841</c:v>
                </c:pt>
                <c:pt idx="1">
                  <c:v>54.285714285714285</c:v>
                </c:pt>
                <c:pt idx="2">
                  <c:v>43.678160919540232</c:v>
                </c:pt>
                <c:pt idx="3">
                  <c:v>50.649350649350644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4FF-4AC2-97A1-CD59AB564B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31861183"/>
        <c:axId val="814345583"/>
      </c:barChart>
      <c:catAx>
        <c:axId val="731861183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one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4345583"/>
        <c:crosses val="autoZero"/>
        <c:auto val="1"/>
        <c:lblAlgn val="ctr"/>
        <c:lblOffset val="100"/>
        <c:noMultiLvlLbl val="0"/>
      </c:catAx>
      <c:valAx>
        <c:axId val="814345583"/>
        <c:scaling>
          <c:orientation val="minMax"/>
          <c:max val="80"/>
          <c:min val="-80"/>
        </c:scaling>
        <c:delete val="0"/>
        <c:axPos val="b"/>
        <c:numFmt formatCode="#,##0;[Red]#,##0" sourceLinked="0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186118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61C-4EB9-A1E0-535B04619C6A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61C-4EB9-A1E0-535B04619C6A}"/>
              </c:ext>
            </c:extLst>
          </c:dPt>
          <c:errBars>
            <c:errBarType val="both"/>
            <c:errValType val="cust"/>
            <c:noEndCap val="0"/>
            <c:plus>
              <c:numRef>
                <c:f>[2]Mp!$K$11:$K$14</c:f>
                <c:numCache>
                  <c:formatCode>General</c:formatCode>
                  <c:ptCount val="4"/>
                  <c:pt idx="0">
                    <c:v>1.212183053462653</c:v>
                  </c:pt>
                  <c:pt idx="1">
                    <c:v>0.85714285714285676</c:v>
                  </c:pt>
                  <c:pt idx="2">
                    <c:v>1.4142135623730949</c:v>
                  </c:pt>
                  <c:pt idx="3">
                    <c:v>1.3421398160081108</c:v>
                  </c:pt>
                </c:numCache>
              </c:numRef>
            </c:plus>
            <c:minus>
              <c:numRef>
                <c:f>[2]Mp!$K$11:$K$14</c:f>
                <c:numCache>
                  <c:formatCode>General</c:formatCode>
                  <c:ptCount val="4"/>
                  <c:pt idx="0">
                    <c:v>1.212183053462653</c:v>
                  </c:pt>
                  <c:pt idx="1">
                    <c:v>0.85714285714285676</c:v>
                  </c:pt>
                  <c:pt idx="2">
                    <c:v>1.4142135623730949</c:v>
                  </c:pt>
                  <c:pt idx="3">
                    <c:v>1.3421398160081108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dk1"/>
                </a:solidFill>
                <a:prstDash val="solid"/>
                <a:miter lim="800000"/>
              </a:ln>
              <a:effectLst/>
            </c:spPr>
          </c:errBars>
          <c:cat>
            <c:strRef>
              <c:f>[2]Mp!$H$11:$H$14</c:f>
              <c:strCache>
                <c:ptCount val="4"/>
                <c:pt idx="0">
                  <c:v>1hr </c:v>
                </c:pt>
                <c:pt idx="1">
                  <c:v>24hr</c:v>
                </c:pt>
                <c:pt idx="2">
                  <c:v>1hr </c:v>
                </c:pt>
                <c:pt idx="3">
                  <c:v>24hr</c:v>
                </c:pt>
              </c:strCache>
            </c:strRef>
          </c:cat>
          <c:val>
            <c:numRef>
              <c:f>[2]Mp!$I$11:$I$14</c:f>
              <c:numCache>
                <c:formatCode>General</c:formatCode>
                <c:ptCount val="4"/>
                <c:pt idx="0">
                  <c:v>-42.105263157894733</c:v>
                </c:pt>
                <c:pt idx="1">
                  <c:v>-42.574257425742573</c:v>
                </c:pt>
                <c:pt idx="2">
                  <c:v>-41.379310344827587</c:v>
                </c:pt>
                <c:pt idx="3">
                  <c:v>-41.353383458646611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61C-4EB9-A1E0-535B04619C6A}"/>
            </c:ext>
          </c:extLst>
        </c:ser>
        <c:ser>
          <c:idx val="1"/>
          <c:order val="1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[2]Mp!$L$11:$L$14</c:f>
                <c:numCache>
                  <c:formatCode>General</c:formatCode>
                  <c:ptCount val="4"/>
                  <c:pt idx="0">
                    <c:v>0.99317398164829584</c:v>
                  </c:pt>
                  <c:pt idx="1">
                    <c:v>1.0400156984686455</c:v>
                  </c:pt>
                  <c:pt idx="2">
                    <c:v>2.1547290184283368</c:v>
                  </c:pt>
                  <c:pt idx="3">
                    <c:v>1.5633926021864846</c:v>
                  </c:pt>
                </c:numCache>
              </c:numRef>
            </c:plus>
            <c:minus>
              <c:numRef>
                <c:f>[2]Mp!$L$11:$L$14</c:f>
                <c:numCache>
                  <c:formatCode>General</c:formatCode>
                  <c:ptCount val="4"/>
                  <c:pt idx="0">
                    <c:v>0.99317398164829584</c:v>
                  </c:pt>
                  <c:pt idx="1">
                    <c:v>1.0400156984686455</c:v>
                  </c:pt>
                  <c:pt idx="2">
                    <c:v>2.1547290184283368</c:v>
                  </c:pt>
                  <c:pt idx="3">
                    <c:v>1.5633926021864846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dk1"/>
                </a:solidFill>
                <a:prstDash val="solid"/>
                <a:miter lim="800000"/>
              </a:ln>
              <a:effectLst/>
            </c:spPr>
          </c:errBars>
          <c:cat>
            <c:strRef>
              <c:f>[2]Mp!$H$11:$H$14</c:f>
              <c:strCache>
                <c:ptCount val="4"/>
                <c:pt idx="0">
                  <c:v>1hr </c:v>
                </c:pt>
                <c:pt idx="1">
                  <c:v>24hr</c:v>
                </c:pt>
                <c:pt idx="2">
                  <c:v>1hr </c:v>
                </c:pt>
                <c:pt idx="3">
                  <c:v>24hr</c:v>
                </c:pt>
              </c:strCache>
            </c:strRef>
          </c:cat>
          <c:val>
            <c:numRef>
              <c:f>[2]Mp!$J$11:$J$14</c:f>
              <c:numCache>
                <c:formatCode>General</c:formatCode>
                <c:ptCount val="4"/>
                <c:pt idx="0">
                  <c:v>57.894736842105267</c:v>
                </c:pt>
                <c:pt idx="1">
                  <c:v>57.42574257425742</c:v>
                </c:pt>
                <c:pt idx="2">
                  <c:v>58.620689655172406</c:v>
                </c:pt>
                <c:pt idx="3">
                  <c:v>59.398496240601503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61C-4EB9-A1E0-535B04619C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42156751"/>
        <c:axId val="814340591"/>
      </c:barChart>
      <c:catAx>
        <c:axId val="942156751"/>
        <c:scaling>
          <c:orientation val="minMax"/>
        </c:scaling>
        <c:delete val="0"/>
        <c:axPos val="l"/>
        <c:numFmt formatCode="#,##0.00;[Red]#,##0.00" sourceLinked="0"/>
        <c:majorTickMark val="none"/>
        <c:minorTickMark val="none"/>
        <c:tickLblPos val="none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4340591"/>
        <c:crosses val="autoZero"/>
        <c:auto val="1"/>
        <c:lblAlgn val="ctr"/>
        <c:lblOffset val="100"/>
        <c:noMultiLvlLbl val="0"/>
      </c:catAx>
      <c:valAx>
        <c:axId val="814340591"/>
        <c:scaling>
          <c:orientation val="minMax"/>
          <c:min val="-80"/>
        </c:scaling>
        <c:delete val="0"/>
        <c:axPos val="b"/>
        <c:numFmt formatCode="#,##0;[Red]#,##0" sourceLinked="0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4215675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985-4EAA-AD6F-199B039C201D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985-4EAA-AD6F-199B039C201D}"/>
              </c:ext>
            </c:extLst>
          </c:dPt>
          <c:errBars>
            <c:errBarType val="both"/>
            <c:errValType val="cust"/>
            <c:noEndCap val="0"/>
            <c:plus>
              <c:numRef>
                <c:f>[2]ME!$T$2:$T$5</c:f>
                <c:numCache>
                  <c:formatCode>General</c:formatCode>
                  <c:ptCount val="4"/>
                  <c:pt idx="0">
                    <c:v>2.5166114784235836</c:v>
                  </c:pt>
                  <c:pt idx="1">
                    <c:v>1.855921454276674</c:v>
                  </c:pt>
                  <c:pt idx="2">
                    <c:v>1.5362291495737213</c:v>
                  </c:pt>
                  <c:pt idx="3">
                    <c:v>1.5362291495737215</c:v>
                  </c:pt>
                </c:numCache>
              </c:numRef>
            </c:plus>
            <c:minus>
              <c:numRef>
                <c:f>[2]ME!$T$2:$T$5</c:f>
                <c:numCache>
                  <c:formatCode>General</c:formatCode>
                  <c:ptCount val="4"/>
                  <c:pt idx="0">
                    <c:v>2.5166114784235836</c:v>
                  </c:pt>
                  <c:pt idx="1">
                    <c:v>1.855921454276674</c:v>
                  </c:pt>
                  <c:pt idx="2">
                    <c:v>1.5362291495737213</c:v>
                  </c:pt>
                  <c:pt idx="3">
                    <c:v>1.5362291495737215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dk1"/>
                </a:solidFill>
                <a:prstDash val="solid"/>
                <a:miter lim="800000"/>
              </a:ln>
              <a:effectLst/>
            </c:spPr>
          </c:errBars>
          <c:cat>
            <c:strRef>
              <c:f>[2]ME!$Q$2:$Q$5</c:f>
              <c:strCache>
                <c:ptCount val="4"/>
                <c:pt idx="0">
                  <c:v>1hr</c:v>
                </c:pt>
                <c:pt idx="1">
                  <c:v>24hrs</c:v>
                </c:pt>
                <c:pt idx="2">
                  <c:v>1hr</c:v>
                </c:pt>
                <c:pt idx="3">
                  <c:v>24hrs</c:v>
                </c:pt>
              </c:strCache>
            </c:strRef>
          </c:cat>
          <c:val>
            <c:numRef>
              <c:f>[2]ME!$R$2:$R$5</c:f>
              <c:numCache>
                <c:formatCode>General</c:formatCode>
                <c:ptCount val="4"/>
                <c:pt idx="0">
                  <c:v>-52.941176470588239</c:v>
                </c:pt>
                <c:pt idx="1">
                  <c:v>-47.826086956521742</c:v>
                </c:pt>
                <c:pt idx="2">
                  <c:v>-39.622641509433961</c:v>
                </c:pt>
                <c:pt idx="3">
                  <c:v>-45.098039215686278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85-4EAA-AD6F-199B039C201D}"/>
            </c:ext>
          </c:extLst>
        </c:ser>
        <c:ser>
          <c:idx val="1"/>
          <c:order val="1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[2]ME!$U$2:$U$5</c:f>
                <c:numCache>
                  <c:formatCode>General</c:formatCode>
                  <c:ptCount val="4"/>
                  <c:pt idx="0">
                    <c:v>2.3333333333333335</c:v>
                  </c:pt>
                  <c:pt idx="1">
                    <c:v>2.0816659994661326</c:v>
                  </c:pt>
                  <c:pt idx="2">
                    <c:v>1.42828568570857</c:v>
                  </c:pt>
                  <c:pt idx="3">
                    <c:v>1.5362291495737213</c:v>
                  </c:pt>
                </c:numCache>
              </c:numRef>
            </c:plus>
            <c:minus>
              <c:numRef>
                <c:f>[2]ME!$U$2:$U$5</c:f>
                <c:numCache>
                  <c:formatCode>General</c:formatCode>
                  <c:ptCount val="4"/>
                  <c:pt idx="0">
                    <c:v>2.3333333333333335</c:v>
                  </c:pt>
                  <c:pt idx="1">
                    <c:v>2.0816659994661326</c:v>
                  </c:pt>
                  <c:pt idx="2">
                    <c:v>1.42828568570857</c:v>
                  </c:pt>
                  <c:pt idx="3">
                    <c:v>1.5362291495737213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dk1"/>
                </a:solidFill>
                <a:prstDash val="solid"/>
                <a:miter lim="800000"/>
              </a:ln>
              <a:effectLst/>
            </c:spPr>
          </c:errBars>
          <c:cat>
            <c:strRef>
              <c:f>[2]ME!$Q$2:$Q$5</c:f>
              <c:strCache>
                <c:ptCount val="4"/>
                <c:pt idx="0">
                  <c:v>1hr</c:v>
                </c:pt>
                <c:pt idx="1">
                  <c:v>24hrs</c:v>
                </c:pt>
                <c:pt idx="2">
                  <c:v>1hr</c:v>
                </c:pt>
                <c:pt idx="3">
                  <c:v>24hrs</c:v>
                </c:pt>
              </c:strCache>
            </c:strRef>
          </c:cat>
          <c:val>
            <c:numRef>
              <c:f>[2]ME!$S$2:$S$5</c:f>
              <c:numCache>
                <c:formatCode>General</c:formatCode>
                <c:ptCount val="4"/>
                <c:pt idx="0">
                  <c:v>47.058823529411761</c:v>
                </c:pt>
                <c:pt idx="1">
                  <c:v>52.173913043478258</c:v>
                </c:pt>
                <c:pt idx="2">
                  <c:v>59.615384615384613</c:v>
                </c:pt>
                <c:pt idx="3">
                  <c:v>54.901960784313729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985-4EAA-AD6F-199B039C20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42145551"/>
        <c:axId val="814355983"/>
      </c:barChart>
      <c:catAx>
        <c:axId val="94214555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one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4355983"/>
        <c:crosses val="autoZero"/>
        <c:auto val="1"/>
        <c:lblAlgn val="ctr"/>
        <c:lblOffset val="100"/>
        <c:noMultiLvlLbl val="0"/>
      </c:catAx>
      <c:valAx>
        <c:axId val="814355983"/>
        <c:scaling>
          <c:orientation val="minMax"/>
          <c:min val="-80"/>
        </c:scaling>
        <c:delete val="0"/>
        <c:axPos val="b"/>
        <c:numFmt formatCode="#,##0;[Red]#,##0" sourceLinked="0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4214555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AFB-44D3-BAD1-37483F42FA76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AFB-44D3-BAD1-37483F42FA76}"/>
              </c:ext>
            </c:extLst>
          </c:dPt>
          <c:errBars>
            <c:errBarType val="both"/>
            <c:errValType val="cust"/>
            <c:noEndCap val="0"/>
            <c:plus>
              <c:numRef>
                <c:f>[2]ME!$T$6:$T$9</c:f>
                <c:numCache>
                  <c:formatCode>General</c:formatCode>
                  <c:ptCount val="4"/>
                  <c:pt idx="0">
                    <c:v>0.91651513899116788</c:v>
                  </c:pt>
                  <c:pt idx="1">
                    <c:v>1.0488088481701516</c:v>
                  </c:pt>
                  <c:pt idx="2">
                    <c:v>1.1224972160321822</c:v>
                  </c:pt>
                  <c:pt idx="3">
                    <c:v>0.58309518948452987</c:v>
                  </c:pt>
                </c:numCache>
              </c:numRef>
            </c:plus>
            <c:minus>
              <c:numRef>
                <c:f>[2]ME!$T$6:$T$9</c:f>
                <c:numCache>
                  <c:formatCode>General</c:formatCode>
                  <c:ptCount val="4"/>
                  <c:pt idx="0">
                    <c:v>0.91651513899116788</c:v>
                  </c:pt>
                  <c:pt idx="1">
                    <c:v>1.0488088481701516</c:v>
                  </c:pt>
                  <c:pt idx="2">
                    <c:v>1.1224972160321822</c:v>
                  </c:pt>
                  <c:pt idx="3">
                    <c:v>0.58309518948452987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dk1"/>
                </a:solidFill>
                <a:prstDash val="solid"/>
                <a:miter lim="800000"/>
              </a:ln>
              <a:effectLst/>
            </c:spPr>
          </c:errBars>
          <c:cat>
            <c:strRef>
              <c:f>[2]ME!$Q$6:$Q$9</c:f>
              <c:strCache>
                <c:ptCount val="4"/>
                <c:pt idx="0">
                  <c:v>1hr</c:v>
                </c:pt>
                <c:pt idx="1">
                  <c:v>24hrs</c:v>
                </c:pt>
                <c:pt idx="2">
                  <c:v>1hr</c:v>
                </c:pt>
                <c:pt idx="3">
                  <c:v>24hrs</c:v>
                </c:pt>
              </c:strCache>
            </c:strRef>
          </c:cat>
          <c:val>
            <c:numRef>
              <c:f>[2]ME!$R$6:$R$9</c:f>
              <c:numCache>
                <c:formatCode>General</c:formatCode>
                <c:ptCount val="4"/>
                <c:pt idx="0">
                  <c:v>-42.857142857142854</c:v>
                </c:pt>
                <c:pt idx="1">
                  <c:v>-58.82352941176471</c:v>
                </c:pt>
                <c:pt idx="2">
                  <c:v>-57.142857142857139</c:v>
                </c:pt>
                <c:pt idx="3">
                  <c:v>-42.857142857142854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AFB-44D3-BAD1-37483F42FA76}"/>
            </c:ext>
          </c:extLst>
        </c:ser>
        <c:ser>
          <c:idx val="1"/>
          <c:order val="1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[2]ME!$U$6:$U$9</c:f>
                <c:numCache>
                  <c:formatCode>General</c:formatCode>
                  <c:ptCount val="4"/>
                  <c:pt idx="0">
                    <c:v>1.3638181696985852</c:v>
                  </c:pt>
                  <c:pt idx="1">
                    <c:v>1.1661903789690597</c:v>
                  </c:pt>
                  <c:pt idx="2">
                    <c:v>1.3928388277184118</c:v>
                  </c:pt>
                  <c:pt idx="3">
                    <c:v>1.1661903789690597</c:v>
                  </c:pt>
                </c:numCache>
              </c:numRef>
            </c:plus>
            <c:minus>
              <c:numRef>
                <c:f>[2]ME!$U$6:$U$9</c:f>
                <c:numCache>
                  <c:formatCode>General</c:formatCode>
                  <c:ptCount val="4"/>
                  <c:pt idx="0">
                    <c:v>1.3638181696985852</c:v>
                  </c:pt>
                  <c:pt idx="1">
                    <c:v>1.1661903789690597</c:v>
                  </c:pt>
                  <c:pt idx="2">
                    <c:v>1.3928388277184118</c:v>
                  </c:pt>
                  <c:pt idx="3">
                    <c:v>1.1661903789690597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dk1"/>
                </a:solidFill>
                <a:prstDash val="solid"/>
                <a:miter lim="800000"/>
              </a:ln>
              <a:effectLst/>
            </c:spPr>
          </c:errBars>
          <c:cat>
            <c:strRef>
              <c:f>[2]ME!$Q$6:$Q$9</c:f>
              <c:strCache>
                <c:ptCount val="4"/>
                <c:pt idx="0">
                  <c:v>1hr</c:v>
                </c:pt>
                <c:pt idx="1">
                  <c:v>24hrs</c:v>
                </c:pt>
                <c:pt idx="2">
                  <c:v>1hr</c:v>
                </c:pt>
                <c:pt idx="3">
                  <c:v>24hrs</c:v>
                </c:pt>
              </c:strCache>
            </c:strRef>
          </c:cat>
          <c:val>
            <c:numRef>
              <c:f>[2]ME!$S$6:$S$9</c:f>
              <c:numCache>
                <c:formatCode>General</c:formatCode>
                <c:ptCount val="4"/>
                <c:pt idx="0">
                  <c:v>57.142857142857139</c:v>
                </c:pt>
                <c:pt idx="1">
                  <c:v>41.17647058823529</c:v>
                </c:pt>
                <c:pt idx="2">
                  <c:v>42.857142857142854</c:v>
                </c:pt>
                <c:pt idx="3">
                  <c:v>57.142857142857139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AFB-44D3-BAD1-37483F42FA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87447455"/>
        <c:axId val="945332783"/>
      </c:barChart>
      <c:catAx>
        <c:axId val="48744745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one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45332783"/>
        <c:crosses val="autoZero"/>
        <c:auto val="1"/>
        <c:lblAlgn val="ctr"/>
        <c:lblOffset val="100"/>
        <c:noMultiLvlLbl val="0"/>
      </c:catAx>
      <c:valAx>
        <c:axId val="945332783"/>
        <c:scaling>
          <c:orientation val="minMax"/>
        </c:scaling>
        <c:delete val="0"/>
        <c:axPos val="b"/>
        <c:numFmt formatCode="#,##0;[Red]#,##0" sourceLinked="0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744745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446-4A0E-AF00-9DCC6C66A646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446-4A0E-AF00-9DCC6C66A646}"/>
              </c:ext>
            </c:extLst>
          </c:dPt>
          <c:errBars>
            <c:errBarType val="both"/>
            <c:errValType val="cust"/>
            <c:noEndCap val="0"/>
            <c:plus>
              <c:numRef>
                <c:f>[2]ME!$T$10:$T$13</c:f>
                <c:numCache>
                  <c:formatCode>General</c:formatCode>
                  <c:ptCount val="4"/>
                  <c:pt idx="0">
                    <c:v>1.2884098726725122</c:v>
                  </c:pt>
                  <c:pt idx="1">
                    <c:v>1.3266499161421597</c:v>
                  </c:pt>
                  <c:pt idx="2">
                    <c:v>1.8055470085267786</c:v>
                  </c:pt>
                  <c:pt idx="3">
                    <c:v>0.70710678118654757</c:v>
                  </c:pt>
                </c:numCache>
              </c:numRef>
            </c:plus>
            <c:minus>
              <c:numRef>
                <c:f>[2]ME!$T$10:$T$13</c:f>
                <c:numCache>
                  <c:formatCode>General</c:formatCode>
                  <c:ptCount val="4"/>
                  <c:pt idx="0">
                    <c:v>1.2884098726725122</c:v>
                  </c:pt>
                  <c:pt idx="1">
                    <c:v>1.3266499161421597</c:v>
                  </c:pt>
                  <c:pt idx="2">
                    <c:v>1.8055470085267786</c:v>
                  </c:pt>
                  <c:pt idx="3">
                    <c:v>0.70710678118654757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dk1"/>
                </a:solidFill>
                <a:prstDash val="solid"/>
                <a:miter lim="800000"/>
              </a:ln>
              <a:effectLst/>
            </c:spPr>
          </c:errBars>
          <c:cat>
            <c:strRef>
              <c:f>[2]ME!$Q$10:$Q$13</c:f>
              <c:strCache>
                <c:ptCount val="4"/>
                <c:pt idx="0">
                  <c:v>1hr</c:v>
                </c:pt>
                <c:pt idx="1">
                  <c:v>24hrs</c:v>
                </c:pt>
                <c:pt idx="2">
                  <c:v>1hr</c:v>
                </c:pt>
                <c:pt idx="3">
                  <c:v>24hrs</c:v>
                </c:pt>
              </c:strCache>
            </c:strRef>
          </c:cat>
          <c:val>
            <c:numRef>
              <c:f>[2]ME!$R$10:$R$13</c:f>
              <c:numCache>
                <c:formatCode>General</c:formatCode>
                <c:ptCount val="4"/>
                <c:pt idx="0">
                  <c:v>-58.928571428571431</c:v>
                </c:pt>
                <c:pt idx="1">
                  <c:v>-55.223880597014926</c:v>
                </c:pt>
                <c:pt idx="2">
                  <c:v>-52.054794520547944</c:v>
                </c:pt>
                <c:pt idx="3">
                  <c:v>-54.6875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446-4A0E-AF00-9DCC6C66A646}"/>
            </c:ext>
          </c:extLst>
        </c:ser>
        <c:ser>
          <c:idx val="1"/>
          <c:order val="1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[2]ME!$U$10:$U$13</c:f>
                <c:numCache>
                  <c:formatCode>General</c:formatCode>
                  <c:ptCount val="4"/>
                  <c:pt idx="0">
                    <c:v>1.4352700094407322</c:v>
                  </c:pt>
                  <c:pt idx="1">
                    <c:v>1.5033296378372905</c:v>
                  </c:pt>
                  <c:pt idx="2">
                    <c:v>1.6431676725154982</c:v>
                  </c:pt>
                  <c:pt idx="3">
                    <c:v>0.37416573867739489</c:v>
                  </c:pt>
                </c:numCache>
              </c:numRef>
            </c:plus>
            <c:minus>
              <c:numRef>
                <c:f>[2]ME!$U$10:$U$13</c:f>
                <c:numCache>
                  <c:formatCode>General</c:formatCode>
                  <c:ptCount val="4"/>
                  <c:pt idx="0">
                    <c:v>1.4352700094407322</c:v>
                  </c:pt>
                  <c:pt idx="1">
                    <c:v>1.5033296378372905</c:v>
                  </c:pt>
                  <c:pt idx="2">
                    <c:v>1.6431676725154982</c:v>
                  </c:pt>
                  <c:pt idx="3">
                    <c:v>0.37416573867739489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dk1"/>
                </a:solidFill>
                <a:prstDash val="solid"/>
                <a:miter lim="800000"/>
              </a:ln>
              <a:effectLst/>
            </c:spPr>
          </c:errBars>
          <c:cat>
            <c:strRef>
              <c:f>[2]ME!$Q$10:$Q$13</c:f>
              <c:strCache>
                <c:ptCount val="4"/>
                <c:pt idx="0">
                  <c:v>1hr</c:v>
                </c:pt>
                <c:pt idx="1">
                  <c:v>24hrs</c:v>
                </c:pt>
                <c:pt idx="2">
                  <c:v>1hr</c:v>
                </c:pt>
                <c:pt idx="3">
                  <c:v>24hrs</c:v>
                </c:pt>
              </c:strCache>
            </c:strRef>
          </c:cat>
          <c:val>
            <c:numRef>
              <c:f>[2]ME!$S$10:$S$13</c:f>
              <c:numCache>
                <c:formatCode>General</c:formatCode>
                <c:ptCount val="4"/>
                <c:pt idx="0">
                  <c:v>41.071428571428569</c:v>
                </c:pt>
                <c:pt idx="1">
                  <c:v>49.253731343283583</c:v>
                </c:pt>
                <c:pt idx="2">
                  <c:v>47.945205479452049</c:v>
                </c:pt>
                <c:pt idx="3">
                  <c:v>45.3125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446-4A0E-AF00-9DCC6C66A6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52257663"/>
        <c:axId val="943277439"/>
      </c:barChart>
      <c:catAx>
        <c:axId val="952257663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one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43277439"/>
        <c:crosses val="autoZero"/>
        <c:auto val="1"/>
        <c:lblAlgn val="ctr"/>
        <c:lblOffset val="100"/>
        <c:noMultiLvlLbl val="0"/>
      </c:catAx>
      <c:valAx>
        <c:axId val="943277439"/>
        <c:scaling>
          <c:orientation val="minMax"/>
          <c:max val="80"/>
          <c:min val="-80"/>
        </c:scaling>
        <c:delete val="0"/>
        <c:axPos val="b"/>
        <c:numFmt formatCode="#,##0;[Red]#,##0" sourceLinked="0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225766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6" Type="http://schemas.openxmlformats.org/officeDocument/2006/relationships/chart" Target="../charts/chart8.xml"/><Relationship Id="rId5" Type="http://schemas.openxmlformats.org/officeDocument/2006/relationships/chart" Target="../charts/chart7.xml"/><Relationship Id="rId4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270566</xdr:colOff>
      <xdr:row>88</xdr:row>
      <xdr:rowOff>61016</xdr:rowOff>
    </xdr:from>
    <xdr:ext cx="9226757" cy="1642373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62FFD3FF-AE1B-4C19-9E86-4838ED476E71}"/>
            </a:ext>
          </a:extLst>
        </xdr:cNvPr>
        <xdr:cNvSpPr txBox="1"/>
      </xdr:nvSpPr>
      <xdr:spPr>
        <a:xfrm>
          <a:off x="7522266" y="16348766"/>
          <a:ext cx="9226757" cy="1642373"/>
        </a:xfrm>
        <a:prstGeom prst="rect">
          <a:avLst/>
        </a:prstGeom>
        <a:solidFill>
          <a:srgbClr val="FFFF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To work out total VOCs:</a:t>
          </a:r>
        </a:p>
        <a:p>
          <a:r>
            <a:rPr lang="en-US" sz="1100"/>
            <a:t>eg CMV_D_1 </a:t>
          </a:r>
        </a:p>
        <a:p>
          <a:r>
            <a:rPr lang="en-US" sz="1100"/>
            <a:t>SUM isopropyl acetate value + pinene value + BA+ethylhexanol+</a:t>
          </a:r>
          <a:r>
            <a:rPr lang="en-US" sz="1100" baseline="0"/>
            <a:t> nonanal+vincamine+ napthalene+cymene</a:t>
          </a:r>
        </a:p>
        <a:p>
          <a:endParaRPr lang="en-US" sz="1100" baseline="0"/>
        </a:p>
        <a:p>
          <a:r>
            <a:rPr lang="en-US" sz="1100" baseline="0"/>
            <a:t>Do this for  the other two  CMV_D samples.</a:t>
          </a:r>
        </a:p>
        <a:p>
          <a:endParaRPr lang="en-US" sz="1100" baseline="0"/>
        </a:p>
        <a:p>
          <a:r>
            <a:rPr lang="en-US" sz="1100" baseline="0"/>
            <a:t>Then make a mean of the three totals.</a:t>
          </a:r>
        </a:p>
        <a:p>
          <a:endParaRPr lang="en-US" sz="1100" baseline="0"/>
        </a:p>
        <a:p>
          <a:r>
            <a:rPr lang="en-US" sz="1100" baseline="0"/>
            <a:t>If you put the cursor in G120, then put the cursor in the function bar at the top, you will see all the VOCs highlighted that I used to SUM the VOCs for CMV_D_1</a:t>
          </a:r>
          <a:endParaRPr lang="en-US" sz="1100"/>
        </a:p>
      </xdr:txBody>
    </xdr:sp>
    <xdr:clientData/>
  </xdr:oneCellAnchor>
  <xdr:twoCellAnchor>
    <xdr:from>
      <xdr:col>16</xdr:col>
      <xdr:colOff>234674</xdr:colOff>
      <xdr:row>40</xdr:row>
      <xdr:rowOff>76200</xdr:rowOff>
    </xdr:from>
    <xdr:to>
      <xdr:col>25</xdr:col>
      <xdr:colOff>101600</xdr:colOff>
      <xdr:row>61</xdr:row>
      <xdr:rowOff>153367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5891287-940E-4515-8FF5-EF2001288C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250686</xdr:colOff>
      <xdr:row>119</xdr:row>
      <xdr:rowOff>167583</xdr:rowOff>
    </xdr:from>
    <xdr:to>
      <xdr:col>31</xdr:col>
      <xdr:colOff>492263</xdr:colOff>
      <xdr:row>150</xdr:row>
      <xdr:rowOff>59357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C4F7903-4D88-46D8-8048-742A074BA9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266070</xdr:colOff>
      <xdr:row>111</xdr:row>
      <xdr:rowOff>91221</xdr:rowOff>
    </xdr:from>
    <xdr:to>
      <xdr:col>4</xdr:col>
      <xdr:colOff>437225</xdr:colOff>
      <xdr:row>112</xdr:row>
      <xdr:rowOff>117892</xdr:rowOff>
    </xdr:to>
    <xdr:sp macro="" textlink="">
      <xdr:nvSpPr>
        <xdr:cNvPr id="119" name="TextBox 118">
          <a:extLst>
            <a:ext uri="{FF2B5EF4-FFF2-40B4-BE49-F238E27FC236}">
              <a16:creationId xmlns:a16="http://schemas.microsoft.com/office/drawing/2014/main" id="{4101867E-41A3-4BFD-9BDD-C84BCF620C45}"/>
            </a:ext>
          </a:extLst>
        </xdr:cNvPr>
        <xdr:cNvSpPr txBox="1"/>
      </xdr:nvSpPr>
      <xdr:spPr>
        <a:xfrm>
          <a:off x="3142620" y="21116071"/>
          <a:ext cx="780755" cy="210821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en-GB" sz="1200" b="1" baseline="0">
              <a:solidFill>
                <a:schemeClr val="tx1"/>
              </a:solidFill>
            </a:rPr>
            <a:t> </a:t>
          </a:r>
          <a:endParaRPr lang="en-GB" sz="1200" b="1">
            <a:solidFill>
              <a:schemeClr val="tx1"/>
            </a:solidFill>
          </a:endParaRPr>
        </a:p>
      </xdr:txBody>
    </xdr:sp>
    <xdr:clientData/>
  </xdr:twoCellAnchor>
  <xdr:twoCellAnchor>
    <xdr:from>
      <xdr:col>5</xdr:col>
      <xdr:colOff>193159</xdr:colOff>
      <xdr:row>15</xdr:row>
      <xdr:rowOff>123772</xdr:rowOff>
    </xdr:from>
    <xdr:to>
      <xdr:col>14</xdr:col>
      <xdr:colOff>498716</xdr:colOff>
      <xdr:row>63</xdr:row>
      <xdr:rowOff>94806</xdr:rowOff>
    </xdr:to>
    <xdr:grpSp>
      <xdr:nvGrpSpPr>
        <xdr:cNvPr id="120" name="Group 119">
          <a:extLst>
            <a:ext uri="{FF2B5EF4-FFF2-40B4-BE49-F238E27FC236}">
              <a16:creationId xmlns:a16="http://schemas.microsoft.com/office/drawing/2014/main" id="{43B370AB-8950-4E46-A219-09B0D5F87D0E}"/>
            </a:ext>
          </a:extLst>
        </xdr:cNvPr>
        <xdr:cNvGrpSpPr/>
      </xdr:nvGrpSpPr>
      <xdr:grpSpPr>
        <a:xfrm>
          <a:off x="4688959" y="3082872"/>
          <a:ext cx="6528557" cy="9115034"/>
          <a:chOff x="10867362" y="900244"/>
          <a:chExt cx="5976256" cy="8831500"/>
        </a:xfrm>
      </xdr:grpSpPr>
      <xdr:graphicFrame macro="">
        <xdr:nvGraphicFramePr>
          <xdr:cNvPr id="121" name="Chart 120">
            <a:extLst>
              <a:ext uri="{FF2B5EF4-FFF2-40B4-BE49-F238E27FC236}">
                <a16:creationId xmlns:a16="http://schemas.microsoft.com/office/drawing/2014/main" id="{9BE2B1B4-4A34-6C80-3A34-DCEC4DD5B7DE}"/>
              </a:ext>
            </a:extLst>
          </xdr:cNvPr>
          <xdr:cNvGraphicFramePr/>
        </xdr:nvGraphicFramePr>
        <xdr:xfrm>
          <a:off x="10919562" y="4037860"/>
          <a:ext cx="4956766" cy="254576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122" name="TextBox 1">
            <a:extLst>
              <a:ext uri="{FF2B5EF4-FFF2-40B4-BE49-F238E27FC236}">
                <a16:creationId xmlns:a16="http://schemas.microsoft.com/office/drawing/2014/main" id="{C3E8DBC5-2F3F-9DA5-AF6B-5E4F07E066C1}"/>
              </a:ext>
            </a:extLst>
          </xdr:cNvPr>
          <xdr:cNvSpPr txBox="1"/>
        </xdr:nvSpPr>
        <xdr:spPr>
          <a:xfrm>
            <a:off x="11364021" y="5311642"/>
            <a:ext cx="556390" cy="281685"/>
          </a:xfrm>
          <a:prstGeom prst="rect">
            <a:avLst/>
          </a:prstGeom>
        </xdr:spPr>
        <xdr:txBody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GB" sz="1200" baseline="0"/>
              <a:t>24hrs </a:t>
            </a:r>
            <a:endParaRPr lang="en-GB" sz="1200"/>
          </a:p>
        </xdr:txBody>
      </xdr:sp>
      <xdr:sp macro="" textlink="">
        <xdr:nvSpPr>
          <xdr:cNvPr id="123" name="TextBox 1">
            <a:extLst>
              <a:ext uri="{FF2B5EF4-FFF2-40B4-BE49-F238E27FC236}">
                <a16:creationId xmlns:a16="http://schemas.microsoft.com/office/drawing/2014/main" id="{ACED6613-0063-B955-DDDB-895144C9DE30}"/>
              </a:ext>
            </a:extLst>
          </xdr:cNvPr>
          <xdr:cNvSpPr txBox="1"/>
        </xdr:nvSpPr>
        <xdr:spPr>
          <a:xfrm>
            <a:off x="11364021" y="5814448"/>
            <a:ext cx="398324" cy="281685"/>
          </a:xfrm>
          <a:prstGeom prst="rect">
            <a:avLst/>
          </a:prstGeom>
        </xdr:spPr>
        <xdr:txBody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GB" sz="1200"/>
              <a:t>1hr</a:t>
            </a:r>
            <a:r>
              <a:rPr lang="en-GB" sz="1200" baseline="0"/>
              <a:t> </a:t>
            </a:r>
            <a:endParaRPr lang="en-GB" sz="1200"/>
          </a:p>
        </xdr:txBody>
      </xdr:sp>
      <xdr:sp macro="" textlink="">
        <xdr:nvSpPr>
          <xdr:cNvPr id="124" name="TextBox 1">
            <a:extLst>
              <a:ext uri="{FF2B5EF4-FFF2-40B4-BE49-F238E27FC236}">
                <a16:creationId xmlns:a16="http://schemas.microsoft.com/office/drawing/2014/main" id="{A201C615-D4B0-37EB-7B36-6C3DAB40B1A3}"/>
              </a:ext>
            </a:extLst>
          </xdr:cNvPr>
          <xdr:cNvSpPr txBox="1"/>
        </xdr:nvSpPr>
        <xdr:spPr>
          <a:xfrm>
            <a:off x="13524711" y="5830624"/>
            <a:ext cx="689165" cy="243273"/>
          </a:xfrm>
          <a:prstGeom prst="rect">
            <a:avLst/>
          </a:prstGeom>
        </xdr:spPr>
        <xdr:txBody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GB" sz="1200" b="1"/>
              <a:t>Mock</a:t>
            </a:r>
          </a:p>
        </xdr:txBody>
      </xdr:sp>
      <xdr:sp macro="" textlink="">
        <xdr:nvSpPr>
          <xdr:cNvPr id="125" name="TextBox 1">
            <a:extLst>
              <a:ext uri="{FF2B5EF4-FFF2-40B4-BE49-F238E27FC236}">
                <a16:creationId xmlns:a16="http://schemas.microsoft.com/office/drawing/2014/main" id="{B4250BA5-5A75-EB81-2C43-87161A177D0E}"/>
              </a:ext>
            </a:extLst>
          </xdr:cNvPr>
          <xdr:cNvSpPr txBox="1"/>
        </xdr:nvSpPr>
        <xdr:spPr>
          <a:xfrm>
            <a:off x="15237675" y="5804155"/>
            <a:ext cx="1605943" cy="262479"/>
          </a:xfrm>
          <a:prstGeom prst="rect">
            <a:avLst/>
          </a:prstGeom>
        </xdr:spPr>
        <xdr:txBody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GB" sz="1200">
                <a:effectLst/>
                <a:latin typeface="+mn-lt"/>
                <a:ea typeface="+mn-ea"/>
                <a:cs typeface="+mn-cs"/>
              </a:rPr>
              <a:t>p= 0.25</a:t>
            </a:r>
            <a:r>
              <a:rPr lang="en-GB" sz="1200"/>
              <a:t>, n= 113</a:t>
            </a:r>
          </a:p>
        </xdr:txBody>
      </xdr:sp>
      <xdr:sp macro="" textlink="">
        <xdr:nvSpPr>
          <xdr:cNvPr id="126" name="TextBox 1">
            <a:extLst>
              <a:ext uri="{FF2B5EF4-FFF2-40B4-BE49-F238E27FC236}">
                <a16:creationId xmlns:a16="http://schemas.microsoft.com/office/drawing/2014/main" id="{7E95FC9A-CE5E-CC24-880D-2143B5CA470B}"/>
              </a:ext>
            </a:extLst>
          </xdr:cNvPr>
          <xdr:cNvSpPr txBox="1"/>
        </xdr:nvSpPr>
        <xdr:spPr>
          <a:xfrm>
            <a:off x="13524711" y="5303720"/>
            <a:ext cx="689165" cy="243273"/>
          </a:xfrm>
          <a:prstGeom prst="rect">
            <a:avLst/>
          </a:prstGeom>
        </xdr:spPr>
        <xdr:txBody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GB" sz="1200" b="1"/>
              <a:t>Mock</a:t>
            </a:r>
          </a:p>
        </xdr:txBody>
      </xdr:sp>
      <xdr:sp macro="" textlink="">
        <xdr:nvSpPr>
          <xdr:cNvPr id="127" name="TextBox 1">
            <a:extLst>
              <a:ext uri="{FF2B5EF4-FFF2-40B4-BE49-F238E27FC236}">
                <a16:creationId xmlns:a16="http://schemas.microsoft.com/office/drawing/2014/main" id="{522C9F06-298B-4035-08AA-0AAF5DCAAF07}"/>
              </a:ext>
            </a:extLst>
          </xdr:cNvPr>
          <xdr:cNvSpPr txBox="1"/>
        </xdr:nvSpPr>
        <xdr:spPr>
          <a:xfrm>
            <a:off x="12646505" y="5304702"/>
            <a:ext cx="784004" cy="211264"/>
          </a:xfrm>
          <a:prstGeom prst="rect">
            <a:avLst/>
          </a:prstGeom>
        </xdr:spPr>
        <xdr:txBody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GB" sz="1200" b="1">
                <a:solidFill>
                  <a:schemeClr val="tx1"/>
                </a:solidFill>
              </a:rPr>
              <a:t>Mock</a:t>
            </a:r>
          </a:p>
        </xdr:txBody>
      </xdr:sp>
      <xdr:sp macro="" textlink="">
        <xdr:nvSpPr>
          <xdr:cNvPr id="128" name="TextBox 1">
            <a:extLst>
              <a:ext uri="{FF2B5EF4-FFF2-40B4-BE49-F238E27FC236}">
                <a16:creationId xmlns:a16="http://schemas.microsoft.com/office/drawing/2014/main" id="{5CA3B528-3105-A72D-8041-9ACB9E2497A7}"/>
              </a:ext>
            </a:extLst>
          </xdr:cNvPr>
          <xdr:cNvSpPr txBox="1"/>
        </xdr:nvSpPr>
        <xdr:spPr>
          <a:xfrm>
            <a:off x="15237675" y="5277250"/>
            <a:ext cx="1605943" cy="262479"/>
          </a:xfrm>
          <a:prstGeom prst="rect">
            <a:avLst/>
          </a:prstGeom>
        </xdr:spPr>
        <xdr:txBody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GB" sz="1200">
                <a:effectLst/>
                <a:latin typeface="+mn-lt"/>
                <a:ea typeface="+mn-ea"/>
                <a:cs typeface="+mn-cs"/>
              </a:rPr>
              <a:t>p= 0.02</a:t>
            </a:r>
            <a:r>
              <a:rPr lang="en-GB" sz="1200"/>
              <a:t>, n= 103</a:t>
            </a:r>
          </a:p>
        </xdr:txBody>
      </xdr:sp>
      <xdr:sp macro="" textlink="">
        <xdr:nvSpPr>
          <xdr:cNvPr id="129" name="TextBox 1">
            <a:extLst>
              <a:ext uri="{FF2B5EF4-FFF2-40B4-BE49-F238E27FC236}">
                <a16:creationId xmlns:a16="http://schemas.microsoft.com/office/drawing/2014/main" id="{FA6D71AD-EA81-5131-05F2-22B42989092E}"/>
              </a:ext>
            </a:extLst>
          </xdr:cNvPr>
          <xdr:cNvSpPr txBox="1"/>
        </xdr:nvSpPr>
        <xdr:spPr>
          <a:xfrm>
            <a:off x="13524711" y="4798966"/>
            <a:ext cx="689165" cy="243273"/>
          </a:xfrm>
          <a:prstGeom prst="rect">
            <a:avLst/>
          </a:prstGeom>
        </xdr:spPr>
        <xdr:txBody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GB" sz="1200" b="1"/>
              <a:t>Mock</a:t>
            </a:r>
          </a:p>
        </xdr:txBody>
      </xdr:sp>
      <xdr:sp macro="" textlink="">
        <xdr:nvSpPr>
          <xdr:cNvPr id="130" name="TextBox 1">
            <a:extLst>
              <a:ext uri="{FF2B5EF4-FFF2-40B4-BE49-F238E27FC236}">
                <a16:creationId xmlns:a16="http://schemas.microsoft.com/office/drawing/2014/main" id="{E59D43A1-61B3-95E1-7AEB-88E2A9A50992}"/>
              </a:ext>
            </a:extLst>
          </xdr:cNvPr>
          <xdr:cNvSpPr txBox="1"/>
        </xdr:nvSpPr>
        <xdr:spPr>
          <a:xfrm>
            <a:off x="15237675" y="4772496"/>
            <a:ext cx="1605943" cy="262479"/>
          </a:xfrm>
          <a:prstGeom prst="rect">
            <a:avLst/>
          </a:prstGeom>
        </xdr:spPr>
        <xdr:txBody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GB" sz="1200">
                <a:effectLst/>
                <a:latin typeface="+mn-lt"/>
                <a:ea typeface="+mn-ea"/>
                <a:cs typeface="+mn-cs"/>
              </a:rPr>
              <a:t>p= 0.58</a:t>
            </a:r>
            <a:r>
              <a:rPr lang="en-GB" sz="1200"/>
              <a:t>, n= 82</a:t>
            </a:r>
          </a:p>
        </xdr:txBody>
      </xdr:sp>
      <xdr:sp macro="" textlink="">
        <xdr:nvSpPr>
          <xdr:cNvPr id="131" name="TextBox 1">
            <a:extLst>
              <a:ext uri="{FF2B5EF4-FFF2-40B4-BE49-F238E27FC236}">
                <a16:creationId xmlns:a16="http://schemas.microsoft.com/office/drawing/2014/main" id="{5A279D3A-1B7E-EA90-08F0-0CFBEE23DFD2}"/>
              </a:ext>
            </a:extLst>
          </xdr:cNvPr>
          <xdr:cNvSpPr txBox="1"/>
        </xdr:nvSpPr>
        <xdr:spPr>
          <a:xfrm>
            <a:off x="13524711" y="4279443"/>
            <a:ext cx="689165" cy="243273"/>
          </a:xfrm>
          <a:prstGeom prst="rect">
            <a:avLst/>
          </a:prstGeom>
        </xdr:spPr>
        <xdr:txBody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GB" sz="1200" b="1"/>
              <a:t>Mock</a:t>
            </a:r>
          </a:p>
        </xdr:txBody>
      </xdr:sp>
      <xdr:sp macro="" textlink="">
        <xdr:nvSpPr>
          <xdr:cNvPr id="132" name="TextBox 1">
            <a:extLst>
              <a:ext uri="{FF2B5EF4-FFF2-40B4-BE49-F238E27FC236}">
                <a16:creationId xmlns:a16="http://schemas.microsoft.com/office/drawing/2014/main" id="{E0E5FB01-4895-0F09-9BD0-1C297F6873BA}"/>
              </a:ext>
            </a:extLst>
          </xdr:cNvPr>
          <xdr:cNvSpPr txBox="1"/>
        </xdr:nvSpPr>
        <xdr:spPr>
          <a:xfrm>
            <a:off x="15237675" y="4267741"/>
            <a:ext cx="1605943" cy="262479"/>
          </a:xfrm>
          <a:prstGeom prst="rect">
            <a:avLst/>
          </a:prstGeom>
        </xdr:spPr>
        <xdr:txBody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GB" sz="1200">
                <a:effectLst/>
                <a:latin typeface="+mn-lt"/>
                <a:ea typeface="+mn-ea"/>
                <a:cs typeface="+mn-cs"/>
              </a:rPr>
              <a:t>p= 1</a:t>
            </a:r>
            <a:r>
              <a:rPr lang="en-GB" sz="1200"/>
              <a:t>, n= 63</a:t>
            </a:r>
          </a:p>
        </xdr:txBody>
      </xdr:sp>
      <xdr:sp macro="" textlink="">
        <xdr:nvSpPr>
          <xdr:cNvPr id="133" name="TextBox 1">
            <a:extLst>
              <a:ext uri="{FF2B5EF4-FFF2-40B4-BE49-F238E27FC236}">
                <a16:creationId xmlns:a16="http://schemas.microsoft.com/office/drawing/2014/main" id="{D0497897-DF3F-A004-5B8A-FFF12D93FB5B}"/>
              </a:ext>
            </a:extLst>
          </xdr:cNvPr>
          <xdr:cNvSpPr txBox="1"/>
        </xdr:nvSpPr>
        <xdr:spPr>
          <a:xfrm>
            <a:off x="12646505" y="5827965"/>
            <a:ext cx="689165" cy="243273"/>
          </a:xfrm>
          <a:prstGeom prst="rect">
            <a:avLst/>
          </a:prstGeom>
        </xdr:spPr>
        <xdr:txBody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GB" sz="1200" b="1"/>
              <a:t>Mock</a:t>
            </a:r>
          </a:p>
        </xdr:txBody>
      </xdr:sp>
      <xdr:sp macro="" textlink="">
        <xdr:nvSpPr>
          <xdr:cNvPr id="134" name="TextBox 1">
            <a:extLst>
              <a:ext uri="{FF2B5EF4-FFF2-40B4-BE49-F238E27FC236}">
                <a16:creationId xmlns:a16="http://schemas.microsoft.com/office/drawing/2014/main" id="{B73F2C24-ED80-66D0-F17D-DA49D7BF4745}"/>
              </a:ext>
            </a:extLst>
          </xdr:cNvPr>
          <xdr:cNvSpPr txBox="1"/>
        </xdr:nvSpPr>
        <xdr:spPr>
          <a:xfrm>
            <a:off x="11364021" y="4290029"/>
            <a:ext cx="556390" cy="281685"/>
          </a:xfrm>
          <a:prstGeom prst="rect">
            <a:avLst/>
          </a:prstGeom>
        </xdr:spPr>
        <xdr:txBody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GB" sz="1200" baseline="0"/>
              <a:t>24hrs </a:t>
            </a:r>
            <a:endParaRPr lang="en-GB" sz="1200"/>
          </a:p>
        </xdr:txBody>
      </xdr:sp>
      <xdr:sp macro="" textlink="">
        <xdr:nvSpPr>
          <xdr:cNvPr id="135" name="TextBox 1">
            <a:extLst>
              <a:ext uri="{FF2B5EF4-FFF2-40B4-BE49-F238E27FC236}">
                <a16:creationId xmlns:a16="http://schemas.microsoft.com/office/drawing/2014/main" id="{87B4DE2F-517B-ED65-0C82-723D1E3C8E24}"/>
              </a:ext>
            </a:extLst>
          </xdr:cNvPr>
          <xdr:cNvSpPr txBox="1"/>
        </xdr:nvSpPr>
        <xdr:spPr>
          <a:xfrm>
            <a:off x="11364021" y="4822371"/>
            <a:ext cx="398324" cy="281685"/>
          </a:xfrm>
          <a:prstGeom prst="rect">
            <a:avLst/>
          </a:prstGeom>
        </xdr:spPr>
        <xdr:txBody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GB" sz="1200"/>
              <a:t>1hr</a:t>
            </a:r>
            <a:r>
              <a:rPr lang="en-GB" sz="1200" baseline="0"/>
              <a:t> </a:t>
            </a:r>
            <a:endParaRPr lang="en-GB" sz="1200"/>
          </a:p>
        </xdr:txBody>
      </xdr:sp>
      <xdr:sp macro="" textlink="">
        <xdr:nvSpPr>
          <xdr:cNvPr id="136" name="TextBox 135">
            <a:extLst>
              <a:ext uri="{FF2B5EF4-FFF2-40B4-BE49-F238E27FC236}">
                <a16:creationId xmlns:a16="http://schemas.microsoft.com/office/drawing/2014/main" id="{482B3E11-49D4-60CF-DA84-9A5E2DA8C2D6}"/>
              </a:ext>
            </a:extLst>
          </xdr:cNvPr>
          <xdr:cNvSpPr txBox="1"/>
        </xdr:nvSpPr>
        <xdr:spPr>
          <a:xfrm>
            <a:off x="10867362" y="3871147"/>
            <a:ext cx="1484127" cy="30273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GB" sz="1200"/>
              <a:t>Experiment 2</a:t>
            </a:r>
          </a:p>
        </xdr:txBody>
      </xdr:sp>
      <xdr:graphicFrame macro="">
        <xdr:nvGraphicFramePr>
          <xdr:cNvPr id="137" name="Chart 136">
            <a:extLst>
              <a:ext uri="{FF2B5EF4-FFF2-40B4-BE49-F238E27FC236}">
                <a16:creationId xmlns:a16="http://schemas.microsoft.com/office/drawing/2014/main" id="{C914302F-09E9-E2C8-1964-F8E26112F39C}"/>
              </a:ext>
            </a:extLst>
          </xdr:cNvPr>
          <xdr:cNvGraphicFramePr/>
        </xdr:nvGraphicFramePr>
        <xdr:xfrm>
          <a:off x="10910038" y="1144498"/>
          <a:ext cx="4978991" cy="253940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sp macro="" textlink="">
        <xdr:nvSpPr>
          <xdr:cNvPr id="138" name="TextBox 1">
            <a:extLst>
              <a:ext uri="{FF2B5EF4-FFF2-40B4-BE49-F238E27FC236}">
                <a16:creationId xmlns:a16="http://schemas.microsoft.com/office/drawing/2014/main" id="{60DB44A6-048B-D16A-779E-0141F6D14125}"/>
              </a:ext>
            </a:extLst>
          </xdr:cNvPr>
          <xdr:cNvSpPr txBox="1"/>
        </xdr:nvSpPr>
        <xdr:spPr>
          <a:xfrm>
            <a:off x="11364021" y="2414590"/>
            <a:ext cx="556390" cy="281685"/>
          </a:xfrm>
          <a:prstGeom prst="rect">
            <a:avLst/>
          </a:prstGeom>
        </xdr:spPr>
        <xdr:txBody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GB" sz="1200" baseline="0"/>
              <a:t>24hrs </a:t>
            </a:r>
            <a:endParaRPr lang="en-GB" sz="1200"/>
          </a:p>
        </xdr:txBody>
      </xdr:sp>
      <xdr:sp macro="" textlink="">
        <xdr:nvSpPr>
          <xdr:cNvPr id="139" name="TextBox 1">
            <a:extLst>
              <a:ext uri="{FF2B5EF4-FFF2-40B4-BE49-F238E27FC236}">
                <a16:creationId xmlns:a16="http://schemas.microsoft.com/office/drawing/2014/main" id="{928B9E6F-2F88-606B-B412-78080CFDDA00}"/>
              </a:ext>
            </a:extLst>
          </xdr:cNvPr>
          <xdr:cNvSpPr txBox="1"/>
        </xdr:nvSpPr>
        <xdr:spPr>
          <a:xfrm>
            <a:off x="11364021" y="2939548"/>
            <a:ext cx="398324" cy="281685"/>
          </a:xfrm>
          <a:prstGeom prst="rect">
            <a:avLst/>
          </a:prstGeom>
        </xdr:spPr>
        <xdr:txBody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GB" sz="1200"/>
              <a:t>1hr</a:t>
            </a:r>
            <a:r>
              <a:rPr lang="en-GB" sz="1200" baseline="0"/>
              <a:t> </a:t>
            </a:r>
            <a:endParaRPr lang="en-GB" sz="1200"/>
          </a:p>
        </xdr:txBody>
      </xdr:sp>
      <xdr:sp macro="" textlink="">
        <xdr:nvSpPr>
          <xdr:cNvPr id="140" name="TextBox 1">
            <a:extLst>
              <a:ext uri="{FF2B5EF4-FFF2-40B4-BE49-F238E27FC236}">
                <a16:creationId xmlns:a16="http://schemas.microsoft.com/office/drawing/2014/main" id="{DC00946E-D9C1-331D-ED08-7F386BFDCCA4}"/>
              </a:ext>
            </a:extLst>
          </xdr:cNvPr>
          <xdr:cNvSpPr txBox="1"/>
        </xdr:nvSpPr>
        <xdr:spPr>
          <a:xfrm>
            <a:off x="13524711" y="2911421"/>
            <a:ext cx="689165" cy="243273"/>
          </a:xfrm>
          <a:prstGeom prst="rect">
            <a:avLst/>
          </a:prstGeom>
        </xdr:spPr>
        <xdr:txBody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GB" sz="1200" b="1"/>
              <a:t>Mock</a:t>
            </a:r>
          </a:p>
        </xdr:txBody>
      </xdr:sp>
      <xdr:sp macro="" textlink="">
        <xdr:nvSpPr>
          <xdr:cNvPr id="141" name="TextBox 1">
            <a:extLst>
              <a:ext uri="{FF2B5EF4-FFF2-40B4-BE49-F238E27FC236}">
                <a16:creationId xmlns:a16="http://schemas.microsoft.com/office/drawing/2014/main" id="{BBDA148F-0D44-9227-D997-5A356602AC56}"/>
              </a:ext>
            </a:extLst>
          </xdr:cNvPr>
          <xdr:cNvSpPr txBox="1"/>
        </xdr:nvSpPr>
        <xdr:spPr>
          <a:xfrm>
            <a:off x="15237675" y="2907103"/>
            <a:ext cx="1605943" cy="262479"/>
          </a:xfrm>
          <a:prstGeom prst="rect">
            <a:avLst/>
          </a:prstGeom>
        </xdr:spPr>
        <xdr:txBody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GB" sz="1200">
                <a:effectLst/>
                <a:latin typeface="+mn-lt"/>
                <a:ea typeface="+mn-ea"/>
                <a:cs typeface="+mn-cs"/>
              </a:rPr>
              <a:t>p= 0.75</a:t>
            </a:r>
            <a:r>
              <a:rPr lang="en-GB" sz="1200" baseline="0">
                <a:effectLst/>
                <a:latin typeface="+mn-lt"/>
                <a:ea typeface="+mn-ea"/>
                <a:cs typeface="+mn-cs"/>
              </a:rPr>
              <a:t> </a:t>
            </a:r>
            <a:r>
              <a:rPr lang="en-GB" sz="1200"/>
              <a:t>, n= 86</a:t>
            </a:r>
          </a:p>
        </xdr:txBody>
      </xdr:sp>
      <xdr:sp macro="" textlink="">
        <xdr:nvSpPr>
          <xdr:cNvPr id="142" name="TextBox 1">
            <a:extLst>
              <a:ext uri="{FF2B5EF4-FFF2-40B4-BE49-F238E27FC236}">
                <a16:creationId xmlns:a16="http://schemas.microsoft.com/office/drawing/2014/main" id="{2BB18E4D-FAFA-E492-0CB9-D1705CF06B90}"/>
              </a:ext>
            </a:extLst>
          </xdr:cNvPr>
          <xdr:cNvSpPr txBox="1"/>
        </xdr:nvSpPr>
        <xdr:spPr>
          <a:xfrm>
            <a:off x="13524711" y="2406668"/>
            <a:ext cx="689165" cy="243273"/>
          </a:xfrm>
          <a:prstGeom prst="rect">
            <a:avLst/>
          </a:prstGeom>
        </xdr:spPr>
        <xdr:txBody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GB" sz="1200" b="1"/>
              <a:t>Mock</a:t>
            </a:r>
          </a:p>
        </xdr:txBody>
      </xdr:sp>
      <xdr:sp macro="" textlink="">
        <xdr:nvSpPr>
          <xdr:cNvPr id="143" name="TextBox 1">
            <a:extLst>
              <a:ext uri="{FF2B5EF4-FFF2-40B4-BE49-F238E27FC236}">
                <a16:creationId xmlns:a16="http://schemas.microsoft.com/office/drawing/2014/main" id="{9C54FF24-3C9A-B4C0-09C4-86BB07A7A1D5}"/>
              </a:ext>
            </a:extLst>
          </xdr:cNvPr>
          <xdr:cNvSpPr txBox="1"/>
        </xdr:nvSpPr>
        <xdr:spPr>
          <a:xfrm>
            <a:off x="12646505" y="2429801"/>
            <a:ext cx="784004" cy="211264"/>
          </a:xfrm>
          <a:prstGeom prst="rect">
            <a:avLst/>
          </a:prstGeom>
        </xdr:spPr>
        <xdr:txBody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GB" sz="1200" b="1">
                <a:solidFill>
                  <a:schemeClr val="tx1"/>
                </a:solidFill>
              </a:rPr>
              <a:t>Mock</a:t>
            </a:r>
          </a:p>
        </xdr:txBody>
      </xdr:sp>
      <xdr:sp macro="" textlink="">
        <xdr:nvSpPr>
          <xdr:cNvPr id="144" name="TextBox 1">
            <a:extLst>
              <a:ext uri="{FF2B5EF4-FFF2-40B4-BE49-F238E27FC236}">
                <a16:creationId xmlns:a16="http://schemas.microsoft.com/office/drawing/2014/main" id="{ED262C84-5FF3-A35D-DD6D-1D01CFE053A6}"/>
              </a:ext>
            </a:extLst>
          </xdr:cNvPr>
          <xdr:cNvSpPr txBox="1"/>
        </xdr:nvSpPr>
        <xdr:spPr>
          <a:xfrm>
            <a:off x="15237675" y="2394966"/>
            <a:ext cx="1605943" cy="262479"/>
          </a:xfrm>
          <a:prstGeom prst="rect">
            <a:avLst/>
          </a:prstGeom>
        </xdr:spPr>
        <xdr:txBody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GB" sz="1200">
                <a:effectLst/>
                <a:latin typeface="+mn-lt"/>
                <a:ea typeface="+mn-ea"/>
                <a:cs typeface="+mn-cs"/>
              </a:rPr>
              <a:t>p= 0.56</a:t>
            </a:r>
            <a:r>
              <a:rPr lang="en-GB" sz="1200"/>
              <a:t>, n= 70</a:t>
            </a:r>
          </a:p>
        </xdr:txBody>
      </xdr:sp>
      <xdr:sp macro="" textlink="">
        <xdr:nvSpPr>
          <xdr:cNvPr id="145" name="TextBox 1">
            <a:extLst>
              <a:ext uri="{FF2B5EF4-FFF2-40B4-BE49-F238E27FC236}">
                <a16:creationId xmlns:a16="http://schemas.microsoft.com/office/drawing/2014/main" id="{F67B2EB5-CE8D-68EE-3E50-8BAB353144B8}"/>
              </a:ext>
            </a:extLst>
          </xdr:cNvPr>
          <xdr:cNvSpPr txBox="1"/>
        </xdr:nvSpPr>
        <xdr:spPr>
          <a:xfrm>
            <a:off x="13524711" y="1901914"/>
            <a:ext cx="689165" cy="243273"/>
          </a:xfrm>
          <a:prstGeom prst="rect">
            <a:avLst/>
          </a:prstGeom>
        </xdr:spPr>
        <xdr:txBody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GB" sz="1200" b="1"/>
              <a:t>Mock</a:t>
            </a:r>
          </a:p>
        </xdr:txBody>
      </xdr:sp>
      <xdr:sp macro="" textlink="">
        <xdr:nvSpPr>
          <xdr:cNvPr id="146" name="TextBox 1">
            <a:extLst>
              <a:ext uri="{FF2B5EF4-FFF2-40B4-BE49-F238E27FC236}">
                <a16:creationId xmlns:a16="http://schemas.microsoft.com/office/drawing/2014/main" id="{1FE0EDCD-88C8-CA62-79F7-4A0C7C230033}"/>
              </a:ext>
            </a:extLst>
          </xdr:cNvPr>
          <xdr:cNvSpPr txBox="1"/>
        </xdr:nvSpPr>
        <xdr:spPr>
          <a:xfrm>
            <a:off x="15237675" y="1890212"/>
            <a:ext cx="1605943" cy="262479"/>
          </a:xfrm>
          <a:prstGeom prst="rect">
            <a:avLst/>
          </a:prstGeom>
        </xdr:spPr>
        <xdr:txBody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GB" sz="1200">
                <a:effectLst/>
                <a:latin typeface="+mn-lt"/>
                <a:ea typeface="+mn-ea"/>
                <a:cs typeface="+mn-cs"/>
              </a:rPr>
              <a:t>p= 0.28</a:t>
            </a:r>
            <a:r>
              <a:rPr lang="en-GB" sz="1200"/>
              <a:t>, n= 87</a:t>
            </a:r>
          </a:p>
        </xdr:txBody>
      </xdr:sp>
      <xdr:sp macro="" textlink="">
        <xdr:nvSpPr>
          <xdr:cNvPr id="147" name="TextBox 1">
            <a:extLst>
              <a:ext uri="{FF2B5EF4-FFF2-40B4-BE49-F238E27FC236}">
                <a16:creationId xmlns:a16="http://schemas.microsoft.com/office/drawing/2014/main" id="{D76C8459-6530-8BA1-4CE7-16CC98E7A5E8}"/>
              </a:ext>
            </a:extLst>
          </xdr:cNvPr>
          <xdr:cNvSpPr txBox="1"/>
        </xdr:nvSpPr>
        <xdr:spPr>
          <a:xfrm>
            <a:off x="13524711" y="1382391"/>
            <a:ext cx="689165" cy="243273"/>
          </a:xfrm>
          <a:prstGeom prst="rect">
            <a:avLst/>
          </a:prstGeom>
        </xdr:spPr>
        <xdr:txBody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GB" sz="1200" b="1"/>
              <a:t>Mock</a:t>
            </a:r>
          </a:p>
        </xdr:txBody>
      </xdr:sp>
      <xdr:sp macro="" textlink="">
        <xdr:nvSpPr>
          <xdr:cNvPr id="148" name="TextBox 1">
            <a:extLst>
              <a:ext uri="{FF2B5EF4-FFF2-40B4-BE49-F238E27FC236}">
                <a16:creationId xmlns:a16="http://schemas.microsoft.com/office/drawing/2014/main" id="{C3E6D801-2971-5A2E-13D5-5FFE0E66C2F7}"/>
              </a:ext>
            </a:extLst>
          </xdr:cNvPr>
          <xdr:cNvSpPr txBox="1"/>
        </xdr:nvSpPr>
        <xdr:spPr>
          <a:xfrm>
            <a:off x="15237675" y="1378073"/>
            <a:ext cx="1605943" cy="262479"/>
          </a:xfrm>
          <a:prstGeom prst="rect">
            <a:avLst/>
          </a:prstGeom>
        </xdr:spPr>
        <xdr:txBody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GB" sz="1200">
                <a:effectLst/>
                <a:latin typeface="+mn-lt"/>
                <a:ea typeface="+mn-ea"/>
                <a:cs typeface="+mn-cs"/>
              </a:rPr>
              <a:t>p= 1</a:t>
            </a:r>
            <a:r>
              <a:rPr lang="en-GB" sz="1200"/>
              <a:t>, n= 77</a:t>
            </a:r>
          </a:p>
        </xdr:txBody>
      </xdr:sp>
      <xdr:sp macro="" textlink="">
        <xdr:nvSpPr>
          <xdr:cNvPr id="149" name="TextBox 1">
            <a:extLst>
              <a:ext uri="{FF2B5EF4-FFF2-40B4-BE49-F238E27FC236}">
                <a16:creationId xmlns:a16="http://schemas.microsoft.com/office/drawing/2014/main" id="{A73BB06B-EF2D-A7BB-567F-9B4209EC4AFE}"/>
              </a:ext>
            </a:extLst>
          </xdr:cNvPr>
          <xdr:cNvSpPr txBox="1"/>
        </xdr:nvSpPr>
        <xdr:spPr>
          <a:xfrm>
            <a:off x="12646505" y="2930913"/>
            <a:ext cx="689165" cy="243273"/>
          </a:xfrm>
          <a:prstGeom prst="rect">
            <a:avLst/>
          </a:prstGeom>
        </xdr:spPr>
        <xdr:txBody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GB" sz="1200" b="1"/>
              <a:t>Mock</a:t>
            </a:r>
          </a:p>
        </xdr:txBody>
      </xdr:sp>
      <xdr:sp macro="" textlink="">
        <xdr:nvSpPr>
          <xdr:cNvPr id="150" name="TextBox 1">
            <a:extLst>
              <a:ext uri="{FF2B5EF4-FFF2-40B4-BE49-F238E27FC236}">
                <a16:creationId xmlns:a16="http://schemas.microsoft.com/office/drawing/2014/main" id="{BA5803AF-7B71-BA12-0F58-A76A896B2867}"/>
              </a:ext>
            </a:extLst>
          </xdr:cNvPr>
          <xdr:cNvSpPr txBox="1"/>
        </xdr:nvSpPr>
        <xdr:spPr>
          <a:xfrm>
            <a:off x="11364021" y="1903168"/>
            <a:ext cx="398324" cy="281685"/>
          </a:xfrm>
          <a:prstGeom prst="rect">
            <a:avLst/>
          </a:prstGeom>
        </xdr:spPr>
        <xdr:txBody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GB" sz="1200"/>
              <a:t>1hr</a:t>
            </a:r>
            <a:r>
              <a:rPr lang="en-GB" sz="1200" baseline="0"/>
              <a:t> </a:t>
            </a:r>
            <a:endParaRPr lang="en-GB" sz="1200"/>
          </a:p>
        </xdr:txBody>
      </xdr:sp>
      <xdr:sp macro="" textlink="">
        <xdr:nvSpPr>
          <xdr:cNvPr id="151" name="TextBox 150">
            <a:extLst>
              <a:ext uri="{FF2B5EF4-FFF2-40B4-BE49-F238E27FC236}">
                <a16:creationId xmlns:a16="http://schemas.microsoft.com/office/drawing/2014/main" id="{EAA02423-8641-6AEB-61DC-099767BC84FC}"/>
              </a:ext>
            </a:extLst>
          </xdr:cNvPr>
          <xdr:cNvSpPr txBox="1"/>
        </xdr:nvSpPr>
        <xdr:spPr>
          <a:xfrm>
            <a:off x="10867362" y="900244"/>
            <a:ext cx="1484127" cy="30273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GB" sz="1200"/>
              <a:t>Experiment 1</a:t>
            </a:r>
          </a:p>
        </xdr:txBody>
      </xdr:sp>
      <xdr:sp macro="" textlink="">
        <xdr:nvSpPr>
          <xdr:cNvPr id="152" name="TextBox 1">
            <a:extLst>
              <a:ext uri="{FF2B5EF4-FFF2-40B4-BE49-F238E27FC236}">
                <a16:creationId xmlns:a16="http://schemas.microsoft.com/office/drawing/2014/main" id="{E7A50D2D-A705-2B89-E9B3-3196F3940E5E}"/>
              </a:ext>
            </a:extLst>
          </xdr:cNvPr>
          <xdr:cNvSpPr txBox="1"/>
        </xdr:nvSpPr>
        <xdr:spPr>
          <a:xfrm>
            <a:off x="11341869" y="1395532"/>
            <a:ext cx="556390" cy="281685"/>
          </a:xfrm>
          <a:prstGeom prst="rect">
            <a:avLst/>
          </a:prstGeom>
        </xdr:spPr>
        <xdr:txBody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GB" sz="1200" baseline="0"/>
              <a:t>24hrs</a:t>
            </a:r>
            <a:r>
              <a:rPr lang="en-GB" sz="1100" baseline="0"/>
              <a:t> </a:t>
            </a:r>
            <a:endParaRPr lang="en-GB" sz="1100"/>
          </a:p>
        </xdr:txBody>
      </xdr:sp>
      <xdr:graphicFrame macro="">
        <xdr:nvGraphicFramePr>
          <xdr:cNvPr id="153" name="Chart 152">
            <a:extLst>
              <a:ext uri="{FF2B5EF4-FFF2-40B4-BE49-F238E27FC236}">
                <a16:creationId xmlns:a16="http://schemas.microsoft.com/office/drawing/2014/main" id="{A45EAF6D-448D-111C-158C-A0D34B045F8D}"/>
              </a:ext>
            </a:extLst>
          </xdr:cNvPr>
          <xdr:cNvGraphicFramePr/>
        </xdr:nvGraphicFramePr>
        <xdr:xfrm>
          <a:off x="10932455" y="7039263"/>
          <a:ext cx="4967157" cy="250765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sp macro="" textlink="">
        <xdr:nvSpPr>
          <xdr:cNvPr id="154" name="TextBox 1">
            <a:extLst>
              <a:ext uri="{FF2B5EF4-FFF2-40B4-BE49-F238E27FC236}">
                <a16:creationId xmlns:a16="http://schemas.microsoft.com/office/drawing/2014/main" id="{98ECD67E-A5AF-09A9-26A6-532A84473538}"/>
              </a:ext>
            </a:extLst>
          </xdr:cNvPr>
          <xdr:cNvSpPr txBox="1"/>
        </xdr:nvSpPr>
        <xdr:spPr>
          <a:xfrm>
            <a:off x="11364021" y="8304703"/>
            <a:ext cx="556390" cy="281685"/>
          </a:xfrm>
          <a:prstGeom prst="rect">
            <a:avLst/>
          </a:prstGeom>
        </xdr:spPr>
        <xdr:txBody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GB" sz="1100" baseline="0"/>
              <a:t>24hrs </a:t>
            </a:r>
            <a:endParaRPr lang="en-GB" sz="1100"/>
          </a:p>
        </xdr:txBody>
      </xdr:sp>
      <xdr:sp macro="" textlink="">
        <xdr:nvSpPr>
          <xdr:cNvPr id="155" name="TextBox 1">
            <a:extLst>
              <a:ext uri="{FF2B5EF4-FFF2-40B4-BE49-F238E27FC236}">
                <a16:creationId xmlns:a16="http://schemas.microsoft.com/office/drawing/2014/main" id="{3E8C8DA9-DB63-54AA-D2F4-AB60C9B356C4}"/>
              </a:ext>
            </a:extLst>
          </xdr:cNvPr>
          <xdr:cNvSpPr txBox="1"/>
        </xdr:nvSpPr>
        <xdr:spPr>
          <a:xfrm>
            <a:off x="11364021" y="8814893"/>
            <a:ext cx="398324" cy="281685"/>
          </a:xfrm>
          <a:prstGeom prst="rect">
            <a:avLst/>
          </a:prstGeom>
        </xdr:spPr>
        <xdr:txBody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GB" sz="1100"/>
              <a:t>1hr</a:t>
            </a:r>
            <a:r>
              <a:rPr lang="en-GB" sz="1100" baseline="0"/>
              <a:t> </a:t>
            </a:r>
            <a:endParaRPr lang="en-GB" sz="1100"/>
          </a:p>
        </xdr:txBody>
      </xdr:sp>
      <xdr:sp macro="" textlink="">
        <xdr:nvSpPr>
          <xdr:cNvPr id="156" name="TextBox 1">
            <a:extLst>
              <a:ext uri="{FF2B5EF4-FFF2-40B4-BE49-F238E27FC236}">
                <a16:creationId xmlns:a16="http://schemas.microsoft.com/office/drawing/2014/main" id="{38B98AC2-EF64-6094-52DF-61EA49738E57}"/>
              </a:ext>
            </a:extLst>
          </xdr:cNvPr>
          <xdr:cNvSpPr txBox="1"/>
        </xdr:nvSpPr>
        <xdr:spPr>
          <a:xfrm>
            <a:off x="15237675" y="8782448"/>
            <a:ext cx="1605943" cy="262479"/>
          </a:xfrm>
          <a:prstGeom prst="rect">
            <a:avLst/>
          </a:prstGeom>
        </xdr:spPr>
        <xdr:txBody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GB" sz="1100">
                <a:effectLst/>
                <a:latin typeface="+mn-lt"/>
                <a:ea typeface="+mn-ea"/>
                <a:cs typeface="+mn-cs"/>
              </a:rPr>
              <a:t>p= 0.2</a:t>
            </a:r>
            <a:r>
              <a:rPr lang="en-GB" sz="1100"/>
              <a:t>, n= 76</a:t>
            </a:r>
          </a:p>
        </xdr:txBody>
      </xdr:sp>
      <xdr:sp macro="" textlink="">
        <xdr:nvSpPr>
          <xdr:cNvPr id="157" name="TextBox 1">
            <a:extLst>
              <a:ext uri="{FF2B5EF4-FFF2-40B4-BE49-F238E27FC236}">
                <a16:creationId xmlns:a16="http://schemas.microsoft.com/office/drawing/2014/main" id="{7DF2FE3D-1DF7-A199-AD2F-74F2E511E3D0}"/>
              </a:ext>
            </a:extLst>
          </xdr:cNvPr>
          <xdr:cNvSpPr txBox="1"/>
        </xdr:nvSpPr>
        <xdr:spPr>
          <a:xfrm>
            <a:off x="13524711" y="8311548"/>
            <a:ext cx="689165" cy="243273"/>
          </a:xfrm>
          <a:prstGeom prst="rect">
            <a:avLst/>
          </a:prstGeom>
        </xdr:spPr>
        <xdr:txBody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GB" sz="1200" b="1"/>
              <a:t>Mock</a:t>
            </a:r>
          </a:p>
        </xdr:txBody>
      </xdr:sp>
      <xdr:sp macro="" textlink="">
        <xdr:nvSpPr>
          <xdr:cNvPr id="158" name="TextBox 1">
            <a:extLst>
              <a:ext uri="{FF2B5EF4-FFF2-40B4-BE49-F238E27FC236}">
                <a16:creationId xmlns:a16="http://schemas.microsoft.com/office/drawing/2014/main" id="{36E88990-A866-2CF3-AF9D-5119F38579A6}"/>
              </a:ext>
            </a:extLst>
          </xdr:cNvPr>
          <xdr:cNvSpPr txBox="1"/>
        </xdr:nvSpPr>
        <xdr:spPr>
          <a:xfrm>
            <a:off x="12646505" y="8312530"/>
            <a:ext cx="784004" cy="211264"/>
          </a:xfrm>
          <a:prstGeom prst="rect">
            <a:avLst/>
          </a:prstGeom>
        </xdr:spPr>
        <xdr:txBody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GB" sz="1200" b="1">
                <a:solidFill>
                  <a:schemeClr val="tx1"/>
                </a:solidFill>
              </a:rPr>
              <a:t>Mock</a:t>
            </a:r>
          </a:p>
        </xdr:txBody>
      </xdr:sp>
      <xdr:sp macro="" textlink="">
        <xdr:nvSpPr>
          <xdr:cNvPr id="159" name="TextBox 1">
            <a:extLst>
              <a:ext uri="{FF2B5EF4-FFF2-40B4-BE49-F238E27FC236}">
                <a16:creationId xmlns:a16="http://schemas.microsoft.com/office/drawing/2014/main" id="{40D7ABD3-B9FF-9DF4-697F-C71D77C496E8}"/>
              </a:ext>
            </a:extLst>
          </xdr:cNvPr>
          <xdr:cNvSpPr txBox="1"/>
        </xdr:nvSpPr>
        <xdr:spPr>
          <a:xfrm>
            <a:off x="15237675" y="8285079"/>
            <a:ext cx="1605943" cy="262479"/>
          </a:xfrm>
          <a:prstGeom prst="rect">
            <a:avLst/>
          </a:prstGeom>
        </xdr:spPr>
        <xdr:txBody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GB" sz="1100">
                <a:effectLst/>
                <a:latin typeface="+mn-lt"/>
                <a:ea typeface="+mn-ea"/>
                <a:cs typeface="+mn-cs"/>
              </a:rPr>
              <a:t>p= 0.1</a:t>
            </a:r>
            <a:r>
              <a:rPr lang="en-GB" sz="1100"/>
              <a:t>, n= 101</a:t>
            </a:r>
          </a:p>
        </xdr:txBody>
      </xdr:sp>
      <xdr:sp macro="" textlink="">
        <xdr:nvSpPr>
          <xdr:cNvPr id="160" name="TextBox 1">
            <a:extLst>
              <a:ext uri="{FF2B5EF4-FFF2-40B4-BE49-F238E27FC236}">
                <a16:creationId xmlns:a16="http://schemas.microsoft.com/office/drawing/2014/main" id="{C0122BE3-6DF4-00ED-D165-2D886BDD5BCC}"/>
              </a:ext>
            </a:extLst>
          </xdr:cNvPr>
          <xdr:cNvSpPr txBox="1"/>
        </xdr:nvSpPr>
        <xdr:spPr>
          <a:xfrm>
            <a:off x="13524711" y="7821562"/>
            <a:ext cx="689165" cy="243273"/>
          </a:xfrm>
          <a:prstGeom prst="rect">
            <a:avLst/>
          </a:prstGeom>
        </xdr:spPr>
        <xdr:txBody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GB" sz="1200" b="1"/>
              <a:t>Mock</a:t>
            </a:r>
          </a:p>
        </xdr:txBody>
      </xdr:sp>
      <xdr:sp macro="" textlink="">
        <xdr:nvSpPr>
          <xdr:cNvPr id="161" name="TextBox 1">
            <a:extLst>
              <a:ext uri="{FF2B5EF4-FFF2-40B4-BE49-F238E27FC236}">
                <a16:creationId xmlns:a16="http://schemas.microsoft.com/office/drawing/2014/main" id="{E3E89340-8FA1-D272-7271-5420ACDB8264}"/>
              </a:ext>
            </a:extLst>
          </xdr:cNvPr>
          <xdr:cNvSpPr txBox="1"/>
        </xdr:nvSpPr>
        <xdr:spPr>
          <a:xfrm>
            <a:off x="15237675" y="7787709"/>
            <a:ext cx="1605943" cy="262479"/>
          </a:xfrm>
          <a:prstGeom prst="rect">
            <a:avLst/>
          </a:prstGeom>
        </xdr:spPr>
        <xdr:txBody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GB" sz="1100">
                <a:effectLst/>
                <a:latin typeface="+mn-lt"/>
                <a:ea typeface="+mn-ea"/>
                <a:cs typeface="+mn-cs"/>
              </a:rPr>
              <a:t>p= 0.08</a:t>
            </a:r>
            <a:r>
              <a:rPr lang="en-GB" sz="1100"/>
              <a:t>, n= 116</a:t>
            </a:r>
          </a:p>
        </xdr:txBody>
      </xdr:sp>
      <xdr:sp macro="" textlink="">
        <xdr:nvSpPr>
          <xdr:cNvPr id="162" name="TextBox 1">
            <a:extLst>
              <a:ext uri="{FF2B5EF4-FFF2-40B4-BE49-F238E27FC236}">
                <a16:creationId xmlns:a16="http://schemas.microsoft.com/office/drawing/2014/main" id="{FDCE69C5-5BE8-7C13-3D85-4480AE909561}"/>
              </a:ext>
            </a:extLst>
          </xdr:cNvPr>
          <xdr:cNvSpPr txBox="1"/>
        </xdr:nvSpPr>
        <xdr:spPr>
          <a:xfrm>
            <a:off x="13524711" y="7302039"/>
            <a:ext cx="689165" cy="243273"/>
          </a:xfrm>
          <a:prstGeom prst="rect">
            <a:avLst/>
          </a:prstGeom>
        </xdr:spPr>
        <xdr:txBody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GB" sz="1200" b="1"/>
              <a:t>Mock</a:t>
            </a:r>
          </a:p>
        </xdr:txBody>
      </xdr:sp>
      <xdr:sp macro="" textlink="">
        <xdr:nvSpPr>
          <xdr:cNvPr id="163" name="TextBox 1">
            <a:extLst>
              <a:ext uri="{FF2B5EF4-FFF2-40B4-BE49-F238E27FC236}">
                <a16:creationId xmlns:a16="http://schemas.microsoft.com/office/drawing/2014/main" id="{7AE84B06-2AD6-F2AD-6D78-A56B6BC6A6BA}"/>
              </a:ext>
            </a:extLst>
          </xdr:cNvPr>
          <xdr:cNvSpPr txBox="1"/>
        </xdr:nvSpPr>
        <xdr:spPr>
          <a:xfrm>
            <a:off x="15237675" y="7275570"/>
            <a:ext cx="1605943" cy="262479"/>
          </a:xfrm>
          <a:prstGeom prst="rect">
            <a:avLst/>
          </a:prstGeom>
        </xdr:spPr>
        <xdr:txBody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GB" sz="1100">
                <a:effectLst/>
                <a:latin typeface="+mn-lt"/>
                <a:ea typeface="+mn-ea"/>
                <a:cs typeface="+mn-cs"/>
              </a:rPr>
              <a:t>p= 0.2</a:t>
            </a:r>
            <a:r>
              <a:rPr lang="en-GB" sz="1100"/>
              <a:t>, n= 134</a:t>
            </a:r>
          </a:p>
        </xdr:txBody>
      </xdr:sp>
      <xdr:sp macro="" textlink="">
        <xdr:nvSpPr>
          <xdr:cNvPr id="164" name="TextBox 1">
            <a:extLst>
              <a:ext uri="{FF2B5EF4-FFF2-40B4-BE49-F238E27FC236}">
                <a16:creationId xmlns:a16="http://schemas.microsoft.com/office/drawing/2014/main" id="{30B876E2-BA62-6301-9667-51DAD184B104}"/>
              </a:ext>
            </a:extLst>
          </xdr:cNvPr>
          <xdr:cNvSpPr txBox="1"/>
        </xdr:nvSpPr>
        <xdr:spPr>
          <a:xfrm>
            <a:off x="12646505" y="8791491"/>
            <a:ext cx="689165" cy="243273"/>
          </a:xfrm>
          <a:prstGeom prst="rect">
            <a:avLst/>
          </a:prstGeom>
        </xdr:spPr>
        <xdr:txBody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GB" sz="1200" b="1"/>
              <a:t>Mock</a:t>
            </a:r>
          </a:p>
        </xdr:txBody>
      </xdr:sp>
      <xdr:sp macro="" textlink="">
        <xdr:nvSpPr>
          <xdr:cNvPr id="165" name="TextBox 1">
            <a:extLst>
              <a:ext uri="{FF2B5EF4-FFF2-40B4-BE49-F238E27FC236}">
                <a16:creationId xmlns:a16="http://schemas.microsoft.com/office/drawing/2014/main" id="{B588C1E5-49E2-3E5A-649E-2C6CFFC1D443}"/>
              </a:ext>
            </a:extLst>
          </xdr:cNvPr>
          <xdr:cNvSpPr txBox="1"/>
        </xdr:nvSpPr>
        <xdr:spPr>
          <a:xfrm>
            <a:off x="11364021" y="7312626"/>
            <a:ext cx="556390" cy="281685"/>
          </a:xfrm>
          <a:prstGeom prst="rect">
            <a:avLst/>
          </a:prstGeom>
        </xdr:spPr>
        <xdr:txBody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GB" sz="1100" baseline="0"/>
              <a:t>24hrs </a:t>
            </a:r>
            <a:endParaRPr lang="en-GB" sz="1100"/>
          </a:p>
        </xdr:txBody>
      </xdr:sp>
      <xdr:sp macro="" textlink="">
        <xdr:nvSpPr>
          <xdr:cNvPr id="166" name="TextBox 1">
            <a:extLst>
              <a:ext uri="{FF2B5EF4-FFF2-40B4-BE49-F238E27FC236}">
                <a16:creationId xmlns:a16="http://schemas.microsoft.com/office/drawing/2014/main" id="{9C8C2D10-2C63-C3FB-7FEC-AD08EBDED04A}"/>
              </a:ext>
            </a:extLst>
          </xdr:cNvPr>
          <xdr:cNvSpPr txBox="1"/>
        </xdr:nvSpPr>
        <xdr:spPr>
          <a:xfrm>
            <a:off x="11364021" y="7800664"/>
            <a:ext cx="398324" cy="281685"/>
          </a:xfrm>
          <a:prstGeom prst="rect">
            <a:avLst/>
          </a:prstGeom>
        </xdr:spPr>
        <xdr:txBody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GB" sz="1100"/>
              <a:t>1hr</a:t>
            </a:r>
            <a:r>
              <a:rPr lang="en-GB" sz="1100" baseline="0"/>
              <a:t> </a:t>
            </a:r>
            <a:endParaRPr lang="en-GB" sz="1100"/>
          </a:p>
        </xdr:txBody>
      </xdr:sp>
      <xdr:sp macro="" textlink="">
        <xdr:nvSpPr>
          <xdr:cNvPr id="167" name="TextBox 166">
            <a:extLst>
              <a:ext uri="{FF2B5EF4-FFF2-40B4-BE49-F238E27FC236}">
                <a16:creationId xmlns:a16="http://schemas.microsoft.com/office/drawing/2014/main" id="{E82CA813-C6BF-7736-8B99-D48AB6B71FF4}"/>
              </a:ext>
            </a:extLst>
          </xdr:cNvPr>
          <xdr:cNvSpPr txBox="1"/>
        </xdr:nvSpPr>
        <xdr:spPr>
          <a:xfrm>
            <a:off x="12673715" y="9429011"/>
            <a:ext cx="1484127" cy="30273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GB" sz="1100"/>
              <a:t>Aphid</a:t>
            </a:r>
            <a:r>
              <a:rPr lang="en-GB" sz="1100" baseline="0"/>
              <a:t> settling rate (%)</a:t>
            </a:r>
            <a:endParaRPr lang="en-GB" sz="1100"/>
          </a:p>
        </xdr:txBody>
      </xdr:sp>
      <xdr:sp macro="" textlink="">
        <xdr:nvSpPr>
          <xdr:cNvPr id="168" name="TextBox 167">
            <a:extLst>
              <a:ext uri="{FF2B5EF4-FFF2-40B4-BE49-F238E27FC236}">
                <a16:creationId xmlns:a16="http://schemas.microsoft.com/office/drawing/2014/main" id="{7E11439F-E612-45E6-3178-329C09622BCE}"/>
              </a:ext>
            </a:extLst>
          </xdr:cNvPr>
          <xdr:cNvSpPr txBox="1"/>
        </xdr:nvSpPr>
        <xdr:spPr>
          <a:xfrm>
            <a:off x="10867362" y="6893742"/>
            <a:ext cx="1484127" cy="30273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GB" sz="1200"/>
              <a:t>Experiment 3</a:t>
            </a:r>
          </a:p>
        </xdr:txBody>
      </xdr:sp>
      <xdr:sp macro="" textlink="">
        <xdr:nvSpPr>
          <xdr:cNvPr id="169" name="TextBox 1">
            <a:extLst>
              <a:ext uri="{FF2B5EF4-FFF2-40B4-BE49-F238E27FC236}">
                <a16:creationId xmlns:a16="http://schemas.microsoft.com/office/drawing/2014/main" id="{12F08562-42E7-43EC-E9B9-64CEAB7ECEAD}"/>
              </a:ext>
            </a:extLst>
          </xdr:cNvPr>
          <xdr:cNvSpPr txBox="1"/>
        </xdr:nvSpPr>
        <xdr:spPr>
          <a:xfrm>
            <a:off x="13524711" y="8796215"/>
            <a:ext cx="689165" cy="243273"/>
          </a:xfrm>
          <a:prstGeom prst="rect">
            <a:avLst/>
          </a:prstGeom>
        </xdr:spPr>
        <xdr:txBody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GB" sz="1200" b="1"/>
              <a:t>Mock</a:t>
            </a:r>
          </a:p>
        </xdr:txBody>
      </xdr:sp>
      <xdr:sp macro="" textlink="">
        <xdr:nvSpPr>
          <xdr:cNvPr id="170" name="TextBox 1">
            <a:extLst>
              <a:ext uri="{FF2B5EF4-FFF2-40B4-BE49-F238E27FC236}">
                <a16:creationId xmlns:a16="http://schemas.microsoft.com/office/drawing/2014/main" id="{E7F283DA-D058-CCE0-33A3-1CCD6FB3508A}"/>
              </a:ext>
            </a:extLst>
          </xdr:cNvPr>
          <xdr:cNvSpPr txBox="1"/>
        </xdr:nvSpPr>
        <xdr:spPr>
          <a:xfrm>
            <a:off x="12646505" y="1905000"/>
            <a:ext cx="792289" cy="204176"/>
          </a:xfrm>
          <a:prstGeom prst="rect">
            <a:avLst/>
          </a:prstGeom>
        </xdr:spPr>
        <xdr:txBody>
          <a:bodyPr wrap="square" rtlCol="0"/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GB" sz="1200" b="1">
                <a:solidFill>
                  <a:schemeClr val="tx1"/>
                </a:solidFill>
              </a:rPr>
              <a:t>L</a:t>
            </a:r>
            <a:r>
              <a:rPr lang="en-GB" sz="1200" b="1" baseline="-25000">
                <a:solidFill>
                  <a:schemeClr val="tx1"/>
                </a:solidFill>
              </a:rPr>
              <a:t>1</a:t>
            </a:r>
            <a:r>
              <a:rPr lang="en-GB" sz="1200" b="1">
                <a:solidFill>
                  <a:schemeClr val="tx1"/>
                </a:solidFill>
              </a:rPr>
              <a:t>L</a:t>
            </a:r>
            <a:r>
              <a:rPr lang="en-GB" sz="1200" b="1" baseline="-25000">
                <a:solidFill>
                  <a:schemeClr val="tx1"/>
                </a:solidFill>
              </a:rPr>
              <a:t>2</a:t>
            </a:r>
            <a:r>
              <a:rPr lang="en-GB" sz="1200" b="1">
                <a:solidFill>
                  <a:schemeClr val="tx1"/>
                </a:solidFill>
              </a:rPr>
              <a:t>L</a:t>
            </a:r>
            <a:r>
              <a:rPr lang="en-GB" sz="1200" b="1" baseline="-25000">
                <a:solidFill>
                  <a:schemeClr val="tx1"/>
                </a:solidFill>
              </a:rPr>
              <a:t>3</a:t>
            </a:r>
          </a:p>
        </xdr:txBody>
      </xdr:sp>
      <xdr:sp macro="" textlink="">
        <xdr:nvSpPr>
          <xdr:cNvPr id="171" name="TextBox 1">
            <a:extLst>
              <a:ext uri="{FF2B5EF4-FFF2-40B4-BE49-F238E27FC236}">
                <a16:creationId xmlns:a16="http://schemas.microsoft.com/office/drawing/2014/main" id="{0B3318B2-979A-9FDD-43C7-7539027C985F}"/>
              </a:ext>
            </a:extLst>
          </xdr:cNvPr>
          <xdr:cNvSpPr txBox="1"/>
        </xdr:nvSpPr>
        <xdr:spPr>
          <a:xfrm>
            <a:off x="12646505" y="1381407"/>
            <a:ext cx="697450" cy="226373"/>
          </a:xfrm>
          <a:prstGeom prst="rect">
            <a:avLst/>
          </a:prstGeom>
        </xdr:spPr>
        <xdr:txBody>
          <a:bodyPr wrap="square" rtlCol="0"/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GB" sz="1200" b="1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L</a:t>
            </a:r>
            <a:r>
              <a:rPr kumimoji="0" lang="en-GB" sz="1200" b="1" i="0" u="none" strike="noStrike" kern="0" cap="none" spc="0" normalizeH="0" baseline="-2500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1</a:t>
            </a:r>
            <a:r>
              <a:rPr kumimoji="0" lang="en-GB" sz="1200" b="1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L</a:t>
            </a:r>
            <a:r>
              <a:rPr kumimoji="0" lang="en-GB" sz="1200" b="1" i="0" u="none" strike="noStrike" kern="0" cap="none" spc="0" normalizeH="0" baseline="-2500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2</a:t>
            </a:r>
            <a:r>
              <a:rPr kumimoji="0" lang="en-GB" sz="1200" b="1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L</a:t>
            </a:r>
            <a:r>
              <a:rPr kumimoji="0" lang="en-GB" sz="1200" b="1" i="0" u="none" strike="noStrike" kern="0" cap="none" spc="0" normalizeH="0" baseline="-2500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3</a:t>
            </a:r>
          </a:p>
        </xdr:txBody>
      </xdr:sp>
      <xdr:sp macro="" textlink="">
        <xdr:nvSpPr>
          <xdr:cNvPr id="172" name="TextBox 1">
            <a:extLst>
              <a:ext uri="{FF2B5EF4-FFF2-40B4-BE49-F238E27FC236}">
                <a16:creationId xmlns:a16="http://schemas.microsoft.com/office/drawing/2014/main" id="{AB1775D1-2797-9AF5-707A-D0DD73A9B353}"/>
              </a:ext>
            </a:extLst>
          </xdr:cNvPr>
          <xdr:cNvSpPr txBox="1"/>
        </xdr:nvSpPr>
        <xdr:spPr>
          <a:xfrm>
            <a:off x="12646505" y="4784000"/>
            <a:ext cx="792289" cy="204176"/>
          </a:xfrm>
          <a:prstGeom prst="rect">
            <a:avLst/>
          </a:prstGeom>
        </xdr:spPr>
        <xdr:txBody>
          <a:bodyPr wrap="square" rtlCol="0"/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GB" sz="1200" b="1">
                <a:solidFill>
                  <a:schemeClr val="tx1"/>
                </a:solidFill>
              </a:rPr>
              <a:t>L</a:t>
            </a:r>
            <a:r>
              <a:rPr lang="en-GB" sz="1200" b="1" baseline="-25000">
                <a:solidFill>
                  <a:schemeClr val="tx1"/>
                </a:solidFill>
              </a:rPr>
              <a:t>1</a:t>
            </a:r>
            <a:r>
              <a:rPr lang="en-GB" sz="1200" b="1">
                <a:solidFill>
                  <a:schemeClr val="tx1"/>
                </a:solidFill>
              </a:rPr>
              <a:t>L</a:t>
            </a:r>
            <a:r>
              <a:rPr lang="en-GB" sz="1200" b="1" baseline="-25000">
                <a:solidFill>
                  <a:schemeClr val="tx1"/>
                </a:solidFill>
              </a:rPr>
              <a:t>2</a:t>
            </a:r>
            <a:r>
              <a:rPr lang="en-GB" sz="1200" b="1">
                <a:solidFill>
                  <a:schemeClr val="tx1"/>
                </a:solidFill>
              </a:rPr>
              <a:t>L</a:t>
            </a:r>
            <a:r>
              <a:rPr lang="en-GB" sz="1200" b="1" baseline="-25000">
                <a:solidFill>
                  <a:schemeClr val="tx1"/>
                </a:solidFill>
              </a:rPr>
              <a:t>3</a:t>
            </a:r>
          </a:p>
        </xdr:txBody>
      </xdr:sp>
      <xdr:sp macro="" textlink="">
        <xdr:nvSpPr>
          <xdr:cNvPr id="173" name="TextBox 1">
            <a:extLst>
              <a:ext uri="{FF2B5EF4-FFF2-40B4-BE49-F238E27FC236}">
                <a16:creationId xmlns:a16="http://schemas.microsoft.com/office/drawing/2014/main" id="{30266279-31F4-5E40-1E45-CD4B25907B3E}"/>
              </a:ext>
            </a:extLst>
          </xdr:cNvPr>
          <xdr:cNvSpPr txBox="1"/>
        </xdr:nvSpPr>
        <xdr:spPr>
          <a:xfrm>
            <a:off x="12646505" y="4275175"/>
            <a:ext cx="697450" cy="226373"/>
          </a:xfrm>
          <a:prstGeom prst="rect">
            <a:avLst/>
          </a:prstGeom>
        </xdr:spPr>
        <xdr:txBody>
          <a:bodyPr wrap="square" rtlCol="0"/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GB" sz="1200" b="1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L</a:t>
            </a:r>
            <a:r>
              <a:rPr kumimoji="0" lang="en-GB" sz="1200" b="1" i="0" u="none" strike="noStrike" kern="0" cap="none" spc="0" normalizeH="0" baseline="-2500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1</a:t>
            </a:r>
            <a:r>
              <a:rPr kumimoji="0" lang="en-GB" sz="1200" b="1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L</a:t>
            </a:r>
            <a:r>
              <a:rPr kumimoji="0" lang="en-GB" sz="1200" b="1" i="0" u="none" strike="noStrike" kern="0" cap="none" spc="0" normalizeH="0" baseline="-2500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2</a:t>
            </a:r>
            <a:r>
              <a:rPr kumimoji="0" lang="en-GB" sz="1200" b="1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L</a:t>
            </a:r>
            <a:r>
              <a:rPr kumimoji="0" lang="en-GB" sz="1200" b="1" i="0" u="none" strike="noStrike" kern="0" cap="none" spc="0" normalizeH="0" baseline="-2500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3</a:t>
            </a:r>
          </a:p>
        </xdr:txBody>
      </xdr:sp>
      <xdr:sp macro="" textlink="">
        <xdr:nvSpPr>
          <xdr:cNvPr id="174" name="TextBox 1">
            <a:extLst>
              <a:ext uri="{FF2B5EF4-FFF2-40B4-BE49-F238E27FC236}">
                <a16:creationId xmlns:a16="http://schemas.microsoft.com/office/drawing/2014/main" id="{2A06E275-8A86-9F3A-8DFC-D35B7BF27BFC}"/>
              </a:ext>
            </a:extLst>
          </xdr:cNvPr>
          <xdr:cNvSpPr txBox="1"/>
        </xdr:nvSpPr>
        <xdr:spPr>
          <a:xfrm>
            <a:off x="12646505" y="7796558"/>
            <a:ext cx="792289" cy="204176"/>
          </a:xfrm>
          <a:prstGeom prst="rect">
            <a:avLst/>
          </a:prstGeom>
        </xdr:spPr>
        <xdr:txBody>
          <a:bodyPr wrap="square" rtlCol="0"/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GB" sz="1200" b="1">
                <a:solidFill>
                  <a:schemeClr val="tx1"/>
                </a:solidFill>
              </a:rPr>
              <a:t>L</a:t>
            </a:r>
            <a:r>
              <a:rPr lang="en-GB" sz="1200" b="1" baseline="-25000">
                <a:solidFill>
                  <a:schemeClr val="tx1"/>
                </a:solidFill>
              </a:rPr>
              <a:t>1</a:t>
            </a:r>
            <a:r>
              <a:rPr lang="en-GB" sz="1200" b="1">
                <a:solidFill>
                  <a:schemeClr val="tx1"/>
                </a:solidFill>
              </a:rPr>
              <a:t>L</a:t>
            </a:r>
            <a:r>
              <a:rPr lang="en-GB" sz="1200" b="1" baseline="-25000">
                <a:solidFill>
                  <a:schemeClr val="tx1"/>
                </a:solidFill>
              </a:rPr>
              <a:t>2</a:t>
            </a:r>
            <a:r>
              <a:rPr lang="en-GB" sz="1200" b="1">
                <a:solidFill>
                  <a:schemeClr val="tx1"/>
                </a:solidFill>
              </a:rPr>
              <a:t>L</a:t>
            </a:r>
            <a:r>
              <a:rPr lang="en-GB" sz="1200" b="1" baseline="-25000">
                <a:solidFill>
                  <a:schemeClr val="tx1"/>
                </a:solidFill>
              </a:rPr>
              <a:t>3</a:t>
            </a:r>
          </a:p>
        </xdr:txBody>
      </xdr:sp>
      <xdr:sp macro="" textlink="">
        <xdr:nvSpPr>
          <xdr:cNvPr id="175" name="TextBox 1">
            <a:extLst>
              <a:ext uri="{FF2B5EF4-FFF2-40B4-BE49-F238E27FC236}">
                <a16:creationId xmlns:a16="http://schemas.microsoft.com/office/drawing/2014/main" id="{15AD8777-A991-E493-1644-34AEF3EAF69A}"/>
              </a:ext>
            </a:extLst>
          </xdr:cNvPr>
          <xdr:cNvSpPr txBox="1"/>
        </xdr:nvSpPr>
        <xdr:spPr>
          <a:xfrm>
            <a:off x="12646505" y="7287733"/>
            <a:ext cx="697450" cy="226373"/>
          </a:xfrm>
          <a:prstGeom prst="rect">
            <a:avLst/>
          </a:prstGeom>
        </xdr:spPr>
        <xdr:txBody>
          <a:bodyPr wrap="square" rtlCol="0"/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GB" sz="1200" b="1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L</a:t>
            </a:r>
            <a:r>
              <a:rPr kumimoji="0" lang="en-GB" sz="1200" b="1" i="0" u="none" strike="noStrike" kern="0" cap="none" spc="0" normalizeH="0" baseline="-2500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1</a:t>
            </a:r>
            <a:r>
              <a:rPr kumimoji="0" lang="en-GB" sz="1200" b="1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L</a:t>
            </a:r>
            <a:r>
              <a:rPr kumimoji="0" lang="en-GB" sz="1200" b="1" i="0" u="none" strike="noStrike" kern="0" cap="none" spc="0" normalizeH="0" baseline="-2500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2</a:t>
            </a:r>
            <a:r>
              <a:rPr kumimoji="0" lang="en-GB" sz="1200" b="1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L</a:t>
            </a:r>
            <a:r>
              <a:rPr kumimoji="0" lang="en-GB" sz="1200" b="1" i="0" u="none" strike="noStrike" kern="0" cap="none" spc="0" normalizeH="0" baseline="-2500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3</a:t>
            </a:r>
          </a:p>
        </xdr:txBody>
      </xdr:sp>
      <xdr:sp macro="" textlink="">
        <xdr:nvSpPr>
          <xdr:cNvPr id="176" name="TextBox 175">
            <a:extLst>
              <a:ext uri="{FF2B5EF4-FFF2-40B4-BE49-F238E27FC236}">
                <a16:creationId xmlns:a16="http://schemas.microsoft.com/office/drawing/2014/main" id="{53DA3BBA-00DE-0321-4C6A-88FAA04F2CAB}"/>
              </a:ext>
            </a:extLst>
          </xdr:cNvPr>
          <xdr:cNvSpPr txBox="1"/>
        </xdr:nvSpPr>
        <xdr:spPr>
          <a:xfrm>
            <a:off x="12673715" y="6435946"/>
            <a:ext cx="1484127" cy="30273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GB" sz="1100"/>
              <a:t>Aphid</a:t>
            </a:r>
            <a:r>
              <a:rPr lang="en-GB" sz="1100" baseline="0"/>
              <a:t> settling rate (%)</a:t>
            </a:r>
            <a:endParaRPr lang="en-GB" sz="1100"/>
          </a:p>
        </xdr:txBody>
      </xdr:sp>
      <xdr:sp macro="" textlink="">
        <xdr:nvSpPr>
          <xdr:cNvPr id="177" name="TextBox 176">
            <a:extLst>
              <a:ext uri="{FF2B5EF4-FFF2-40B4-BE49-F238E27FC236}">
                <a16:creationId xmlns:a16="http://schemas.microsoft.com/office/drawing/2014/main" id="{B9197560-00DE-793D-4824-4E0E48CA8E43}"/>
              </a:ext>
            </a:extLst>
          </xdr:cNvPr>
          <xdr:cNvSpPr txBox="1"/>
        </xdr:nvSpPr>
        <xdr:spPr>
          <a:xfrm>
            <a:off x="12673715" y="3566337"/>
            <a:ext cx="1484127" cy="30273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GB" sz="1100"/>
              <a:t>Aphid</a:t>
            </a:r>
            <a:r>
              <a:rPr lang="en-GB" sz="1100" baseline="0"/>
              <a:t> settling rate (%)</a:t>
            </a:r>
            <a:endParaRPr lang="en-GB" sz="1100"/>
          </a:p>
        </xdr:txBody>
      </xdr:sp>
    </xdr:grpSp>
    <xdr:clientData/>
  </xdr:twoCellAnchor>
  <xdr:twoCellAnchor>
    <xdr:from>
      <xdr:col>5</xdr:col>
      <xdr:colOff>355600</xdr:colOff>
      <xdr:row>120</xdr:row>
      <xdr:rowOff>165100</xdr:rowOff>
    </xdr:from>
    <xdr:to>
      <xdr:col>15</xdr:col>
      <xdr:colOff>21374</xdr:colOff>
      <xdr:row>170</xdr:row>
      <xdr:rowOff>110829</xdr:rowOff>
    </xdr:to>
    <xdr:grpSp>
      <xdr:nvGrpSpPr>
        <xdr:cNvPr id="178" name="Group 177">
          <a:extLst>
            <a:ext uri="{FF2B5EF4-FFF2-40B4-BE49-F238E27FC236}">
              <a16:creationId xmlns:a16="http://schemas.microsoft.com/office/drawing/2014/main" id="{3192F0A7-837E-4529-8464-D133B9DFE9F5}"/>
            </a:ext>
          </a:extLst>
        </xdr:cNvPr>
        <xdr:cNvGrpSpPr/>
      </xdr:nvGrpSpPr>
      <xdr:grpSpPr>
        <a:xfrm>
          <a:off x="4851400" y="23152100"/>
          <a:ext cx="6561874" cy="9470729"/>
          <a:chOff x="8469604" y="3647179"/>
          <a:chExt cx="5949764" cy="9174937"/>
        </a:xfrm>
      </xdr:grpSpPr>
      <xdr:graphicFrame macro="">
        <xdr:nvGraphicFramePr>
          <xdr:cNvPr id="179" name="Chart 178">
            <a:extLst>
              <a:ext uri="{FF2B5EF4-FFF2-40B4-BE49-F238E27FC236}">
                <a16:creationId xmlns:a16="http://schemas.microsoft.com/office/drawing/2014/main" id="{F19495DA-6EC3-76EF-266F-14D7E9BEB78F}"/>
              </a:ext>
            </a:extLst>
          </xdr:cNvPr>
          <xdr:cNvGraphicFramePr/>
        </xdr:nvGraphicFramePr>
        <xdr:xfrm>
          <a:off x="8651468" y="3806091"/>
          <a:ext cx="4935904" cy="2584613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180" name="Chart 179">
            <a:extLst>
              <a:ext uri="{FF2B5EF4-FFF2-40B4-BE49-F238E27FC236}">
                <a16:creationId xmlns:a16="http://schemas.microsoft.com/office/drawing/2014/main" id="{E17385B9-D04D-E973-79A4-04AF22A2FD8D}"/>
              </a:ext>
            </a:extLst>
          </xdr:cNvPr>
          <xdr:cNvGraphicFramePr/>
        </xdr:nvGraphicFramePr>
        <xdr:xfrm>
          <a:off x="8651467" y="6952430"/>
          <a:ext cx="4944046" cy="2621404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  <xdr:graphicFrame macro="">
        <xdr:nvGraphicFramePr>
          <xdr:cNvPr id="181" name="Chart 180">
            <a:extLst>
              <a:ext uri="{FF2B5EF4-FFF2-40B4-BE49-F238E27FC236}">
                <a16:creationId xmlns:a16="http://schemas.microsoft.com/office/drawing/2014/main" id="{71B0A84D-6D00-5F43-3119-83CA2709B50E}"/>
              </a:ext>
            </a:extLst>
          </xdr:cNvPr>
          <xdr:cNvGraphicFramePr/>
        </xdr:nvGraphicFramePr>
        <xdr:xfrm>
          <a:off x="8653911" y="10156070"/>
          <a:ext cx="4941602" cy="255204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6"/>
          </a:graphicData>
        </a:graphic>
      </xdr:graphicFrame>
      <xdr:sp macro="" textlink="">
        <xdr:nvSpPr>
          <xdr:cNvPr id="182" name="TextBox 1">
            <a:extLst>
              <a:ext uri="{FF2B5EF4-FFF2-40B4-BE49-F238E27FC236}">
                <a16:creationId xmlns:a16="http://schemas.microsoft.com/office/drawing/2014/main" id="{2848B45D-E6FA-E809-ECAE-C70626A3ED8D}"/>
              </a:ext>
            </a:extLst>
          </xdr:cNvPr>
          <xdr:cNvSpPr txBox="1"/>
        </xdr:nvSpPr>
        <xdr:spPr>
          <a:xfrm>
            <a:off x="8942429" y="8268808"/>
            <a:ext cx="556390" cy="281685"/>
          </a:xfrm>
          <a:prstGeom prst="rect">
            <a:avLst/>
          </a:prstGeom>
        </xdr:spPr>
        <xdr:txBody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GB" sz="1200" baseline="0"/>
              <a:t>24hrs </a:t>
            </a:r>
            <a:endParaRPr lang="en-GB" sz="1200"/>
          </a:p>
        </xdr:txBody>
      </xdr:sp>
      <xdr:sp macro="" textlink="">
        <xdr:nvSpPr>
          <xdr:cNvPr id="183" name="TextBox 1">
            <a:extLst>
              <a:ext uri="{FF2B5EF4-FFF2-40B4-BE49-F238E27FC236}">
                <a16:creationId xmlns:a16="http://schemas.microsoft.com/office/drawing/2014/main" id="{9B2D077D-19C2-D611-3EA3-7E669364FEFD}"/>
              </a:ext>
            </a:extLst>
          </xdr:cNvPr>
          <xdr:cNvSpPr txBox="1"/>
        </xdr:nvSpPr>
        <xdr:spPr>
          <a:xfrm>
            <a:off x="11271808" y="8782677"/>
            <a:ext cx="689165" cy="243273"/>
          </a:xfrm>
          <a:prstGeom prst="rect">
            <a:avLst/>
          </a:prstGeom>
        </xdr:spPr>
        <xdr:txBody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GB" sz="1200" b="1"/>
              <a:t>Mock</a:t>
            </a:r>
          </a:p>
        </xdr:txBody>
      </xdr:sp>
      <xdr:sp macro="" textlink="">
        <xdr:nvSpPr>
          <xdr:cNvPr id="184" name="TextBox 1">
            <a:extLst>
              <a:ext uri="{FF2B5EF4-FFF2-40B4-BE49-F238E27FC236}">
                <a16:creationId xmlns:a16="http://schemas.microsoft.com/office/drawing/2014/main" id="{EE25C040-ACF9-0663-3F78-1E6A318FFEF8}"/>
              </a:ext>
            </a:extLst>
          </xdr:cNvPr>
          <xdr:cNvSpPr txBox="1"/>
        </xdr:nvSpPr>
        <xdr:spPr>
          <a:xfrm>
            <a:off x="12813425" y="8793885"/>
            <a:ext cx="1605943" cy="262479"/>
          </a:xfrm>
          <a:prstGeom prst="rect">
            <a:avLst/>
          </a:prstGeom>
        </xdr:spPr>
        <xdr:txBody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GB" sz="1200">
                <a:effectLst/>
                <a:latin typeface="+mn-lt"/>
                <a:ea typeface="+mn-ea"/>
                <a:cs typeface="+mn-cs"/>
              </a:rPr>
              <a:t>p= 0.35</a:t>
            </a:r>
            <a:r>
              <a:rPr lang="en-GB" sz="1200"/>
              <a:t>, n= 56</a:t>
            </a:r>
          </a:p>
        </xdr:txBody>
      </xdr:sp>
      <xdr:sp macro="" textlink="">
        <xdr:nvSpPr>
          <xdr:cNvPr id="185" name="TextBox 1">
            <a:extLst>
              <a:ext uri="{FF2B5EF4-FFF2-40B4-BE49-F238E27FC236}">
                <a16:creationId xmlns:a16="http://schemas.microsoft.com/office/drawing/2014/main" id="{88AB9193-4865-0196-2C04-457F3C487BA4}"/>
              </a:ext>
            </a:extLst>
          </xdr:cNvPr>
          <xdr:cNvSpPr txBox="1"/>
        </xdr:nvSpPr>
        <xdr:spPr>
          <a:xfrm>
            <a:off x="11271808" y="8269783"/>
            <a:ext cx="689165" cy="243273"/>
          </a:xfrm>
          <a:prstGeom prst="rect">
            <a:avLst/>
          </a:prstGeom>
        </xdr:spPr>
        <xdr:txBody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GB" sz="1200" b="1"/>
              <a:t>Mock</a:t>
            </a:r>
          </a:p>
        </xdr:txBody>
      </xdr:sp>
      <xdr:sp macro="" textlink="">
        <xdr:nvSpPr>
          <xdr:cNvPr id="186" name="TextBox 1">
            <a:extLst>
              <a:ext uri="{FF2B5EF4-FFF2-40B4-BE49-F238E27FC236}">
                <a16:creationId xmlns:a16="http://schemas.microsoft.com/office/drawing/2014/main" id="{E910651F-37A7-6AE6-59C1-E996E89ECF48}"/>
              </a:ext>
            </a:extLst>
          </xdr:cNvPr>
          <xdr:cNvSpPr txBox="1"/>
        </xdr:nvSpPr>
        <xdr:spPr>
          <a:xfrm>
            <a:off x="10427293" y="8261867"/>
            <a:ext cx="784004" cy="211264"/>
          </a:xfrm>
          <a:prstGeom prst="rect">
            <a:avLst/>
          </a:prstGeom>
        </xdr:spPr>
        <xdr:txBody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GB" sz="1200" b="1">
                <a:solidFill>
                  <a:schemeClr val="tx1"/>
                </a:solidFill>
              </a:rPr>
              <a:t>Mock</a:t>
            </a:r>
          </a:p>
        </xdr:txBody>
      </xdr:sp>
      <xdr:sp macro="" textlink="">
        <xdr:nvSpPr>
          <xdr:cNvPr id="187" name="TextBox 1">
            <a:extLst>
              <a:ext uri="{FF2B5EF4-FFF2-40B4-BE49-F238E27FC236}">
                <a16:creationId xmlns:a16="http://schemas.microsoft.com/office/drawing/2014/main" id="{0057703C-B556-013F-B0A4-B395B9A86D5A}"/>
              </a:ext>
            </a:extLst>
          </xdr:cNvPr>
          <xdr:cNvSpPr txBox="1"/>
        </xdr:nvSpPr>
        <xdr:spPr>
          <a:xfrm>
            <a:off x="12813425" y="8263952"/>
            <a:ext cx="1605943" cy="262479"/>
          </a:xfrm>
          <a:prstGeom prst="rect">
            <a:avLst/>
          </a:prstGeom>
        </xdr:spPr>
        <xdr:txBody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GB" sz="1200">
                <a:effectLst/>
                <a:latin typeface="+mn-lt"/>
                <a:ea typeface="+mn-ea"/>
                <a:cs typeface="+mn-cs"/>
              </a:rPr>
              <a:t>p= 0.18</a:t>
            </a:r>
            <a:r>
              <a:rPr lang="en-GB" sz="1200"/>
              <a:t>, n= 68</a:t>
            </a:r>
          </a:p>
        </xdr:txBody>
      </xdr:sp>
      <xdr:sp macro="" textlink="">
        <xdr:nvSpPr>
          <xdr:cNvPr id="188" name="TextBox 1">
            <a:extLst>
              <a:ext uri="{FF2B5EF4-FFF2-40B4-BE49-F238E27FC236}">
                <a16:creationId xmlns:a16="http://schemas.microsoft.com/office/drawing/2014/main" id="{B2D4644D-E14D-55C3-21BB-FE3E545C08B2}"/>
              </a:ext>
            </a:extLst>
          </xdr:cNvPr>
          <xdr:cNvSpPr txBox="1"/>
        </xdr:nvSpPr>
        <xdr:spPr>
          <a:xfrm>
            <a:off x="11271808" y="7748747"/>
            <a:ext cx="689165" cy="243273"/>
          </a:xfrm>
          <a:prstGeom prst="rect">
            <a:avLst/>
          </a:prstGeom>
        </xdr:spPr>
        <xdr:txBody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GB" sz="1200" b="1"/>
              <a:t>Mock</a:t>
            </a:r>
          </a:p>
        </xdr:txBody>
      </xdr:sp>
      <xdr:sp macro="" textlink="">
        <xdr:nvSpPr>
          <xdr:cNvPr id="189" name="TextBox 1">
            <a:extLst>
              <a:ext uri="{FF2B5EF4-FFF2-40B4-BE49-F238E27FC236}">
                <a16:creationId xmlns:a16="http://schemas.microsoft.com/office/drawing/2014/main" id="{0CB8B7FF-913E-2724-2D24-35F65F80D819}"/>
              </a:ext>
            </a:extLst>
          </xdr:cNvPr>
          <xdr:cNvSpPr txBox="1"/>
        </xdr:nvSpPr>
        <xdr:spPr>
          <a:xfrm>
            <a:off x="12813425" y="7725120"/>
            <a:ext cx="1605943" cy="262479"/>
          </a:xfrm>
          <a:prstGeom prst="rect">
            <a:avLst/>
          </a:prstGeom>
        </xdr:spPr>
        <xdr:txBody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GB" sz="1200">
                <a:effectLst/>
                <a:latin typeface="+mn-lt"/>
                <a:ea typeface="+mn-ea"/>
                <a:cs typeface="+mn-cs"/>
              </a:rPr>
              <a:t>p= 0.35</a:t>
            </a:r>
            <a:r>
              <a:rPr lang="en-GB" sz="1200"/>
              <a:t>, n= 56</a:t>
            </a:r>
          </a:p>
        </xdr:txBody>
      </xdr:sp>
      <xdr:sp macro="" textlink="">
        <xdr:nvSpPr>
          <xdr:cNvPr id="190" name="TextBox 1">
            <a:extLst>
              <a:ext uri="{FF2B5EF4-FFF2-40B4-BE49-F238E27FC236}">
                <a16:creationId xmlns:a16="http://schemas.microsoft.com/office/drawing/2014/main" id="{96BDEE37-9F88-0DE6-4280-8C4E1330BBC7}"/>
              </a:ext>
            </a:extLst>
          </xdr:cNvPr>
          <xdr:cNvSpPr txBox="1"/>
        </xdr:nvSpPr>
        <xdr:spPr>
          <a:xfrm>
            <a:off x="11271808" y="7229224"/>
            <a:ext cx="689165" cy="243273"/>
          </a:xfrm>
          <a:prstGeom prst="rect">
            <a:avLst/>
          </a:prstGeom>
        </xdr:spPr>
        <xdr:txBody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GB" sz="1200" b="1"/>
              <a:t>Mock</a:t>
            </a:r>
          </a:p>
        </xdr:txBody>
      </xdr:sp>
      <xdr:sp macro="" textlink="">
        <xdr:nvSpPr>
          <xdr:cNvPr id="191" name="TextBox 1">
            <a:extLst>
              <a:ext uri="{FF2B5EF4-FFF2-40B4-BE49-F238E27FC236}">
                <a16:creationId xmlns:a16="http://schemas.microsoft.com/office/drawing/2014/main" id="{B4F2FB75-03A0-74CD-1EDF-118FA27AE37A}"/>
              </a:ext>
            </a:extLst>
          </xdr:cNvPr>
          <xdr:cNvSpPr txBox="1"/>
        </xdr:nvSpPr>
        <xdr:spPr>
          <a:xfrm>
            <a:off x="12813425" y="7205597"/>
            <a:ext cx="1605943" cy="262479"/>
          </a:xfrm>
          <a:prstGeom prst="rect">
            <a:avLst/>
          </a:prstGeom>
        </xdr:spPr>
        <xdr:txBody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GB" sz="1200">
                <a:effectLst/>
                <a:latin typeface="+mn-lt"/>
                <a:ea typeface="+mn-ea"/>
                <a:cs typeface="+mn-cs"/>
              </a:rPr>
              <a:t>p= 0.35</a:t>
            </a:r>
            <a:r>
              <a:rPr lang="en-GB" sz="1200"/>
              <a:t>, n= 56</a:t>
            </a:r>
          </a:p>
        </xdr:txBody>
      </xdr:sp>
      <xdr:sp macro="" textlink="">
        <xdr:nvSpPr>
          <xdr:cNvPr id="192" name="TextBox 1">
            <a:extLst>
              <a:ext uri="{FF2B5EF4-FFF2-40B4-BE49-F238E27FC236}">
                <a16:creationId xmlns:a16="http://schemas.microsoft.com/office/drawing/2014/main" id="{B6B85807-6847-D668-E097-9B15E1255360}"/>
              </a:ext>
            </a:extLst>
          </xdr:cNvPr>
          <xdr:cNvSpPr txBox="1"/>
        </xdr:nvSpPr>
        <xdr:spPr>
          <a:xfrm>
            <a:off x="10427293" y="8787402"/>
            <a:ext cx="689165" cy="243273"/>
          </a:xfrm>
          <a:prstGeom prst="rect">
            <a:avLst/>
          </a:prstGeom>
        </xdr:spPr>
        <xdr:txBody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GB" sz="1200" b="1"/>
              <a:t>Mock</a:t>
            </a:r>
          </a:p>
        </xdr:txBody>
      </xdr:sp>
      <xdr:sp macro="" textlink="">
        <xdr:nvSpPr>
          <xdr:cNvPr id="193" name="TextBox 1">
            <a:extLst>
              <a:ext uri="{FF2B5EF4-FFF2-40B4-BE49-F238E27FC236}">
                <a16:creationId xmlns:a16="http://schemas.microsoft.com/office/drawing/2014/main" id="{957AF72D-D767-B8A2-1F96-6E609986205F}"/>
              </a:ext>
            </a:extLst>
          </xdr:cNvPr>
          <xdr:cNvSpPr txBox="1"/>
        </xdr:nvSpPr>
        <xdr:spPr>
          <a:xfrm>
            <a:off x="8942429" y="7230156"/>
            <a:ext cx="556390" cy="281685"/>
          </a:xfrm>
          <a:prstGeom prst="rect">
            <a:avLst/>
          </a:prstGeom>
        </xdr:spPr>
        <xdr:txBody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GB" sz="1200" baseline="0"/>
              <a:t>24hrs </a:t>
            </a:r>
            <a:endParaRPr lang="en-GB" sz="1200"/>
          </a:p>
        </xdr:txBody>
      </xdr:sp>
      <xdr:sp macro="" textlink="">
        <xdr:nvSpPr>
          <xdr:cNvPr id="194" name="TextBox 1">
            <a:extLst>
              <a:ext uri="{FF2B5EF4-FFF2-40B4-BE49-F238E27FC236}">
                <a16:creationId xmlns:a16="http://schemas.microsoft.com/office/drawing/2014/main" id="{BB6B39DA-2967-9E14-3AE4-ACB2F5171852}"/>
              </a:ext>
            </a:extLst>
          </xdr:cNvPr>
          <xdr:cNvSpPr txBox="1"/>
        </xdr:nvSpPr>
        <xdr:spPr>
          <a:xfrm>
            <a:off x="8942429" y="7755114"/>
            <a:ext cx="398324" cy="281685"/>
          </a:xfrm>
          <a:prstGeom prst="rect">
            <a:avLst/>
          </a:prstGeom>
        </xdr:spPr>
        <xdr:txBody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GB" sz="1200"/>
              <a:t>1hr</a:t>
            </a:r>
            <a:r>
              <a:rPr lang="en-GB" sz="1200" baseline="0"/>
              <a:t> </a:t>
            </a:r>
            <a:endParaRPr lang="en-GB" sz="1200"/>
          </a:p>
        </xdr:txBody>
      </xdr:sp>
      <xdr:sp macro="" textlink="">
        <xdr:nvSpPr>
          <xdr:cNvPr id="195" name="TextBox 1">
            <a:extLst>
              <a:ext uri="{FF2B5EF4-FFF2-40B4-BE49-F238E27FC236}">
                <a16:creationId xmlns:a16="http://schemas.microsoft.com/office/drawing/2014/main" id="{EA7BCFB9-31A1-274E-3359-4AB3F3B22B7F}"/>
              </a:ext>
            </a:extLst>
          </xdr:cNvPr>
          <xdr:cNvSpPr txBox="1"/>
        </xdr:nvSpPr>
        <xdr:spPr>
          <a:xfrm>
            <a:off x="8942429" y="11433387"/>
            <a:ext cx="556390" cy="281685"/>
          </a:xfrm>
          <a:prstGeom prst="rect">
            <a:avLst/>
          </a:prstGeom>
        </xdr:spPr>
        <xdr:txBody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GB" sz="1200" baseline="0"/>
              <a:t>24hrs </a:t>
            </a:r>
            <a:endParaRPr lang="en-GB" sz="1200"/>
          </a:p>
        </xdr:txBody>
      </xdr:sp>
      <xdr:sp macro="" textlink="">
        <xdr:nvSpPr>
          <xdr:cNvPr id="196" name="TextBox 1">
            <a:extLst>
              <a:ext uri="{FF2B5EF4-FFF2-40B4-BE49-F238E27FC236}">
                <a16:creationId xmlns:a16="http://schemas.microsoft.com/office/drawing/2014/main" id="{E81145B9-B7DF-C8A5-0E1F-BE0D4D9C4EAE}"/>
              </a:ext>
            </a:extLst>
          </xdr:cNvPr>
          <xdr:cNvSpPr txBox="1"/>
        </xdr:nvSpPr>
        <xdr:spPr>
          <a:xfrm>
            <a:off x="8942429" y="11958345"/>
            <a:ext cx="398324" cy="281685"/>
          </a:xfrm>
          <a:prstGeom prst="rect">
            <a:avLst/>
          </a:prstGeom>
        </xdr:spPr>
        <xdr:txBody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GB" sz="1200"/>
              <a:t>1hr</a:t>
            </a:r>
            <a:r>
              <a:rPr lang="en-GB" sz="1200" baseline="0"/>
              <a:t> </a:t>
            </a:r>
            <a:endParaRPr lang="en-GB" sz="1200"/>
          </a:p>
        </xdr:txBody>
      </xdr:sp>
      <xdr:sp macro="" textlink="">
        <xdr:nvSpPr>
          <xdr:cNvPr id="197" name="TextBox 1">
            <a:extLst>
              <a:ext uri="{FF2B5EF4-FFF2-40B4-BE49-F238E27FC236}">
                <a16:creationId xmlns:a16="http://schemas.microsoft.com/office/drawing/2014/main" id="{15267F8D-7743-A314-8FC5-AC96EE4FDA39}"/>
              </a:ext>
            </a:extLst>
          </xdr:cNvPr>
          <xdr:cNvSpPr txBox="1"/>
        </xdr:nvSpPr>
        <xdr:spPr>
          <a:xfrm>
            <a:off x="11271808" y="11947256"/>
            <a:ext cx="689165" cy="243273"/>
          </a:xfrm>
          <a:prstGeom prst="rect">
            <a:avLst/>
          </a:prstGeom>
        </xdr:spPr>
        <xdr:txBody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GB" sz="1200" b="1"/>
              <a:t>Mock</a:t>
            </a:r>
          </a:p>
        </xdr:txBody>
      </xdr:sp>
      <xdr:sp macro="" textlink="">
        <xdr:nvSpPr>
          <xdr:cNvPr id="198" name="TextBox 1">
            <a:extLst>
              <a:ext uri="{FF2B5EF4-FFF2-40B4-BE49-F238E27FC236}">
                <a16:creationId xmlns:a16="http://schemas.microsoft.com/office/drawing/2014/main" id="{E0DA9692-E413-5B78-4895-50736A19563F}"/>
              </a:ext>
            </a:extLst>
          </xdr:cNvPr>
          <xdr:cNvSpPr txBox="1"/>
        </xdr:nvSpPr>
        <xdr:spPr>
          <a:xfrm>
            <a:off x="12813425" y="11901477"/>
            <a:ext cx="1605943" cy="262479"/>
          </a:xfrm>
          <a:prstGeom prst="rect">
            <a:avLst/>
          </a:prstGeom>
        </xdr:spPr>
        <xdr:txBody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GB" sz="1200">
                <a:effectLst/>
                <a:latin typeface="+mn-lt"/>
                <a:ea typeface="+mn-ea"/>
                <a:cs typeface="+mn-cs"/>
              </a:rPr>
              <a:t>p= 0.23</a:t>
            </a:r>
            <a:r>
              <a:rPr lang="en-GB" sz="1200"/>
              <a:t>, n= 56</a:t>
            </a:r>
          </a:p>
        </xdr:txBody>
      </xdr:sp>
      <xdr:sp macro="" textlink="">
        <xdr:nvSpPr>
          <xdr:cNvPr id="199" name="TextBox 1">
            <a:extLst>
              <a:ext uri="{FF2B5EF4-FFF2-40B4-BE49-F238E27FC236}">
                <a16:creationId xmlns:a16="http://schemas.microsoft.com/office/drawing/2014/main" id="{2BD94FDD-8E65-ADEF-028D-E4F694D57E60}"/>
              </a:ext>
            </a:extLst>
          </xdr:cNvPr>
          <xdr:cNvSpPr txBox="1"/>
        </xdr:nvSpPr>
        <xdr:spPr>
          <a:xfrm>
            <a:off x="11271808" y="11434362"/>
            <a:ext cx="689165" cy="243273"/>
          </a:xfrm>
          <a:prstGeom prst="rect">
            <a:avLst/>
          </a:prstGeom>
        </xdr:spPr>
        <xdr:txBody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GB" sz="1200" b="1"/>
              <a:t>Mock</a:t>
            </a:r>
          </a:p>
        </xdr:txBody>
      </xdr:sp>
      <xdr:sp macro="" textlink="">
        <xdr:nvSpPr>
          <xdr:cNvPr id="200" name="TextBox 1">
            <a:extLst>
              <a:ext uri="{FF2B5EF4-FFF2-40B4-BE49-F238E27FC236}">
                <a16:creationId xmlns:a16="http://schemas.microsoft.com/office/drawing/2014/main" id="{EB1C8BC4-477C-3B34-C4ED-57BDA3C6BB0C}"/>
              </a:ext>
            </a:extLst>
          </xdr:cNvPr>
          <xdr:cNvSpPr txBox="1"/>
        </xdr:nvSpPr>
        <xdr:spPr>
          <a:xfrm>
            <a:off x="10427293" y="11426446"/>
            <a:ext cx="784004" cy="211264"/>
          </a:xfrm>
          <a:prstGeom prst="rect">
            <a:avLst/>
          </a:prstGeom>
        </xdr:spPr>
        <xdr:txBody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GB" sz="1200" b="1">
                <a:solidFill>
                  <a:schemeClr val="tx1"/>
                </a:solidFill>
              </a:rPr>
              <a:t>Mock</a:t>
            </a:r>
          </a:p>
        </xdr:txBody>
      </xdr:sp>
      <xdr:sp macro="" textlink="">
        <xdr:nvSpPr>
          <xdr:cNvPr id="201" name="TextBox 1">
            <a:extLst>
              <a:ext uri="{FF2B5EF4-FFF2-40B4-BE49-F238E27FC236}">
                <a16:creationId xmlns:a16="http://schemas.microsoft.com/office/drawing/2014/main" id="{D177F036-A82B-AA9D-3A29-B3837DEDF7FE}"/>
              </a:ext>
            </a:extLst>
          </xdr:cNvPr>
          <xdr:cNvSpPr txBox="1"/>
        </xdr:nvSpPr>
        <xdr:spPr>
          <a:xfrm>
            <a:off x="12813425" y="11404108"/>
            <a:ext cx="1605943" cy="262479"/>
          </a:xfrm>
          <a:prstGeom prst="rect">
            <a:avLst/>
          </a:prstGeom>
        </xdr:spPr>
        <xdr:txBody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GB" sz="1200">
                <a:effectLst/>
                <a:latin typeface="+mn-lt"/>
                <a:ea typeface="+mn-ea"/>
                <a:cs typeface="+mn-cs"/>
              </a:rPr>
              <a:t>p= 0.72</a:t>
            </a:r>
            <a:r>
              <a:rPr lang="en-GB" sz="1200"/>
              <a:t>, n= 67</a:t>
            </a:r>
          </a:p>
        </xdr:txBody>
      </xdr:sp>
      <xdr:sp macro="" textlink="">
        <xdr:nvSpPr>
          <xdr:cNvPr id="202" name="TextBox 1">
            <a:extLst>
              <a:ext uri="{FF2B5EF4-FFF2-40B4-BE49-F238E27FC236}">
                <a16:creationId xmlns:a16="http://schemas.microsoft.com/office/drawing/2014/main" id="{0F536DBA-E9B9-6E3B-50F0-49C243BA6706}"/>
              </a:ext>
            </a:extLst>
          </xdr:cNvPr>
          <xdr:cNvSpPr txBox="1"/>
        </xdr:nvSpPr>
        <xdr:spPr>
          <a:xfrm>
            <a:off x="11271808" y="10913326"/>
            <a:ext cx="689165" cy="243273"/>
          </a:xfrm>
          <a:prstGeom prst="rect">
            <a:avLst/>
          </a:prstGeom>
        </xdr:spPr>
        <xdr:txBody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GB" sz="1200" b="1"/>
              <a:t>Mock</a:t>
            </a:r>
          </a:p>
        </xdr:txBody>
      </xdr:sp>
      <xdr:sp macro="" textlink="">
        <xdr:nvSpPr>
          <xdr:cNvPr id="203" name="TextBox 1">
            <a:extLst>
              <a:ext uri="{FF2B5EF4-FFF2-40B4-BE49-F238E27FC236}">
                <a16:creationId xmlns:a16="http://schemas.microsoft.com/office/drawing/2014/main" id="{09C4C018-63DF-8704-9F93-2658B907E82A}"/>
              </a:ext>
            </a:extLst>
          </xdr:cNvPr>
          <xdr:cNvSpPr txBox="1"/>
        </xdr:nvSpPr>
        <xdr:spPr>
          <a:xfrm>
            <a:off x="12813425" y="10897840"/>
            <a:ext cx="1605943" cy="262479"/>
          </a:xfrm>
          <a:prstGeom prst="rect">
            <a:avLst/>
          </a:prstGeom>
        </xdr:spPr>
        <xdr:txBody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GB" sz="1200">
                <a:effectLst/>
                <a:latin typeface="+mn-lt"/>
                <a:ea typeface="+mn-ea"/>
                <a:cs typeface="+mn-cs"/>
              </a:rPr>
              <a:t>p= 0.81</a:t>
            </a:r>
            <a:r>
              <a:rPr lang="en-GB" sz="1200"/>
              <a:t>, n= 73</a:t>
            </a:r>
          </a:p>
        </xdr:txBody>
      </xdr:sp>
      <xdr:sp macro="" textlink="">
        <xdr:nvSpPr>
          <xdr:cNvPr id="204" name="TextBox 1">
            <a:extLst>
              <a:ext uri="{FF2B5EF4-FFF2-40B4-BE49-F238E27FC236}">
                <a16:creationId xmlns:a16="http://schemas.microsoft.com/office/drawing/2014/main" id="{25038AD2-F56F-CBB9-0B2D-9893B2EB9877}"/>
              </a:ext>
            </a:extLst>
          </xdr:cNvPr>
          <xdr:cNvSpPr txBox="1"/>
        </xdr:nvSpPr>
        <xdr:spPr>
          <a:xfrm>
            <a:off x="11271808" y="10393803"/>
            <a:ext cx="689165" cy="243273"/>
          </a:xfrm>
          <a:prstGeom prst="rect">
            <a:avLst/>
          </a:prstGeom>
        </xdr:spPr>
        <xdr:txBody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GB" sz="1200" b="1"/>
              <a:t>Mock</a:t>
            </a:r>
          </a:p>
        </xdr:txBody>
      </xdr:sp>
      <xdr:sp macro="" textlink="">
        <xdr:nvSpPr>
          <xdr:cNvPr id="205" name="TextBox 1">
            <a:extLst>
              <a:ext uri="{FF2B5EF4-FFF2-40B4-BE49-F238E27FC236}">
                <a16:creationId xmlns:a16="http://schemas.microsoft.com/office/drawing/2014/main" id="{F08525BD-9A6D-2B2D-895B-FFE10E731A8B}"/>
              </a:ext>
            </a:extLst>
          </xdr:cNvPr>
          <xdr:cNvSpPr txBox="1"/>
        </xdr:nvSpPr>
        <xdr:spPr>
          <a:xfrm>
            <a:off x="12813425" y="10386458"/>
            <a:ext cx="1605943" cy="262479"/>
          </a:xfrm>
          <a:prstGeom prst="rect">
            <a:avLst/>
          </a:prstGeom>
        </xdr:spPr>
        <xdr:txBody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GB" sz="1200">
                <a:effectLst/>
                <a:latin typeface="+mn-lt"/>
                <a:ea typeface="+mn-ea"/>
                <a:cs typeface="+mn-cs"/>
              </a:rPr>
              <a:t>p= 0.61</a:t>
            </a:r>
            <a:r>
              <a:rPr lang="en-GB" sz="1200"/>
              <a:t>, n= 64</a:t>
            </a:r>
          </a:p>
        </xdr:txBody>
      </xdr:sp>
      <xdr:sp macro="" textlink="">
        <xdr:nvSpPr>
          <xdr:cNvPr id="206" name="TextBox 1">
            <a:extLst>
              <a:ext uri="{FF2B5EF4-FFF2-40B4-BE49-F238E27FC236}">
                <a16:creationId xmlns:a16="http://schemas.microsoft.com/office/drawing/2014/main" id="{796AD5BE-544B-8CD3-FF95-40D693F7C101}"/>
              </a:ext>
            </a:extLst>
          </xdr:cNvPr>
          <xdr:cNvSpPr txBox="1"/>
        </xdr:nvSpPr>
        <xdr:spPr>
          <a:xfrm>
            <a:off x="10427293" y="11951981"/>
            <a:ext cx="689165" cy="243273"/>
          </a:xfrm>
          <a:prstGeom prst="rect">
            <a:avLst/>
          </a:prstGeom>
        </xdr:spPr>
        <xdr:txBody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GB" sz="1200" b="1"/>
              <a:t>Mock</a:t>
            </a:r>
          </a:p>
        </xdr:txBody>
      </xdr:sp>
      <xdr:sp macro="" textlink="">
        <xdr:nvSpPr>
          <xdr:cNvPr id="207" name="TextBox 1">
            <a:extLst>
              <a:ext uri="{FF2B5EF4-FFF2-40B4-BE49-F238E27FC236}">
                <a16:creationId xmlns:a16="http://schemas.microsoft.com/office/drawing/2014/main" id="{00BB39AE-DC68-DF13-CEBB-827037DABA7C}"/>
              </a:ext>
            </a:extLst>
          </xdr:cNvPr>
          <xdr:cNvSpPr txBox="1"/>
        </xdr:nvSpPr>
        <xdr:spPr>
          <a:xfrm>
            <a:off x="8942429" y="10419158"/>
            <a:ext cx="556390" cy="281685"/>
          </a:xfrm>
          <a:prstGeom prst="rect">
            <a:avLst/>
          </a:prstGeom>
        </xdr:spPr>
        <xdr:txBody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GB" sz="1200" baseline="0"/>
              <a:t>24hrs </a:t>
            </a:r>
            <a:endParaRPr lang="en-GB" sz="1200"/>
          </a:p>
        </xdr:txBody>
      </xdr:sp>
      <xdr:sp macro="" textlink="">
        <xdr:nvSpPr>
          <xdr:cNvPr id="208" name="TextBox 1">
            <a:extLst>
              <a:ext uri="{FF2B5EF4-FFF2-40B4-BE49-F238E27FC236}">
                <a16:creationId xmlns:a16="http://schemas.microsoft.com/office/drawing/2014/main" id="{E46C6602-7BB9-04A6-C393-7905C820C63D}"/>
              </a:ext>
            </a:extLst>
          </xdr:cNvPr>
          <xdr:cNvSpPr txBox="1"/>
        </xdr:nvSpPr>
        <xdr:spPr>
          <a:xfrm>
            <a:off x="8942429" y="10919693"/>
            <a:ext cx="398324" cy="281685"/>
          </a:xfrm>
          <a:prstGeom prst="rect">
            <a:avLst/>
          </a:prstGeom>
        </xdr:spPr>
        <xdr:txBody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GB" sz="1200"/>
              <a:t>1hr</a:t>
            </a:r>
            <a:r>
              <a:rPr lang="en-GB" sz="1200" baseline="0"/>
              <a:t> </a:t>
            </a:r>
            <a:endParaRPr lang="en-GB" sz="1200"/>
          </a:p>
        </xdr:txBody>
      </xdr:sp>
      <xdr:sp macro="" textlink="">
        <xdr:nvSpPr>
          <xdr:cNvPr id="209" name="TextBox 1">
            <a:extLst>
              <a:ext uri="{FF2B5EF4-FFF2-40B4-BE49-F238E27FC236}">
                <a16:creationId xmlns:a16="http://schemas.microsoft.com/office/drawing/2014/main" id="{77773368-F5F4-7A3A-9D32-471A1F93DFB0}"/>
              </a:ext>
            </a:extLst>
          </xdr:cNvPr>
          <xdr:cNvSpPr txBox="1"/>
        </xdr:nvSpPr>
        <xdr:spPr>
          <a:xfrm>
            <a:off x="8942429" y="5089258"/>
            <a:ext cx="556390" cy="281685"/>
          </a:xfrm>
          <a:prstGeom prst="rect">
            <a:avLst/>
          </a:prstGeom>
        </xdr:spPr>
        <xdr:txBody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GB" sz="1200" baseline="0"/>
              <a:t>24hrs </a:t>
            </a:r>
            <a:endParaRPr lang="en-GB" sz="1200"/>
          </a:p>
        </xdr:txBody>
      </xdr:sp>
      <xdr:sp macro="" textlink="">
        <xdr:nvSpPr>
          <xdr:cNvPr id="210" name="TextBox 1">
            <a:extLst>
              <a:ext uri="{FF2B5EF4-FFF2-40B4-BE49-F238E27FC236}">
                <a16:creationId xmlns:a16="http://schemas.microsoft.com/office/drawing/2014/main" id="{66A686E6-DD2E-2DC0-CBB2-93261E6B1E24}"/>
              </a:ext>
            </a:extLst>
          </xdr:cNvPr>
          <xdr:cNvSpPr txBox="1"/>
        </xdr:nvSpPr>
        <xdr:spPr>
          <a:xfrm>
            <a:off x="8942429" y="5614216"/>
            <a:ext cx="398324" cy="281685"/>
          </a:xfrm>
          <a:prstGeom prst="rect">
            <a:avLst/>
          </a:prstGeom>
        </xdr:spPr>
        <xdr:txBody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GB" sz="1200"/>
              <a:t>1hr</a:t>
            </a:r>
            <a:r>
              <a:rPr lang="en-GB" sz="1200" baseline="0"/>
              <a:t> </a:t>
            </a:r>
            <a:endParaRPr lang="en-GB" sz="1200"/>
          </a:p>
        </xdr:txBody>
      </xdr:sp>
      <xdr:sp macro="" textlink="">
        <xdr:nvSpPr>
          <xdr:cNvPr id="211" name="TextBox 1">
            <a:extLst>
              <a:ext uri="{FF2B5EF4-FFF2-40B4-BE49-F238E27FC236}">
                <a16:creationId xmlns:a16="http://schemas.microsoft.com/office/drawing/2014/main" id="{EB13CC3D-0607-3CBA-A17C-4FDF0EE91FA7}"/>
              </a:ext>
            </a:extLst>
          </xdr:cNvPr>
          <xdr:cNvSpPr txBox="1"/>
        </xdr:nvSpPr>
        <xdr:spPr>
          <a:xfrm>
            <a:off x="11271808" y="5603127"/>
            <a:ext cx="689165" cy="243273"/>
          </a:xfrm>
          <a:prstGeom prst="rect">
            <a:avLst/>
          </a:prstGeom>
        </xdr:spPr>
        <xdr:txBody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GB" sz="1200" b="1"/>
              <a:t>Mock</a:t>
            </a:r>
          </a:p>
        </xdr:txBody>
      </xdr:sp>
      <xdr:sp macro="" textlink="">
        <xdr:nvSpPr>
          <xdr:cNvPr id="212" name="TextBox 1">
            <a:extLst>
              <a:ext uri="{FF2B5EF4-FFF2-40B4-BE49-F238E27FC236}">
                <a16:creationId xmlns:a16="http://schemas.microsoft.com/office/drawing/2014/main" id="{58B268DC-CB46-6AFD-A2EA-A26F2F487492}"/>
              </a:ext>
            </a:extLst>
          </xdr:cNvPr>
          <xdr:cNvSpPr txBox="1"/>
        </xdr:nvSpPr>
        <xdr:spPr>
          <a:xfrm>
            <a:off x="12813425" y="5614335"/>
            <a:ext cx="1605943" cy="262479"/>
          </a:xfrm>
          <a:prstGeom prst="rect">
            <a:avLst/>
          </a:prstGeom>
        </xdr:spPr>
        <xdr:txBody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GB" sz="1200">
                <a:effectLst/>
                <a:latin typeface="+mn-lt"/>
                <a:ea typeface="+mn-ea"/>
                <a:cs typeface="+mn-cs"/>
              </a:rPr>
              <a:t>p= 0.86</a:t>
            </a:r>
            <a:r>
              <a:rPr lang="en-GB" sz="1200"/>
              <a:t>, n= 34</a:t>
            </a:r>
          </a:p>
        </xdr:txBody>
      </xdr:sp>
      <xdr:sp macro="" textlink="">
        <xdr:nvSpPr>
          <xdr:cNvPr id="213" name="TextBox 1">
            <a:extLst>
              <a:ext uri="{FF2B5EF4-FFF2-40B4-BE49-F238E27FC236}">
                <a16:creationId xmlns:a16="http://schemas.microsoft.com/office/drawing/2014/main" id="{D603423D-2C88-4A4C-25BC-B28F1E03AEE9}"/>
              </a:ext>
            </a:extLst>
          </xdr:cNvPr>
          <xdr:cNvSpPr txBox="1"/>
        </xdr:nvSpPr>
        <xdr:spPr>
          <a:xfrm>
            <a:off x="11271808" y="5090233"/>
            <a:ext cx="689165" cy="243273"/>
          </a:xfrm>
          <a:prstGeom prst="rect">
            <a:avLst/>
          </a:prstGeom>
        </xdr:spPr>
        <xdr:txBody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GB" sz="1200" b="1"/>
              <a:t>Mock</a:t>
            </a:r>
          </a:p>
        </xdr:txBody>
      </xdr:sp>
      <xdr:sp macro="" textlink="">
        <xdr:nvSpPr>
          <xdr:cNvPr id="214" name="TextBox 1">
            <a:extLst>
              <a:ext uri="{FF2B5EF4-FFF2-40B4-BE49-F238E27FC236}">
                <a16:creationId xmlns:a16="http://schemas.microsoft.com/office/drawing/2014/main" id="{FB6B5904-128A-87E9-4DC8-47102EFA2B76}"/>
              </a:ext>
            </a:extLst>
          </xdr:cNvPr>
          <xdr:cNvSpPr txBox="1"/>
        </xdr:nvSpPr>
        <xdr:spPr>
          <a:xfrm>
            <a:off x="10427293" y="5098599"/>
            <a:ext cx="784004" cy="211264"/>
          </a:xfrm>
          <a:prstGeom prst="rect">
            <a:avLst/>
          </a:prstGeom>
        </xdr:spPr>
        <xdr:txBody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GB" sz="1200" b="1">
                <a:solidFill>
                  <a:schemeClr val="tx1"/>
                </a:solidFill>
              </a:rPr>
              <a:t>Mock</a:t>
            </a:r>
            <a:r>
              <a:rPr lang="en-GB" sz="1200" b="1" baseline="0">
                <a:solidFill>
                  <a:schemeClr val="tx1"/>
                </a:solidFill>
              </a:rPr>
              <a:t> </a:t>
            </a:r>
            <a:endParaRPr lang="en-GB" sz="1200" b="1">
              <a:solidFill>
                <a:schemeClr val="tx1"/>
              </a:solidFill>
            </a:endParaRPr>
          </a:p>
        </xdr:txBody>
      </xdr:sp>
      <xdr:sp macro="" textlink="">
        <xdr:nvSpPr>
          <xdr:cNvPr id="215" name="TextBox 1">
            <a:extLst>
              <a:ext uri="{FF2B5EF4-FFF2-40B4-BE49-F238E27FC236}">
                <a16:creationId xmlns:a16="http://schemas.microsoft.com/office/drawing/2014/main" id="{ECB771AC-EB77-8EB7-5440-C53E4E659D86}"/>
              </a:ext>
            </a:extLst>
          </xdr:cNvPr>
          <xdr:cNvSpPr txBox="1"/>
        </xdr:nvSpPr>
        <xdr:spPr>
          <a:xfrm>
            <a:off x="12813425" y="5116966"/>
            <a:ext cx="1605943" cy="262479"/>
          </a:xfrm>
          <a:prstGeom prst="rect">
            <a:avLst/>
          </a:prstGeom>
        </xdr:spPr>
        <xdr:txBody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GB" sz="1200">
                <a:effectLst/>
                <a:latin typeface="+mn-lt"/>
                <a:ea typeface="+mn-ea"/>
                <a:cs typeface="+mn-cs"/>
              </a:rPr>
              <a:t>p= 1</a:t>
            </a:r>
            <a:r>
              <a:rPr lang="en-GB" sz="1200"/>
              <a:t>, n= 23</a:t>
            </a:r>
          </a:p>
        </xdr:txBody>
      </xdr:sp>
      <xdr:sp macro="" textlink="">
        <xdr:nvSpPr>
          <xdr:cNvPr id="216" name="TextBox 1">
            <a:extLst>
              <a:ext uri="{FF2B5EF4-FFF2-40B4-BE49-F238E27FC236}">
                <a16:creationId xmlns:a16="http://schemas.microsoft.com/office/drawing/2014/main" id="{83717487-B915-0DD4-DB6B-D8E7B1DF687E}"/>
              </a:ext>
            </a:extLst>
          </xdr:cNvPr>
          <xdr:cNvSpPr txBox="1"/>
        </xdr:nvSpPr>
        <xdr:spPr>
          <a:xfrm>
            <a:off x="11271808" y="4569197"/>
            <a:ext cx="689165" cy="243273"/>
          </a:xfrm>
          <a:prstGeom prst="rect">
            <a:avLst/>
          </a:prstGeom>
        </xdr:spPr>
        <xdr:txBody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GB" sz="1200" b="1"/>
              <a:t>Mock</a:t>
            </a:r>
          </a:p>
        </xdr:txBody>
      </xdr:sp>
      <xdr:sp macro="" textlink="">
        <xdr:nvSpPr>
          <xdr:cNvPr id="217" name="TextBox 1">
            <a:extLst>
              <a:ext uri="{FF2B5EF4-FFF2-40B4-BE49-F238E27FC236}">
                <a16:creationId xmlns:a16="http://schemas.microsoft.com/office/drawing/2014/main" id="{812C88A1-BAA0-0930-1652-C5326E322A58}"/>
              </a:ext>
            </a:extLst>
          </xdr:cNvPr>
          <xdr:cNvSpPr txBox="1"/>
        </xdr:nvSpPr>
        <xdr:spPr>
          <a:xfrm>
            <a:off x="12813425" y="4586276"/>
            <a:ext cx="1605943" cy="262479"/>
          </a:xfrm>
          <a:prstGeom prst="rect">
            <a:avLst/>
          </a:prstGeom>
        </xdr:spPr>
        <xdr:txBody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GB" sz="1200">
                <a:effectLst/>
                <a:latin typeface="+mn-lt"/>
                <a:ea typeface="+mn-ea"/>
                <a:cs typeface="+mn-cs"/>
              </a:rPr>
              <a:t>p= 0.21</a:t>
            </a:r>
            <a:r>
              <a:rPr lang="en-GB" sz="1200"/>
              <a:t>, n= 53</a:t>
            </a:r>
          </a:p>
        </xdr:txBody>
      </xdr:sp>
      <xdr:sp macro="" textlink="">
        <xdr:nvSpPr>
          <xdr:cNvPr id="218" name="TextBox 1">
            <a:extLst>
              <a:ext uri="{FF2B5EF4-FFF2-40B4-BE49-F238E27FC236}">
                <a16:creationId xmlns:a16="http://schemas.microsoft.com/office/drawing/2014/main" id="{F4276DAA-CBE4-9313-E292-6AC04592F68F}"/>
              </a:ext>
            </a:extLst>
          </xdr:cNvPr>
          <xdr:cNvSpPr txBox="1"/>
        </xdr:nvSpPr>
        <xdr:spPr>
          <a:xfrm>
            <a:off x="11271808" y="4049674"/>
            <a:ext cx="689165" cy="243273"/>
          </a:xfrm>
          <a:prstGeom prst="rect">
            <a:avLst/>
          </a:prstGeom>
        </xdr:spPr>
        <xdr:txBody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GB" sz="1200" b="1"/>
              <a:t>Mock</a:t>
            </a:r>
          </a:p>
        </xdr:txBody>
      </xdr:sp>
      <xdr:sp macro="" textlink="">
        <xdr:nvSpPr>
          <xdr:cNvPr id="219" name="TextBox 1">
            <a:extLst>
              <a:ext uri="{FF2B5EF4-FFF2-40B4-BE49-F238E27FC236}">
                <a16:creationId xmlns:a16="http://schemas.microsoft.com/office/drawing/2014/main" id="{0F7B0376-1D79-148F-4F9A-92FAE71A3185}"/>
              </a:ext>
            </a:extLst>
          </xdr:cNvPr>
          <xdr:cNvSpPr txBox="1"/>
        </xdr:nvSpPr>
        <xdr:spPr>
          <a:xfrm>
            <a:off x="12813425" y="4050470"/>
            <a:ext cx="1605943" cy="262479"/>
          </a:xfrm>
          <a:prstGeom prst="rect">
            <a:avLst/>
          </a:prstGeom>
        </xdr:spPr>
        <xdr:txBody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GB" sz="1200">
                <a:effectLst/>
                <a:latin typeface="+mn-lt"/>
                <a:ea typeface="+mn-ea"/>
                <a:cs typeface="+mn-cs"/>
              </a:rPr>
              <a:t>p= 0.56</a:t>
            </a:r>
            <a:r>
              <a:rPr lang="en-GB" sz="1200"/>
              <a:t>, n= 51</a:t>
            </a:r>
          </a:p>
          <a:p>
            <a:endParaRPr lang="en-GB" sz="1200"/>
          </a:p>
          <a:p>
            <a:endParaRPr lang="en-GB" sz="1200"/>
          </a:p>
        </xdr:txBody>
      </xdr:sp>
      <xdr:sp macro="" textlink="">
        <xdr:nvSpPr>
          <xdr:cNvPr id="220" name="TextBox 1">
            <a:extLst>
              <a:ext uri="{FF2B5EF4-FFF2-40B4-BE49-F238E27FC236}">
                <a16:creationId xmlns:a16="http://schemas.microsoft.com/office/drawing/2014/main" id="{17438199-4351-80FE-DFBD-24757A92E98D}"/>
              </a:ext>
            </a:extLst>
          </xdr:cNvPr>
          <xdr:cNvSpPr txBox="1"/>
        </xdr:nvSpPr>
        <xdr:spPr>
          <a:xfrm>
            <a:off x="10427293" y="5607852"/>
            <a:ext cx="689165" cy="243273"/>
          </a:xfrm>
          <a:prstGeom prst="rect">
            <a:avLst/>
          </a:prstGeom>
        </xdr:spPr>
        <xdr:txBody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GB" sz="1200" b="1"/>
              <a:t>Mock</a:t>
            </a:r>
          </a:p>
        </xdr:txBody>
      </xdr:sp>
      <xdr:sp macro="" textlink="">
        <xdr:nvSpPr>
          <xdr:cNvPr id="221" name="TextBox 1">
            <a:extLst>
              <a:ext uri="{FF2B5EF4-FFF2-40B4-BE49-F238E27FC236}">
                <a16:creationId xmlns:a16="http://schemas.microsoft.com/office/drawing/2014/main" id="{5CFE46D8-0C8B-278E-4760-B89A7F8AB687}"/>
              </a:ext>
            </a:extLst>
          </xdr:cNvPr>
          <xdr:cNvSpPr txBox="1"/>
        </xdr:nvSpPr>
        <xdr:spPr>
          <a:xfrm>
            <a:off x="8942429" y="4075029"/>
            <a:ext cx="556390" cy="281685"/>
          </a:xfrm>
          <a:prstGeom prst="rect">
            <a:avLst/>
          </a:prstGeom>
        </xdr:spPr>
        <xdr:txBody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GB" sz="1200" baseline="0"/>
              <a:t>24hrs </a:t>
            </a:r>
            <a:endParaRPr lang="en-GB" sz="1200"/>
          </a:p>
        </xdr:txBody>
      </xdr:sp>
      <xdr:sp macro="" textlink="">
        <xdr:nvSpPr>
          <xdr:cNvPr id="222" name="TextBox 1">
            <a:extLst>
              <a:ext uri="{FF2B5EF4-FFF2-40B4-BE49-F238E27FC236}">
                <a16:creationId xmlns:a16="http://schemas.microsoft.com/office/drawing/2014/main" id="{731D8C42-2CB4-AF6C-4D7B-1EC2819938B3}"/>
              </a:ext>
            </a:extLst>
          </xdr:cNvPr>
          <xdr:cNvSpPr txBox="1"/>
        </xdr:nvSpPr>
        <xdr:spPr>
          <a:xfrm>
            <a:off x="8942429" y="4599987"/>
            <a:ext cx="398324" cy="281685"/>
          </a:xfrm>
          <a:prstGeom prst="rect">
            <a:avLst/>
          </a:prstGeom>
        </xdr:spPr>
        <xdr:txBody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GB" sz="1200"/>
              <a:t>1hr</a:t>
            </a:r>
            <a:r>
              <a:rPr lang="en-GB" sz="1200" baseline="0"/>
              <a:t> </a:t>
            </a:r>
            <a:endParaRPr lang="en-GB" sz="1200"/>
          </a:p>
        </xdr:txBody>
      </xdr:sp>
      <xdr:sp macro="" textlink="">
        <xdr:nvSpPr>
          <xdr:cNvPr id="223" name="TextBox 222">
            <a:extLst>
              <a:ext uri="{FF2B5EF4-FFF2-40B4-BE49-F238E27FC236}">
                <a16:creationId xmlns:a16="http://schemas.microsoft.com/office/drawing/2014/main" id="{9C8CCA2E-8601-02E0-A0D6-B44B63C3A131}"/>
              </a:ext>
            </a:extLst>
          </xdr:cNvPr>
          <xdr:cNvSpPr txBox="1"/>
        </xdr:nvSpPr>
        <xdr:spPr>
          <a:xfrm>
            <a:off x="8469604" y="3647179"/>
            <a:ext cx="1107179" cy="25237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GB" sz="1200"/>
              <a:t>Experiment 1</a:t>
            </a:r>
          </a:p>
        </xdr:txBody>
      </xdr:sp>
      <xdr:sp macro="" textlink="">
        <xdr:nvSpPr>
          <xdr:cNvPr id="224" name="TextBox 223">
            <a:extLst>
              <a:ext uri="{FF2B5EF4-FFF2-40B4-BE49-F238E27FC236}">
                <a16:creationId xmlns:a16="http://schemas.microsoft.com/office/drawing/2014/main" id="{9A7B1966-439D-C38F-F9B1-3A0A05517EC7}"/>
              </a:ext>
            </a:extLst>
          </xdr:cNvPr>
          <xdr:cNvSpPr txBox="1"/>
        </xdr:nvSpPr>
        <xdr:spPr>
          <a:xfrm>
            <a:off x="8469604" y="6738480"/>
            <a:ext cx="1107179" cy="25237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GB" sz="1200"/>
              <a:t>Experiment 2</a:t>
            </a:r>
          </a:p>
        </xdr:txBody>
      </xdr:sp>
      <xdr:sp macro="" textlink="">
        <xdr:nvSpPr>
          <xdr:cNvPr id="225" name="TextBox 224">
            <a:extLst>
              <a:ext uri="{FF2B5EF4-FFF2-40B4-BE49-F238E27FC236}">
                <a16:creationId xmlns:a16="http://schemas.microsoft.com/office/drawing/2014/main" id="{2CD1E89C-E962-279B-319B-9CAD99849D39}"/>
              </a:ext>
            </a:extLst>
          </xdr:cNvPr>
          <xdr:cNvSpPr txBox="1"/>
        </xdr:nvSpPr>
        <xdr:spPr>
          <a:xfrm>
            <a:off x="8469604" y="9968178"/>
            <a:ext cx="1107179" cy="25237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GB" sz="1200"/>
              <a:t>Experiment 3</a:t>
            </a:r>
          </a:p>
        </xdr:txBody>
      </xdr:sp>
      <xdr:sp macro="" textlink="">
        <xdr:nvSpPr>
          <xdr:cNvPr id="226" name="TextBox 225">
            <a:extLst>
              <a:ext uri="{FF2B5EF4-FFF2-40B4-BE49-F238E27FC236}">
                <a16:creationId xmlns:a16="http://schemas.microsoft.com/office/drawing/2014/main" id="{54227A8D-FB8B-1BB4-5938-5589BA691D78}"/>
              </a:ext>
            </a:extLst>
          </xdr:cNvPr>
          <xdr:cNvSpPr txBox="1"/>
        </xdr:nvSpPr>
        <xdr:spPr>
          <a:xfrm>
            <a:off x="10404230" y="12587301"/>
            <a:ext cx="1708963" cy="23481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GB" sz="1200"/>
              <a:t>Aphid</a:t>
            </a:r>
            <a:r>
              <a:rPr lang="en-GB" sz="1200" baseline="0"/>
              <a:t> settling rate (%)</a:t>
            </a:r>
            <a:endParaRPr lang="en-GB" sz="1200"/>
          </a:p>
        </xdr:txBody>
      </xdr:sp>
      <xdr:sp macro="" textlink="">
        <xdr:nvSpPr>
          <xdr:cNvPr id="227" name="TextBox 1">
            <a:extLst>
              <a:ext uri="{FF2B5EF4-FFF2-40B4-BE49-F238E27FC236}">
                <a16:creationId xmlns:a16="http://schemas.microsoft.com/office/drawing/2014/main" id="{10F94559-8D38-0C1B-1095-175BF0A06870}"/>
              </a:ext>
            </a:extLst>
          </xdr:cNvPr>
          <xdr:cNvSpPr txBox="1"/>
        </xdr:nvSpPr>
        <xdr:spPr>
          <a:xfrm>
            <a:off x="10427293" y="4563056"/>
            <a:ext cx="792289" cy="204176"/>
          </a:xfrm>
          <a:prstGeom prst="rect">
            <a:avLst/>
          </a:prstGeom>
        </xdr:spPr>
        <xdr:txBody>
          <a:bodyPr wrap="square" rtlCol="0"/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GB" sz="1200" b="1">
                <a:solidFill>
                  <a:schemeClr val="tx1"/>
                </a:solidFill>
              </a:rPr>
              <a:t>L</a:t>
            </a:r>
            <a:r>
              <a:rPr lang="en-GB" sz="1200" b="1" baseline="-25000">
                <a:solidFill>
                  <a:schemeClr val="tx1"/>
                </a:solidFill>
              </a:rPr>
              <a:t>1</a:t>
            </a:r>
            <a:r>
              <a:rPr lang="en-GB" sz="1200" b="1">
                <a:solidFill>
                  <a:schemeClr val="tx1"/>
                </a:solidFill>
              </a:rPr>
              <a:t>L</a:t>
            </a:r>
            <a:r>
              <a:rPr lang="en-GB" sz="1200" b="1" baseline="-25000">
                <a:solidFill>
                  <a:schemeClr val="tx1"/>
                </a:solidFill>
              </a:rPr>
              <a:t>2</a:t>
            </a:r>
            <a:r>
              <a:rPr lang="en-GB" sz="1200" b="1">
                <a:solidFill>
                  <a:schemeClr val="tx1"/>
                </a:solidFill>
              </a:rPr>
              <a:t>L</a:t>
            </a:r>
            <a:r>
              <a:rPr lang="en-GB" sz="1200" b="1" baseline="-25000">
                <a:solidFill>
                  <a:schemeClr val="tx1"/>
                </a:solidFill>
              </a:rPr>
              <a:t>3</a:t>
            </a:r>
          </a:p>
        </xdr:txBody>
      </xdr:sp>
      <xdr:sp macro="" textlink="">
        <xdr:nvSpPr>
          <xdr:cNvPr id="228" name="TextBox 1">
            <a:extLst>
              <a:ext uri="{FF2B5EF4-FFF2-40B4-BE49-F238E27FC236}">
                <a16:creationId xmlns:a16="http://schemas.microsoft.com/office/drawing/2014/main" id="{C99CFC32-6D50-F0F2-EDEE-11E6EF672509}"/>
              </a:ext>
            </a:extLst>
          </xdr:cNvPr>
          <xdr:cNvSpPr txBox="1"/>
        </xdr:nvSpPr>
        <xdr:spPr>
          <a:xfrm>
            <a:off x="10427293" y="4054231"/>
            <a:ext cx="697450" cy="226373"/>
          </a:xfrm>
          <a:prstGeom prst="rect">
            <a:avLst/>
          </a:prstGeom>
        </xdr:spPr>
        <xdr:txBody>
          <a:bodyPr wrap="square" rtlCol="0"/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GB" sz="1200" b="1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L</a:t>
            </a:r>
            <a:r>
              <a:rPr kumimoji="0" lang="en-GB" sz="1200" b="1" i="0" u="none" strike="noStrike" kern="0" cap="none" spc="0" normalizeH="0" baseline="-2500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1</a:t>
            </a:r>
            <a:r>
              <a:rPr kumimoji="0" lang="en-GB" sz="1200" b="1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L</a:t>
            </a:r>
            <a:r>
              <a:rPr kumimoji="0" lang="en-GB" sz="1200" b="1" i="0" u="none" strike="noStrike" kern="0" cap="none" spc="0" normalizeH="0" baseline="-2500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2</a:t>
            </a:r>
            <a:r>
              <a:rPr kumimoji="0" lang="en-GB" sz="1200" b="1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L</a:t>
            </a:r>
            <a:r>
              <a:rPr kumimoji="0" lang="en-GB" sz="1200" b="1" i="0" u="none" strike="noStrike" kern="0" cap="none" spc="0" normalizeH="0" baseline="-2500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3</a:t>
            </a:r>
          </a:p>
        </xdr:txBody>
      </xdr:sp>
      <xdr:sp macro="" textlink="">
        <xdr:nvSpPr>
          <xdr:cNvPr id="229" name="TextBox 1">
            <a:extLst>
              <a:ext uri="{FF2B5EF4-FFF2-40B4-BE49-F238E27FC236}">
                <a16:creationId xmlns:a16="http://schemas.microsoft.com/office/drawing/2014/main" id="{68A17FE0-5020-2475-22C0-97CE3B8AB0C1}"/>
              </a:ext>
            </a:extLst>
          </xdr:cNvPr>
          <xdr:cNvSpPr txBox="1"/>
        </xdr:nvSpPr>
        <xdr:spPr>
          <a:xfrm>
            <a:off x="10427293" y="7729915"/>
            <a:ext cx="792289" cy="204176"/>
          </a:xfrm>
          <a:prstGeom prst="rect">
            <a:avLst/>
          </a:prstGeom>
        </xdr:spPr>
        <xdr:txBody>
          <a:bodyPr wrap="square" rtlCol="0"/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GB" sz="1200" b="1">
                <a:solidFill>
                  <a:schemeClr val="tx1"/>
                </a:solidFill>
              </a:rPr>
              <a:t>L</a:t>
            </a:r>
            <a:r>
              <a:rPr lang="en-GB" sz="1200" b="1" baseline="-25000">
                <a:solidFill>
                  <a:schemeClr val="tx1"/>
                </a:solidFill>
              </a:rPr>
              <a:t>1</a:t>
            </a:r>
            <a:r>
              <a:rPr lang="en-GB" sz="1200" b="1">
                <a:solidFill>
                  <a:schemeClr val="tx1"/>
                </a:solidFill>
              </a:rPr>
              <a:t>L</a:t>
            </a:r>
            <a:r>
              <a:rPr lang="en-GB" sz="1200" b="1" baseline="-25000">
                <a:solidFill>
                  <a:schemeClr val="tx1"/>
                </a:solidFill>
              </a:rPr>
              <a:t>2</a:t>
            </a:r>
            <a:r>
              <a:rPr lang="en-GB" sz="1200" b="1">
                <a:solidFill>
                  <a:schemeClr val="tx1"/>
                </a:solidFill>
              </a:rPr>
              <a:t>L</a:t>
            </a:r>
            <a:r>
              <a:rPr lang="en-GB" sz="1200" b="1" baseline="-25000">
                <a:solidFill>
                  <a:schemeClr val="tx1"/>
                </a:solidFill>
              </a:rPr>
              <a:t>3</a:t>
            </a:r>
          </a:p>
        </xdr:txBody>
      </xdr:sp>
      <xdr:sp macro="" textlink="">
        <xdr:nvSpPr>
          <xdr:cNvPr id="230" name="TextBox 1">
            <a:extLst>
              <a:ext uri="{FF2B5EF4-FFF2-40B4-BE49-F238E27FC236}">
                <a16:creationId xmlns:a16="http://schemas.microsoft.com/office/drawing/2014/main" id="{A77A97B9-C9D6-75F7-5F91-82A2C09112BF}"/>
              </a:ext>
            </a:extLst>
          </xdr:cNvPr>
          <xdr:cNvSpPr txBox="1"/>
        </xdr:nvSpPr>
        <xdr:spPr>
          <a:xfrm>
            <a:off x="10427293" y="7221090"/>
            <a:ext cx="697450" cy="226373"/>
          </a:xfrm>
          <a:prstGeom prst="rect">
            <a:avLst/>
          </a:prstGeom>
        </xdr:spPr>
        <xdr:txBody>
          <a:bodyPr wrap="square" rtlCol="0"/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GB" sz="1200" b="1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L</a:t>
            </a:r>
            <a:r>
              <a:rPr kumimoji="0" lang="en-GB" sz="1200" b="1" i="0" u="none" strike="noStrike" kern="0" cap="none" spc="0" normalizeH="0" baseline="-2500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1</a:t>
            </a:r>
            <a:r>
              <a:rPr kumimoji="0" lang="en-GB" sz="1200" b="1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L</a:t>
            </a:r>
            <a:r>
              <a:rPr kumimoji="0" lang="en-GB" sz="1200" b="1" i="0" u="none" strike="noStrike" kern="0" cap="none" spc="0" normalizeH="0" baseline="-2500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2</a:t>
            </a:r>
            <a:r>
              <a:rPr kumimoji="0" lang="en-GB" sz="1200" b="1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L</a:t>
            </a:r>
            <a:r>
              <a:rPr kumimoji="0" lang="en-GB" sz="1200" b="1" i="0" u="none" strike="noStrike" kern="0" cap="none" spc="0" normalizeH="0" baseline="-2500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3</a:t>
            </a:r>
          </a:p>
        </xdr:txBody>
      </xdr:sp>
      <xdr:sp macro="" textlink="">
        <xdr:nvSpPr>
          <xdr:cNvPr id="231" name="TextBox 1">
            <a:extLst>
              <a:ext uri="{FF2B5EF4-FFF2-40B4-BE49-F238E27FC236}">
                <a16:creationId xmlns:a16="http://schemas.microsoft.com/office/drawing/2014/main" id="{2FC2E53E-F725-13A6-C6E9-F71C05E7BA01}"/>
              </a:ext>
            </a:extLst>
          </xdr:cNvPr>
          <xdr:cNvSpPr txBox="1"/>
        </xdr:nvSpPr>
        <xdr:spPr>
          <a:xfrm>
            <a:off x="10427293" y="10913056"/>
            <a:ext cx="792289" cy="204176"/>
          </a:xfrm>
          <a:prstGeom prst="rect">
            <a:avLst/>
          </a:prstGeom>
        </xdr:spPr>
        <xdr:txBody>
          <a:bodyPr wrap="square" rtlCol="0"/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GB" sz="1200" b="1">
                <a:solidFill>
                  <a:schemeClr val="tx1"/>
                </a:solidFill>
              </a:rPr>
              <a:t>L</a:t>
            </a:r>
            <a:r>
              <a:rPr lang="en-GB" sz="1200" b="1" baseline="-25000">
                <a:solidFill>
                  <a:schemeClr val="tx1"/>
                </a:solidFill>
              </a:rPr>
              <a:t>1</a:t>
            </a:r>
            <a:r>
              <a:rPr lang="en-GB" sz="1200" b="1">
                <a:solidFill>
                  <a:schemeClr val="tx1"/>
                </a:solidFill>
              </a:rPr>
              <a:t>L</a:t>
            </a:r>
            <a:r>
              <a:rPr lang="en-GB" sz="1200" b="1" baseline="-25000">
                <a:solidFill>
                  <a:schemeClr val="tx1"/>
                </a:solidFill>
              </a:rPr>
              <a:t>2</a:t>
            </a:r>
            <a:r>
              <a:rPr lang="en-GB" sz="1200" b="1">
                <a:solidFill>
                  <a:schemeClr val="tx1"/>
                </a:solidFill>
              </a:rPr>
              <a:t>L</a:t>
            </a:r>
            <a:r>
              <a:rPr lang="en-GB" sz="1200" b="1" baseline="-25000">
                <a:solidFill>
                  <a:schemeClr val="tx1"/>
                </a:solidFill>
              </a:rPr>
              <a:t>3</a:t>
            </a:r>
          </a:p>
        </xdr:txBody>
      </xdr:sp>
      <xdr:sp macro="" textlink="">
        <xdr:nvSpPr>
          <xdr:cNvPr id="232" name="TextBox 1">
            <a:extLst>
              <a:ext uri="{FF2B5EF4-FFF2-40B4-BE49-F238E27FC236}">
                <a16:creationId xmlns:a16="http://schemas.microsoft.com/office/drawing/2014/main" id="{42E1FD7C-B999-8A82-EA17-14D08A0C8974}"/>
              </a:ext>
            </a:extLst>
          </xdr:cNvPr>
          <xdr:cNvSpPr txBox="1"/>
        </xdr:nvSpPr>
        <xdr:spPr>
          <a:xfrm>
            <a:off x="10427293" y="10404231"/>
            <a:ext cx="697450" cy="226373"/>
          </a:xfrm>
          <a:prstGeom prst="rect">
            <a:avLst/>
          </a:prstGeom>
        </xdr:spPr>
        <xdr:txBody>
          <a:bodyPr wrap="square" rtlCol="0"/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GB" sz="1200" b="1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L</a:t>
            </a:r>
            <a:r>
              <a:rPr kumimoji="0" lang="en-GB" sz="1200" b="1" i="0" u="none" strike="noStrike" kern="0" cap="none" spc="0" normalizeH="0" baseline="-2500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1</a:t>
            </a:r>
            <a:r>
              <a:rPr kumimoji="0" lang="en-GB" sz="1200" b="1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L</a:t>
            </a:r>
            <a:r>
              <a:rPr kumimoji="0" lang="en-GB" sz="1200" b="1" i="0" u="none" strike="noStrike" kern="0" cap="none" spc="0" normalizeH="0" baseline="-2500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2</a:t>
            </a:r>
            <a:r>
              <a:rPr kumimoji="0" lang="en-GB" sz="1200" b="1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L</a:t>
            </a:r>
            <a:r>
              <a:rPr kumimoji="0" lang="en-GB" sz="1200" b="1" i="0" u="none" strike="noStrike" kern="0" cap="none" spc="0" normalizeH="0" baseline="-2500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3</a:t>
            </a:r>
          </a:p>
        </xdr:txBody>
      </xdr:sp>
      <xdr:sp macro="" textlink="">
        <xdr:nvSpPr>
          <xdr:cNvPr id="233" name="TextBox 1">
            <a:extLst>
              <a:ext uri="{FF2B5EF4-FFF2-40B4-BE49-F238E27FC236}">
                <a16:creationId xmlns:a16="http://schemas.microsoft.com/office/drawing/2014/main" id="{3FC5321A-B7E0-2020-F2DD-01569F9FE4D6}"/>
              </a:ext>
            </a:extLst>
          </xdr:cNvPr>
          <xdr:cNvSpPr txBox="1"/>
        </xdr:nvSpPr>
        <xdr:spPr>
          <a:xfrm>
            <a:off x="8942429" y="8841154"/>
            <a:ext cx="398324" cy="281685"/>
          </a:xfrm>
          <a:prstGeom prst="rect">
            <a:avLst/>
          </a:prstGeom>
        </xdr:spPr>
        <xdr:txBody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GB" sz="1100"/>
              <a:t>1hr</a:t>
            </a:r>
            <a:r>
              <a:rPr lang="en-GB" sz="1100" baseline="0"/>
              <a:t> </a:t>
            </a:r>
            <a:endParaRPr lang="en-GB" sz="1100"/>
          </a:p>
        </xdr:txBody>
      </xdr:sp>
      <xdr:sp macro="" textlink="">
        <xdr:nvSpPr>
          <xdr:cNvPr id="234" name="TextBox 233">
            <a:extLst>
              <a:ext uri="{FF2B5EF4-FFF2-40B4-BE49-F238E27FC236}">
                <a16:creationId xmlns:a16="http://schemas.microsoft.com/office/drawing/2014/main" id="{6F885CB6-E290-191F-B5A9-E82C25FFE677}"/>
              </a:ext>
            </a:extLst>
          </xdr:cNvPr>
          <xdr:cNvSpPr txBox="1"/>
        </xdr:nvSpPr>
        <xdr:spPr>
          <a:xfrm>
            <a:off x="10404230" y="9418162"/>
            <a:ext cx="1708963" cy="23481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GB" sz="1200"/>
              <a:t>Aphid</a:t>
            </a:r>
            <a:r>
              <a:rPr lang="en-GB" sz="1200" baseline="0"/>
              <a:t> settling rate (%)</a:t>
            </a:r>
            <a:endParaRPr lang="en-GB" sz="1200"/>
          </a:p>
        </xdr:txBody>
      </xdr:sp>
      <xdr:sp macro="" textlink="">
        <xdr:nvSpPr>
          <xdr:cNvPr id="235" name="TextBox 234">
            <a:extLst>
              <a:ext uri="{FF2B5EF4-FFF2-40B4-BE49-F238E27FC236}">
                <a16:creationId xmlns:a16="http://schemas.microsoft.com/office/drawing/2014/main" id="{F6093A62-3CBC-8003-A5BC-8297EA3EAEC6}"/>
              </a:ext>
            </a:extLst>
          </xdr:cNvPr>
          <xdr:cNvSpPr txBox="1"/>
        </xdr:nvSpPr>
        <xdr:spPr>
          <a:xfrm>
            <a:off x="10404230" y="6260449"/>
            <a:ext cx="1708963" cy="23481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GB" sz="1200"/>
              <a:t>Aphid</a:t>
            </a:r>
            <a:r>
              <a:rPr lang="en-GB" sz="1200" baseline="0"/>
              <a:t> settling rate (%)</a:t>
            </a:r>
            <a:endParaRPr lang="en-GB" sz="1200"/>
          </a:p>
        </xdr:txBody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Level%20X/Thesis/CHAPTER4/data/Light_dark_treated%20plants%2010-09-2020(the%20excel%20has%20different%20tabs...)%20(2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Level%20X/Thesis/Chapter%205/data/Fig_5.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MV-DARK RAWDATA "/>
      <sheetName val="MOCK-DARK RAW DATA"/>
      <sheetName val="CMV-LIGHT RAW DATA"/>
      <sheetName val="MOCK-LIGHT-RAWDATA"/>
      <sheetName val="ANALYSIS&amp;GRAPHS"/>
    </sheetNames>
    <sheetDataSet>
      <sheetData sheetId="0"/>
      <sheetData sheetId="1"/>
      <sheetData sheetId="2"/>
      <sheetData sheetId="3"/>
      <sheetData sheetId="4">
        <row r="64">
          <cell r="O64" t="str">
            <v xml:space="preserve">Mock </v>
          </cell>
          <cell r="P64" t="str">
            <v xml:space="preserve">Fny-CMV </v>
          </cell>
        </row>
        <row r="65">
          <cell r="N65" t="str">
            <v>Light</v>
          </cell>
          <cell r="O65">
            <v>49419.790819966853</v>
          </cell>
          <cell r="P65">
            <v>91294.603087359574</v>
          </cell>
          <cell r="Q65">
            <v>12330.345011253245</v>
          </cell>
          <cell r="R65">
            <v>19050.123159184604</v>
          </cell>
        </row>
        <row r="66">
          <cell r="N66" t="str">
            <v xml:space="preserve">Dark </v>
          </cell>
          <cell r="O66">
            <v>41096.170532198848</v>
          </cell>
          <cell r="P66">
            <v>119135.75264262709</v>
          </cell>
          <cell r="Q66">
            <v>9423.8458793924947</v>
          </cell>
          <cell r="R66">
            <v>18677.554262569018</v>
          </cell>
        </row>
        <row r="100">
          <cell r="W100" t="str">
            <v xml:space="preserve">Mock </v>
          </cell>
          <cell r="X100" t="str">
            <v>Fny-CMV</v>
          </cell>
        </row>
        <row r="101">
          <cell r="U101" t="str">
            <v>Isopropyl acetate</v>
          </cell>
          <cell r="V101" t="str">
            <v>Light</v>
          </cell>
          <cell r="W101">
            <v>10104.312062077219</v>
          </cell>
          <cell r="X101">
            <v>24036.95157947468</v>
          </cell>
          <cell r="Y101">
            <v>4597.6720764712782</v>
          </cell>
          <cell r="Z101">
            <v>7306.8357695593213</v>
          </cell>
        </row>
        <row r="102">
          <cell r="V102" t="str">
            <v>Dark</v>
          </cell>
          <cell r="W102">
            <v>6589.8287183358771</v>
          </cell>
          <cell r="X102">
            <v>27294.002949925893</v>
          </cell>
          <cell r="Y102">
            <v>1683.3209310547647</v>
          </cell>
          <cell r="Z102">
            <v>6500.1721251298668</v>
          </cell>
        </row>
        <row r="103">
          <cell r="U103" t="str">
            <v>2-ethyl-1-hexanol</v>
          </cell>
          <cell r="V103" t="str">
            <v>Light</v>
          </cell>
          <cell r="W103">
            <v>12118.644061020992</v>
          </cell>
          <cell r="X103">
            <v>18631.360097564237</v>
          </cell>
          <cell r="Y103">
            <v>1018.4021951540467</v>
          </cell>
          <cell r="Z103">
            <v>3388.3208176002859</v>
          </cell>
        </row>
        <row r="104">
          <cell r="V104" t="str">
            <v>Dark</v>
          </cell>
          <cell r="W104">
            <v>8129.5978879914655</v>
          </cell>
          <cell r="X104">
            <v>27067.214267155101</v>
          </cell>
          <cell r="Y104">
            <v>2487.2786892477261</v>
          </cell>
          <cell r="Z104">
            <v>2792.7903335756523</v>
          </cell>
        </row>
        <row r="105">
          <cell r="U105" t="str">
            <v>Nonanal</v>
          </cell>
          <cell r="V105" t="str">
            <v>Light</v>
          </cell>
          <cell r="W105">
            <v>7813.2965755727828</v>
          </cell>
          <cell r="X105">
            <v>13928.957655695194</v>
          </cell>
          <cell r="Y105">
            <v>1882.9980481901061</v>
          </cell>
          <cell r="Z105">
            <v>3533.4658935723492</v>
          </cell>
        </row>
        <row r="106">
          <cell r="V106" t="str">
            <v>Dark</v>
          </cell>
          <cell r="W106">
            <v>5587.1422076438403</v>
          </cell>
          <cell r="X106">
            <v>20154.818018900245</v>
          </cell>
          <cell r="Y106">
            <v>2067.7540179210632</v>
          </cell>
          <cell r="Z106">
            <v>2792.7903335756523</v>
          </cell>
        </row>
        <row r="107">
          <cell r="U107" t="str">
            <v>Naphthalene</v>
          </cell>
          <cell r="V107" t="str">
            <v>Light</v>
          </cell>
          <cell r="W107">
            <v>3917.6524169343211</v>
          </cell>
          <cell r="X107">
            <v>9765.366784292275</v>
          </cell>
          <cell r="Y107">
            <v>1382.2722620000923</v>
          </cell>
          <cell r="Z107">
            <v>3654.7999076766919</v>
          </cell>
        </row>
        <row r="108">
          <cell r="V108" t="str">
            <v>Dark</v>
          </cell>
          <cell r="W108">
            <v>3248.9391317917562</v>
          </cell>
          <cell r="X108">
            <v>13857.885197683701</v>
          </cell>
          <cell r="Y108">
            <v>1455.1074750639136</v>
          </cell>
          <cell r="Z108">
            <v>1605.7562441809694</v>
          </cell>
        </row>
        <row r="109">
          <cell r="U109" t="str">
            <v xml:space="preserve">Benzaldehyde </v>
          </cell>
          <cell r="V109" t="str">
            <v>Light</v>
          </cell>
          <cell r="W109">
            <v>5920.4790499546207</v>
          </cell>
          <cell r="X109">
            <v>10768.473464056226</v>
          </cell>
          <cell r="Y109">
            <v>2069.0139247974912</v>
          </cell>
          <cell r="Z109">
            <v>2364.1902891013242</v>
          </cell>
        </row>
        <row r="110">
          <cell r="V110" t="str">
            <v>Dark</v>
          </cell>
          <cell r="W110">
            <v>4806.7345567088396</v>
          </cell>
          <cell r="X110">
            <v>12534.44306892436</v>
          </cell>
          <cell r="Y110">
            <v>1132.8923826571311</v>
          </cell>
          <cell r="Z110">
            <v>2547.9141587180393</v>
          </cell>
        </row>
        <row r="111">
          <cell r="U111" t="str">
            <v xml:space="preserve">α-Terpine </v>
          </cell>
          <cell r="V111" t="str">
            <v>Light</v>
          </cell>
          <cell r="W111">
            <v>5410.6056377294908</v>
          </cell>
          <cell r="X111">
            <v>9290.6783079439447</v>
          </cell>
          <cell r="Y111">
            <v>1050.732582485588</v>
          </cell>
          <cell r="Z111">
            <v>2119.172799663942</v>
          </cell>
        </row>
        <row r="112">
          <cell r="V112" t="str">
            <v>Dark</v>
          </cell>
          <cell r="W112">
            <v>4144.5915841393971</v>
          </cell>
          <cell r="X112">
            <v>12866.432300664945</v>
          </cell>
          <cell r="Y112">
            <v>1252.9703648310303</v>
          </cell>
          <cell r="Z112">
            <v>1451.9441880309046</v>
          </cell>
        </row>
        <row r="113">
          <cell r="U113" t="str">
            <v>α-Pinene</v>
          </cell>
          <cell r="V113" t="str">
            <v>Light</v>
          </cell>
          <cell r="W113">
            <v>3103.3936887769546</v>
          </cell>
          <cell r="X113">
            <v>4872.8151983330272</v>
          </cell>
          <cell r="Y113">
            <v>978.6070377106829</v>
          </cell>
          <cell r="Z113">
            <v>1078.1377587036482</v>
          </cell>
        </row>
        <row r="114">
          <cell r="V114" t="str">
            <v>Dark</v>
          </cell>
          <cell r="W114">
            <v>2787.4453010950861</v>
          </cell>
          <cell r="X114">
            <v>5360.9568393728559</v>
          </cell>
          <cell r="Y114">
            <v>800.50558982739278</v>
          </cell>
          <cell r="Z114">
            <v>1140.3766719855855</v>
          </cell>
        </row>
        <row r="115">
          <cell r="U115" t="str">
            <v>ρ-Cymene</v>
          </cell>
          <cell r="V115" t="str">
            <v>Light</v>
          </cell>
          <cell r="W115">
            <v>402.90809161904758</v>
          </cell>
          <cell r="X115">
            <v>1119.8722449157867</v>
          </cell>
          <cell r="Y115">
            <v>402.90809161904764</v>
          </cell>
          <cell r="Z115">
            <v>126.21475335344456</v>
          </cell>
        </row>
        <row r="116">
          <cell r="V116" t="str">
            <v>Dark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Mp"/>
      <sheetName val="ME"/>
      <sheetName val="Sheet4"/>
      <sheetName val="Sheet5"/>
    </sheetNames>
    <sheetDataSet>
      <sheetData sheetId="0"/>
      <sheetData sheetId="1">
        <row r="3">
          <cell r="H3" t="str">
            <v xml:space="preserve">1hr </v>
          </cell>
          <cell r="I3">
            <v>-47.674418604651166</v>
          </cell>
          <cell r="J3">
            <v>52.325581395348841</v>
          </cell>
          <cell r="K3">
            <v>1.1004019055515564</v>
          </cell>
          <cell r="L3">
            <v>0.99659283506935004</v>
          </cell>
        </row>
        <row r="4">
          <cell r="H4" t="str">
            <v>24hr</v>
          </cell>
          <cell r="I4">
            <v>-45.714285714285715</v>
          </cell>
          <cell r="J4">
            <v>54.285714285714285</v>
          </cell>
          <cell r="K4">
            <v>0.64943722366599332</v>
          </cell>
          <cell r="L4">
            <v>1.1517511068997928</v>
          </cell>
        </row>
        <row r="5">
          <cell r="H5" t="str">
            <v xml:space="preserve">1hr </v>
          </cell>
          <cell r="I5">
            <v>-56.321839080459768</v>
          </cell>
          <cell r="J5">
            <v>43.678160919540232</v>
          </cell>
          <cell r="K5">
            <v>1.7457431218879389</v>
          </cell>
          <cell r="L5">
            <v>0.8959470343917515</v>
          </cell>
        </row>
        <row r="6">
          <cell r="H6" t="str">
            <v>24hr</v>
          </cell>
          <cell r="I6">
            <v>-49.350649350649348</v>
          </cell>
          <cell r="J6">
            <v>50.649350649350644</v>
          </cell>
          <cell r="K6">
            <v>0.78246079643595168</v>
          </cell>
          <cell r="L6">
            <v>0.86896607575688867</v>
          </cell>
        </row>
        <row r="7">
          <cell r="H7" t="str">
            <v xml:space="preserve">1hr </v>
          </cell>
          <cell r="I7">
            <v>-55.752212389380531</v>
          </cell>
          <cell r="J7">
            <v>44.247787610619469</v>
          </cell>
          <cell r="K7">
            <v>1.6035674514745462</v>
          </cell>
          <cell r="L7">
            <v>1.223355483682393</v>
          </cell>
        </row>
        <row r="8">
          <cell r="H8" t="str">
            <v>24hr</v>
          </cell>
          <cell r="I8">
            <v>-37.864077669902912</v>
          </cell>
          <cell r="J8">
            <v>62.135922330097081</v>
          </cell>
          <cell r="K8">
            <v>0.61167774184119672</v>
          </cell>
          <cell r="L8">
            <v>0.8844845533812723</v>
          </cell>
        </row>
        <row r="9">
          <cell r="H9" t="str">
            <v xml:space="preserve">1hr </v>
          </cell>
          <cell r="I9">
            <v>-46.341463414634148</v>
          </cell>
          <cell r="J9">
            <v>53.658536585365859</v>
          </cell>
          <cell r="K9">
            <v>1.4451419909993828</v>
          </cell>
          <cell r="L9">
            <v>2.0898198340468275</v>
          </cell>
        </row>
        <row r="10">
          <cell r="H10" t="str">
            <v>24hr</v>
          </cell>
          <cell r="I10">
            <v>-49.206349206349202</v>
          </cell>
          <cell r="J10">
            <v>50.793650793650791</v>
          </cell>
          <cell r="K10">
            <v>1.0658585374094949</v>
          </cell>
          <cell r="L10">
            <v>1.1517511068997928</v>
          </cell>
        </row>
        <row r="11">
          <cell r="H11" t="str">
            <v xml:space="preserve">1hr </v>
          </cell>
          <cell r="I11">
            <v>-42.105263157894733</v>
          </cell>
          <cell r="J11">
            <v>57.894736842105267</v>
          </cell>
          <cell r="K11">
            <v>1.212183053462653</v>
          </cell>
          <cell r="L11">
            <v>0.99317398164829584</v>
          </cell>
        </row>
        <row r="12">
          <cell r="H12" t="str">
            <v>24hr</v>
          </cell>
          <cell r="I12">
            <v>-42.574257425742573</v>
          </cell>
          <cell r="J12">
            <v>57.42574257425742</v>
          </cell>
          <cell r="K12">
            <v>0.85714285714285676</v>
          </cell>
          <cell r="L12">
            <v>1.0400156984686455</v>
          </cell>
        </row>
        <row r="13">
          <cell r="H13" t="str">
            <v xml:space="preserve">1hr </v>
          </cell>
          <cell r="I13">
            <v>-41.379310344827587</v>
          </cell>
          <cell r="J13">
            <v>58.620689655172406</v>
          </cell>
          <cell r="K13">
            <v>1.4142135623730949</v>
          </cell>
          <cell r="L13">
            <v>2.1547290184283368</v>
          </cell>
        </row>
        <row r="14">
          <cell r="H14" t="str">
            <v>24hr</v>
          </cell>
          <cell r="I14">
            <v>-41.353383458646611</v>
          </cell>
          <cell r="J14">
            <v>59.398496240601503</v>
          </cell>
          <cell r="K14">
            <v>1.3421398160081108</v>
          </cell>
          <cell r="L14">
            <v>1.5633926021864846</v>
          </cell>
        </row>
      </sheetData>
      <sheetData sheetId="2">
        <row r="2">
          <cell r="Q2" t="str">
            <v>1hr</v>
          </cell>
          <cell r="R2">
            <v>-52.941176470588239</v>
          </cell>
          <cell r="S2">
            <v>47.058823529411761</v>
          </cell>
          <cell r="T2">
            <v>2.5166114784235836</v>
          </cell>
          <cell r="U2">
            <v>2.3333333333333335</v>
          </cell>
        </row>
        <row r="3">
          <cell r="Q3" t="str">
            <v>24hrs</v>
          </cell>
          <cell r="R3">
            <v>-47.826086956521742</v>
          </cell>
          <cell r="S3">
            <v>52.173913043478258</v>
          </cell>
          <cell r="T3">
            <v>1.855921454276674</v>
          </cell>
          <cell r="U3">
            <v>2.0816659994661326</v>
          </cell>
        </row>
        <row r="4">
          <cell r="Q4" t="str">
            <v>1hr</v>
          </cell>
          <cell r="R4">
            <v>-39.622641509433961</v>
          </cell>
          <cell r="S4">
            <v>59.615384615384613</v>
          </cell>
          <cell r="T4">
            <v>1.5362291495737213</v>
          </cell>
          <cell r="U4">
            <v>1.42828568570857</v>
          </cell>
        </row>
        <row r="5">
          <cell r="Q5" t="str">
            <v>24hrs</v>
          </cell>
          <cell r="R5">
            <v>-45.098039215686278</v>
          </cell>
          <cell r="S5">
            <v>54.901960784313729</v>
          </cell>
          <cell r="T5">
            <v>1.5362291495737215</v>
          </cell>
          <cell r="U5">
            <v>1.5362291495737213</v>
          </cell>
        </row>
        <row r="6">
          <cell r="Q6" t="str">
            <v>1hr</v>
          </cell>
          <cell r="R6">
            <v>-42.857142857142854</v>
          </cell>
          <cell r="S6">
            <v>57.142857142857139</v>
          </cell>
          <cell r="T6">
            <v>0.91651513899116788</v>
          </cell>
          <cell r="U6">
            <v>1.3638181696985852</v>
          </cell>
        </row>
        <row r="7">
          <cell r="Q7" t="str">
            <v>24hrs</v>
          </cell>
          <cell r="R7">
            <v>-58.82352941176471</v>
          </cell>
          <cell r="S7">
            <v>41.17647058823529</v>
          </cell>
          <cell r="T7">
            <v>1.0488088481701516</v>
          </cell>
          <cell r="U7">
            <v>1.1661903789690597</v>
          </cell>
        </row>
        <row r="8">
          <cell r="Q8" t="str">
            <v>1hr</v>
          </cell>
          <cell r="R8">
            <v>-57.142857142857139</v>
          </cell>
          <cell r="S8">
            <v>42.857142857142854</v>
          </cell>
          <cell r="T8">
            <v>1.1224972160321822</v>
          </cell>
          <cell r="U8">
            <v>1.3928388277184118</v>
          </cell>
        </row>
        <row r="9">
          <cell r="Q9" t="str">
            <v>24hrs</v>
          </cell>
          <cell r="R9">
            <v>-42.857142857142854</v>
          </cell>
          <cell r="S9">
            <v>57.142857142857139</v>
          </cell>
          <cell r="T9">
            <v>0.58309518948452987</v>
          </cell>
          <cell r="U9">
            <v>1.1661903789690597</v>
          </cell>
        </row>
        <row r="10">
          <cell r="Q10" t="str">
            <v>1hr</v>
          </cell>
          <cell r="R10">
            <v>-58.928571428571431</v>
          </cell>
          <cell r="S10">
            <v>41.071428571428569</v>
          </cell>
          <cell r="T10">
            <v>1.2884098726725122</v>
          </cell>
          <cell r="U10">
            <v>1.4352700094407322</v>
          </cell>
        </row>
        <row r="11">
          <cell r="Q11" t="str">
            <v>24hrs</v>
          </cell>
          <cell r="R11">
            <v>-55.223880597014926</v>
          </cell>
          <cell r="S11">
            <v>49.253731343283583</v>
          </cell>
          <cell r="T11">
            <v>1.3266499161421597</v>
          </cell>
          <cell r="U11">
            <v>1.5033296378372905</v>
          </cell>
        </row>
        <row r="12">
          <cell r="Q12" t="str">
            <v>1hr</v>
          </cell>
          <cell r="R12">
            <v>-52.054794520547944</v>
          </cell>
          <cell r="S12">
            <v>47.945205479452049</v>
          </cell>
          <cell r="T12">
            <v>1.8055470085267786</v>
          </cell>
          <cell r="U12">
            <v>1.6431676725154982</v>
          </cell>
        </row>
        <row r="13">
          <cell r="Q13" t="str">
            <v>24hrs</v>
          </cell>
          <cell r="R13">
            <v>-54.6875</v>
          </cell>
          <cell r="S13">
            <v>45.3125</v>
          </cell>
          <cell r="T13">
            <v>0.70710678118654757</v>
          </cell>
          <cell r="U13">
            <v>0.37416573867739489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F0BD0F-FA02-7740-99DA-F7A88ADF9D6C}">
  <sheetPr>
    <tabColor theme="1"/>
  </sheetPr>
  <dimension ref="A1:A2"/>
  <sheetViews>
    <sheetView tabSelected="1" workbookViewId="0">
      <selection activeCell="A2" sqref="A2"/>
    </sheetView>
  </sheetViews>
  <sheetFormatPr baseColWidth="10" defaultRowHeight="15" x14ac:dyDescent="0.2"/>
  <sheetData>
    <row r="1" spans="1:1" ht="16" x14ac:dyDescent="0.2">
      <c r="A1" s="40"/>
    </row>
    <row r="2" spans="1:1" x14ac:dyDescent="0.2">
      <c r="A2" s="41" t="s">
        <v>141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DF109D-BE0E-4B4C-A6B1-EE54078B1D5B}">
  <dimension ref="A1:F269"/>
  <sheetViews>
    <sheetView workbookViewId="0">
      <selection activeCell="K35" sqref="K35"/>
    </sheetView>
  </sheetViews>
  <sheetFormatPr baseColWidth="10" defaultColWidth="8.83203125" defaultRowHeight="15" x14ac:dyDescent="0.2"/>
  <cols>
    <col min="1" max="1" width="24.1640625" bestFit="1" customWidth="1"/>
    <col min="2" max="2" width="11.5" bestFit="1" customWidth="1"/>
    <col min="6" max="6" width="15" bestFit="1" customWidth="1"/>
  </cols>
  <sheetData>
    <row r="1" spans="1:6" x14ac:dyDescent="0.2">
      <c r="A1" t="s">
        <v>7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">
      <c r="A2" t="s">
        <v>8</v>
      </c>
      <c r="B2">
        <v>1</v>
      </c>
      <c r="C2">
        <v>1</v>
      </c>
      <c r="D2" s="1">
        <v>5</v>
      </c>
      <c r="E2" s="1">
        <v>4</v>
      </c>
      <c r="F2" t="s">
        <v>27</v>
      </c>
    </row>
    <row r="3" spans="1:6" x14ac:dyDescent="0.2">
      <c r="A3" t="s">
        <v>8</v>
      </c>
      <c r="B3">
        <v>1</v>
      </c>
      <c r="C3">
        <v>1</v>
      </c>
      <c r="D3" s="1">
        <v>4</v>
      </c>
      <c r="E3" s="1">
        <v>8</v>
      </c>
      <c r="F3" t="s">
        <v>27</v>
      </c>
    </row>
    <row r="4" spans="1:6" x14ac:dyDescent="0.2">
      <c r="A4" t="s">
        <v>8</v>
      </c>
      <c r="B4">
        <v>1</v>
      </c>
      <c r="C4">
        <v>1</v>
      </c>
      <c r="D4" s="1">
        <v>2</v>
      </c>
      <c r="E4" s="1">
        <v>6</v>
      </c>
      <c r="F4" t="s">
        <v>27</v>
      </c>
    </row>
    <row r="5" spans="1:6" x14ac:dyDescent="0.2">
      <c r="A5" t="s">
        <v>8</v>
      </c>
      <c r="B5">
        <v>1</v>
      </c>
      <c r="C5">
        <v>1</v>
      </c>
      <c r="D5" s="1">
        <v>1</v>
      </c>
      <c r="E5" s="1">
        <v>4</v>
      </c>
      <c r="F5" t="s">
        <v>27</v>
      </c>
    </row>
    <row r="6" spans="1:6" x14ac:dyDescent="0.2">
      <c r="A6" t="s">
        <v>8</v>
      </c>
      <c r="B6">
        <v>2</v>
      </c>
      <c r="C6">
        <v>1</v>
      </c>
      <c r="D6" s="1">
        <v>0</v>
      </c>
      <c r="E6" s="1">
        <v>14</v>
      </c>
      <c r="F6" t="s">
        <v>27</v>
      </c>
    </row>
    <row r="7" spans="1:6" x14ac:dyDescent="0.2">
      <c r="A7" t="s">
        <v>8</v>
      </c>
      <c r="B7">
        <v>2</v>
      </c>
      <c r="C7">
        <v>1</v>
      </c>
      <c r="D7" s="1">
        <v>1</v>
      </c>
      <c r="E7" s="1">
        <v>8</v>
      </c>
      <c r="F7" t="s">
        <v>27</v>
      </c>
    </row>
    <row r="8" spans="1:6" x14ac:dyDescent="0.2">
      <c r="A8" t="s">
        <v>8</v>
      </c>
      <c r="B8">
        <v>2</v>
      </c>
      <c r="C8">
        <v>1</v>
      </c>
      <c r="D8" s="1">
        <v>4</v>
      </c>
      <c r="E8" s="1">
        <v>1</v>
      </c>
      <c r="F8" t="s">
        <v>27</v>
      </c>
    </row>
    <row r="9" spans="1:6" x14ac:dyDescent="0.2">
      <c r="A9" t="s">
        <v>8</v>
      </c>
      <c r="B9">
        <v>2</v>
      </c>
      <c r="C9">
        <v>1</v>
      </c>
      <c r="D9" s="3">
        <v>4</v>
      </c>
      <c r="E9" s="3">
        <v>3</v>
      </c>
      <c r="F9" t="s">
        <v>27</v>
      </c>
    </row>
    <row r="10" spans="1:6" x14ac:dyDescent="0.2">
      <c r="A10" t="s">
        <v>8</v>
      </c>
      <c r="B10">
        <v>3</v>
      </c>
      <c r="C10">
        <v>1</v>
      </c>
      <c r="D10" s="1">
        <v>2</v>
      </c>
      <c r="E10" s="1">
        <v>5</v>
      </c>
      <c r="F10" t="s">
        <v>27</v>
      </c>
    </row>
    <row r="11" spans="1:6" x14ac:dyDescent="0.2">
      <c r="A11" t="s">
        <v>8</v>
      </c>
      <c r="B11">
        <v>3</v>
      </c>
      <c r="C11">
        <v>1</v>
      </c>
      <c r="D11" s="1">
        <v>6</v>
      </c>
      <c r="E11" s="1">
        <v>2</v>
      </c>
      <c r="F11" t="s">
        <v>27</v>
      </c>
    </row>
    <row r="12" spans="1:6" x14ac:dyDescent="0.2">
      <c r="A12" t="s">
        <v>8</v>
      </c>
      <c r="B12">
        <v>3</v>
      </c>
      <c r="C12">
        <v>1</v>
      </c>
      <c r="D12" s="1">
        <v>6</v>
      </c>
      <c r="E12" s="1">
        <v>1</v>
      </c>
      <c r="F12" t="s">
        <v>27</v>
      </c>
    </row>
    <row r="13" spans="1:6" x14ac:dyDescent="0.2">
      <c r="A13" t="s">
        <v>8</v>
      </c>
      <c r="B13">
        <v>3</v>
      </c>
      <c r="C13">
        <v>1</v>
      </c>
      <c r="D13" s="1">
        <v>4</v>
      </c>
      <c r="E13" s="1">
        <v>3</v>
      </c>
      <c r="F13" t="s">
        <v>27</v>
      </c>
    </row>
    <row r="14" spans="1:6" x14ac:dyDescent="0.2">
      <c r="A14" t="s">
        <v>8</v>
      </c>
      <c r="B14">
        <v>4</v>
      </c>
      <c r="C14">
        <v>1</v>
      </c>
      <c r="D14" s="1">
        <v>2</v>
      </c>
      <c r="E14" s="1">
        <v>5</v>
      </c>
      <c r="F14" t="s">
        <v>27</v>
      </c>
    </row>
    <row r="15" spans="1:6" x14ac:dyDescent="0.2">
      <c r="A15" t="s">
        <v>8</v>
      </c>
      <c r="B15">
        <v>4</v>
      </c>
      <c r="C15">
        <v>1</v>
      </c>
      <c r="D15" s="1">
        <v>6</v>
      </c>
      <c r="E15" s="1">
        <v>7</v>
      </c>
      <c r="F15" t="s">
        <v>27</v>
      </c>
    </row>
    <row r="16" spans="1:6" x14ac:dyDescent="0.2">
      <c r="A16" t="s">
        <v>8</v>
      </c>
      <c r="B16">
        <v>4</v>
      </c>
      <c r="C16">
        <v>1</v>
      </c>
      <c r="D16" s="1">
        <v>2</v>
      </c>
      <c r="E16" s="1">
        <v>5</v>
      </c>
      <c r="F16" t="s">
        <v>27</v>
      </c>
    </row>
    <row r="17" spans="1:6" x14ac:dyDescent="0.2">
      <c r="A17" t="s">
        <v>8</v>
      </c>
      <c r="B17">
        <v>4</v>
      </c>
      <c r="C17">
        <v>1</v>
      </c>
      <c r="D17" s="1">
        <v>4</v>
      </c>
      <c r="E17" s="1">
        <v>5</v>
      </c>
      <c r="F17" t="s">
        <v>27</v>
      </c>
    </row>
    <row r="18" spans="1:6" x14ac:dyDescent="0.2">
      <c r="A18" t="s">
        <v>8</v>
      </c>
      <c r="B18">
        <v>1</v>
      </c>
      <c r="C18">
        <v>24</v>
      </c>
      <c r="D18" s="1">
        <v>2</v>
      </c>
      <c r="E18" s="1">
        <v>10</v>
      </c>
      <c r="F18" t="s">
        <v>27</v>
      </c>
    </row>
    <row r="19" spans="1:6" x14ac:dyDescent="0.2">
      <c r="A19" t="s">
        <v>8</v>
      </c>
      <c r="B19">
        <v>1</v>
      </c>
      <c r="C19">
        <v>24</v>
      </c>
      <c r="D19" s="1">
        <v>1</v>
      </c>
      <c r="E19" s="1">
        <v>9</v>
      </c>
      <c r="F19" t="s">
        <v>27</v>
      </c>
    </row>
    <row r="20" spans="1:6" x14ac:dyDescent="0.2">
      <c r="A20" t="s">
        <v>8</v>
      </c>
      <c r="B20">
        <v>1</v>
      </c>
      <c r="C20">
        <v>24</v>
      </c>
      <c r="D20" s="1">
        <v>6</v>
      </c>
      <c r="E20" s="1">
        <v>8</v>
      </c>
      <c r="F20" t="s">
        <v>27</v>
      </c>
    </row>
    <row r="21" spans="1:6" x14ac:dyDescent="0.2">
      <c r="A21" t="s">
        <v>8</v>
      </c>
      <c r="B21">
        <v>1</v>
      </c>
      <c r="C21">
        <v>24</v>
      </c>
      <c r="D21" s="1">
        <v>5</v>
      </c>
      <c r="E21" s="1">
        <v>3</v>
      </c>
      <c r="F21" t="s">
        <v>27</v>
      </c>
    </row>
    <row r="22" spans="1:6" x14ac:dyDescent="0.2">
      <c r="A22" t="s">
        <v>8</v>
      </c>
      <c r="B22">
        <v>2</v>
      </c>
      <c r="C22">
        <v>24</v>
      </c>
      <c r="D22" s="1">
        <v>3</v>
      </c>
      <c r="E22" s="1">
        <v>16</v>
      </c>
      <c r="F22" t="s">
        <v>27</v>
      </c>
    </row>
    <row r="23" spans="1:6" x14ac:dyDescent="0.2">
      <c r="A23" t="s">
        <v>8</v>
      </c>
      <c r="B23">
        <v>2</v>
      </c>
      <c r="C23">
        <v>24</v>
      </c>
      <c r="D23" s="1">
        <v>1</v>
      </c>
      <c r="E23" s="1">
        <v>12</v>
      </c>
      <c r="F23" t="s">
        <v>27</v>
      </c>
    </row>
    <row r="24" spans="1:6" x14ac:dyDescent="0.2">
      <c r="A24" t="s">
        <v>8</v>
      </c>
      <c r="B24">
        <v>2</v>
      </c>
      <c r="C24">
        <v>24</v>
      </c>
      <c r="D24" s="1">
        <v>4</v>
      </c>
      <c r="E24" s="1">
        <v>6</v>
      </c>
      <c r="F24" t="s">
        <v>27</v>
      </c>
    </row>
    <row r="25" spans="1:6" x14ac:dyDescent="0.2">
      <c r="A25" t="s">
        <v>8</v>
      </c>
      <c r="B25">
        <v>2</v>
      </c>
      <c r="C25">
        <v>24</v>
      </c>
      <c r="D25" s="2">
        <v>9</v>
      </c>
      <c r="E25" s="2">
        <v>1</v>
      </c>
      <c r="F25" t="s">
        <v>27</v>
      </c>
    </row>
    <row r="26" spans="1:6" x14ac:dyDescent="0.2">
      <c r="A26" t="s">
        <v>8</v>
      </c>
      <c r="B26">
        <v>3</v>
      </c>
      <c r="C26">
        <v>24</v>
      </c>
      <c r="D26" s="1">
        <v>8</v>
      </c>
      <c r="E26" s="1">
        <v>6</v>
      </c>
      <c r="F26" t="s">
        <v>27</v>
      </c>
    </row>
    <row r="27" spans="1:6" x14ac:dyDescent="0.2">
      <c r="A27" t="s">
        <v>8</v>
      </c>
      <c r="B27">
        <v>3</v>
      </c>
      <c r="C27">
        <v>24</v>
      </c>
      <c r="D27" s="1">
        <v>1</v>
      </c>
      <c r="E27" s="1">
        <v>1</v>
      </c>
      <c r="F27" t="s">
        <v>27</v>
      </c>
    </row>
    <row r="28" spans="1:6" x14ac:dyDescent="0.2">
      <c r="A28" t="s">
        <v>8</v>
      </c>
      <c r="B28">
        <v>3</v>
      </c>
      <c r="C28">
        <v>24</v>
      </c>
      <c r="D28" s="1">
        <v>4</v>
      </c>
      <c r="E28" s="1">
        <v>9</v>
      </c>
      <c r="F28" t="s">
        <v>27</v>
      </c>
    </row>
    <row r="29" spans="1:6" x14ac:dyDescent="0.2">
      <c r="A29" t="s">
        <v>8</v>
      </c>
      <c r="B29">
        <v>3</v>
      </c>
      <c r="C29">
        <v>24</v>
      </c>
      <c r="D29" s="1">
        <v>3</v>
      </c>
      <c r="E29" s="1">
        <v>12</v>
      </c>
      <c r="F29" t="s">
        <v>27</v>
      </c>
    </row>
    <row r="30" spans="1:6" x14ac:dyDescent="0.2">
      <c r="A30" t="s">
        <v>8</v>
      </c>
      <c r="B30">
        <v>4</v>
      </c>
      <c r="C30">
        <v>24</v>
      </c>
      <c r="D30" s="1">
        <v>1</v>
      </c>
      <c r="E30" s="1">
        <v>5</v>
      </c>
      <c r="F30" t="s">
        <v>27</v>
      </c>
    </row>
    <row r="31" spans="1:6" x14ac:dyDescent="0.2">
      <c r="A31" t="s">
        <v>8</v>
      </c>
      <c r="B31">
        <v>4</v>
      </c>
      <c r="C31">
        <v>24</v>
      </c>
      <c r="D31" s="1">
        <v>2</v>
      </c>
      <c r="E31" s="1">
        <v>6</v>
      </c>
      <c r="F31" t="s">
        <v>27</v>
      </c>
    </row>
    <row r="32" spans="1:6" x14ac:dyDescent="0.2">
      <c r="A32" t="s">
        <v>8</v>
      </c>
      <c r="B32">
        <v>4</v>
      </c>
      <c r="C32">
        <v>24</v>
      </c>
      <c r="D32" s="1">
        <v>2</v>
      </c>
      <c r="E32" s="1">
        <v>4</v>
      </c>
      <c r="F32" t="s">
        <v>27</v>
      </c>
    </row>
    <row r="33" spans="1:6" x14ac:dyDescent="0.2">
      <c r="A33" t="s">
        <v>8</v>
      </c>
      <c r="B33">
        <v>4</v>
      </c>
      <c r="C33">
        <v>24</v>
      </c>
      <c r="D33" s="1">
        <v>2</v>
      </c>
      <c r="E33" s="1">
        <v>4</v>
      </c>
      <c r="F33" t="s">
        <v>27</v>
      </c>
    </row>
    <row r="34" spans="1:6" x14ac:dyDescent="0.2">
      <c r="A34" t="s">
        <v>8</v>
      </c>
      <c r="B34">
        <v>1</v>
      </c>
      <c r="C34">
        <v>1</v>
      </c>
      <c r="D34" s="1">
        <v>0</v>
      </c>
      <c r="E34" s="1">
        <v>4</v>
      </c>
      <c r="F34" t="s">
        <v>28</v>
      </c>
    </row>
    <row r="35" spans="1:6" x14ac:dyDescent="0.2">
      <c r="A35" t="s">
        <v>8</v>
      </c>
      <c r="B35">
        <v>1</v>
      </c>
      <c r="C35">
        <v>1</v>
      </c>
      <c r="D35" s="1">
        <v>12</v>
      </c>
      <c r="E35" s="1">
        <v>0</v>
      </c>
      <c r="F35" t="s">
        <v>28</v>
      </c>
    </row>
    <row r="36" spans="1:6" x14ac:dyDescent="0.2">
      <c r="A36" t="s">
        <v>8</v>
      </c>
      <c r="B36">
        <v>1</v>
      </c>
      <c r="C36">
        <v>1</v>
      </c>
      <c r="D36" s="1">
        <v>3</v>
      </c>
      <c r="E36" s="1">
        <v>6</v>
      </c>
      <c r="F36" t="s">
        <v>28</v>
      </c>
    </row>
    <row r="37" spans="1:6" x14ac:dyDescent="0.2">
      <c r="A37" t="s">
        <v>8</v>
      </c>
      <c r="B37">
        <v>1</v>
      </c>
      <c r="C37">
        <v>1</v>
      </c>
      <c r="D37" s="1">
        <v>0</v>
      </c>
      <c r="E37" s="1">
        <v>3</v>
      </c>
      <c r="F37" t="s">
        <v>28</v>
      </c>
    </row>
    <row r="38" spans="1:6" x14ac:dyDescent="0.2">
      <c r="A38" t="s">
        <v>8</v>
      </c>
      <c r="B38">
        <v>2</v>
      </c>
      <c r="C38">
        <v>1</v>
      </c>
      <c r="D38" s="1">
        <v>4</v>
      </c>
      <c r="E38" s="1">
        <v>5</v>
      </c>
      <c r="F38" t="s">
        <v>28</v>
      </c>
    </row>
    <row r="39" spans="1:6" x14ac:dyDescent="0.2">
      <c r="A39" t="s">
        <v>8</v>
      </c>
      <c r="B39">
        <v>2</v>
      </c>
      <c r="C39">
        <v>1</v>
      </c>
      <c r="D39" s="1">
        <v>9</v>
      </c>
      <c r="E39" s="1">
        <v>1</v>
      </c>
      <c r="F39" t="s">
        <v>28</v>
      </c>
    </row>
    <row r="40" spans="1:6" x14ac:dyDescent="0.2">
      <c r="A40" t="s">
        <v>8</v>
      </c>
      <c r="B40">
        <v>2</v>
      </c>
      <c r="C40">
        <v>1</v>
      </c>
      <c r="D40" s="1">
        <v>9</v>
      </c>
      <c r="E40" s="1">
        <v>0</v>
      </c>
      <c r="F40" t="s">
        <v>28</v>
      </c>
    </row>
    <row r="41" spans="1:6" x14ac:dyDescent="0.2">
      <c r="A41" t="s">
        <v>8</v>
      </c>
      <c r="B41">
        <v>2</v>
      </c>
      <c r="C41">
        <v>1</v>
      </c>
      <c r="D41" s="1">
        <v>3</v>
      </c>
      <c r="E41" s="1">
        <v>2</v>
      </c>
      <c r="F41" t="s">
        <v>28</v>
      </c>
    </row>
    <row r="42" spans="1:6" x14ac:dyDescent="0.2">
      <c r="A42" t="s">
        <v>8</v>
      </c>
      <c r="B42">
        <v>3</v>
      </c>
      <c r="C42">
        <v>1</v>
      </c>
      <c r="D42" s="1">
        <v>2</v>
      </c>
      <c r="E42" s="1">
        <v>4</v>
      </c>
      <c r="F42" t="s">
        <v>28</v>
      </c>
    </row>
    <row r="43" spans="1:6" x14ac:dyDescent="0.2">
      <c r="A43" t="s">
        <v>8</v>
      </c>
      <c r="B43">
        <v>3</v>
      </c>
      <c r="C43">
        <v>1</v>
      </c>
      <c r="D43" s="1">
        <v>0</v>
      </c>
      <c r="E43" s="1">
        <v>2</v>
      </c>
      <c r="F43" t="s">
        <v>28</v>
      </c>
    </row>
    <row r="44" spans="1:6" x14ac:dyDescent="0.2">
      <c r="A44" t="s">
        <v>8</v>
      </c>
      <c r="B44">
        <v>3</v>
      </c>
      <c r="C44">
        <v>1</v>
      </c>
      <c r="D44" s="1">
        <v>10</v>
      </c>
      <c r="E44" s="1">
        <v>2</v>
      </c>
      <c r="F44" t="s">
        <v>28</v>
      </c>
    </row>
    <row r="45" spans="1:6" x14ac:dyDescent="0.2">
      <c r="A45" t="s">
        <v>8</v>
      </c>
      <c r="B45">
        <v>3</v>
      </c>
      <c r="C45">
        <v>1</v>
      </c>
      <c r="D45" s="1">
        <v>4</v>
      </c>
      <c r="E45" s="1">
        <v>7</v>
      </c>
      <c r="F45" t="s">
        <v>28</v>
      </c>
    </row>
    <row r="46" spans="1:6" x14ac:dyDescent="0.2">
      <c r="A46" t="s">
        <v>8</v>
      </c>
      <c r="B46">
        <v>4</v>
      </c>
      <c r="C46">
        <v>1</v>
      </c>
      <c r="D46" s="1">
        <v>7</v>
      </c>
      <c r="E46" s="1">
        <v>0</v>
      </c>
      <c r="F46" t="s">
        <v>28</v>
      </c>
    </row>
    <row r="47" spans="1:6" x14ac:dyDescent="0.2">
      <c r="A47" t="s">
        <v>8</v>
      </c>
      <c r="B47">
        <v>4</v>
      </c>
      <c r="C47">
        <v>1</v>
      </c>
      <c r="D47" s="1">
        <v>2</v>
      </c>
      <c r="E47" s="1">
        <v>2</v>
      </c>
      <c r="F47" t="s">
        <v>28</v>
      </c>
    </row>
    <row r="48" spans="1:6" x14ac:dyDescent="0.2">
      <c r="A48" t="s">
        <v>8</v>
      </c>
      <c r="B48">
        <v>4</v>
      </c>
      <c r="C48">
        <v>1</v>
      </c>
      <c r="D48" s="1">
        <v>9</v>
      </c>
      <c r="E48" s="1">
        <v>1</v>
      </c>
      <c r="F48" t="s">
        <v>28</v>
      </c>
    </row>
    <row r="49" spans="1:6" x14ac:dyDescent="0.2">
      <c r="A49" t="s">
        <v>8</v>
      </c>
      <c r="B49">
        <v>4</v>
      </c>
      <c r="C49">
        <v>1</v>
      </c>
      <c r="D49" s="1">
        <v>4</v>
      </c>
      <c r="E49" s="1">
        <v>10</v>
      </c>
      <c r="F49" t="s">
        <v>28</v>
      </c>
    </row>
    <row r="50" spans="1:6" x14ac:dyDescent="0.2">
      <c r="A50" t="s">
        <v>8</v>
      </c>
      <c r="B50">
        <v>4</v>
      </c>
      <c r="C50">
        <v>1</v>
      </c>
      <c r="D50" s="1">
        <v>0</v>
      </c>
      <c r="E50" s="1">
        <v>5</v>
      </c>
      <c r="F50" t="s">
        <v>28</v>
      </c>
    </row>
    <row r="51" spans="1:6" x14ac:dyDescent="0.2">
      <c r="A51" t="s">
        <v>8</v>
      </c>
      <c r="B51">
        <v>1</v>
      </c>
      <c r="C51">
        <v>24</v>
      </c>
      <c r="D51" s="1">
        <v>9</v>
      </c>
      <c r="E51" s="1">
        <v>10</v>
      </c>
      <c r="F51" t="s">
        <v>28</v>
      </c>
    </row>
    <row r="52" spans="1:6" x14ac:dyDescent="0.2">
      <c r="A52" t="s">
        <v>8</v>
      </c>
      <c r="B52">
        <v>1</v>
      </c>
      <c r="C52">
        <v>24</v>
      </c>
      <c r="D52" s="1">
        <v>12</v>
      </c>
      <c r="E52" s="1">
        <v>5</v>
      </c>
      <c r="F52" t="s">
        <v>28</v>
      </c>
    </row>
    <row r="53" spans="1:6" x14ac:dyDescent="0.2">
      <c r="A53" t="s">
        <v>8</v>
      </c>
      <c r="B53">
        <v>1</v>
      </c>
      <c r="C53">
        <v>24</v>
      </c>
      <c r="D53" s="1">
        <v>3</v>
      </c>
      <c r="E53" s="1">
        <v>11</v>
      </c>
      <c r="F53" t="s">
        <v>28</v>
      </c>
    </row>
    <row r="54" spans="1:6" x14ac:dyDescent="0.2">
      <c r="A54" t="s">
        <v>8</v>
      </c>
      <c r="B54">
        <v>1</v>
      </c>
      <c r="C54">
        <v>24</v>
      </c>
      <c r="D54" s="1">
        <v>5</v>
      </c>
      <c r="E54" s="1">
        <v>6</v>
      </c>
      <c r="F54" t="s">
        <v>28</v>
      </c>
    </row>
    <row r="55" spans="1:6" x14ac:dyDescent="0.2">
      <c r="A55" t="s">
        <v>8</v>
      </c>
      <c r="B55">
        <v>2</v>
      </c>
      <c r="C55">
        <v>24</v>
      </c>
      <c r="D55" s="1">
        <v>4</v>
      </c>
      <c r="E55" s="1">
        <v>4</v>
      </c>
      <c r="F55" t="s">
        <v>28</v>
      </c>
    </row>
    <row r="56" spans="1:6" x14ac:dyDescent="0.2">
      <c r="A56" t="s">
        <v>8</v>
      </c>
      <c r="B56">
        <v>2</v>
      </c>
      <c r="C56">
        <v>24</v>
      </c>
      <c r="D56" s="1">
        <v>5</v>
      </c>
      <c r="E56" s="1">
        <v>14</v>
      </c>
      <c r="F56" t="s">
        <v>28</v>
      </c>
    </row>
    <row r="57" spans="1:6" x14ac:dyDescent="0.2">
      <c r="A57" t="s">
        <v>8</v>
      </c>
      <c r="B57">
        <v>2</v>
      </c>
      <c r="C57">
        <v>24</v>
      </c>
      <c r="D57" s="1">
        <v>11</v>
      </c>
      <c r="E57" s="1">
        <v>1</v>
      </c>
      <c r="F57" t="s">
        <v>28</v>
      </c>
    </row>
    <row r="58" spans="1:6" x14ac:dyDescent="0.2">
      <c r="A58" t="s">
        <v>8</v>
      </c>
      <c r="B58">
        <v>2</v>
      </c>
      <c r="C58">
        <v>24</v>
      </c>
      <c r="D58" s="1">
        <v>6</v>
      </c>
      <c r="E58" s="1">
        <v>7</v>
      </c>
      <c r="F58" t="s">
        <v>28</v>
      </c>
    </row>
    <row r="59" spans="1:6" x14ac:dyDescent="0.2">
      <c r="A59" t="s">
        <v>8</v>
      </c>
      <c r="B59">
        <v>3</v>
      </c>
      <c r="C59">
        <v>24</v>
      </c>
      <c r="D59" s="1">
        <v>3</v>
      </c>
      <c r="E59" s="1">
        <v>3</v>
      </c>
      <c r="F59" t="s">
        <v>28</v>
      </c>
    </row>
    <row r="60" spans="1:6" x14ac:dyDescent="0.2">
      <c r="A60" t="s">
        <v>8</v>
      </c>
      <c r="B60">
        <v>3</v>
      </c>
      <c r="C60">
        <v>24</v>
      </c>
      <c r="D60" s="1">
        <v>5</v>
      </c>
      <c r="E60" s="1">
        <v>6</v>
      </c>
      <c r="F60" t="s">
        <v>28</v>
      </c>
    </row>
    <row r="61" spans="1:6" x14ac:dyDescent="0.2">
      <c r="A61" t="s">
        <v>8</v>
      </c>
      <c r="B61">
        <v>3</v>
      </c>
      <c r="C61">
        <v>24</v>
      </c>
      <c r="D61" s="1">
        <v>5</v>
      </c>
      <c r="E61" s="1">
        <v>7</v>
      </c>
      <c r="F61" t="s">
        <v>28</v>
      </c>
    </row>
    <row r="62" spans="1:6" x14ac:dyDescent="0.2">
      <c r="A62" t="s">
        <v>8</v>
      </c>
      <c r="B62">
        <v>3</v>
      </c>
      <c r="C62">
        <v>24</v>
      </c>
      <c r="D62" s="1">
        <v>10</v>
      </c>
      <c r="E62" s="1">
        <v>4</v>
      </c>
      <c r="F62" t="s">
        <v>28</v>
      </c>
    </row>
    <row r="63" spans="1:6" x14ac:dyDescent="0.2">
      <c r="A63" t="s">
        <v>8</v>
      </c>
      <c r="B63">
        <v>4</v>
      </c>
      <c r="C63">
        <v>24</v>
      </c>
      <c r="D63" s="1">
        <v>7</v>
      </c>
      <c r="E63" s="1">
        <v>3</v>
      </c>
      <c r="F63" t="s">
        <v>28</v>
      </c>
    </row>
    <row r="64" spans="1:6" x14ac:dyDescent="0.2">
      <c r="A64" t="s">
        <v>8</v>
      </c>
      <c r="B64">
        <v>4</v>
      </c>
      <c r="C64">
        <v>24</v>
      </c>
      <c r="D64" s="1">
        <v>4</v>
      </c>
      <c r="E64" s="1">
        <v>8</v>
      </c>
      <c r="F64" t="s">
        <v>28</v>
      </c>
    </row>
    <row r="65" spans="1:6" x14ac:dyDescent="0.2">
      <c r="A65" t="s">
        <v>8</v>
      </c>
      <c r="B65">
        <v>4</v>
      </c>
      <c r="C65">
        <v>24</v>
      </c>
      <c r="D65" s="1">
        <v>7</v>
      </c>
      <c r="E65" s="1">
        <v>5</v>
      </c>
      <c r="F65" t="s">
        <v>28</v>
      </c>
    </row>
    <row r="66" spans="1:6" x14ac:dyDescent="0.2">
      <c r="A66" t="s">
        <v>8</v>
      </c>
      <c r="B66">
        <v>4</v>
      </c>
      <c r="C66">
        <v>24</v>
      </c>
      <c r="D66" s="1">
        <v>5</v>
      </c>
      <c r="E66" s="1">
        <v>5</v>
      </c>
      <c r="F66" t="s">
        <v>28</v>
      </c>
    </row>
    <row r="67" spans="1:6" x14ac:dyDescent="0.2">
      <c r="A67" t="s">
        <v>8</v>
      </c>
      <c r="B67">
        <v>4</v>
      </c>
      <c r="C67">
        <v>24</v>
      </c>
      <c r="D67" s="1">
        <v>9</v>
      </c>
      <c r="E67" s="1">
        <v>9</v>
      </c>
      <c r="F67" t="s">
        <v>28</v>
      </c>
    </row>
    <row r="68" spans="1:6" x14ac:dyDescent="0.2">
      <c r="A68" t="s">
        <v>16</v>
      </c>
      <c r="B68" s="8">
        <v>1</v>
      </c>
      <c r="C68" s="8">
        <v>1</v>
      </c>
      <c r="D68" s="10">
        <v>4</v>
      </c>
      <c r="E68" s="10">
        <v>7</v>
      </c>
      <c r="F68" t="s">
        <v>27</v>
      </c>
    </row>
    <row r="69" spans="1:6" x14ac:dyDescent="0.2">
      <c r="A69" t="s">
        <v>16</v>
      </c>
      <c r="B69" s="8">
        <v>1</v>
      </c>
      <c r="C69" s="8">
        <v>1</v>
      </c>
      <c r="D69" s="10">
        <v>10</v>
      </c>
      <c r="E69" s="10">
        <v>3</v>
      </c>
      <c r="F69" t="s">
        <v>27</v>
      </c>
    </row>
    <row r="70" spans="1:6" x14ac:dyDescent="0.2">
      <c r="A70" t="s">
        <v>16</v>
      </c>
      <c r="B70" s="8">
        <v>1</v>
      </c>
      <c r="C70" s="8">
        <v>1</v>
      </c>
      <c r="D70" s="10">
        <v>5</v>
      </c>
      <c r="E70" s="10">
        <v>9</v>
      </c>
      <c r="F70" t="s">
        <v>27</v>
      </c>
    </row>
    <row r="71" spans="1:6" x14ac:dyDescent="0.2">
      <c r="A71" t="s">
        <v>16</v>
      </c>
      <c r="B71" s="8">
        <v>1</v>
      </c>
      <c r="C71" s="8">
        <v>1</v>
      </c>
      <c r="D71" s="11">
        <v>8</v>
      </c>
      <c r="E71" s="11">
        <v>8</v>
      </c>
      <c r="F71" t="s">
        <v>27</v>
      </c>
    </row>
    <row r="72" spans="1:6" x14ac:dyDescent="0.2">
      <c r="A72" t="s">
        <v>16</v>
      </c>
      <c r="B72" s="8">
        <v>2</v>
      </c>
      <c r="C72" s="8">
        <v>1</v>
      </c>
      <c r="D72" s="10">
        <v>9</v>
      </c>
      <c r="E72" s="10">
        <v>2</v>
      </c>
      <c r="F72" t="s">
        <v>27</v>
      </c>
    </row>
    <row r="73" spans="1:6" x14ac:dyDescent="0.2">
      <c r="A73" t="s">
        <v>16</v>
      </c>
      <c r="B73" s="8">
        <v>2</v>
      </c>
      <c r="C73" s="8">
        <v>1</v>
      </c>
      <c r="D73" s="10">
        <v>10</v>
      </c>
      <c r="E73" s="10">
        <v>4</v>
      </c>
      <c r="F73" t="s">
        <v>27</v>
      </c>
    </row>
    <row r="74" spans="1:6" x14ac:dyDescent="0.2">
      <c r="A74" t="s">
        <v>16</v>
      </c>
      <c r="B74" s="8">
        <v>2</v>
      </c>
      <c r="C74" s="8">
        <v>1</v>
      </c>
      <c r="D74" s="10">
        <v>7</v>
      </c>
      <c r="E74" s="10">
        <v>5</v>
      </c>
      <c r="F74" t="s">
        <v>27</v>
      </c>
    </row>
    <row r="75" spans="1:6" x14ac:dyDescent="0.2">
      <c r="A75" t="s">
        <v>16</v>
      </c>
      <c r="B75" s="8">
        <v>2</v>
      </c>
      <c r="C75" s="8">
        <v>1</v>
      </c>
      <c r="D75" s="10">
        <v>4</v>
      </c>
      <c r="E75" s="10">
        <v>6</v>
      </c>
      <c r="F75" t="s">
        <v>27</v>
      </c>
    </row>
    <row r="76" spans="1:6" x14ac:dyDescent="0.2">
      <c r="A76" t="s">
        <v>16</v>
      </c>
      <c r="B76" s="8">
        <v>3</v>
      </c>
      <c r="C76" s="8">
        <v>1</v>
      </c>
      <c r="D76" s="10">
        <v>5</v>
      </c>
      <c r="E76" s="10">
        <v>9</v>
      </c>
      <c r="F76" t="s">
        <v>27</v>
      </c>
    </row>
    <row r="77" spans="1:6" x14ac:dyDescent="0.2">
      <c r="A77" t="s">
        <v>16</v>
      </c>
      <c r="B77" s="8">
        <v>3</v>
      </c>
      <c r="C77" s="8">
        <v>1</v>
      </c>
      <c r="D77" s="10">
        <v>9</v>
      </c>
      <c r="E77" s="10">
        <v>5</v>
      </c>
      <c r="F77" t="s">
        <v>27</v>
      </c>
    </row>
    <row r="78" spans="1:6" x14ac:dyDescent="0.2">
      <c r="A78" t="s">
        <v>16</v>
      </c>
      <c r="B78" s="8">
        <v>3</v>
      </c>
      <c r="C78" s="8">
        <v>1</v>
      </c>
      <c r="D78" s="10">
        <v>7</v>
      </c>
      <c r="E78" s="10">
        <v>2</v>
      </c>
      <c r="F78" t="s">
        <v>27</v>
      </c>
    </row>
    <row r="79" spans="1:6" x14ac:dyDescent="0.2">
      <c r="A79" t="s">
        <v>16</v>
      </c>
      <c r="B79" s="8">
        <v>3</v>
      </c>
      <c r="C79" s="8">
        <v>1</v>
      </c>
      <c r="D79" s="10">
        <v>10</v>
      </c>
      <c r="E79" s="10">
        <v>2</v>
      </c>
      <c r="F79" t="s">
        <v>27</v>
      </c>
    </row>
    <row r="80" spans="1:6" x14ac:dyDescent="0.2">
      <c r="A80" t="s">
        <v>16</v>
      </c>
      <c r="B80" s="8">
        <v>1</v>
      </c>
      <c r="C80" s="8">
        <v>24</v>
      </c>
      <c r="D80" s="10">
        <v>5</v>
      </c>
      <c r="E80" s="10">
        <v>11</v>
      </c>
      <c r="F80" t="s">
        <v>27</v>
      </c>
    </row>
    <row r="81" spans="1:6" x14ac:dyDescent="0.2">
      <c r="A81" t="s">
        <v>16</v>
      </c>
      <c r="B81" s="8">
        <v>1</v>
      </c>
      <c r="C81" s="8">
        <v>24</v>
      </c>
      <c r="D81" s="10">
        <v>9</v>
      </c>
      <c r="E81" s="10">
        <v>2</v>
      </c>
      <c r="F81" t="s">
        <v>27</v>
      </c>
    </row>
    <row r="82" spans="1:6" x14ac:dyDescent="0.2">
      <c r="A82" t="s">
        <v>16</v>
      </c>
      <c r="B82" s="8">
        <v>1</v>
      </c>
      <c r="C82" s="8">
        <v>24</v>
      </c>
      <c r="D82" s="10">
        <v>10</v>
      </c>
      <c r="E82" s="10">
        <v>7</v>
      </c>
      <c r="F82" t="s">
        <v>27</v>
      </c>
    </row>
    <row r="83" spans="1:6" x14ac:dyDescent="0.2">
      <c r="A83" t="s">
        <v>16</v>
      </c>
      <c r="B83" s="8">
        <v>1</v>
      </c>
      <c r="C83" s="8">
        <v>24</v>
      </c>
      <c r="D83" s="6">
        <v>6</v>
      </c>
      <c r="E83" s="6">
        <v>10</v>
      </c>
      <c r="F83" t="s">
        <v>27</v>
      </c>
    </row>
    <row r="84" spans="1:6" x14ac:dyDescent="0.2">
      <c r="A84" t="s">
        <v>16</v>
      </c>
      <c r="B84" s="8">
        <v>2</v>
      </c>
      <c r="C84" s="8">
        <v>24</v>
      </c>
      <c r="D84" s="10">
        <v>8</v>
      </c>
      <c r="E84" s="10">
        <v>4</v>
      </c>
      <c r="F84" t="s">
        <v>27</v>
      </c>
    </row>
    <row r="85" spans="1:6" x14ac:dyDescent="0.2">
      <c r="A85" t="s">
        <v>16</v>
      </c>
      <c r="B85" s="8">
        <v>2</v>
      </c>
      <c r="C85" s="8">
        <v>24</v>
      </c>
      <c r="D85" s="10">
        <v>8</v>
      </c>
      <c r="E85" s="10">
        <v>5</v>
      </c>
      <c r="F85" t="s">
        <v>27</v>
      </c>
    </row>
    <row r="86" spans="1:6" x14ac:dyDescent="0.2">
      <c r="A86" t="s">
        <v>16</v>
      </c>
      <c r="B86" s="8">
        <v>2</v>
      </c>
      <c r="C86" s="8">
        <v>24</v>
      </c>
      <c r="D86" s="10">
        <v>10</v>
      </c>
      <c r="E86" s="10">
        <v>4</v>
      </c>
      <c r="F86" t="s">
        <v>27</v>
      </c>
    </row>
    <row r="87" spans="1:6" x14ac:dyDescent="0.2">
      <c r="A87" t="s">
        <v>16</v>
      </c>
      <c r="B87" s="8">
        <v>2</v>
      </c>
      <c r="C87" s="8">
        <v>24</v>
      </c>
      <c r="D87" s="10">
        <v>5</v>
      </c>
      <c r="E87" s="10">
        <v>6</v>
      </c>
      <c r="F87" t="s">
        <v>27</v>
      </c>
    </row>
    <row r="88" spans="1:6" x14ac:dyDescent="0.2">
      <c r="A88" t="s">
        <v>16</v>
      </c>
      <c r="B88" s="9">
        <v>3</v>
      </c>
      <c r="C88" s="9">
        <v>24</v>
      </c>
      <c r="D88" s="10">
        <v>7</v>
      </c>
      <c r="E88" s="10">
        <v>9</v>
      </c>
      <c r="F88" t="s">
        <v>27</v>
      </c>
    </row>
    <row r="89" spans="1:6" x14ac:dyDescent="0.2">
      <c r="A89" t="s">
        <v>16</v>
      </c>
      <c r="B89" s="9">
        <v>3</v>
      </c>
      <c r="C89" s="9">
        <v>24</v>
      </c>
      <c r="D89" s="10">
        <v>6</v>
      </c>
      <c r="E89" s="10">
        <v>10</v>
      </c>
      <c r="F89" t="s">
        <v>27</v>
      </c>
    </row>
    <row r="90" spans="1:6" x14ac:dyDescent="0.2">
      <c r="A90" t="s">
        <v>16</v>
      </c>
      <c r="B90" s="9">
        <v>3</v>
      </c>
      <c r="C90" s="9">
        <v>24</v>
      </c>
      <c r="D90" s="10">
        <v>7</v>
      </c>
      <c r="E90" s="10">
        <v>5</v>
      </c>
      <c r="F90" t="s">
        <v>27</v>
      </c>
    </row>
    <row r="91" spans="1:6" x14ac:dyDescent="0.2">
      <c r="A91" t="s">
        <v>16</v>
      </c>
      <c r="B91" s="9">
        <v>3</v>
      </c>
      <c r="C91" s="9">
        <v>24</v>
      </c>
      <c r="D91" s="10">
        <v>10</v>
      </c>
      <c r="E91" s="10">
        <v>2</v>
      </c>
      <c r="F91" t="s">
        <v>27</v>
      </c>
    </row>
    <row r="92" spans="1:6" x14ac:dyDescent="0.2">
      <c r="A92" t="s">
        <v>16</v>
      </c>
      <c r="B92" s="9">
        <v>1</v>
      </c>
      <c r="C92" s="9">
        <v>1</v>
      </c>
      <c r="D92" s="10">
        <v>9</v>
      </c>
      <c r="E92" s="10">
        <v>9</v>
      </c>
      <c r="F92" t="s">
        <v>28</v>
      </c>
    </row>
    <row r="93" spans="1:6" x14ac:dyDescent="0.2">
      <c r="A93" t="s">
        <v>16</v>
      </c>
      <c r="B93" s="9">
        <v>1</v>
      </c>
      <c r="C93" s="9">
        <v>1</v>
      </c>
      <c r="D93" s="10">
        <v>11</v>
      </c>
      <c r="E93" s="10">
        <v>3</v>
      </c>
      <c r="F93" t="s">
        <v>28</v>
      </c>
    </row>
    <row r="94" spans="1:6" x14ac:dyDescent="0.2">
      <c r="A94" t="s">
        <v>16</v>
      </c>
      <c r="B94" s="9">
        <v>1</v>
      </c>
      <c r="C94" s="9">
        <v>1</v>
      </c>
      <c r="D94" s="10">
        <v>11</v>
      </c>
      <c r="E94" s="10">
        <v>5</v>
      </c>
      <c r="F94" t="s">
        <v>28</v>
      </c>
    </row>
    <row r="95" spans="1:6" x14ac:dyDescent="0.2">
      <c r="A95" t="s">
        <v>16</v>
      </c>
      <c r="B95" s="9">
        <v>1</v>
      </c>
      <c r="C95" s="9">
        <v>1</v>
      </c>
      <c r="D95" s="10">
        <v>8</v>
      </c>
      <c r="E95" s="10">
        <v>12</v>
      </c>
      <c r="F95" t="s">
        <v>28</v>
      </c>
    </row>
    <row r="96" spans="1:6" x14ac:dyDescent="0.2">
      <c r="A96" t="s">
        <v>16</v>
      </c>
      <c r="B96" s="9">
        <v>2</v>
      </c>
      <c r="C96" s="9">
        <v>1</v>
      </c>
      <c r="D96" s="10">
        <v>6</v>
      </c>
      <c r="E96" s="10">
        <v>4</v>
      </c>
      <c r="F96" t="s">
        <v>28</v>
      </c>
    </row>
    <row r="97" spans="1:6" x14ac:dyDescent="0.2">
      <c r="A97" t="s">
        <v>16</v>
      </c>
      <c r="B97" s="9">
        <v>2</v>
      </c>
      <c r="C97" s="9">
        <v>1</v>
      </c>
      <c r="D97" s="10">
        <v>6</v>
      </c>
      <c r="E97" s="10">
        <v>7</v>
      </c>
      <c r="F97" t="s">
        <v>28</v>
      </c>
    </row>
    <row r="98" spans="1:6" x14ac:dyDescent="0.2">
      <c r="A98" t="s">
        <v>16</v>
      </c>
      <c r="B98" s="9">
        <v>2</v>
      </c>
      <c r="C98" s="9">
        <v>1</v>
      </c>
      <c r="D98" s="10">
        <v>6</v>
      </c>
      <c r="E98" s="10">
        <v>10</v>
      </c>
      <c r="F98" t="s">
        <v>28</v>
      </c>
    </row>
    <row r="99" spans="1:6" x14ac:dyDescent="0.2">
      <c r="A99" t="s">
        <v>16</v>
      </c>
      <c r="B99" s="9">
        <v>2</v>
      </c>
      <c r="C99" s="9">
        <v>1</v>
      </c>
      <c r="D99" s="10">
        <v>7</v>
      </c>
      <c r="E99" s="10">
        <v>5</v>
      </c>
      <c r="F99" t="s">
        <v>28</v>
      </c>
    </row>
    <row r="100" spans="1:6" x14ac:dyDescent="0.2">
      <c r="A100" t="s">
        <v>16</v>
      </c>
      <c r="B100" s="9">
        <v>3</v>
      </c>
      <c r="C100" s="9">
        <v>1</v>
      </c>
      <c r="D100" s="10">
        <v>7</v>
      </c>
      <c r="E100" s="10">
        <v>9</v>
      </c>
      <c r="F100" t="s">
        <v>28</v>
      </c>
    </row>
    <row r="101" spans="1:6" x14ac:dyDescent="0.2">
      <c r="A101" t="s">
        <v>16</v>
      </c>
      <c r="B101" s="9">
        <v>3</v>
      </c>
      <c r="C101" s="9">
        <v>1</v>
      </c>
      <c r="D101" s="10">
        <v>8</v>
      </c>
      <c r="E101" s="10">
        <v>3</v>
      </c>
      <c r="F101" t="s">
        <v>28</v>
      </c>
    </row>
    <row r="102" spans="1:6" x14ac:dyDescent="0.2">
      <c r="A102" t="s">
        <v>16</v>
      </c>
      <c r="B102" s="9">
        <v>3</v>
      </c>
      <c r="C102" s="9">
        <v>1</v>
      </c>
      <c r="D102" s="10">
        <v>9</v>
      </c>
      <c r="E102" s="10">
        <v>9</v>
      </c>
      <c r="F102" t="s">
        <v>28</v>
      </c>
    </row>
    <row r="103" spans="1:6" x14ac:dyDescent="0.2">
      <c r="A103" t="s">
        <v>16</v>
      </c>
      <c r="B103" s="9">
        <v>3</v>
      </c>
      <c r="C103" s="9">
        <v>1</v>
      </c>
      <c r="D103" s="10">
        <v>4</v>
      </c>
      <c r="E103" s="10">
        <v>7</v>
      </c>
      <c r="F103" t="s">
        <v>28</v>
      </c>
    </row>
    <row r="104" spans="1:6" x14ac:dyDescent="0.2">
      <c r="A104" t="s">
        <v>16</v>
      </c>
      <c r="B104" s="9">
        <v>1</v>
      </c>
      <c r="C104" s="9">
        <v>24</v>
      </c>
      <c r="D104" s="10">
        <v>9</v>
      </c>
      <c r="E104" s="10">
        <v>8</v>
      </c>
      <c r="F104" t="s">
        <v>28</v>
      </c>
    </row>
    <row r="105" spans="1:6" x14ac:dyDescent="0.2">
      <c r="A105" t="s">
        <v>16</v>
      </c>
      <c r="B105" s="9">
        <v>1</v>
      </c>
      <c r="C105" s="9">
        <v>24</v>
      </c>
      <c r="D105" s="10">
        <v>6</v>
      </c>
      <c r="E105" s="10">
        <v>4</v>
      </c>
      <c r="F105" t="s">
        <v>28</v>
      </c>
    </row>
    <row r="106" spans="1:6" x14ac:dyDescent="0.2">
      <c r="A106" t="s">
        <v>16</v>
      </c>
      <c r="B106" s="9">
        <v>1</v>
      </c>
      <c r="C106" s="9">
        <v>24</v>
      </c>
      <c r="D106" s="10">
        <v>14</v>
      </c>
      <c r="E106" s="10">
        <v>8</v>
      </c>
      <c r="F106" t="s">
        <v>28</v>
      </c>
    </row>
    <row r="107" spans="1:6" x14ac:dyDescent="0.2">
      <c r="A107" t="s">
        <v>16</v>
      </c>
      <c r="B107" s="9">
        <v>1</v>
      </c>
      <c r="C107" s="9">
        <v>24</v>
      </c>
      <c r="D107" s="10">
        <v>4</v>
      </c>
      <c r="E107" s="10">
        <v>15</v>
      </c>
      <c r="F107" t="s">
        <v>28</v>
      </c>
    </row>
    <row r="108" spans="1:6" x14ac:dyDescent="0.2">
      <c r="A108" t="s">
        <v>16</v>
      </c>
      <c r="B108" s="9">
        <v>2</v>
      </c>
      <c r="C108" s="9">
        <v>24</v>
      </c>
      <c r="D108" s="10">
        <v>5</v>
      </c>
      <c r="E108" s="10">
        <v>6</v>
      </c>
      <c r="F108" t="s">
        <v>28</v>
      </c>
    </row>
    <row r="109" spans="1:6" x14ac:dyDescent="0.2">
      <c r="A109" t="s">
        <v>16</v>
      </c>
      <c r="B109" s="9">
        <v>2</v>
      </c>
      <c r="C109" s="9">
        <v>24</v>
      </c>
      <c r="D109" s="10">
        <v>8</v>
      </c>
      <c r="E109" s="10">
        <v>6</v>
      </c>
      <c r="F109" t="s">
        <v>28</v>
      </c>
    </row>
    <row r="110" spans="1:6" x14ac:dyDescent="0.2">
      <c r="A110" t="s">
        <v>16</v>
      </c>
      <c r="B110" s="9">
        <v>2</v>
      </c>
      <c r="C110" s="9">
        <v>24</v>
      </c>
      <c r="D110" s="10">
        <v>5</v>
      </c>
      <c r="E110" s="10">
        <v>9</v>
      </c>
      <c r="F110" t="s">
        <v>28</v>
      </c>
    </row>
    <row r="111" spans="1:6" x14ac:dyDescent="0.2">
      <c r="A111" t="s">
        <v>16</v>
      </c>
      <c r="B111" s="9">
        <v>2</v>
      </c>
      <c r="C111" s="9">
        <v>24</v>
      </c>
      <c r="D111" s="10">
        <v>7</v>
      </c>
      <c r="E111" s="10">
        <v>6</v>
      </c>
      <c r="F111" t="s">
        <v>28</v>
      </c>
    </row>
    <row r="112" spans="1:6" x14ac:dyDescent="0.2">
      <c r="A112" t="s">
        <v>16</v>
      </c>
      <c r="B112" s="9">
        <v>3</v>
      </c>
      <c r="C112" s="9">
        <v>24</v>
      </c>
      <c r="D112" s="10">
        <v>5</v>
      </c>
      <c r="E112" s="10">
        <v>10</v>
      </c>
      <c r="F112" t="s">
        <v>28</v>
      </c>
    </row>
    <row r="113" spans="1:6" x14ac:dyDescent="0.2">
      <c r="A113" t="s">
        <v>16</v>
      </c>
      <c r="B113" s="9">
        <v>3</v>
      </c>
      <c r="C113" s="9">
        <v>24</v>
      </c>
      <c r="D113" s="10">
        <v>9</v>
      </c>
      <c r="E113" s="10">
        <v>6</v>
      </c>
      <c r="F113" t="s">
        <v>28</v>
      </c>
    </row>
    <row r="114" spans="1:6" x14ac:dyDescent="0.2">
      <c r="A114" t="s">
        <v>16</v>
      </c>
      <c r="B114" s="9">
        <v>3</v>
      </c>
      <c r="C114" s="9">
        <v>24</v>
      </c>
      <c r="D114" s="10">
        <v>6</v>
      </c>
      <c r="E114" s="10">
        <v>9</v>
      </c>
      <c r="F114" t="s">
        <v>28</v>
      </c>
    </row>
    <row r="115" spans="1:6" x14ac:dyDescent="0.2">
      <c r="A115" t="s">
        <v>16</v>
      </c>
      <c r="B115" s="9">
        <v>3</v>
      </c>
      <c r="C115" s="9">
        <v>24</v>
      </c>
      <c r="D115" s="10">
        <v>6</v>
      </c>
      <c r="E115" s="10">
        <v>4</v>
      </c>
      <c r="F115" t="s">
        <v>28</v>
      </c>
    </row>
    <row r="116" spans="1:6" x14ac:dyDescent="0.2">
      <c r="A116" t="s">
        <v>8</v>
      </c>
      <c r="B116" s="9">
        <v>1</v>
      </c>
      <c r="C116" s="9">
        <v>1</v>
      </c>
      <c r="D116" s="10">
        <v>1</v>
      </c>
      <c r="E116" s="10">
        <v>2</v>
      </c>
      <c r="F116" t="s">
        <v>29</v>
      </c>
    </row>
    <row r="117" spans="1:6" x14ac:dyDescent="0.2">
      <c r="A117" t="s">
        <v>8</v>
      </c>
      <c r="B117" s="9">
        <v>1</v>
      </c>
      <c r="C117" s="9">
        <v>1</v>
      </c>
      <c r="D117" s="10">
        <v>16</v>
      </c>
      <c r="E117" s="10">
        <v>0</v>
      </c>
      <c r="F117" t="s">
        <v>29</v>
      </c>
    </row>
    <row r="118" spans="1:6" x14ac:dyDescent="0.2">
      <c r="A118" t="s">
        <v>8</v>
      </c>
      <c r="B118" s="9">
        <v>1</v>
      </c>
      <c r="C118" s="9">
        <v>1</v>
      </c>
      <c r="D118" s="10">
        <v>0</v>
      </c>
      <c r="E118" s="10">
        <v>5</v>
      </c>
      <c r="F118" t="s">
        <v>29</v>
      </c>
    </row>
    <row r="119" spans="1:6" x14ac:dyDescent="0.2">
      <c r="A119" t="s">
        <v>8</v>
      </c>
      <c r="B119" s="9">
        <v>1</v>
      </c>
      <c r="C119" s="9">
        <v>1</v>
      </c>
      <c r="D119" s="10">
        <v>9</v>
      </c>
      <c r="E119" s="10">
        <v>0</v>
      </c>
      <c r="F119" t="s">
        <v>29</v>
      </c>
    </row>
    <row r="120" spans="1:6" x14ac:dyDescent="0.2">
      <c r="A120" t="s">
        <v>8</v>
      </c>
      <c r="B120" s="9">
        <v>1</v>
      </c>
      <c r="C120" s="9">
        <v>1</v>
      </c>
      <c r="D120" s="10">
        <v>2</v>
      </c>
      <c r="E120" s="10">
        <v>3</v>
      </c>
      <c r="F120" t="s">
        <v>29</v>
      </c>
    </row>
    <row r="121" spans="1:6" x14ac:dyDescent="0.2">
      <c r="A121" t="s">
        <v>8</v>
      </c>
      <c r="B121" s="9">
        <v>2</v>
      </c>
      <c r="C121" s="9">
        <v>1</v>
      </c>
      <c r="D121" s="6">
        <v>13</v>
      </c>
      <c r="E121" s="6">
        <v>0</v>
      </c>
      <c r="F121" t="s">
        <v>29</v>
      </c>
    </row>
    <row r="122" spans="1:6" x14ac:dyDescent="0.2">
      <c r="A122" t="s">
        <v>8</v>
      </c>
      <c r="B122" s="9">
        <v>2</v>
      </c>
      <c r="C122" s="9">
        <v>1</v>
      </c>
      <c r="D122" s="6">
        <v>3</v>
      </c>
      <c r="E122" s="6">
        <v>4</v>
      </c>
      <c r="F122" t="s">
        <v>29</v>
      </c>
    </row>
    <row r="123" spans="1:6" x14ac:dyDescent="0.2">
      <c r="A123" t="s">
        <v>8</v>
      </c>
      <c r="B123" s="9">
        <v>2</v>
      </c>
      <c r="C123" s="9">
        <v>1</v>
      </c>
      <c r="D123" s="6">
        <v>10</v>
      </c>
      <c r="E123" s="6">
        <v>0</v>
      </c>
      <c r="F123" t="s">
        <v>29</v>
      </c>
    </row>
    <row r="124" spans="1:6" x14ac:dyDescent="0.2">
      <c r="A124" t="s">
        <v>8</v>
      </c>
      <c r="B124" s="9">
        <v>2</v>
      </c>
      <c r="C124" s="9">
        <v>1</v>
      </c>
      <c r="D124" s="6">
        <v>2</v>
      </c>
      <c r="E124" s="6">
        <v>0</v>
      </c>
      <c r="F124" t="s">
        <v>29</v>
      </c>
    </row>
    <row r="125" spans="1:6" x14ac:dyDescent="0.2">
      <c r="A125" t="s">
        <v>8</v>
      </c>
      <c r="B125" s="9">
        <v>3</v>
      </c>
      <c r="C125" s="9">
        <v>1</v>
      </c>
      <c r="D125" s="10">
        <v>5</v>
      </c>
      <c r="E125" s="10">
        <v>4</v>
      </c>
      <c r="F125" t="s">
        <v>29</v>
      </c>
    </row>
    <row r="126" spans="1:6" x14ac:dyDescent="0.2">
      <c r="A126" t="s">
        <v>8</v>
      </c>
      <c r="B126" s="9">
        <v>3</v>
      </c>
      <c r="C126" s="9">
        <v>1</v>
      </c>
      <c r="D126" s="10">
        <v>10</v>
      </c>
      <c r="E126" s="10">
        <v>3</v>
      </c>
      <c r="F126" t="s">
        <v>29</v>
      </c>
    </row>
    <row r="127" spans="1:6" x14ac:dyDescent="0.2">
      <c r="A127" t="s">
        <v>8</v>
      </c>
      <c r="B127" s="9">
        <v>3</v>
      </c>
      <c r="C127" s="9">
        <v>1</v>
      </c>
      <c r="D127" s="10">
        <v>11</v>
      </c>
      <c r="E127" s="10">
        <v>1</v>
      </c>
      <c r="F127" t="s">
        <v>29</v>
      </c>
    </row>
    <row r="128" spans="1:6" x14ac:dyDescent="0.2">
      <c r="A128" t="s">
        <v>8</v>
      </c>
      <c r="B128" s="9">
        <v>3</v>
      </c>
      <c r="C128" s="9">
        <v>1</v>
      </c>
      <c r="D128" s="10">
        <v>14</v>
      </c>
      <c r="E128" s="10">
        <v>0</v>
      </c>
      <c r="F128" t="s">
        <v>29</v>
      </c>
    </row>
    <row r="129" spans="1:6" x14ac:dyDescent="0.2">
      <c r="A129" t="s">
        <v>8</v>
      </c>
      <c r="B129" s="9">
        <v>1</v>
      </c>
      <c r="C129" s="9">
        <v>1</v>
      </c>
      <c r="D129" s="10">
        <v>0</v>
      </c>
      <c r="E129" s="10">
        <v>10</v>
      </c>
      <c r="F129" t="s">
        <v>30</v>
      </c>
    </row>
    <row r="130" spans="1:6" x14ac:dyDescent="0.2">
      <c r="A130" t="s">
        <v>8</v>
      </c>
      <c r="B130" s="9">
        <v>1</v>
      </c>
      <c r="C130" s="9">
        <v>1</v>
      </c>
      <c r="D130" s="10">
        <v>4</v>
      </c>
      <c r="E130" s="10">
        <v>10</v>
      </c>
      <c r="F130" t="s">
        <v>30</v>
      </c>
    </row>
    <row r="131" spans="1:6" x14ac:dyDescent="0.2">
      <c r="A131" t="s">
        <v>8</v>
      </c>
      <c r="B131" s="9">
        <v>1</v>
      </c>
      <c r="C131" s="9">
        <v>1</v>
      </c>
      <c r="D131" s="10">
        <v>10</v>
      </c>
      <c r="E131" s="10">
        <v>1</v>
      </c>
      <c r="F131" t="s">
        <v>30</v>
      </c>
    </row>
    <row r="132" spans="1:6" x14ac:dyDescent="0.2">
      <c r="A132" t="s">
        <v>8</v>
      </c>
      <c r="B132" s="9">
        <v>1</v>
      </c>
      <c r="C132" s="9">
        <v>1</v>
      </c>
      <c r="D132" s="10">
        <v>2</v>
      </c>
      <c r="E132" s="10">
        <v>9</v>
      </c>
      <c r="F132" t="s">
        <v>30</v>
      </c>
    </row>
    <row r="133" spans="1:6" x14ac:dyDescent="0.2">
      <c r="A133" t="s">
        <v>8</v>
      </c>
      <c r="B133" s="9">
        <v>1</v>
      </c>
      <c r="C133" s="9">
        <v>1</v>
      </c>
      <c r="D133" s="10">
        <v>0</v>
      </c>
      <c r="E133" s="10">
        <v>13</v>
      </c>
      <c r="F133" t="s">
        <v>30</v>
      </c>
    </row>
    <row r="134" spans="1:6" x14ac:dyDescent="0.2">
      <c r="A134" t="s">
        <v>8</v>
      </c>
      <c r="B134" s="9">
        <v>2</v>
      </c>
      <c r="C134" s="9">
        <v>1</v>
      </c>
      <c r="D134" s="10">
        <v>3</v>
      </c>
      <c r="E134" s="10">
        <v>12</v>
      </c>
      <c r="F134" t="s">
        <v>30</v>
      </c>
    </row>
    <row r="135" spans="1:6" x14ac:dyDescent="0.2">
      <c r="A135" t="s">
        <v>8</v>
      </c>
      <c r="B135" s="9">
        <v>2</v>
      </c>
      <c r="C135" s="9">
        <v>1</v>
      </c>
      <c r="D135" s="10">
        <v>0</v>
      </c>
      <c r="E135" s="10">
        <v>9</v>
      </c>
      <c r="F135" t="s">
        <v>30</v>
      </c>
    </row>
    <row r="136" spans="1:6" x14ac:dyDescent="0.2">
      <c r="A136" t="s">
        <v>8</v>
      </c>
      <c r="B136" s="9">
        <v>2</v>
      </c>
      <c r="C136" s="9">
        <v>1</v>
      </c>
      <c r="D136" s="10">
        <v>0</v>
      </c>
      <c r="E136" s="10">
        <v>14</v>
      </c>
      <c r="F136" t="s">
        <v>30</v>
      </c>
    </row>
    <row r="137" spans="1:6" x14ac:dyDescent="0.2">
      <c r="A137" t="s">
        <v>8</v>
      </c>
      <c r="B137" s="9">
        <v>2</v>
      </c>
      <c r="C137" s="9">
        <v>1</v>
      </c>
      <c r="D137" s="10">
        <v>3</v>
      </c>
      <c r="E137" s="10">
        <v>11</v>
      </c>
      <c r="F137" t="s">
        <v>30</v>
      </c>
    </row>
    <row r="138" spans="1:6" x14ac:dyDescent="0.2">
      <c r="A138" t="s">
        <v>8</v>
      </c>
      <c r="B138" s="9">
        <v>3</v>
      </c>
      <c r="C138" s="9">
        <v>1</v>
      </c>
      <c r="D138" s="10">
        <v>3</v>
      </c>
      <c r="E138" s="10">
        <v>9</v>
      </c>
      <c r="F138" t="s">
        <v>30</v>
      </c>
    </row>
    <row r="139" spans="1:6" x14ac:dyDescent="0.2">
      <c r="A139" t="s">
        <v>8</v>
      </c>
      <c r="B139" s="9">
        <v>3</v>
      </c>
      <c r="C139" s="9">
        <v>1</v>
      </c>
      <c r="D139" s="10">
        <v>4</v>
      </c>
      <c r="E139" s="10">
        <v>6</v>
      </c>
      <c r="F139" t="s">
        <v>30</v>
      </c>
    </row>
    <row r="140" spans="1:6" x14ac:dyDescent="0.2">
      <c r="A140" t="s">
        <v>8</v>
      </c>
      <c r="B140" s="9">
        <v>3</v>
      </c>
      <c r="C140" s="9">
        <v>1</v>
      </c>
      <c r="D140" s="10">
        <v>2</v>
      </c>
      <c r="E140" s="10">
        <v>9</v>
      </c>
      <c r="F140" t="s">
        <v>30</v>
      </c>
    </row>
    <row r="141" spans="1:6" x14ac:dyDescent="0.2">
      <c r="A141" t="s">
        <v>8</v>
      </c>
      <c r="B141" s="9">
        <v>3</v>
      </c>
      <c r="C141" s="9">
        <v>1</v>
      </c>
      <c r="D141" s="10">
        <v>0</v>
      </c>
      <c r="E141" s="10">
        <v>12</v>
      </c>
      <c r="F141" t="s">
        <v>30</v>
      </c>
    </row>
    <row r="142" spans="1:6" x14ac:dyDescent="0.2">
      <c r="A142" t="s">
        <v>8</v>
      </c>
      <c r="B142" s="9">
        <v>1</v>
      </c>
      <c r="C142" s="9">
        <v>24</v>
      </c>
      <c r="D142" s="10">
        <v>11</v>
      </c>
      <c r="E142" s="10">
        <v>2</v>
      </c>
      <c r="F142" t="s">
        <v>29</v>
      </c>
    </row>
    <row r="143" spans="1:6" x14ac:dyDescent="0.2">
      <c r="A143" t="s">
        <v>8</v>
      </c>
      <c r="B143" s="9">
        <v>1</v>
      </c>
      <c r="C143" s="9">
        <v>24</v>
      </c>
      <c r="D143" s="10">
        <v>14</v>
      </c>
      <c r="E143" s="10">
        <v>2</v>
      </c>
      <c r="F143" t="s">
        <v>29</v>
      </c>
    </row>
    <row r="144" spans="1:6" x14ac:dyDescent="0.2">
      <c r="A144" t="s">
        <v>8</v>
      </c>
      <c r="B144" s="9">
        <v>1</v>
      </c>
      <c r="C144" s="9">
        <v>24</v>
      </c>
      <c r="D144" s="10">
        <v>2</v>
      </c>
      <c r="E144" s="10">
        <v>4</v>
      </c>
      <c r="F144" t="s">
        <v>29</v>
      </c>
    </row>
    <row r="145" spans="1:6" x14ac:dyDescent="0.2">
      <c r="A145" t="s">
        <v>8</v>
      </c>
      <c r="B145" s="9">
        <v>1</v>
      </c>
      <c r="C145" s="9">
        <v>24</v>
      </c>
      <c r="D145" s="10">
        <v>15</v>
      </c>
      <c r="E145" s="10">
        <v>1</v>
      </c>
      <c r="F145" t="s">
        <v>29</v>
      </c>
    </row>
    <row r="146" spans="1:6" x14ac:dyDescent="0.2">
      <c r="A146" t="s">
        <v>8</v>
      </c>
      <c r="B146" s="9">
        <v>1</v>
      </c>
      <c r="C146" s="9">
        <v>24</v>
      </c>
      <c r="D146" s="10">
        <v>10</v>
      </c>
      <c r="E146" s="10">
        <v>1</v>
      </c>
      <c r="F146" t="s">
        <v>29</v>
      </c>
    </row>
    <row r="147" spans="1:6" x14ac:dyDescent="0.2">
      <c r="A147" t="s">
        <v>8</v>
      </c>
      <c r="B147" s="9">
        <v>2</v>
      </c>
      <c r="C147" s="9">
        <v>24</v>
      </c>
      <c r="D147" s="10">
        <v>8</v>
      </c>
      <c r="E147" s="10">
        <v>0</v>
      </c>
      <c r="F147" t="s">
        <v>29</v>
      </c>
    </row>
    <row r="148" spans="1:6" x14ac:dyDescent="0.2">
      <c r="A148" t="s">
        <v>8</v>
      </c>
      <c r="B148" s="9">
        <v>2</v>
      </c>
      <c r="C148" s="9">
        <v>24</v>
      </c>
      <c r="D148" s="10">
        <v>8</v>
      </c>
      <c r="E148" s="10">
        <v>2</v>
      </c>
      <c r="F148" t="s">
        <v>29</v>
      </c>
    </row>
    <row r="149" spans="1:6" x14ac:dyDescent="0.2">
      <c r="A149" t="s">
        <v>8</v>
      </c>
      <c r="B149" s="9">
        <v>2</v>
      </c>
      <c r="C149" s="9">
        <v>24</v>
      </c>
      <c r="D149" s="10">
        <v>14</v>
      </c>
      <c r="E149" s="10">
        <v>1</v>
      </c>
      <c r="F149" t="s">
        <v>29</v>
      </c>
    </row>
    <row r="150" spans="1:6" x14ac:dyDescent="0.2">
      <c r="A150" t="s">
        <v>8</v>
      </c>
      <c r="B150" s="9">
        <v>2</v>
      </c>
      <c r="C150" s="9">
        <v>24</v>
      </c>
      <c r="D150" s="11">
        <v>10</v>
      </c>
      <c r="E150" s="11">
        <v>0</v>
      </c>
      <c r="F150" t="s">
        <v>29</v>
      </c>
    </row>
    <row r="151" spans="1:6" x14ac:dyDescent="0.2">
      <c r="A151" t="s">
        <v>8</v>
      </c>
      <c r="B151" s="9">
        <v>3</v>
      </c>
      <c r="C151" s="9">
        <v>24</v>
      </c>
      <c r="D151" s="10">
        <v>9</v>
      </c>
      <c r="E151" s="10">
        <v>2</v>
      </c>
      <c r="F151" t="s">
        <v>29</v>
      </c>
    </row>
    <row r="152" spans="1:6" x14ac:dyDescent="0.2">
      <c r="A152" t="s">
        <v>8</v>
      </c>
      <c r="B152" s="9">
        <v>3</v>
      </c>
      <c r="C152" s="9">
        <v>24</v>
      </c>
      <c r="D152" s="10">
        <v>8</v>
      </c>
      <c r="E152" s="10">
        <v>3</v>
      </c>
      <c r="F152" t="s">
        <v>29</v>
      </c>
    </row>
    <row r="153" spans="1:6" x14ac:dyDescent="0.2">
      <c r="A153" t="s">
        <v>8</v>
      </c>
      <c r="B153" s="9">
        <v>3</v>
      </c>
      <c r="C153" s="9">
        <v>24</v>
      </c>
      <c r="D153" s="10">
        <v>7</v>
      </c>
      <c r="E153" s="10">
        <v>1</v>
      </c>
      <c r="F153" t="s">
        <v>29</v>
      </c>
    </row>
    <row r="154" spans="1:6" x14ac:dyDescent="0.2">
      <c r="A154" t="s">
        <v>8</v>
      </c>
      <c r="B154" s="9">
        <v>3</v>
      </c>
      <c r="C154" s="9">
        <v>24</v>
      </c>
      <c r="D154" s="10">
        <v>12</v>
      </c>
      <c r="E154" s="10">
        <v>1</v>
      </c>
      <c r="F154" t="s">
        <v>29</v>
      </c>
    </row>
    <row r="155" spans="1:6" x14ac:dyDescent="0.2">
      <c r="A155" t="s">
        <v>8</v>
      </c>
      <c r="B155" s="9">
        <v>1</v>
      </c>
      <c r="C155" s="9">
        <v>24</v>
      </c>
      <c r="D155" s="10">
        <v>3</v>
      </c>
      <c r="E155" s="10">
        <v>7</v>
      </c>
      <c r="F155" t="s">
        <v>30</v>
      </c>
    </row>
    <row r="156" spans="1:6" x14ac:dyDescent="0.2">
      <c r="A156" t="s">
        <v>8</v>
      </c>
      <c r="B156" s="9">
        <v>1</v>
      </c>
      <c r="C156" s="9">
        <v>24</v>
      </c>
      <c r="D156" s="10">
        <v>3</v>
      </c>
      <c r="E156" s="10">
        <v>12</v>
      </c>
      <c r="F156" t="s">
        <v>30</v>
      </c>
    </row>
    <row r="157" spans="1:6" x14ac:dyDescent="0.2">
      <c r="A157" t="s">
        <v>8</v>
      </c>
      <c r="B157" s="9">
        <v>1</v>
      </c>
      <c r="C157" s="9">
        <v>24</v>
      </c>
      <c r="D157" s="10">
        <v>10</v>
      </c>
      <c r="E157" s="10">
        <v>3</v>
      </c>
      <c r="F157" t="s">
        <v>30</v>
      </c>
    </row>
    <row r="158" spans="1:6" x14ac:dyDescent="0.2">
      <c r="A158" t="s">
        <v>8</v>
      </c>
      <c r="B158" s="9">
        <v>1</v>
      </c>
      <c r="C158" s="9">
        <v>24</v>
      </c>
      <c r="D158" s="10">
        <v>1</v>
      </c>
      <c r="E158" s="10">
        <v>4</v>
      </c>
      <c r="F158" t="s">
        <v>30</v>
      </c>
    </row>
    <row r="159" spans="1:6" x14ac:dyDescent="0.2">
      <c r="A159" t="s">
        <v>8</v>
      </c>
      <c r="B159" s="9">
        <v>1</v>
      </c>
      <c r="C159" s="9">
        <v>24</v>
      </c>
      <c r="D159" s="10">
        <v>2</v>
      </c>
      <c r="E159" s="10">
        <v>12</v>
      </c>
      <c r="F159" t="s">
        <v>30</v>
      </c>
    </row>
    <row r="160" spans="1:6" x14ac:dyDescent="0.2">
      <c r="A160" t="s">
        <v>8</v>
      </c>
      <c r="B160" s="9">
        <v>2</v>
      </c>
      <c r="C160" s="9">
        <v>24</v>
      </c>
      <c r="D160" s="10">
        <v>4</v>
      </c>
      <c r="E160" s="10">
        <v>13</v>
      </c>
      <c r="F160" t="s">
        <v>30</v>
      </c>
    </row>
    <row r="161" spans="1:6" x14ac:dyDescent="0.2">
      <c r="A161" t="s">
        <v>8</v>
      </c>
      <c r="B161" s="9">
        <v>2</v>
      </c>
      <c r="C161" s="9">
        <v>24</v>
      </c>
      <c r="D161" s="10">
        <v>0</v>
      </c>
      <c r="E161" s="10">
        <v>8</v>
      </c>
      <c r="F161" t="s">
        <v>30</v>
      </c>
    </row>
    <row r="162" spans="1:6" x14ac:dyDescent="0.2">
      <c r="A162" t="s">
        <v>8</v>
      </c>
      <c r="B162" s="9">
        <v>2</v>
      </c>
      <c r="C162" s="9">
        <v>24</v>
      </c>
      <c r="D162" s="10">
        <v>3</v>
      </c>
      <c r="E162" s="10">
        <v>12</v>
      </c>
      <c r="F162" t="s">
        <v>30</v>
      </c>
    </row>
    <row r="163" spans="1:6" x14ac:dyDescent="0.2">
      <c r="A163" t="s">
        <v>8</v>
      </c>
      <c r="B163" s="9">
        <v>2</v>
      </c>
      <c r="C163" s="9">
        <v>24</v>
      </c>
      <c r="D163" s="10">
        <v>2</v>
      </c>
      <c r="E163" s="10">
        <v>11</v>
      </c>
      <c r="F163" t="s">
        <v>30</v>
      </c>
    </row>
    <row r="164" spans="1:6" x14ac:dyDescent="0.2">
      <c r="A164" t="s">
        <v>8</v>
      </c>
      <c r="B164" s="9">
        <v>3</v>
      </c>
      <c r="C164" s="9">
        <v>24</v>
      </c>
      <c r="D164" s="10">
        <v>4</v>
      </c>
      <c r="E164" s="10">
        <v>6</v>
      </c>
      <c r="F164" t="s">
        <v>30</v>
      </c>
    </row>
    <row r="165" spans="1:6" x14ac:dyDescent="0.2">
      <c r="A165" t="s">
        <v>8</v>
      </c>
      <c r="B165" s="9">
        <v>3</v>
      </c>
      <c r="C165" s="9">
        <v>24</v>
      </c>
      <c r="D165" s="10">
        <v>4</v>
      </c>
      <c r="E165" s="10">
        <v>5</v>
      </c>
      <c r="F165" t="s">
        <v>30</v>
      </c>
    </row>
    <row r="166" spans="1:6" x14ac:dyDescent="0.2">
      <c r="A166" t="s">
        <v>8</v>
      </c>
      <c r="B166" s="9">
        <v>3</v>
      </c>
      <c r="C166" s="9">
        <v>24</v>
      </c>
      <c r="D166" s="10">
        <v>3</v>
      </c>
      <c r="E166" s="10">
        <v>8</v>
      </c>
      <c r="F166" t="s">
        <v>30</v>
      </c>
    </row>
    <row r="167" spans="1:6" x14ac:dyDescent="0.2">
      <c r="A167" t="s">
        <v>8</v>
      </c>
      <c r="B167" s="9">
        <v>3</v>
      </c>
      <c r="C167" s="9">
        <v>24</v>
      </c>
      <c r="D167" s="10">
        <v>5</v>
      </c>
      <c r="E167" s="10">
        <v>13</v>
      </c>
      <c r="F167" t="s">
        <v>30</v>
      </c>
    </row>
    <row r="168" spans="1:6" x14ac:dyDescent="0.2">
      <c r="A168" t="s">
        <v>8</v>
      </c>
      <c r="B168" s="9">
        <v>1</v>
      </c>
      <c r="C168" s="9">
        <v>1</v>
      </c>
      <c r="D168" s="10">
        <v>4</v>
      </c>
      <c r="E168" s="10">
        <v>4</v>
      </c>
      <c r="F168" t="s">
        <v>31</v>
      </c>
    </row>
    <row r="169" spans="1:6" x14ac:dyDescent="0.2">
      <c r="A169" t="s">
        <v>8</v>
      </c>
      <c r="B169" s="9">
        <v>1</v>
      </c>
      <c r="C169" s="9">
        <v>1</v>
      </c>
      <c r="D169" s="10">
        <v>13</v>
      </c>
      <c r="E169" s="10">
        <v>0</v>
      </c>
      <c r="F169" t="s">
        <v>31</v>
      </c>
    </row>
    <row r="170" spans="1:6" x14ac:dyDescent="0.2">
      <c r="A170" t="s">
        <v>8</v>
      </c>
      <c r="B170" s="9">
        <v>1</v>
      </c>
      <c r="C170" s="9">
        <v>1</v>
      </c>
      <c r="D170" s="10">
        <v>4</v>
      </c>
      <c r="E170" s="10">
        <v>3</v>
      </c>
      <c r="F170" t="s">
        <v>31</v>
      </c>
    </row>
    <row r="171" spans="1:6" x14ac:dyDescent="0.2">
      <c r="A171" t="s">
        <v>8</v>
      </c>
      <c r="B171" s="9">
        <v>1</v>
      </c>
      <c r="C171" s="9">
        <v>1</v>
      </c>
      <c r="D171" s="10">
        <v>3</v>
      </c>
      <c r="E171" s="10">
        <v>6</v>
      </c>
      <c r="F171" t="s">
        <v>31</v>
      </c>
    </row>
    <row r="172" spans="1:6" x14ac:dyDescent="0.2">
      <c r="A172" t="s">
        <v>8</v>
      </c>
      <c r="B172" s="9">
        <v>2</v>
      </c>
      <c r="C172" s="9">
        <v>1</v>
      </c>
      <c r="D172" s="10">
        <v>6</v>
      </c>
      <c r="E172" s="10">
        <v>5</v>
      </c>
      <c r="F172" t="s">
        <v>31</v>
      </c>
    </row>
    <row r="173" spans="1:6" x14ac:dyDescent="0.2">
      <c r="A173" t="s">
        <v>8</v>
      </c>
      <c r="B173" s="9">
        <v>2</v>
      </c>
      <c r="C173" s="9">
        <v>1</v>
      </c>
      <c r="D173" s="10">
        <v>3</v>
      </c>
      <c r="E173" s="10">
        <v>0</v>
      </c>
      <c r="F173" t="s">
        <v>31</v>
      </c>
    </row>
    <row r="174" spans="1:6" x14ac:dyDescent="0.2">
      <c r="A174" t="s">
        <v>8</v>
      </c>
      <c r="B174" s="9">
        <v>2</v>
      </c>
      <c r="C174" s="9">
        <v>1</v>
      </c>
      <c r="D174" s="10">
        <v>2</v>
      </c>
      <c r="E174" s="10">
        <v>9</v>
      </c>
      <c r="F174" t="s">
        <v>31</v>
      </c>
    </row>
    <row r="175" spans="1:6" x14ac:dyDescent="0.2">
      <c r="A175" t="s">
        <v>8</v>
      </c>
      <c r="B175" s="9">
        <v>2</v>
      </c>
      <c r="C175" s="9">
        <v>1</v>
      </c>
      <c r="D175" s="10">
        <v>5</v>
      </c>
      <c r="E175" s="10">
        <v>4</v>
      </c>
      <c r="F175" t="s">
        <v>31</v>
      </c>
    </row>
    <row r="176" spans="1:6" x14ac:dyDescent="0.2">
      <c r="A176" t="s">
        <v>8</v>
      </c>
      <c r="B176" s="9">
        <v>3</v>
      </c>
      <c r="C176" s="9">
        <v>1</v>
      </c>
      <c r="D176" s="10">
        <v>0</v>
      </c>
      <c r="E176" s="10">
        <v>11</v>
      </c>
      <c r="F176" t="s">
        <v>31</v>
      </c>
    </row>
    <row r="177" spans="1:6" x14ac:dyDescent="0.2">
      <c r="A177" t="s">
        <v>8</v>
      </c>
      <c r="B177" s="9">
        <v>3</v>
      </c>
      <c r="C177" s="9">
        <v>1</v>
      </c>
      <c r="D177" s="10">
        <v>4</v>
      </c>
      <c r="E177" s="10">
        <v>2</v>
      </c>
      <c r="F177" t="s">
        <v>31</v>
      </c>
    </row>
    <row r="178" spans="1:6" x14ac:dyDescent="0.2">
      <c r="A178" t="s">
        <v>8</v>
      </c>
      <c r="B178" s="9">
        <v>3</v>
      </c>
      <c r="C178" s="9">
        <v>1</v>
      </c>
      <c r="D178" s="10">
        <v>5</v>
      </c>
      <c r="E178" s="10">
        <v>2</v>
      </c>
      <c r="F178" t="s">
        <v>31</v>
      </c>
    </row>
    <row r="179" spans="1:6" x14ac:dyDescent="0.2">
      <c r="A179" t="s">
        <v>8</v>
      </c>
      <c r="B179" s="9">
        <v>3</v>
      </c>
      <c r="C179" s="9">
        <v>1</v>
      </c>
      <c r="D179" s="10">
        <v>6</v>
      </c>
      <c r="E179" s="10">
        <v>6</v>
      </c>
      <c r="F179" t="s">
        <v>31</v>
      </c>
    </row>
    <row r="180" spans="1:6" x14ac:dyDescent="0.2">
      <c r="A180" t="s">
        <v>8</v>
      </c>
      <c r="B180" s="9">
        <v>3</v>
      </c>
      <c r="C180" s="9">
        <v>1</v>
      </c>
      <c r="D180" s="10">
        <v>7</v>
      </c>
      <c r="E180" s="10">
        <v>6</v>
      </c>
      <c r="F180" t="s">
        <v>31</v>
      </c>
    </row>
    <row r="181" spans="1:6" x14ac:dyDescent="0.2">
      <c r="A181" t="s">
        <v>8</v>
      </c>
      <c r="B181" s="9">
        <v>1</v>
      </c>
      <c r="C181" s="9">
        <v>24</v>
      </c>
      <c r="D181" s="10">
        <v>6</v>
      </c>
      <c r="E181" s="10">
        <v>7</v>
      </c>
      <c r="F181" t="s">
        <v>31</v>
      </c>
    </row>
    <row r="182" spans="1:6" x14ac:dyDescent="0.2">
      <c r="A182" t="s">
        <v>8</v>
      </c>
      <c r="B182" s="9">
        <v>1</v>
      </c>
      <c r="C182" s="9">
        <v>24</v>
      </c>
      <c r="D182" s="10">
        <v>9</v>
      </c>
      <c r="E182" s="10">
        <v>3</v>
      </c>
      <c r="F182" t="s">
        <v>31</v>
      </c>
    </row>
    <row r="183" spans="1:6" x14ac:dyDescent="0.2">
      <c r="A183" t="s">
        <v>8</v>
      </c>
      <c r="B183" s="9">
        <v>1</v>
      </c>
      <c r="C183" s="9">
        <v>24</v>
      </c>
      <c r="D183" s="10">
        <v>3</v>
      </c>
      <c r="E183" s="10">
        <v>10</v>
      </c>
      <c r="F183" t="s">
        <v>31</v>
      </c>
    </row>
    <row r="184" spans="1:6" x14ac:dyDescent="0.2">
      <c r="A184" t="s">
        <v>8</v>
      </c>
      <c r="B184" s="9">
        <v>1</v>
      </c>
      <c r="C184" s="9">
        <v>24</v>
      </c>
      <c r="D184" s="10">
        <v>5</v>
      </c>
      <c r="E184" s="10">
        <v>4</v>
      </c>
      <c r="F184" t="s">
        <v>31</v>
      </c>
    </row>
    <row r="185" spans="1:6" x14ac:dyDescent="0.2">
      <c r="A185" t="s">
        <v>8</v>
      </c>
      <c r="B185" s="9">
        <v>2</v>
      </c>
      <c r="C185" s="9">
        <v>24</v>
      </c>
      <c r="D185" s="10">
        <v>10</v>
      </c>
      <c r="E185" s="10">
        <v>8</v>
      </c>
      <c r="F185" t="s">
        <v>31</v>
      </c>
    </row>
    <row r="186" spans="1:6" x14ac:dyDescent="0.2">
      <c r="A186" t="s">
        <v>8</v>
      </c>
      <c r="B186" s="9">
        <v>2</v>
      </c>
      <c r="C186" s="9">
        <v>24</v>
      </c>
      <c r="D186" s="10">
        <v>5</v>
      </c>
      <c r="E186" s="10">
        <v>5</v>
      </c>
      <c r="F186" t="s">
        <v>31</v>
      </c>
    </row>
    <row r="187" spans="1:6" x14ac:dyDescent="0.2">
      <c r="A187" t="s">
        <v>8</v>
      </c>
      <c r="B187" s="9">
        <v>2</v>
      </c>
      <c r="C187" s="9">
        <v>24</v>
      </c>
      <c r="D187" s="10">
        <v>2</v>
      </c>
      <c r="E187" s="10">
        <v>12</v>
      </c>
      <c r="F187" t="s">
        <v>31</v>
      </c>
    </row>
    <row r="188" spans="1:6" x14ac:dyDescent="0.2">
      <c r="A188" t="s">
        <v>8</v>
      </c>
      <c r="B188" s="9">
        <v>2</v>
      </c>
      <c r="C188" s="9">
        <v>24</v>
      </c>
      <c r="D188" s="10">
        <v>4</v>
      </c>
      <c r="E188" s="10">
        <v>4</v>
      </c>
      <c r="F188" t="s">
        <v>31</v>
      </c>
    </row>
    <row r="189" spans="1:6" x14ac:dyDescent="0.2">
      <c r="A189" t="s">
        <v>8</v>
      </c>
      <c r="B189" s="9">
        <v>3</v>
      </c>
      <c r="C189" s="9">
        <v>24</v>
      </c>
      <c r="D189" s="10">
        <v>9</v>
      </c>
      <c r="E189" s="10">
        <v>2</v>
      </c>
      <c r="F189" t="s">
        <v>31</v>
      </c>
    </row>
    <row r="190" spans="1:6" x14ac:dyDescent="0.2">
      <c r="A190" t="s">
        <v>8</v>
      </c>
      <c r="B190" s="9">
        <v>3</v>
      </c>
      <c r="C190" s="9">
        <v>24</v>
      </c>
      <c r="D190" s="10">
        <v>3</v>
      </c>
      <c r="E190" s="10">
        <v>7</v>
      </c>
      <c r="F190" t="s">
        <v>31</v>
      </c>
    </row>
    <row r="191" spans="1:6" x14ac:dyDescent="0.2">
      <c r="A191" t="s">
        <v>8</v>
      </c>
      <c r="B191" s="9">
        <v>3</v>
      </c>
      <c r="C191" s="9">
        <v>24</v>
      </c>
      <c r="D191" s="10">
        <v>4</v>
      </c>
      <c r="E191" s="10">
        <v>7</v>
      </c>
      <c r="F191" t="s">
        <v>31</v>
      </c>
    </row>
    <row r="192" spans="1:6" x14ac:dyDescent="0.2">
      <c r="A192" t="s">
        <v>8</v>
      </c>
      <c r="B192" s="9">
        <v>3</v>
      </c>
      <c r="C192" s="9">
        <v>24</v>
      </c>
      <c r="D192" s="10">
        <v>6</v>
      </c>
      <c r="E192" s="10">
        <v>2</v>
      </c>
      <c r="F192" t="s">
        <v>31</v>
      </c>
    </row>
    <row r="193" spans="1:6" x14ac:dyDescent="0.2">
      <c r="A193" t="s">
        <v>8</v>
      </c>
      <c r="B193" s="9">
        <v>3</v>
      </c>
      <c r="C193" s="9">
        <v>24</v>
      </c>
      <c r="D193" s="10">
        <v>7</v>
      </c>
      <c r="E193" s="10">
        <v>6</v>
      </c>
      <c r="F193" t="s">
        <v>31</v>
      </c>
    </row>
    <row r="194" spans="1:6" x14ac:dyDescent="0.2">
      <c r="A194" t="s">
        <v>16</v>
      </c>
      <c r="B194" s="9">
        <v>1</v>
      </c>
      <c r="C194" s="9">
        <v>1</v>
      </c>
      <c r="D194" s="10">
        <v>5</v>
      </c>
      <c r="E194" s="10">
        <v>7</v>
      </c>
      <c r="F194" t="s">
        <v>29</v>
      </c>
    </row>
    <row r="195" spans="1:6" x14ac:dyDescent="0.2">
      <c r="A195" t="s">
        <v>16</v>
      </c>
      <c r="B195" s="9">
        <v>1</v>
      </c>
      <c r="C195" s="9">
        <v>1</v>
      </c>
      <c r="D195" s="10">
        <v>8</v>
      </c>
      <c r="E195" s="10">
        <v>9</v>
      </c>
      <c r="F195" t="s">
        <v>29</v>
      </c>
    </row>
    <row r="196" spans="1:6" x14ac:dyDescent="0.2">
      <c r="A196" t="s">
        <v>16</v>
      </c>
      <c r="B196" s="9">
        <v>1</v>
      </c>
      <c r="C196" s="9">
        <v>1</v>
      </c>
      <c r="D196" s="10">
        <v>10</v>
      </c>
      <c r="E196" s="10">
        <v>0</v>
      </c>
      <c r="F196" t="s">
        <v>29</v>
      </c>
    </row>
    <row r="197" spans="1:6" x14ac:dyDescent="0.2">
      <c r="A197" t="s">
        <v>16</v>
      </c>
      <c r="B197" s="9">
        <v>1</v>
      </c>
      <c r="C197" s="9">
        <v>1</v>
      </c>
      <c r="D197" s="10">
        <v>8</v>
      </c>
      <c r="E197" s="10">
        <v>7</v>
      </c>
      <c r="F197" t="s">
        <v>29</v>
      </c>
    </row>
    <row r="198" spans="1:6" x14ac:dyDescent="0.2">
      <c r="A198" t="s">
        <v>16</v>
      </c>
      <c r="B198" s="9">
        <v>2</v>
      </c>
      <c r="C198" s="9">
        <v>1</v>
      </c>
      <c r="D198" s="10">
        <v>10</v>
      </c>
      <c r="E198" s="10">
        <v>3</v>
      </c>
      <c r="F198" t="s">
        <v>29</v>
      </c>
    </row>
    <row r="199" spans="1:6" x14ac:dyDescent="0.2">
      <c r="A199" t="s">
        <v>16</v>
      </c>
      <c r="B199" s="9">
        <v>2</v>
      </c>
      <c r="C199" s="9">
        <v>1</v>
      </c>
      <c r="D199" s="10">
        <v>7</v>
      </c>
      <c r="E199" s="10">
        <v>2</v>
      </c>
      <c r="F199" t="s">
        <v>29</v>
      </c>
    </row>
    <row r="200" spans="1:6" x14ac:dyDescent="0.2">
      <c r="A200" t="s">
        <v>16</v>
      </c>
      <c r="B200" s="9">
        <v>2</v>
      </c>
      <c r="C200" s="9">
        <v>1</v>
      </c>
      <c r="D200" s="10">
        <v>5</v>
      </c>
      <c r="E200" s="10">
        <v>2</v>
      </c>
      <c r="F200" t="s">
        <v>29</v>
      </c>
    </row>
    <row r="201" spans="1:6" x14ac:dyDescent="0.2">
      <c r="A201" t="s">
        <v>16</v>
      </c>
      <c r="B201" s="9">
        <v>2</v>
      </c>
      <c r="C201" s="9">
        <v>1</v>
      </c>
      <c r="D201" s="11">
        <v>6</v>
      </c>
      <c r="E201" s="11">
        <v>3</v>
      </c>
      <c r="F201" t="s">
        <v>29</v>
      </c>
    </row>
    <row r="202" spans="1:6" x14ac:dyDescent="0.2">
      <c r="A202" t="s">
        <v>16</v>
      </c>
      <c r="B202" s="9">
        <v>3</v>
      </c>
      <c r="C202" s="9">
        <v>1</v>
      </c>
      <c r="D202" s="10">
        <v>12</v>
      </c>
      <c r="E202" s="10">
        <v>1</v>
      </c>
      <c r="F202" t="s">
        <v>29</v>
      </c>
    </row>
    <row r="203" spans="1:6" x14ac:dyDescent="0.2">
      <c r="A203" t="s">
        <v>16</v>
      </c>
      <c r="B203" s="9">
        <v>3</v>
      </c>
      <c r="C203" s="9">
        <v>1</v>
      </c>
      <c r="D203" s="10">
        <v>11</v>
      </c>
      <c r="E203" s="10">
        <v>2</v>
      </c>
      <c r="F203" t="s">
        <v>29</v>
      </c>
    </row>
    <row r="204" spans="1:6" x14ac:dyDescent="0.2">
      <c r="A204" t="s">
        <v>16</v>
      </c>
      <c r="B204" s="9">
        <v>3</v>
      </c>
      <c r="C204" s="9">
        <v>1</v>
      </c>
      <c r="D204" s="10">
        <v>9</v>
      </c>
      <c r="E204" s="10">
        <v>1</v>
      </c>
      <c r="F204" t="s">
        <v>29</v>
      </c>
    </row>
    <row r="205" spans="1:6" x14ac:dyDescent="0.2">
      <c r="A205" t="s">
        <v>16</v>
      </c>
      <c r="B205" s="9">
        <v>3</v>
      </c>
      <c r="C205" s="9">
        <v>1</v>
      </c>
      <c r="D205" s="10">
        <v>12</v>
      </c>
      <c r="E205" s="10">
        <v>8</v>
      </c>
      <c r="F205" t="s">
        <v>29</v>
      </c>
    </row>
    <row r="206" spans="1:6" x14ac:dyDescent="0.2">
      <c r="A206" t="s">
        <v>16</v>
      </c>
      <c r="B206" s="9">
        <v>1</v>
      </c>
      <c r="C206" s="9">
        <v>1</v>
      </c>
      <c r="D206" s="10">
        <v>3</v>
      </c>
      <c r="E206" s="10">
        <v>12</v>
      </c>
      <c r="F206" t="s">
        <v>30</v>
      </c>
    </row>
    <row r="207" spans="1:6" x14ac:dyDescent="0.2">
      <c r="A207" t="s">
        <v>16</v>
      </c>
      <c r="B207" s="9">
        <v>1</v>
      </c>
      <c r="C207" s="9">
        <v>1</v>
      </c>
      <c r="D207" s="10">
        <v>0</v>
      </c>
      <c r="E207" s="10">
        <v>9</v>
      </c>
      <c r="F207" t="s">
        <v>30</v>
      </c>
    </row>
    <row r="208" spans="1:6" x14ac:dyDescent="0.2">
      <c r="A208" t="s">
        <v>16</v>
      </c>
      <c r="B208" s="9">
        <v>1</v>
      </c>
      <c r="C208" s="9">
        <v>1</v>
      </c>
      <c r="D208" s="10">
        <v>0</v>
      </c>
      <c r="E208" s="10">
        <v>14</v>
      </c>
      <c r="F208" t="s">
        <v>30</v>
      </c>
    </row>
    <row r="209" spans="1:6" x14ac:dyDescent="0.2">
      <c r="A209" t="s">
        <v>16</v>
      </c>
      <c r="B209" s="9">
        <v>1</v>
      </c>
      <c r="C209" s="9">
        <v>1</v>
      </c>
      <c r="D209" s="10">
        <v>3</v>
      </c>
      <c r="E209" s="10">
        <v>11</v>
      </c>
      <c r="F209" t="s">
        <v>30</v>
      </c>
    </row>
    <row r="210" spans="1:6" x14ac:dyDescent="0.2">
      <c r="A210" t="s">
        <v>16</v>
      </c>
      <c r="B210" s="9">
        <v>1</v>
      </c>
      <c r="C210" s="9">
        <v>1</v>
      </c>
      <c r="D210" s="10">
        <v>0</v>
      </c>
      <c r="E210" s="10">
        <v>12</v>
      </c>
      <c r="F210" t="s">
        <v>30</v>
      </c>
    </row>
    <row r="211" spans="1:6" x14ac:dyDescent="0.2">
      <c r="A211" t="s">
        <v>16</v>
      </c>
      <c r="B211" s="9">
        <v>2</v>
      </c>
      <c r="C211" s="9">
        <v>1</v>
      </c>
      <c r="D211" s="10">
        <v>5</v>
      </c>
      <c r="E211" s="10">
        <v>10</v>
      </c>
      <c r="F211" t="s">
        <v>30</v>
      </c>
    </row>
    <row r="212" spans="1:6" x14ac:dyDescent="0.2">
      <c r="A212" t="s">
        <v>16</v>
      </c>
      <c r="B212" s="9">
        <v>2</v>
      </c>
      <c r="C212" s="9">
        <v>1</v>
      </c>
      <c r="D212" s="10">
        <v>2</v>
      </c>
      <c r="E212" s="10">
        <v>9</v>
      </c>
      <c r="F212" t="s">
        <v>30</v>
      </c>
    </row>
    <row r="213" spans="1:6" x14ac:dyDescent="0.2">
      <c r="A213" t="s">
        <v>16</v>
      </c>
      <c r="B213" s="9">
        <v>2</v>
      </c>
      <c r="C213" s="9">
        <v>1</v>
      </c>
      <c r="D213" s="10">
        <v>4</v>
      </c>
      <c r="E213" s="10">
        <v>10</v>
      </c>
      <c r="F213" t="s">
        <v>30</v>
      </c>
    </row>
    <row r="214" spans="1:6" x14ac:dyDescent="0.2">
      <c r="A214" t="s">
        <v>16</v>
      </c>
      <c r="B214" s="9">
        <v>2</v>
      </c>
      <c r="C214" s="9">
        <v>1</v>
      </c>
      <c r="D214" s="10">
        <v>2</v>
      </c>
      <c r="E214" s="10">
        <v>9</v>
      </c>
      <c r="F214" t="s">
        <v>30</v>
      </c>
    </row>
    <row r="215" spans="1:6" x14ac:dyDescent="0.2">
      <c r="A215" t="s">
        <v>16</v>
      </c>
      <c r="B215" s="9">
        <v>3</v>
      </c>
      <c r="C215" s="9">
        <v>1</v>
      </c>
      <c r="D215" s="10">
        <v>7</v>
      </c>
      <c r="E215" s="10">
        <v>7</v>
      </c>
      <c r="F215" t="s">
        <v>30</v>
      </c>
    </row>
    <row r="216" spans="1:6" x14ac:dyDescent="0.2">
      <c r="A216" t="s">
        <v>16</v>
      </c>
      <c r="B216" s="9">
        <v>3</v>
      </c>
      <c r="C216" s="9">
        <v>1</v>
      </c>
      <c r="D216" s="10">
        <v>1</v>
      </c>
      <c r="E216" s="10">
        <v>12</v>
      </c>
      <c r="F216" t="s">
        <v>30</v>
      </c>
    </row>
    <row r="217" spans="1:6" x14ac:dyDescent="0.2">
      <c r="A217" t="s">
        <v>16</v>
      </c>
      <c r="B217" s="9">
        <v>3</v>
      </c>
      <c r="C217" s="9">
        <v>1</v>
      </c>
      <c r="D217" s="10">
        <v>5</v>
      </c>
      <c r="E217" s="10">
        <v>9</v>
      </c>
      <c r="F217" t="s">
        <v>30</v>
      </c>
    </row>
    <row r="218" spans="1:6" x14ac:dyDescent="0.2">
      <c r="A218" t="s">
        <v>16</v>
      </c>
      <c r="B218" s="9">
        <v>3</v>
      </c>
      <c r="C218" s="9">
        <v>1</v>
      </c>
      <c r="D218" s="10">
        <v>3</v>
      </c>
      <c r="E218" s="10">
        <v>12</v>
      </c>
      <c r="F218" t="s">
        <v>30</v>
      </c>
    </row>
    <row r="219" spans="1:6" x14ac:dyDescent="0.2">
      <c r="A219" t="s">
        <v>16</v>
      </c>
      <c r="B219" s="9">
        <v>1</v>
      </c>
      <c r="C219" s="9">
        <v>24</v>
      </c>
      <c r="D219" s="10">
        <v>12</v>
      </c>
      <c r="E219" s="10">
        <v>3</v>
      </c>
      <c r="F219" t="s">
        <v>29</v>
      </c>
    </row>
    <row r="220" spans="1:6" x14ac:dyDescent="0.2">
      <c r="A220" t="s">
        <v>16</v>
      </c>
      <c r="B220" s="9">
        <v>1</v>
      </c>
      <c r="C220" s="9">
        <v>24</v>
      </c>
      <c r="D220" s="10">
        <v>6</v>
      </c>
      <c r="E220" s="10">
        <v>6</v>
      </c>
      <c r="F220" t="s">
        <v>29</v>
      </c>
    </row>
    <row r="221" spans="1:6" x14ac:dyDescent="0.2">
      <c r="A221" t="s">
        <v>16</v>
      </c>
      <c r="B221" s="9">
        <v>1</v>
      </c>
      <c r="C221" s="9">
        <v>24</v>
      </c>
      <c r="D221" s="10">
        <v>8</v>
      </c>
      <c r="E221" s="10">
        <v>5</v>
      </c>
      <c r="F221" t="s">
        <v>29</v>
      </c>
    </row>
    <row r="222" spans="1:6" x14ac:dyDescent="0.2">
      <c r="A222" t="s">
        <v>16</v>
      </c>
      <c r="B222" s="9">
        <v>1</v>
      </c>
      <c r="C222" s="9">
        <v>24</v>
      </c>
      <c r="D222" s="10">
        <v>11</v>
      </c>
      <c r="E222" s="10">
        <v>2</v>
      </c>
      <c r="F222" t="s">
        <v>29</v>
      </c>
    </row>
    <row r="223" spans="1:6" x14ac:dyDescent="0.2">
      <c r="A223" t="s">
        <v>16</v>
      </c>
      <c r="B223" s="9">
        <v>2</v>
      </c>
      <c r="C223" s="9">
        <v>24</v>
      </c>
      <c r="D223" s="10">
        <v>8</v>
      </c>
      <c r="E223" s="10">
        <v>2</v>
      </c>
      <c r="F223" t="s">
        <v>29</v>
      </c>
    </row>
    <row r="224" spans="1:6" x14ac:dyDescent="0.2">
      <c r="A224" t="s">
        <v>16</v>
      </c>
      <c r="B224" s="9">
        <v>2</v>
      </c>
      <c r="C224" s="9">
        <v>24</v>
      </c>
      <c r="D224" s="10">
        <v>9</v>
      </c>
      <c r="E224" s="10">
        <v>3</v>
      </c>
      <c r="F224" t="s">
        <v>29</v>
      </c>
    </row>
    <row r="225" spans="1:6" x14ac:dyDescent="0.2">
      <c r="A225" t="s">
        <v>16</v>
      </c>
      <c r="B225" s="9">
        <v>2</v>
      </c>
      <c r="C225" s="9">
        <v>24</v>
      </c>
      <c r="D225" s="10">
        <v>4</v>
      </c>
      <c r="E225" s="10">
        <v>2</v>
      </c>
      <c r="F225" t="s">
        <v>29</v>
      </c>
    </row>
    <row r="226" spans="1:6" x14ac:dyDescent="0.2">
      <c r="A226" t="s">
        <v>16</v>
      </c>
      <c r="B226" s="9">
        <v>2</v>
      </c>
      <c r="C226" s="9">
        <v>24</v>
      </c>
      <c r="D226" s="11">
        <v>9</v>
      </c>
      <c r="E226" s="11">
        <v>6</v>
      </c>
      <c r="F226" t="s">
        <v>29</v>
      </c>
    </row>
    <row r="227" spans="1:6" x14ac:dyDescent="0.2">
      <c r="A227" t="s">
        <v>16</v>
      </c>
      <c r="B227" s="9">
        <v>3</v>
      </c>
      <c r="C227" s="9">
        <v>24</v>
      </c>
      <c r="D227" s="10">
        <v>14</v>
      </c>
      <c r="E227" s="10">
        <v>3</v>
      </c>
      <c r="F227" t="s">
        <v>29</v>
      </c>
    </row>
    <row r="228" spans="1:6" x14ac:dyDescent="0.2">
      <c r="A228" t="s">
        <v>16</v>
      </c>
      <c r="B228" s="9">
        <v>3</v>
      </c>
      <c r="C228" s="9">
        <v>24</v>
      </c>
      <c r="D228" s="10">
        <v>11</v>
      </c>
      <c r="E228" s="10">
        <v>2</v>
      </c>
      <c r="F228" t="s">
        <v>29</v>
      </c>
    </row>
    <row r="229" spans="1:6" x14ac:dyDescent="0.2">
      <c r="A229" t="s">
        <v>16</v>
      </c>
      <c r="B229" s="9">
        <v>3</v>
      </c>
      <c r="C229" s="9">
        <v>24</v>
      </c>
      <c r="D229" s="10">
        <v>13</v>
      </c>
      <c r="E229" s="10">
        <v>4</v>
      </c>
      <c r="F229" t="s">
        <v>29</v>
      </c>
    </row>
    <row r="230" spans="1:6" x14ac:dyDescent="0.2">
      <c r="A230" t="s">
        <v>16</v>
      </c>
      <c r="B230" s="9">
        <v>3</v>
      </c>
      <c r="C230" s="9">
        <v>24</v>
      </c>
      <c r="D230" s="10">
        <v>10</v>
      </c>
      <c r="E230" s="10">
        <v>0</v>
      </c>
      <c r="F230" t="s">
        <v>29</v>
      </c>
    </row>
    <row r="231" spans="1:6" x14ac:dyDescent="0.2">
      <c r="A231" t="s">
        <v>16</v>
      </c>
      <c r="B231" s="9">
        <v>1</v>
      </c>
      <c r="C231" s="9">
        <v>24</v>
      </c>
      <c r="D231" s="10">
        <v>4</v>
      </c>
      <c r="E231" s="10">
        <v>13</v>
      </c>
      <c r="F231" t="s">
        <v>30</v>
      </c>
    </row>
    <row r="232" spans="1:6" x14ac:dyDescent="0.2">
      <c r="A232" t="s">
        <v>16</v>
      </c>
      <c r="B232" s="9">
        <v>1</v>
      </c>
      <c r="C232" s="9">
        <v>24</v>
      </c>
      <c r="D232" s="10">
        <v>0</v>
      </c>
      <c r="E232" s="10">
        <v>8</v>
      </c>
      <c r="F232" t="s">
        <v>30</v>
      </c>
    </row>
    <row r="233" spans="1:6" x14ac:dyDescent="0.2">
      <c r="A233" t="s">
        <v>16</v>
      </c>
      <c r="B233" s="9">
        <v>1</v>
      </c>
      <c r="C233" s="9">
        <v>24</v>
      </c>
      <c r="D233" s="10">
        <v>3</v>
      </c>
      <c r="E233" s="10">
        <v>12</v>
      </c>
      <c r="F233" t="s">
        <v>30</v>
      </c>
    </row>
    <row r="234" spans="1:6" x14ac:dyDescent="0.2">
      <c r="A234" t="s">
        <v>16</v>
      </c>
      <c r="B234" s="9">
        <v>1</v>
      </c>
      <c r="C234" s="9">
        <v>24</v>
      </c>
      <c r="D234" s="10">
        <v>2</v>
      </c>
      <c r="E234" s="10">
        <v>11</v>
      </c>
      <c r="F234" t="s">
        <v>30</v>
      </c>
    </row>
    <row r="235" spans="1:6" x14ac:dyDescent="0.2">
      <c r="A235" t="s">
        <v>16</v>
      </c>
      <c r="B235" s="9">
        <v>1</v>
      </c>
      <c r="C235" s="9">
        <v>24</v>
      </c>
      <c r="D235" s="10">
        <v>5</v>
      </c>
      <c r="E235" s="10">
        <v>13</v>
      </c>
      <c r="F235" t="s">
        <v>30</v>
      </c>
    </row>
    <row r="236" spans="1:6" x14ac:dyDescent="0.2">
      <c r="A236" t="s">
        <v>16</v>
      </c>
      <c r="B236" s="9">
        <v>2</v>
      </c>
      <c r="C236" s="9">
        <v>24</v>
      </c>
      <c r="D236" s="10">
        <v>6</v>
      </c>
      <c r="E236" s="10">
        <v>13</v>
      </c>
      <c r="F236" t="s">
        <v>30</v>
      </c>
    </row>
    <row r="237" spans="1:6" x14ac:dyDescent="0.2">
      <c r="A237" t="s">
        <v>16</v>
      </c>
      <c r="B237" s="9">
        <v>2</v>
      </c>
      <c r="C237" s="9">
        <v>24</v>
      </c>
      <c r="D237" s="10">
        <v>3</v>
      </c>
      <c r="E237" s="10">
        <v>8</v>
      </c>
      <c r="F237" t="s">
        <v>30</v>
      </c>
    </row>
    <row r="238" spans="1:6" x14ac:dyDescent="0.2">
      <c r="A238" t="s">
        <v>16</v>
      </c>
      <c r="B238" s="9">
        <v>2</v>
      </c>
      <c r="C238" s="9">
        <v>24</v>
      </c>
      <c r="D238" s="10">
        <v>2</v>
      </c>
      <c r="E238" s="10">
        <v>11</v>
      </c>
      <c r="F238" t="s">
        <v>30</v>
      </c>
    </row>
    <row r="239" spans="1:6" x14ac:dyDescent="0.2">
      <c r="A239" t="s">
        <v>16</v>
      </c>
      <c r="B239" s="9">
        <v>2</v>
      </c>
      <c r="C239" s="9">
        <v>24</v>
      </c>
      <c r="D239" s="10">
        <v>5</v>
      </c>
      <c r="E239" s="10">
        <v>8</v>
      </c>
      <c r="F239" t="s">
        <v>30</v>
      </c>
    </row>
    <row r="240" spans="1:6" x14ac:dyDescent="0.2">
      <c r="A240" t="s">
        <v>16</v>
      </c>
      <c r="B240" s="9">
        <v>3</v>
      </c>
      <c r="C240" s="9">
        <v>24</v>
      </c>
      <c r="D240" s="10">
        <v>6</v>
      </c>
      <c r="E240" s="10">
        <v>10</v>
      </c>
      <c r="F240" t="s">
        <v>30</v>
      </c>
    </row>
    <row r="241" spans="1:6" x14ac:dyDescent="0.2">
      <c r="A241" t="s">
        <v>16</v>
      </c>
      <c r="B241" s="9">
        <v>3</v>
      </c>
      <c r="C241" s="9">
        <v>24</v>
      </c>
      <c r="D241" s="10">
        <v>0</v>
      </c>
      <c r="E241" s="10">
        <v>13</v>
      </c>
      <c r="F241" t="s">
        <v>30</v>
      </c>
    </row>
    <row r="242" spans="1:6" x14ac:dyDescent="0.2">
      <c r="A242" t="s">
        <v>16</v>
      </c>
      <c r="B242" s="9">
        <v>3</v>
      </c>
      <c r="C242" s="9">
        <v>24</v>
      </c>
      <c r="D242" s="10">
        <v>4</v>
      </c>
      <c r="E242" s="10">
        <v>11</v>
      </c>
      <c r="F242" t="s">
        <v>30</v>
      </c>
    </row>
    <row r="243" spans="1:6" x14ac:dyDescent="0.2">
      <c r="A243" t="s">
        <v>16</v>
      </c>
      <c r="B243" s="9">
        <v>3</v>
      </c>
      <c r="C243" s="9">
        <v>24</v>
      </c>
      <c r="D243" s="10">
        <v>3</v>
      </c>
      <c r="E243" s="10">
        <v>10</v>
      </c>
      <c r="F243" t="s">
        <v>30</v>
      </c>
    </row>
    <row r="244" spans="1:6" x14ac:dyDescent="0.2">
      <c r="A244" t="s">
        <v>16</v>
      </c>
      <c r="B244" s="9">
        <v>1</v>
      </c>
      <c r="C244" s="9">
        <v>1</v>
      </c>
      <c r="D244" s="10">
        <v>5</v>
      </c>
      <c r="E244" s="10">
        <v>7</v>
      </c>
      <c r="F244" t="s">
        <v>31</v>
      </c>
    </row>
    <row r="245" spans="1:6" x14ac:dyDescent="0.2">
      <c r="A245" t="s">
        <v>16</v>
      </c>
      <c r="B245" s="9">
        <v>1</v>
      </c>
      <c r="C245" s="9">
        <v>1</v>
      </c>
      <c r="D245" s="10">
        <v>6</v>
      </c>
      <c r="E245" s="10">
        <v>6</v>
      </c>
      <c r="F245" t="s">
        <v>31</v>
      </c>
    </row>
    <row r="246" spans="1:6" x14ac:dyDescent="0.2">
      <c r="A246" t="s">
        <v>16</v>
      </c>
      <c r="B246" s="9">
        <v>1</v>
      </c>
      <c r="C246" s="9">
        <v>1</v>
      </c>
      <c r="D246" s="10">
        <v>1</v>
      </c>
      <c r="E246" s="10">
        <v>8</v>
      </c>
      <c r="F246" t="s">
        <v>31</v>
      </c>
    </row>
    <row r="247" spans="1:6" x14ac:dyDescent="0.2">
      <c r="A247" t="s">
        <v>16</v>
      </c>
      <c r="B247" s="9">
        <v>1</v>
      </c>
      <c r="C247" s="9">
        <v>1</v>
      </c>
      <c r="D247" s="10">
        <v>7</v>
      </c>
      <c r="E247" s="10">
        <v>6</v>
      </c>
      <c r="F247" t="s">
        <v>31</v>
      </c>
    </row>
    <row r="248" spans="1:6" x14ac:dyDescent="0.2">
      <c r="A248" t="s">
        <v>16</v>
      </c>
      <c r="B248" s="9">
        <v>2</v>
      </c>
      <c r="C248" s="9">
        <v>1</v>
      </c>
      <c r="D248" s="10">
        <v>4</v>
      </c>
      <c r="E248" s="10">
        <v>4</v>
      </c>
      <c r="F248" t="s">
        <v>31</v>
      </c>
    </row>
    <row r="249" spans="1:6" x14ac:dyDescent="0.2">
      <c r="A249" t="s">
        <v>16</v>
      </c>
      <c r="B249" s="9">
        <v>2</v>
      </c>
      <c r="C249" s="9">
        <v>1</v>
      </c>
      <c r="D249" s="10">
        <v>13</v>
      </c>
      <c r="E249" s="10">
        <v>0</v>
      </c>
      <c r="F249" t="s">
        <v>31</v>
      </c>
    </row>
    <row r="250" spans="1:6" x14ac:dyDescent="0.2">
      <c r="A250" t="s">
        <v>16</v>
      </c>
      <c r="B250" s="9">
        <v>2</v>
      </c>
      <c r="C250" s="9">
        <v>1</v>
      </c>
      <c r="D250" s="10">
        <v>4</v>
      </c>
      <c r="E250" s="10">
        <v>3</v>
      </c>
      <c r="F250" t="s">
        <v>31</v>
      </c>
    </row>
    <row r="251" spans="1:6" x14ac:dyDescent="0.2">
      <c r="A251" t="s">
        <v>16</v>
      </c>
      <c r="B251" s="9">
        <v>2</v>
      </c>
      <c r="C251" s="9">
        <v>1</v>
      </c>
      <c r="D251" s="10">
        <v>3</v>
      </c>
      <c r="E251" s="10">
        <v>6</v>
      </c>
      <c r="F251" t="s">
        <v>31</v>
      </c>
    </row>
    <row r="252" spans="1:6" x14ac:dyDescent="0.2">
      <c r="A252" t="s">
        <v>16</v>
      </c>
      <c r="B252" s="9">
        <v>3</v>
      </c>
      <c r="C252" s="9">
        <v>1</v>
      </c>
      <c r="D252" s="10">
        <v>6</v>
      </c>
      <c r="E252" s="10">
        <v>6</v>
      </c>
      <c r="F252" t="s">
        <v>31</v>
      </c>
    </row>
    <row r="253" spans="1:6" x14ac:dyDescent="0.2">
      <c r="A253" t="s">
        <v>16</v>
      </c>
      <c r="B253" s="9">
        <v>3</v>
      </c>
      <c r="C253" s="9">
        <v>1</v>
      </c>
      <c r="D253" s="10">
        <v>6</v>
      </c>
      <c r="E253" s="10">
        <v>6</v>
      </c>
      <c r="F253" t="s">
        <v>31</v>
      </c>
    </row>
    <row r="254" spans="1:6" x14ac:dyDescent="0.2">
      <c r="A254" t="s">
        <v>16</v>
      </c>
      <c r="B254" s="9">
        <v>3</v>
      </c>
      <c r="C254" s="9">
        <v>1</v>
      </c>
      <c r="D254" s="10">
        <v>4</v>
      </c>
      <c r="E254" s="10">
        <v>8</v>
      </c>
      <c r="F254" t="s">
        <v>31</v>
      </c>
    </row>
    <row r="255" spans="1:6" x14ac:dyDescent="0.2">
      <c r="A255" t="s">
        <v>16</v>
      </c>
      <c r="B255" s="9">
        <v>3</v>
      </c>
      <c r="C255" s="9">
        <v>1</v>
      </c>
      <c r="D255" s="10">
        <v>8</v>
      </c>
      <c r="E255" s="10">
        <v>1</v>
      </c>
      <c r="F255" t="s">
        <v>31</v>
      </c>
    </row>
    <row r="256" spans="1:6" x14ac:dyDescent="0.2">
      <c r="A256" t="s">
        <v>16</v>
      </c>
      <c r="B256" s="9">
        <v>3</v>
      </c>
      <c r="C256" s="9">
        <v>1</v>
      </c>
      <c r="D256" s="10">
        <v>9</v>
      </c>
      <c r="E256" s="10">
        <v>7</v>
      </c>
      <c r="F256" t="s">
        <v>31</v>
      </c>
    </row>
    <row r="257" spans="1:6" x14ac:dyDescent="0.2">
      <c r="A257" t="s">
        <v>16</v>
      </c>
      <c r="B257" s="9">
        <v>1</v>
      </c>
      <c r="C257" s="9">
        <v>24</v>
      </c>
      <c r="D257" s="10">
        <v>7</v>
      </c>
      <c r="E257" s="10">
        <v>10</v>
      </c>
      <c r="F257" t="s">
        <v>31</v>
      </c>
    </row>
    <row r="258" spans="1:6" x14ac:dyDescent="0.2">
      <c r="A258" t="s">
        <v>16</v>
      </c>
      <c r="B258" s="9">
        <v>1</v>
      </c>
      <c r="C258" s="9">
        <v>24</v>
      </c>
      <c r="D258" s="10">
        <v>6</v>
      </c>
      <c r="E258" s="10">
        <v>2</v>
      </c>
      <c r="F258" t="s">
        <v>31</v>
      </c>
    </row>
    <row r="259" spans="1:6" x14ac:dyDescent="0.2">
      <c r="A259" t="s">
        <v>16</v>
      </c>
      <c r="B259" s="9">
        <v>1</v>
      </c>
      <c r="C259" s="9">
        <v>24</v>
      </c>
      <c r="D259" s="10">
        <v>3</v>
      </c>
      <c r="E259" s="10">
        <v>7</v>
      </c>
      <c r="F259" t="s">
        <v>31</v>
      </c>
    </row>
    <row r="260" spans="1:6" x14ac:dyDescent="0.2">
      <c r="A260" t="s">
        <v>16</v>
      </c>
      <c r="B260" s="9">
        <v>1</v>
      </c>
      <c r="C260" s="9">
        <v>24</v>
      </c>
      <c r="D260" s="10">
        <v>7</v>
      </c>
      <c r="E260" s="10">
        <v>6</v>
      </c>
      <c r="F260" t="s">
        <v>31</v>
      </c>
    </row>
    <row r="261" spans="1:6" x14ac:dyDescent="0.2">
      <c r="A261" t="s">
        <v>16</v>
      </c>
      <c r="B261" s="9">
        <v>2</v>
      </c>
      <c r="C261" s="9">
        <v>24</v>
      </c>
      <c r="D261" s="10">
        <v>6</v>
      </c>
      <c r="E261" s="10">
        <v>7</v>
      </c>
      <c r="F261" t="s">
        <v>31</v>
      </c>
    </row>
    <row r="262" spans="1:6" x14ac:dyDescent="0.2">
      <c r="A262" t="s">
        <v>16</v>
      </c>
      <c r="B262" s="9">
        <v>2</v>
      </c>
      <c r="C262" s="9">
        <v>24</v>
      </c>
      <c r="D262" s="10">
        <v>9</v>
      </c>
      <c r="E262" s="10">
        <v>3</v>
      </c>
      <c r="F262" t="s">
        <v>31</v>
      </c>
    </row>
    <row r="263" spans="1:6" x14ac:dyDescent="0.2">
      <c r="A263" t="s">
        <v>16</v>
      </c>
      <c r="B263" s="9">
        <v>2</v>
      </c>
      <c r="C263" s="9">
        <v>24</v>
      </c>
      <c r="D263" s="10">
        <v>3</v>
      </c>
      <c r="E263" s="10">
        <v>10</v>
      </c>
      <c r="F263" t="s">
        <v>31</v>
      </c>
    </row>
    <row r="264" spans="1:6" x14ac:dyDescent="0.2">
      <c r="A264" t="s">
        <v>16</v>
      </c>
      <c r="B264" s="9">
        <v>2</v>
      </c>
      <c r="C264" s="9">
        <v>24</v>
      </c>
      <c r="D264" s="10">
        <v>5</v>
      </c>
      <c r="E264" s="10">
        <v>4</v>
      </c>
      <c r="F264" t="s">
        <v>31</v>
      </c>
    </row>
    <row r="265" spans="1:6" x14ac:dyDescent="0.2">
      <c r="A265" t="s">
        <v>16</v>
      </c>
      <c r="B265" s="9">
        <v>3</v>
      </c>
      <c r="C265" s="9">
        <v>24</v>
      </c>
      <c r="D265" s="10">
        <v>7</v>
      </c>
      <c r="E265" s="10">
        <v>5</v>
      </c>
      <c r="F265" t="s">
        <v>31</v>
      </c>
    </row>
    <row r="266" spans="1:6" x14ac:dyDescent="0.2">
      <c r="A266" t="s">
        <v>16</v>
      </c>
      <c r="B266" s="9">
        <v>3</v>
      </c>
      <c r="C266" s="9">
        <v>24</v>
      </c>
      <c r="D266" s="10">
        <v>10</v>
      </c>
      <c r="E266" s="10">
        <v>5</v>
      </c>
      <c r="F266" t="s">
        <v>31</v>
      </c>
    </row>
    <row r="267" spans="1:6" x14ac:dyDescent="0.2">
      <c r="A267" t="s">
        <v>16</v>
      </c>
      <c r="B267" s="9">
        <v>3</v>
      </c>
      <c r="C267" s="9">
        <v>24</v>
      </c>
      <c r="D267" s="10">
        <v>5</v>
      </c>
      <c r="E267" s="10">
        <v>9</v>
      </c>
      <c r="F267" t="s">
        <v>31</v>
      </c>
    </row>
    <row r="268" spans="1:6" x14ac:dyDescent="0.2">
      <c r="A268" t="s">
        <v>16</v>
      </c>
      <c r="B268" s="9">
        <v>3</v>
      </c>
      <c r="C268" s="9">
        <v>24</v>
      </c>
      <c r="D268" s="10">
        <v>7</v>
      </c>
      <c r="E268" s="10">
        <v>8</v>
      </c>
      <c r="F268" t="s">
        <v>31</v>
      </c>
    </row>
    <row r="269" spans="1:6" x14ac:dyDescent="0.2">
      <c r="A269" t="s">
        <v>16</v>
      </c>
      <c r="B269" s="9">
        <v>3</v>
      </c>
      <c r="C269" s="9">
        <v>24</v>
      </c>
      <c r="D269" s="10">
        <v>8</v>
      </c>
      <c r="E269" s="10">
        <v>7</v>
      </c>
      <c r="F269" t="s">
        <v>31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50B82A-9719-4FC3-9FA5-AD94E1734346}">
  <dimension ref="A1:H479"/>
  <sheetViews>
    <sheetView workbookViewId="0">
      <selection activeCell="F18" sqref="F18"/>
    </sheetView>
  </sheetViews>
  <sheetFormatPr baseColWidth="10" defaultColWidth="8.83203125" defaultRowHeight="15" x14ac:dyDescent="0.2"/>
  <cols>
    <col min="1" max="1" width="23" bestFit="1" customWidth="1"/>
    <col min="5" max="5" width="14.1640625" bestFit="1" customWidth="1"/>
    <col min="8" max="8" width="10.6640625" customWidth="1"/>
  </cols>
  <sheetData>
    <row r="1" spans="1:8" x14ac:dyDescent="0.2">
      <c r="A1" t="s">
        <v>7</v>
      </c>
      <c r="B1" t="s">
        <v>1</v>
      </c>
      <c r="C1" t="s">
        <v>2</v>
      </c>
      <c r="D1" t="s">
        <v>0</v>
      </c>
      <c r="E1" t="s">
        <v>9</v>
      </c>
      <c r="F1" t="s">
        <v>3</v>
      </c>
      <c r="G1" t="s">
        <v>4</v>
      </c>
      <c r="H1" t="s">
        <v>5</v>
      </c>
    </row>
    <row r="2" spans="1:8" x14ac:dyDescent="0.2">
      <c r="A2" t="s">
        <v>8</v>
      </c>
      <c r="B2" s="1">
        <v>1</v>
      </c>
      <c r="C2" s="1">
        <v>1</v>
      </c>
      <c r="D2" s="1">
        <v>3</v>
      </c>
      <c r="E2" s="3">
        <v>1</v>
      </c>
      <c r="F2" s="3">
        <v>4</v>
      </c>
      <c r="G2" s="1">
        <v>4</v>
      </c>
      <c r="H2" t="s">
        <v>6</v>
      </c>
    </row>
    <row r="3" spans="1:8" x14ac:dyDescent="0.2">
      <c r="A3" t="s">
        <v>8</v>
      </c>
      <c r="B3" s="1">
        <v>1</v>
      </c>
      <c r="C3" s="1">
        <v>1</v>
      </c>
      <c r="D3" s="1">
        <v>3</v>
      </c>
      <c r="E3" s="3">
        <v>2</v>
      </c>
      <c r="F3" s="3">
        <v>4</v>
      </c>
      <c r="G3" s="1">
        <v>10</v>
      </c>
      <c r="H3" t="s">
        <v>6</v>
      </c>
    </row>
    <row r="4" spans="1:8" x14ac:dyDescent="0.2">
      <c r="A4" t="s">
        <v>8</v>
      </c>
      <c r="B4" s="1">
        <v>1</v>
      </c>
      <c r="C4" s="1">
        <v>1</v>
      </c>
      <c r="D4" s="1">
        <v>3</v>
      </c>
      <c r="E4" s="3">
        <v>3</v>
      </c>
      <c r="F4" s="3">
        <v>0</v>
      </c>
      <c r="G4" s="1">
        <v>11</v>
      </c>
      <c r="H4" t="s">
        <v>6</v>
      </c>
    </row>
    <row r="5" spans="1:8" x14ac:dyDescent="0.2">
      <c r="A5" t="s">
        <v>8</v>
      </c>
      <c r="B5" s="1">
        <v>1</v>
      </c>
      <c r="C5" s="1">
        <v>1</v>
      </c>
      <c r="D5" s="1">
        <v>3</v>
      </c>
      <c r="E5" s="3">
        <v>4</v>
      </c>
      <c r="F5" s="3">
        <v>3</v>
      </c>
      <c r="G5" s="1">
        <v>8</v>
      </c>
      <c r="H5" t="s">
        <v>6</v>
      </c>
    </row>
    <row r="6" spans="1:8" x14ac:dyDescent="0.2">
      <c r="A6" t="s">
        <v>8</v>
      </c>
      <c r="B6" s="1">
        <v>1</v>
      </c>
      <c r="C6" s="1">
        <v>1</v>
      </c>
      <c r="D6" s="1">
        <v>3</v>
      </c>
      <c r="E6" s="3">
        <v>5</v>
      </c>
      <c r="F6" s="3">
        <v>1</v>
      </c>
      <c r="G6" s="1">
        <v>9</v>
      </c>
      <c r="H6" t="s">
        <v>6</v>
      </c>
    </row>
    <row r="7" spans="1:8" x14ac:dyDescent="0.2">
      <c r="A7" t="s">
        <v>8</v>
      </c>
      <c r="B7" s="1">
        <v>1</v>
      </c>
      <c r="C7" s="1">
        <v>1</v>
      </c>
      <c r="D7" s="1">
        <v>3</v>
      </c>
      <c r="E7" s="3">
        <v>6</v>
      </c>
      <c r="F7" s="3">
        <v>7</v>
      </c>
      <c r="G7" s="1">
        <v>7</v>
      </c>
      <c r="H7" t="s">
        <v>6</v>
      </c>
    </row>
    <row r="8" spans="1:8" x14ac:dyDescent="0.2">
      <c r="A8" t="s">
        <v>8</v>
      </c>
      <c r="B8" s="1">
        <v>1</v>
      </c>
      <c r="C8" s="1">
        <v>1</v>
      </c>
      <c r="D8" s="1">
        <v>3</v>
      </c>
      <c r="E8" s="3">
        <v>7</v>
      </c>
      <c r="F8" s="3">
        <v>2</v>
      </c>
      <c r="G8" s="1">
        <v>9</v>
      </c>
      <c r="H8" t="s">
        <v>6</v>
      </c>
    </row>
    <row r="9" spans="1:8" x14ac:dyDescent="0.2">
      <c r="A9" t="s">
        <v>8</v>
      </c>
      <c r="B9" s="1">
        <v>2</v>
      </c>
      <c r="C9" s="1">
        <v>1</v>
      </c>
      <c r="D9" s="1">
        <v>3</v>
      </c>
      <c r="E9" s="1">
        <v>1</v>
      </c>
      <c r="F9" s="1">
        <v>5</v>
      </c>
      <c r="G9" s="1">
        <v>9</v>
      </c>
      <c r="H9" t="s">
        <v>6</v>
      </c>
    </row>
    <row r="10" spans="1:8" x14ac:dyDescent="0.2">
      <c r="A10" t="s">
        <v>8</v>
      </c>
      <c r="B10" s="1">
        <v>2</v>
      </c>
      <c r="C10" s="1">
        <v>1</v>
      </c>
      <c r="D10" s="1">
        <v>3</v>
      </c>
      <c r="E10" s="1">
        <v>2</v>
      </c>
      <c r="F10" s="1">
        <v>4</v>
      </c>
      <c r="G10" s="1">
        <v>12</v>
      </c>
      <c r="H10" t="s">
        <v>6</v>
      </c>
    </row>
    <row r="11" spans="1:8" x14ac:dyDescent="0.2">
      <c r="A11" t="s">
        <v>8</v>
      </c>
      <c r="B11" s="1">
        <v>2</v>
      </c>
      <c r="C11" s="1">
        <v>1</v>
      </c>
      <c r="D11" s="1">
        <v>3</v>
      </c>
      <c r="E11" s="1">
        <v>3</v>
      </c>
      <c r="F11" s="1">
        <v>0</v>
      </c>
      <c r="G11" s="1">
        <v>6</v>
      </c>
      <c r="H11" t="s">
        <v>6</v>
      </c>
    </row>
    <row r="12" spans="1:8" x14ac:dyDescent="0.2">
      <c r="A12" t="s">
        <v>8</v>
      </c>
      <c r="B12" s="1">
        <v>2</v>
      </c>
      <c r="C12" s="1">
        <v>1</v>
      </c>
      <c r="D12" s="1">
        <v>3</v>
      </c>
      <c r="E12" s="1">
        <v>4</v>
      </c>
      <c r="F12" s="1">
        <v>0</v>
      </c>
      <c r="G12" s="1">
        <v>15</v>
      </c>
      <c r="H12" t="s">
        <v>6</v>
      </c>
    </row>
    <row r="13" spans="1:8" x14ac:dyDescent="0.2">
      <c r="A13" t="s">
        <v>8</v>
      </c>
      <c r="B13" s="1">
        <v>2</v>
      </c>
      <c r="C13" s="1">
        <v>1</v>
      </c>
      <c r="D13" s="1">
        <v>3</v>
      </c>
      <c r="E13" s="1">
        <v>5</v>
      </c>
      <c r="F13" s="1">
        <v>9</v>
      </c>
      <c r="G13" s="1">
        <v>2</v>
      </c>
      <c r="H13" t="s">
        <v>6</v>
      </c>
    </row>
    <row r="14" spans="1:8" x14ac:dyDescent="0.2">
      <c r="A14" t="s">
        <v>8</v>
      </c>
      <c r="B14" s="1">
        <v>2</v>
      </c>
      <c r="C14" s="1">
        <v>1</v>
      </c>
      <c r="D14" s="1">
        <v>3</v>
      </c>
      <c r="E14" s="1">
        <v>6</v>
      </c>
      <c r="F14" s="1">
        <v>2</v>
      </c>
      <c r="G14" s="1">
        <v>8</v>
      </c>
      <c r="H14" t="s">
        <v>6</v>
      </c>
    </row>
    <row r="15" spans="1:8" x14ac:dyDescent="0.2">
      <c r="A15" t="s">
        <v>8</v>
      </c>
      <c r="B15" s="1">
        <v>2</v>
      </c>
      <c r="C15" s="1">
        <v>1</v>
      </c>
      <c r="D15" s="1">
        <v>3</v>
      </c>
      <c r="E15" s="1">
        <v>7</v>
      </c>
      <c r="F15" s="1">
        <v>6</v>
      </c>
      <c r="G15" s="1">
        <v>5</v>
      </c>
      <c r="H15" t="s">
        <v>6</v>
      </c>
    </row>
    <row r="16" spans="1:8" x14ac:dyDescent="0.2">
      <c r="A16" t="s">
        <v>8</v>
      </c>
      <c r="B16" s="1">
        <v>3</v>
      </c>
      <c r="C16" s="1">
        <v>1</v>
      </c>
      <c r="D16" s="1">
        <v>3</v>
      </c>
      <c r="E16" s="1">
        <v>1</v>
      </c>
      <c r="F16" s="1">
        <v>2</v>
      </c>
      <c r="G16" s="1">
        <v>3</v>
      </c>
      <c r="H16" t="s">
        <v>6</v>
      </c>
    </row>
    <row r="17" spans="1:8" x14ac:dyDescent="0.2">
      <c r="A17" t="s">
        <v>8</v>
      </c>
      <c r="B17" s="1">
        <v>3</v>
      </c>
      <c r="C17" s="1">
        <v>1</v>
      </c>
      <c r="D17" s="1">
        <v>3</v>
      </c>
      <c r="E17" s="1">
        <v>2</v>
      </c>
      <c r="F17" s="1">
        <v>1</v>
      </c>
      <c r="G17" s="1">
        <v>6</v>
      </c>
      <c r="H17" t="s">
        <v>6</v>
      </c>
    </row>
    <row r="18" spans="1:8" x14ac:dyDescent="0.2">
      <c r="A18" t="s">
        <v>8</v>
      </c>
      <c r="B18" s="1">
        <v>3</v>
      </c>
      <c r="C18" s="1">
        <v>1</v>
      </c>
      <c r="D18" s="1">
        <v>3</v>
      </c>
      <c r="E18" s="1">
        <v>3</v>
      </c>
      <c r="F18" s="1">
        <v>4</v>
      </c>
      <c r="G18" s="1">
        <v>10</v>
      </c>
      <c r="H18" t="s">
        <v>6</v>
      </c>
    </row>
    <row r="19" spans="1:8" x14ac:dyDescent="0.2">
      <c r="A19" t="s">
        <v>8</v>
      </c>
      <c r="B19" s="1">
        <v>3</v>
      </c>
      <c r="C19" s="1">
        <v>1</v>
      </c>
      <c r="D19" s="1">
        <v>3</v>
      </c>
      <c r="E19" s="1">
        <v>4</v>
      </c>
      <c r="F19" s="1">
        <v>3</v>
      </c>
      <c r="G19" s="1">
        <v>9</v>
      </c>
      <c r="H19" t="s">
        <v>6</v>
      </c>
    </row>
    <row r="20" spans="1:8" x14ac:dyDescent="0.2">
      <c r="A20" t="s">
        <v>8</v>
      </c>
      <c r="B20" s="1">
        <v>3</v>
      </c>
      <c r="C20" s="1">
        <v>1</v>
      </c>
      <c r="D20" s="1">
        <v>3</v>
      </c>
      <c r="E20" s="1">
        <v>5</v>
      </c>
      <c r="F20" s="1">
        <v>0</v>
      </c>
      <c r="G20" s="1">
        <v>5</v>
      </c>
      <c r="H20" t="s">
        <v>6</v>
      </c>
    </row>
    <row r="21" spans="1:8" x14ac:dyDescent="0.2">
      <c r="A21" t="s">
        <v>8</v>
      </c>
      <c r="B21" s="1">
        <v>4</v>
      </c>
      <c r="C21" s="1">
        <v>1</v>
      </c>
      <c r="D21" s="1">
        <v>3</v>
      </c>
      <c r="E21" s="1">
        <v>1</v>
      </c>
      <c r="F21" s="1">
        <v>1</v>
      </c>
      <c r="G21" s="1">
        <v>6</v>
      </c>
      <c r="H21" t="s">
        <v>6</v>
      </c>
    </row>
    <row r="22" spans="1:8" x14ac:dyDescent="0.2">
      <c r="A22" t="s">
        <v>8</v>
      </c>
      <c r="B22" s="1">
        <v>4</v>
      </c>
      <c r="C22" s="1">
        <v>1</v>
      </c>
      <c r="D22" s="1">
        <v>3</v>
      </c>
      <c r="E22" s="1">
        <v>2</v>
      </c>
      <c r="F22" s="1">
        <v>2</v>
      </c>
      <c r="G22" s="1">
        <v>5</v>
      </c>
      <c r="H22" t="s">
        <v>6</v>
      </c>
    </row>
    <row r="23" spans="1:8" x14ac:dyDescent="0.2">
      <c r="A23" t="s">
        <v>8</v>
      </c>
      <c r="B23" s="1">
        <v>4</v>
      </c>
      <c r="C23" s="1">
        <v>1</v>
      </c>
      <c r="D23" s="1">
        <v>3</v>
      </c>
      <c r="E23" s="1">
        <v>3</v>
      </c>
      <c r="F23" s="1">
        <v>2</v>
      </c>
      <c r="G23" s="1">
        <v>7</v>
      </c>
      <c r="H23" t="s">
        <v>6</v>
      </c>
    </row>
    <row r="24" spans="1:8" x14ac:dyDescent="0.2">
      <c r="A24" t="s">
        <v>8</v>
      </c>
      <c r="B24" s="1">
        <v>4</v>
      </c>
      <c r="C24" s="1">
        <v>1</v>
      </c>
      <c r="D24" s="1">
        <v>3</v>
      </c>
      <c r="E24" s="1">
        <v>4</v>
      </c>
      <c r="F24" s="1">
        <v>2</v>
      </c>
      <c r="G24" s="1">
        <v>9</v>
      </c>
      <c r="H24" t="s">
        <v>6</v>
      </c>
    </row>
    <row r="25" spans="1:8" x14ac:dyDescent="0.2">
      <c r="A25" t="s">
        <v>8</v>
      </c>
      <c r="B25" s="1">
        <v>4</v>
      </c>
      <c r="C25" s="1">
        <v>1</v>
      </c>
      <c r="D25" s="1">
        <v>3</v>
      </c>
      <c r="E25" s="1">
        <v>5</v>
      </c>
      <c r="F25" s="1">
        <v>0</v>
      </c>
      <c r="G25" s="1">
        <v>19</v>
      </c>
      <c r="H25" t="s">
        <v>6</v>
      </c>
    </row>
    <row r="26" spans="1:8" x14ac:dyDescent="0.2">
      <c r="A26" t="s">
        <v>8</v>
      </c>
      <c r="B26" s="1">
        <v>1</v>
      </c>
      <c r="C26" s="1">
        <v>24</v>
      </c>
      <c r="D26" s="1">
        <v>3</v>
      </c>
      <c r="E26" s="1">
        <v>1</v>
      </c>
      <c r="F26" s="1">
        <v>9</v>
      </c>
      <c r="G26" s="1">
        <v>9</v>
      </c>
      <c r="H26" t="s">
        <v>6</v>
      </c>
    </row>
    <row r="27" spans="1:8" x14ac:dyDescent="0.2">
      <c r="A27" t="s">
        <v>8</v>
      </c>
      <c r="B27" s="1">
        <v>1</v>
      </c>
      <c r="C27" s="1">
        <v>24</v>
      </c>
      <c r="D27" s="1">
        <v>3</v>
      </c>
      <c r="E27" s="1">
        <v>2</v>
      </c>
      <c r="F27" s="1">
        <v>6</v>
      </c>
      <c r="G27" s="1">
        <v>9</v>
      </c>
      <c r="H27" t="s">
        <v>6</v>
      </c>
    </row>
    <row r="28" spans="1:8" x14ac:dyDescent="0.2">
      <c r="A28" t="s">
        <v>8</v>
      </c>
      <c r="B28" s="1">
        <v>1</v>
      </c>
      <c r="C28" s="1">
        <v>24</v>
      </c>
      <c r="D28" s="1">
        <v>3</v>
      </c>
      <c r="E28" s="1">
        <v>3</v>
      </c>
      <c r="F28" s="1">
        <v>2</v>
      </c>
      <c r="G28" s="1">
        <v>14</v>
      </c>
      <c r="H28" t="s">
        <v>6</v>
      </c>
    </row>
    <row r="29" spans="1:8" x14ac:dyDescent="0.2">
      <c r="A29" t="s">
        <v>8</v>
      </c>
      <c r="B29" s="1">
        <v>1</v>
      </c>
      <c r="C29" s="1">
        <v>24</v>
      </c>
      <c r="D29" s="1">
        <v>3</v>
      </c>
      <c r="E29" s="1">
        <v>4</v>
      </c>
      <c r="F29" s="1">
        <v>3</v>
      </c>
      <c r="G29" s="1">
        <v>7</v>
      </c>
      <c r="H29" t="s">
        <v>6</v>
      </c>
    </row>
    <row r="30" spans="1:8" x14ac:dyDescent="0.2">
      <c r="A30" t="s">
        <v>8</v>
      </c>
      <c r="B30" s="1">
        <v>1</v>
      </c>
      <c r="C30" s="1">
        <v>24</v>
      </c>
      <c r="D30" s="1">
        <v>3</v>
      </c>
      <c r="E30" s="1">
        <v>5</v>
      </c>
      <c r="F30" s="1">
        <v>3</v>
      </c>
      <c r="G30" s="1">
        <v>7</v>
      </c>
      <c r="H30" t="s">
        <v>6</v>
      </c>
    </row>
    <row r="31" spans="1:8" x14ac:dyDescent="0.2">
      <c r="A31" t="s">
        <v>8</v>
      </c>
      <c r="B31" s="1">
        <v>1</v>
      </c>
      <c r="C31" s="1">
        <v>24</v>
      </c>
      <c r="D31" s="1">
        <v>3</v>
      </c>
      <c r="E31" s="1">
        <v>6</v>
      </c>
      <c r="F31" s="1">
        <v>11</v>
      </c>
      <c r="G31" s="1">
        <v>3</v>
      </c>
      <c r="H31" t="s">
        <v>6</v>
      </c>
    </row>
    <row r="32" spans="1:8" x14ac:dyDescent="0.2">
      <c r="A32" t="s">
        <v>8</v>
      </c>
      <c r="B32" s="1">
        <v>1</v>
      </c>
      <c r="C32" s="1">
        <v>24</v>
      </c>
      <c r="D32" s="1">
        <v>3</v>
      </c>
      <c r="E32" s="1">
        <v>7</v>
      </c>
      <c r="F32" s="1">
        <v>6</v>
      </c>
      <c r="G32" s="1">
        <v>7</v>
      </c>
      <c r="H32" t="s">
        <v>6</v>
      </c>
    </row>
    <row r="33" spans="1:8" x14ac:dyDescent="0.2">
      <c r="A33" t="s">
        <v>8</v>
      </c>
      <c r="B33" s="1">
        <v>2</v>
      </c>
      <c r="C33" s="1">
        <v>24</v>
      </c>
      <c r="D33" s="1">
        <v>3</v>
      </c>
      <c r="E33" s="1">
        <v>1</v>
      </c>
      <c r="F33" s="1">
        <v>6</v>
      </c>
      <c r="G33" s="1">
        <v>14</v>
      </c>
      <c r="H33" t="s">
        <v>6</v>
      </c>
    </row>
    <row r="34" spans="1:8" x14ac:dyDescent="0.2">
      <c r="A34" t="s">
        <v>8</v>
      </c>
      <c r="B34" s="1">
        <v>2</v>
      </c>
      <c r="C34" s="1">
        <v>24</v>
      </c>
      <c r="D34" s="1">
        <v>3</v>
      </c>
      <c r="E34" s="1">
        <v>2</v>
      </c>
      <c r="F34" s="1">
        <v>5</v>
      </c>
      <c r="G34" s="1">
        <v>11</v>
      </c>
      <c r="H34" t="s">
        <v>6</v>
      </c>
    </row>
    <row r="35" spans="1:8" x14ac:dyDescent="0.2">
      <c r="A35" t="s">
        <v>8</v>
      </c>
      <c r="B35" s="1">
        <v>2</v>
      </c>
      <c r="C35" s="1">
        <v>24</v>
      </c>
      <c r="D35" s="1">
        <v>3</v>
      </c>
      <c r="E35" s="1">
        <v>3</v>
      </c>
      <c r="F35" s="1">
        <v>8</v>
      </c>
      <c r="G35" s="1">
        <v>4</v>
      </c>
      <c r="H35" t="s">
        <v>6</v>
      </c>
    </row>
    <row r="36" spans="1:8" x14ac:dyDescent="0.2">
      <c r="A36" t="s">
        <v>8</v>
      </c>
      <c r="B36" s="1">
        <v>2</v>
      </c>
      <c r="C36" s="1">
        <v>24</v>
      </c>
      <c r="D36" s="1">
        <v>3</v>
      </c>
      <c r="E36" s="1">
        <v>4</v>
      </c>
      <c r="F36" s="1">
        <v>3</v>
      </c>
      <c r="G36" s="1">
        <v>4</v>
      </c>
      <c r="H36" t="s">
        <v>6</v>
      </c>
    </row>
    <row r="37" spans="1:8" x14ac:dyDescent="0.2">
      <c r="A37" t="s">
        <v>8</v>
      </c>
      <c r="B37" s="1">
        <v>2</v>
      </c>
      <c r="C37" s="1">
        <v>24</v>
      </c>
      <c r="D37" s="1">
        <v>3</v>
      </c>
      <c r="E37" s="1">
        <v>5</v>
      </c>
      <c r="F37" s="1">
        <v>8</v>
      </c>
      <c r="G37" s="1">
        <v>4</v>
      </c>
      <c r="H37" t="s">
        <v>6</v>
      </c>
    </row>
    <row r="38" spans="1:8" x14ac:dyDescent="0.2">
      <c r="A38" t="s">
        <v>8</v>
      </c>
      <c r="B38" s="1">
        <v>2</v>
      </c>
      <c r="C38" s="1">
        <v>24</v>
      </c>
      <c r="D38" s="1">
        <v>3</v>
      </c>
      <c r="E38" s="1">
        <v>6</v>
      </c>
      <c r="F38" s="1">
        <v>7</v>
      </c>
      <c r="G38" s="1">
        <v>9</v>
      </c>
      <c r="H38" t="s">
        <v>6</v>
      </c>
    </row>
    <row r="39" spans="1:8" x14ac:dyDescent="0.2">
      <c r="A39" t="s">
        <v>8</v>
      </c>
      <c r="B39" s="1">
        <v>2</v>
      </c>
      <c r="C39" s="1">
        <v>24</v>
      </c>
      <c r="D39" s="1">
        <v>3</v>
      </c>
      <c r="E39" s="1">
        <v>7</v>
      </c>
      <c r="F39" s="1">
        <v>7</v>
      </c>
      <c r="G39" s="1">
        <v>7</v>
      </c>
      <c r="H39" t="s">
        <v>6</v>
      </c>
    </row>
    <row r="40" spans="1:8" x14ac:dyDescent="0.2">
      <c r="A40" t="s">
        <v>8</v>
      </c>
      <c r="B40" s="1">
        <v>3</v>
      </c>
      <c r="C40" s="1">
        <v>24</v>
      </c>
      <c r="D40" s="1">
        <v>3</v>
      </c>
      <c r="E40" s="1">
        <v>1</v>
      </c>
      <c r="F40" s="1">
        <v>9</v>
      </c>
      <c r="G40" s="1">
        <v>4</v>
      </c>
      <c r="H40" t="s">
        <v>6</v>
      </c>
    </row>
    <row r="41" spans="1:8" x14ac:dyDescent="0.2">
      <c r="A41" t="s">
        <v>8</v>
      </c>
      <c r="B41" s="1">
        <v>3</v>
      </c>
      <c r="C41" s="1">
        <v>24</v>
      </c>
      <c r="D41" s="1">
        <v>3</v>
      </c>
      <c r="E41" s="1">
        <v>2</v>
      </c>
      <c r="F41" s="1">
        <v>6</v>
      </c>
      <c r="G41" s="1">
        <v>2</v>
      </c>
      <c r="H41" t="s">
        <v>6</v>
      </c>
    </row>
    <row r="42" spans="1:8" x14ac:dyDescent="0.2">
      <c r="A42" t="s">
        <v>8</v>
      </c>
      <c r="B42" s="1">
        <v>3</v>
      </c>
      <c r="C42" s="1">
        <v>24</v>
      </c>
      <c r="D42" s="1">
        <v>3</v>
      </c>
      <c r="E42" s="1">
        <v>3</v>
      </c>
      <c r="F42" s="1">
        <v>4</v>
      </c>
      <c r="G42" s="1">
        <v>9</v>
      </c>
      <c r="H42" t="s">
        <v>6</v>
      </c>
    </row>
    <row r="43" spans="1:8" x14ac:dyDescent="0.2">
      <c r="A43" t="s">
        <v>8</v>
      </c>
      <c r="B43" s="1">
        <v>3</v>
      </c>
      <c r="C43" s="1">
        <v>24</v>
      </c>
      <c r="D43" s="1">
        <v>3</v>
      </c>
      <c r="E43" s="1">
        <v>4</v>
      </c>
      <c r="F43" s="1">
        <v>15</v>
      </c>
      <c r="G43" s="1">
        <v>4</v>
      </c>
      <c r="H43" t="s">
        <v>6</v>
      </c>
    </row>
    <row r="44" spans="1:8" x14ac:dyDescent="0.2">
      <c r="A44" t="s">
        <v>8</v>
      </c>
      <c r="B44" s="1">
        <v>3</v>
      </c>
      <c r="C44" s="1">
        <v>24</v>
      </c>
      <c r="D44" s="1">
        <v>3</v>
      </c>
      <c r="E44" s="1">
        <v>5</v>
      </c>
      <c r="F44" s="1">
        <v>3</v>
      </c>
      <c r="G44" s="1">
        <v>5</v>
      </c>
      <c r="H44" t="s">
        <v>6</v>
      </c>
    </row>
    <row r="45" spans="1:8" x14ac:dyDescent="0.2">
      <c r="A45" t="s">
        <v>8</v>
      </c>
      <c r="B45" s="1">
        <v>4</v>
      </c>
      <c r="C45" s="1">
        <v>24</v>
      </c>
      <c r="D45" s="1">
        <v>3</v>
      </c>
      <c r="E45" s="1">
        <v>1</v>
      </c>
      <c r="F45" s="1">
        <v>10</v>
      </c>
      <c r="G45" s="1">
        <v>2</v>
      </c>
      <c r="H45" t="s">
        <v>6</v>
      </c>
    </row>
    <row r="46" spans="1:8" x14ac:dyDescent="0.2">
      <c r="A46" t="s">
        <v>8</v>
      </c>
      <c r="B46" s="1">
        <v>4</v>
      </c>
      <c r="C46" s="1">
        <v>24</v>
      </c>
      <c r="D46" s="1">
        <v>3</v>
      </c>
      <c r="E46" s="1">
        <v>2</v>
      </c>
      <c r="F46" s="1">
        <v>9</v>
      </c>
      <c r="G46" s="1">
        <v>3</v>
      </c>
      <c r="H46" t="s">
        <v>6</v>
      </c>
    </row>
    <row r="47" spans="1:8" x14ac:dyDescent="0.2">
      <c r="A47" t="s">
        <v>8</v>
      </c>
      <c r="B47" s="1">
        <v>4</v>
      </c>
      <c r="C47" s="1">
        <v>24</v>
      </c>
      <c r="D47" s="1">
        <v>3</v>
      </c>
      <c r="E47" s="1">
        <v>3</v>
      </c>
      <c r="F47" s="1">
        <v>8</v>
      </c>
      <c r="G47" s="1">
        <v>9</v>
      </c>
      <c r="H47" t="s">
        <v>6</v>
      </c>
    </row>
    <row r="48" spans="1:8" x14ac:dyDescent="0.2">
      <c r="A48" t="s">
        <v>8</v>
      </c>
      <c r="B48" s="1">
        <v>4</v>
      </c>
      <c r="C48" s="1">
        <v>24</v>
      </c>
      <c r="D48" s="1">
        <v>3</v>
      </c>
      <c r="E48" s="1">
        <v>4</v>
      </c>
      <c r="F48" s="1">
        <v>3</v>
      </c>
      <c r="G48" s="1">
        <v>6</v>
      </c>
      <c r="H48" t="s">
        <v>6</v>
      </c>
    </row>
    <row r="49" spans="1:8" x14ac:dyDescent="0.2">
      <c r="A49" t="s">
        <v>8</v>
      </c>
      <c r="B49" s="1">
        <v>4</v>
      </c>
      <c r="C49" s="1">
        <v>24</v>
      </c>
      <c r="D49" s="1">
        <v>3</v>
      </c>
      <c r="E49" s="1">
        <v>5</v>
      </c>
      <c r="F49" s="1">
        <v>1</v>
      </c>
      <c r="G49" s="1">
        <v>18</v>
      </c>
      <c r="H49" t="s">
        <v>6</v>
      </c>
    </row>
    <row r="50" spans="1:8" x14ac:dyDescent="0.2">
      <c r="A50" t="s">
        <v>8</v>
      </c>
      <c r="B50" s="1">
        <v>1</v>
      </c>
      <c r="C50" s="1">
        <v>1</v>
      </c>
      <c r="D50" s="1">
        <v>9</v>
      </c>
      <c r="E50" s="1">
        <v>1</v>
      </c>
      <c r="F50" s="1">
        <v>9</v>
      </c>
      <c r="G50" s="1">
        <v>4</v>
      </c>
      <c r="H50" t="s">
        <v>6</v>
      </c>
    </row>
    <row r="51" spans="1:8" x14ac:dyDescent="0.2">
      <c r="A51" t="s">
        <v>8</v>
      </c>
      <c r="B51" s="1">
        <v>1</v>
      </c>
      <c r="C51" s="1">
        <v>1</v>
      </c>
      <c r="D51" s="1">
        <v>9</v>
      </c>
      <c r="E51" s="1">
        <v>2</v>
      </c>
      <c r="F51" s="1">
        <v>7</v>
      </c>
      <c r="G51" s="1">
        <v>2</v>
      </c>
      <c r="H51" t="s">
        <v>6</v>
      </c>
    </row>
    <row r="52" spans="1:8" x14ac:dyDescent="0.2">
      <c r="A52" t="s">
        <v>8</v>
      </c>
      <c r="B52" s="1">
        <v>1</v>
      </c>
      <c r="C52" s="1">
        <v>1</v>
      </c>
      <c r="D52" s="1">
        <v>9</v>
      </c>
      <c r="E52" s="1">
        <v>3</v>
      </c>
      <c r="F52" s="1">
        <v>3</v>
      </c>
      <c r="G52" s="1">
        <v>8</v>
      </c>
      <c r="H52" t="s">
        <v>6</v>
      </c>
    </row>
    <row r="53" spans="1:8" x14ac:dyDescent="0.2">
      <c r="A53" t="s">
        <v>8</v>
      </c>
      <c r="B53" s="1">
        <v>1</v>
      </c>
      <c r="C53" s="1">
        <v>1</v>
      </c>
      <c r="D53" s="1">
        <v>9</v>
      </c>
      <c r="E53" s="1">
        <v>4</v>
      </c>
      <c r="F53" s="1">
        <v>5</v>
      </c>
      <c r="G53" s="1">
        <v>6</v>
      </c>
      <c r="H53" t="s">
        <v>6</v>
      </c>
    </row>
    <row r="54" spans="1:8" x14ac:dyDescent="0.2">
      <c r="A54" t="s">
        <v>8</v>
      </c>
      <c r="B54" s="1">
        <v>1</v>
      </c>
      <c r="C54" s="1">
        <v>1</v>
      </c>
      <c r="D54" s="1">
        <v>9</v>
      </c>
      <c r="E54" s="1">
        <v>5</v>
      </c>
      <c r="F54" s="1">
        <v>9</v>
      </c>
      <c r="G54" s="1">
        <v>4</v>
      </c>
      <c r="H54" t="s">
        <v>6</v>
      </c>
    </row>
    <row r="55" spans="1:8" x14ac:dyDescent="0.2">
      <c r="A55" t="s">
        <v>8</v>
      </c>
      <c r="B55" s="1">
        <v>1</v>
      </c>
      <c r="C55" s="1">
        <v>1</v>
      </c>
      <c r="D55" s="1">
        <v>9</v>
      </c>
      <c r="E55" s="1">
        <v>6</v>
      </c>
      <c r="F55" s="1">
        <v>6</v>
      </c>
      <c r="G55" s="1">
        <v>8</v>
      </c>
      <c r="H55" t="s">
        <v>6</v>
      </c>
    </row>
    <row r="56" spans="1:8" x14ac:dyDescent="0.2">
      <c r="A56" t="s">
        <v>8</v>
      </c>
      <c r="B56" s="1">
        <v>1</v>
      </c>
      <c r="C56" s="1">
        <v>1</v>
      </c>
      <c r="D56" s="1">
        <v>9</v>
      </c>
      <c r="E56" s="1">
        <v>7</v>
      </c>
      <c r="F56" s="1">
        <v>7</v>
      </c>
      <c r="G56" s="1">
        <v>5</v>
      </c>
      <c r="H56" t="s">
        <v>6</v>
      </c>
    </row>
    <row r="57" spans="1:8" x14ac:dyDescent="0.2">
      <c r="A57" t="s">
        <v>8</v>
      </c>
      <c r="B57" s="1">
        <v>1</v>
      </c>
      <c r="C57" s="1">
        <v>1</v>
      </c>
      <c r="D57" s="1">
        <v>9</v>
      </c>
      <c r="E57" s="1">
        <v>8</v>
      </c>
      <c r="F57" s="1">
        <v>0</v>
      </c>
      <c r="G57" s="1">
        <v>8</v>
      </c>
      <c r="H57" t="s">
        <v>6</v>
      </c>
    </row>
    <row r="58" spans="1:8" x14ac:dyDescent="0.2">
      <c r="A58" t="s">
        <v>8</v>
      </c>
      <c r="B58" s="1">
        <v>2</v>
      </c>
      <c r="C58" s="1">
        <v>1</v>
      </c>
      <c r="D58" s="1">
        <v>9</v>
      </c>
      <c r="E58" s="1">
        <v>1</v>
      </c>
      <c r="F58" s="1">
        <v>9</v>
      </c>
      <c r="G58" s="1">
        <v>1</v>
      </c>
      <c r="H58" t="s">
        <v>6</v>
      </c>
    </row>
    <row r="59" spans="1:8" x14ac:dyDescent="0.2">
      <c r="A59" t="s">
        <v>8</v>
      </c>
      <c r="B59" s="1">
        <v>2</v>
      </c>
      <c r="C59" s="1">
        <v>1</v>
      </c>
      <c r="D59" s="1">
        <v>9</v>
      </c>
      <c r="E59" s="1">
        <v>2</v>
      </c>
      <c r="F59" s="1">
        <v>6</v>
      </c>
      <c r="G59" s="1">
        <v>1</v>
      </c>
      <c r="H59" t="s">
        <v>6</v>
      </c>
    </row>
    <row r="60" spans="1:8" x14ac:dyDescent="0.2">
      <c r="A60" t="s">
        <v>8</v>
      </c>
      <c r="B60" s="1">
        <v>2</v>
      </c>
      <c r="C60" s="1">
        <v>1</v>
      </c>
      <c r="D60" s="1">
        <v>9</v>
      </c>
      <c r="E60" s="1">
        <v>3</v>
      </c>
      <c r="F60" s="1">
        <v>5</v>
      </c>
      <c r="G60" s="1">
        <v>7</v>
      </c>
      <c r="H60" t="s">
        <v>6</v>
      </c>
    </row>
    <row r="61" spans="1:8" x14ac:dyDescent="0.2">
      <c r="A61" t="s">
        <v>8</v>
      </c>
      <c r="B61" s="1">
        <v>2</v>
      </c>
      <c r="C61" s="1">
        <v>1</v>
      </c>
      <c r="D61" s="1">
        <v>9</v>
      </c>
      <c r="E61" s="1">
        <v>4</v>
      </c>
      <c r="F61" s="1">
        <v>13</v>
      </c>
      <c r="G61" s="1">
        <v>0</v>
      </c>
      <c r="H61" t="s">
        <v>6</v>
      </c>
    </row>
    <row r="62" spans="1:8" x14ac:dyDescent="0.2">
      <c r="A62" t="s">
        <v>8</v>
      </c>
      <c r="B62" s="1">
        <v>2</v>
      </c>
      <c r="C62" s="1">
        <v>1</v>
      </c>
      <c r="D62" s="1">
        <v>9</v>
      </c>
      <c r="E62" s="1">
        <v>5</v>
      </c>
      <c r="F62" s="1">
        <v>15</v>
      </c>
      <c r="G62" s="1">
        <v>2</v>
      </c>
      <c r="H62" t="s">
        <v>6</v>
      </c>
    </row>
    <row r="63" spans="1:8" x14ac:dyDescent="0.2">
      <c r="A63" t="s">
        <v>8</v>
      </c>
      <c r="B63" s="1">
        <v>2</v>
      </c>
      <c r="C63" s="1">
        <v>1</v>
      </c>
      <c r="D63" s="1">
        <v>9</v>
      </c>
      <c r="E63" s="1">
        <v>6</v>
      </c>
      <c r="F63" s="1">
        <v>1</v>
      </c>
      <c r="G63" s="1">
        <v>9</v>
      </c>
      <c r="H63" t="s">
        <v>6</v>
      </c>
    </row>
    <row r="64" spans="1:8" x14ac:dyDescent="0.2">
      <c r="A64" t="s">
        <v>8</v>
      </c>
      <c r="B64" s="1">
        <v>2</v>
      </c>
      <c r="C64" s="1">
        <v>1</v>
      </c>
      <c r="D64" s="1">
        <v>9</v>
      </c>
      <c r="E64" s="1">
        <v>7</v>
      </c>
      <c r="F64" s="1">
        <v>7</v>
      </c>
      <c r="G64" s="1">
        <v>4</v>
      </c>
      <c r="H64" t="s">
        <v>6</v>
      </c>
    </row>
    <row r="65" spans="1:8" x14ac:dyDescent="0.2">
      <c r="A65" t="s">
        <v>8</v>
      </c>
      <c r="B65" s="1">
        <v>2</v>
      </c>
      <c r="C65" s="1">
        <v>1</v>
      </c>
      <c r="D65" s="1">
        <v>9</v>
      </c>
      <c r="E65" s="1">
        <v>8</v>
      </c>
      <c r="F65" s="1">
        <v>0</v>
      </c>
      <c r="G65" s="1">
        <v>9</v>
      </c>
      <c r="H65" t="s">
        <v>6</v>
      </c>
    </row>
    <row r="66" spans="1:8" x14ac:dyDescent="0.2">
      <c r="A66" t="s">
        <v>8</v>
      </c>
      <c r="B66" s="1">
        <v>3</v>
      </c>
      <c r="C66" s="1">
        <v>1</v>
      </c>
      <c r="D66" s="1">
        <v>9</v>
      </c>
      <c r="E66" s="1">
        <v>1</v>
      </c>
      <c r="F66" s="1">
        <v>7</v>
      </c>
      <c r="G66" s="1">
        <v>2</v>
      </c>
      <c r="H66" t="s">
        <v>6</v>
      </c>
    </row>
    <row r="67" spans="1:8" x14ac:dyDescent="0.2">
      <c r="A67" t="s">
        <v>8</v>
      </c>
      <c r="B67" s="1">
        <v>3</v>
      </c>
      <c r="C67" s="1">
        <v>1</v>
      </c>
      <c r="D67" s="1">
        <v>9</v>
      </c>
      <c r="E67" s="1">
        <v>2</v>
      </c>
      <c r="F67" s="1">
        <v>9</v>
      </c>
      <c r="G67" s="1">
        <v>1</v>
      </c>
      <c r="H67" t="s">
        <v>6</v>
      </c>
    </row>
    <row r="68" spans="1:8" x14ac:dyDescent="0.2">
      <c r="A68" t="s">
        <v>8</v>
      </c>
      <c r="B68" s="1">
        <v>3</v>
      </c>
      <c r="C68" s="1">
        <v>1</v>
      </c>
      <c r="D68" s="1">
        <v>9</v>
      </c>
      <c r="E68" s="1">
        <v>3</v>
      </c>
      <c r="F68" s="1">
        <v>2</v>
      </c>
      <c r="G68" s="1">
        <v>3</v>
      </c>
      <c r="H68" t="s">
        <v>6</v>
      </c>
    </row>
    <row r="69" spans="1:8" x14ac:dyDescent="0.2">
      <c r="A69" t="s">
        <v>8</v>
      </c>
      <c r="B69" s="1">
        <v>3</v>
      </c>
      <c r="C69" s="1">
        <v>1</v>
      </c>
      <c r="D69" s="1">
        <v>9</v>
      </c>
      <c r="E69" s="1">
        <v>4</v>
      </c>
      <c r="F69" s="1">
        <v>1</v>
      </c>
      <c r="G69" s="1">
        <v>6</v>
      </c>
      <c r="H69" t="s">
        <v>6</v>
      </c>
    </row>
    <row r="70" spans="1:8" x14ac:dyDescent="0.2">
      <c r="A70" t="s">
        <v>8</v>
      </c>
      <c r="B70" s="1">
        <v>3</v>
      </c>
      <c r="C70" s="1">
        <v>1</v>
      </c>
      <c r="D70" s="1">
        <v>9</v>
      </c>
      <c r="E70" s="1">
        <v>5</v>
      </c>
      <c r="F70" s="1">
        <v>7</v>
      </c>
      <c r="G70" s="1">
        <v>5</v>
      </c>
      <c r="H70" t="s">
        <v>6</v>
      </c>
    </row>
    <row r="71" spans="1:8" x14ac:dyDescent="0.2">
      <c r="A71" t="s">
        <v>8</v>
      </c>
      <c r="B71" s="1">
        <v>4</v>
      </c>
      <c r="C71" s="1">
        <v>1</v>
      </c>
      <c r="D71" s="1">
        <v>9</v>
      </c>
      <c r="E71" s="1">
        <v>1</v>
      </c>
      <c r="F71" s="1">
        <v>9</v>
      </c>
      <c r="G71" s="1">
        <v>4</v>
      </c>
      <c r="H71" t="s">
        <v>6</v>
      </c>
    </row>
    <row r="72" spans="1:8" x14ac:dyDescent="0.2">
      <c r="A72" t="s">
        <v>8</v>
      </c>
      <c r="B72" s="1">
        <v>4</v>
      </c>
      <c r="C72" s="1">
        <v>1</v>
      </c>
      <c r="D72" s="1">
        <v>9</v>
      </c>
      <c r="E72" s="1">
        <v>2</v>
      </c>
      <c r="F72" s="1">
        <v>7</v>
      </c>
      <c r="G72" s="1">
        <v>2</v>
      </c>
      <c r="H72" t="s">
        <v>6</v>
      </c>
    </row>
    <row r="73" spans="1:8" x14ac:dyDescent="0.2">
      <c r="A73" t="s">
        <v>8</v>
      </c>
      <c r="B73" s="1">
        <v>4</v>
      </c>
      <c r="C73" s="1">
        <v>1</v>
      </c>
      <c r="D73" s="1">
        <v>9</v>
      </c>
      <c r="E73" s="1">
        <v>3</v>
      </c>
      <c r="F73" s="1">
        <v>3</v>
      </c>
      <c r="G73" s="1">
        <v>8</v>
      </c>
      <c r="H73" t="s">
        <v>6</v>
      </c>
    </row>
    <row r="74" spans="1:8" x14ac:dyDescent="0.2">
      <c r="A74" t="s">
        <v>8</v>
      </c>
      <c r="B74" s="1">
        <v>4</v>
      </c>
      <c r="C74" s="1">
        <v>1</v>
      </c>
      <c r="D74" s="1">
        <v>9</v>
      </c>
      <c r="E74" s="1">
        <v>4</v>
      </c>
      <c r="F74" s="1">
        <v>5</v>
      </c>
      <c r="G74" s="1">
        <v>6</v>
      </c>
      <c r="H74" t="s">
        <v>6</v>
      </c>
    </row>
    <row r="75" spans="1:8" x14ac:dyDescent="0.2">
      <c r="A75" t="s">
        <v>8</v>
      </c>
      <c r="B75" s="1">
        <v>4</v>
      </c>
      <c r="C75" s="1">
        <v>1</v>
      </c>
      <c r="D75" s="1">
        <v>9</v>
      </c>
      <c r="E75" s="1">
        <v>5</v>
      </c>
      <c r="F75" s="1">
        <v>9</v>
      </c>
      <c r="G75" s="1">
        <v>4</v>
      </c>
      <c r="H75" t="s">
        <v>6</v>
      </c>
    </row>
    <row r="76" spans="1:8" x14ac:dyDescent="0.2">
      <c r="A76" t="s">
        <v>8</v>
      </c>
      <c r="B76" s="1">
        <v>1</v>
      </c>
      <c r="C76" s="1">
        <v>24</v>
      </c>
      <c r="D76" s="1">
        <v>9</v>
      </c>
      <c r="E76" s="1">
        <v>1</v>
      </c>
      <c r="F76" s="1">
        <v>10</v>
      </c>
      <c r="G76" s="1">
        <v>3</v>
      </c>
      <c r="H76" t="s">
        <v>6</v>
      </c>
    </row>
    <row r="77" spans="1:8" x14ac:dyDescent="0.2">
      <c r="A77" t="s">
        <v>8</v>
      </c>
      <c r="B77" s="1">
        <v>1</v>
      </c>
      <c r="C77" s="1">
        <v>24</v>
      </c>
      <c r="D77" s="1">
        <v>9</v>
      </c>
      <c r="E77" s="1">
        <v>2</v>
      </c>
      <c r="F77" s="1">
        <v>6</v>
      </c>
      <c r="G77" s="1">
        <v>3</v>
      </c>
      <c r="H77" t="s">
        <v>6</v>
      </c>
    </row>
    <row r="78" spans="1:8" x14ac:dyDescent="0.2">
      <c r="A78" t="s">
        <v>8</v>
      </c>
      <c r="B78" s="1">
        <v>1</v>
      </c>
      <c r="C78" s="1">
        <v>24</v>
      </c>
      <c r="D78" s="1">
        <v>9</v>
      </c>
      <c r="E78" s="1">
        <v>3</v>
      </c>
      <c r="F78" s="1">
        <v>10</v>
      </c>
      <c r="G78" s="1">
        <v>3</v>
      </c>
      <c r="H78" t="s">
        <v>6</v>
      </c>
    </row>
    <row r="79" spans="1:8" x14ac:dyDescent="0.2">
      <c r="A79" t="s">
        <v>8</v>
      </c>
      <c r="B79" s="1">
        <v>1</v>
      </c>
      <c r="C79" s="1">
        <v>24</v>
      </c>
      <c r="D79" s="1">
        <v>9</v>
      </c>
      <c r="E79" s="1">
        <v>4</v>
      </c>
      <c r="F79" s="1">
        <v>2</v>
      </c>
      <c r="G79" s="1">
        <v>3</v>
      </c>
      <c r="H79" t="s">
        <v>6</v>
      </c>
    </row>
    <row r="80" spans="1:8" x14ac:dyDescent="0.2">
      <c r="A80" t="s">
        <v>8</v>
      </c>
      <c r="B80" s="1">
        <v>1</v>
      </c>
      <c r="C80" s="1">
        <v>24</v>
      </c>
      <c r="D80" s="1">
        <v>9</v>
      </c>
      <c r="E80" s="1">
        <v>5</v>
      </c>
      <c r="F80" s="1">
        <v>10</v>
      </c>
      <c r="G80" s="1">
        <v>2</v>
      </c>
      <c r="H80" t="s">
        <v>6</v>
      </c>
    </row>
    <row r="81" spans="1:8" x14ac:dyDescent="0.2">
      <c r="A81" t="s">
        <v>8</v>
      </c>
      <c r="B81" s="1">
        <v>1</v>
      </c>
      <c r="C81" s="1">
        <v>24</v>
      </c>
      <c r="D81" s="1">
        <v>9</v>
      </c>
      <c r="E81" s="1">
        <v>6</v>
      </c>
      <c r="F81" s="1">
        <v>10</v>
      </c>
      <c r="G81" s="1">
        <v>5</v>
      </c>
      <c r="H81" t="s">
        <v>6</v>
      </c>
    </row>
    <row r="82" spans="1:8" x14ac:dyDescent="0.2">
      <c r="A82" t="s">
        <v>8</v>
      </c>
      <c r="B82" s="1">
        <v>1</v>
      </c>
      <c r="C82" s="1">
        <v>24</v>
      </c>
      <c r="D82" s="1">
        <v>9</v>
      </c>
      <c r="E82" s="1">
        <v>7</v>
      </c>
      <c r="F82" s="1">
        <v>10</v>
      </c>
      <c r="G82" s="1">
        <v>2</v>
      </c>
      <c r="H82" t="s">
        <v>6</v>
      </c>
    </row>
    <row r="83" spans="1:8" x14ac:dyDescent="0.2">
      <c r="A83" t="s">
        <v>8</v>
      </c>
      <c r="B83" s="1">
        <v>1</v>
      </c>
      <c r="C83" s="1">
        <v>24</v>
      </c>
      <c r="D83" s="1">
        <v>9</v>
      </c>
      <c r="E83" s="1">
        <v>8</v>
      </c>
      <c r="F83" s="1">
        <v>4</v>
      </c>
      <c r="G83" s="1">
        <v>4</v>
      </c>
      <c r="H83" t="s">
        <v>6</v>
      </c>
    </row>
    <row r="84" spans="1:8" x14ac:dyDescent="0.2">
      <c r="A84" t="s">
        <v>8</v>
      </c>
      <c r="B84" s="1">
        <v>2</v>
      </c>
      <c r="C84" s="1">
        <v>24</v>
      </c>
      <c r="D84" s="1">
        <v>9</v>
      </c>
      <c r="E84" s="1">
        <v>1</v>
      </c>
      <c r="F84" s="1">
        <v>9</v>
      </c>
      <c r="G84" s="1">
        <v>2</v>
      </c>
      <c r="H84" t="s">
        <v>6</v>
      </c>
    </row>
    <row r="85" spans="1:8" x14ac:dyDescent="0.2">
      <c r="A85" t="s">
        <v>8</v>
      </c>
      <c r="B85" s="1">
        <v>2</v>
      </c>
      <c r="C85" s="1">
        <v>24</v>
      </c>
      <c r="D85" s="1">
        <v>9</v>
      </c>
      <c r="E85" s="1">
        <v>2</v>
      </c>
      <c r="F85" s="1">
        <v>7</v>
      </c>
      <c r="G85" s="1">
        <v>4</v>
      </c>
      <c r="H85" t="s">
        <v>6</v>
      </c>
    </row>
    <row r="86" spans="1:8" x14ac:dyDescent="0.2">
      <c r="A86" t="s">
        <v>8</v>
      </c>
      <c r="B86" s="1">
        <v>2</v>
      </c>
      <c r="C86" s="1">
        <v>24</v>
      </c>
      <c r="D86" s="1">
        <v>9</v>
      </c>
      <c r="E86" s="1">
        <v>3</v>
      </c>
      <c r="F86" s="1">
        <v>11</v>
      </c>
      <c r="G86" s="1">
        <v>0</v>
      </c>
      <c r="H86" t="s">
        <v>6</v>
      </c>
    </row>
    <row r="87" spans="1:8" x14ac:dyDescent="0.2">
      <c r="A87" t="s">
        <v>8</v>
      </c>
      <c r="B87" s="1">
        <v>2</v>
      </c>
      <c r="C87" s="1">
        <v>24</v>
      </c>
      <c r="D87" s="1">
        <v>9</v>
      </c>
      <c r="E87" s="1">
        <v>4</v>
      </c>
      <c r="F87" s="1">
        <v>7</v>
      </c>
      <c r="G87" s="1">
        <v>3</v>
      </c>
      <c r="H87" t="s">
        <v>6</v>
      </c>
    </row>
    <row r="88" spans="1:8" x14ac:dyDescent="0.2">
      <c r="A88" t="s">
        <v>8</v>
      </c>
      <c r="B88" s="1">
        <v>2</v>
      </c>
      <c r="C88" s="1">
        <v>24</v>
      </c>
      <c r="D88" s="1">
        <v>9</v>
      </c>
      <c r="E88" s="1">
        <v>5</v>
      </c>
      <c r="F88" s="1">
        <v>14</v>
      </c>
      <c r="G88" s="1">
        <v>2</v>
      </c>
      <c r="H88" t="s">
        <v>6</v>
      </c>
    </row>
    <row r="89" spans="1:8" x14ac:dyDescent="0.2">
      <c r="A89" t="s">
        <v>8</v>
      </c>
      <c r="B89" s="1">
        <v>2</v>
      </c>
      <c r="C89" s="1">
        <v>24</v>
      </c>
      <c r="D89" s="1">
        <v>9</v>
      </c>
      <c r="E89" s="1">
        <v>6</v>
      </c>
      <c r="F89" s="1">
        <v>7</v>
      </c>
      <c r="G89" s="1">
        <v>2</v>
      </c>
      <c r="H89" t="s">
        <v>6</v>
      </c>
    </row>
    <row r="90" spans="1:8" x14ac:dyDescent="0.2">
      <c r="A90" t="s">
        <v>8</v>
      </c>
      <c r="B90" s="1">
        <v>2</v>
      </c>
      <c r="C90" s="1">
        <v>24</v>
      </c>
      <c r="D90" s="1">
        <v>9</v>
      </c>
      <c r="E90" s="1">
        <v>7</v>
      </c>
      <c r="F90" s="1">
        <v>14</v>
      </c>
      <c r="G90" s="1">
        <v>1</v>
      </c>
      <c r="H90" t="s">
        <v>6</v>
      </c>
    </row>
    <row r="91" spans="1:8" x14ac:dyDescent="0.2">
      <c r="A91" t="s">
        <v>8</v>
      </c>
      <c r="B91" s="1">
        <v>2</v>
      </c>
      <c r="C91" s="1">
        <v>24</v>
      </c>
      <c r="D91" s="1">
        <v>9</v>
      </c>
      <c r="E91" s="1">
        <v>8</v>
      </c>
      <c r="F91" s="1">
        <v>3</v>
      </c>
      <c r="G91" s="1">
        <v>6</v>
      </c>
      <c r="H91" t="s">
        <v>6</v>
      </c>
    </row>
    <row r="92" spans="1:8" x14ac:dyDescent="0.2">
      <c r="A92" t="s">
        <v>8</v>
      </c>
      <c r="B92" s="1">
        <v>3</v>
      </c>
      <c r="C92" s="1">
        <v>24</v>
      </c>
      <c r="D92" s="1">
        <v>9</v>
      </c>
      <c r="E92" s="1">
        <v>1</v>
      </c>
      <c r="F92" s="1">
        <v>17</v>
      </c>
      <c r="G92" s="1">
        <v>0</v>
      </c>
      <c r="H92" t="s">
        <v>6</v>
      </c>
    </row>
    <row r="93" spans="1:8" x14ac:dyDescent="0.2">
      <c r="A93" t="s">
        <v>8</v>
      </c>
      <c r="B93" s="1">
        <v>3</v>
      </c>
      <c r="C93" s="1">
        <v>24</v>
      </c>
      <c r="D93" s="1">
        <v>9</v>
      </c>
      <c r="E93" s="1">
        <v>2</v>
      </c>
      <c r="F93" s="1">
        <v>13</v>
      </c>
      <c r="G93" s="1">
        <v>0</v>
      </c>
      <c r="H93" t="s">
        <v>6</v>
      </c>
    </row>
    <row r="94" spans="1:8" x14ac:dyDescent="0.2">
      <c r="A94" t="s">
        <v>8</v>
      </c>
      <c r="B94" s="1">
        <v>3</v>
      </c>
      <c r="C94" s="1">
        <v>24</v>
      </c>
      <c r="D94" s="1">
        <v>9</v>
      </c>
      <c r="E94" s="1">
        <v>3</v>
      </c>
      <c r="F94" s="1">
        <v>5</v>
      </c>
      <c r="G94" s="1">
        <v>8</v>
      </c>
      <c r="H94" t="s">
        <v>6</v>
      </c>
    </row>
    <row r="95" spans="1:8" x14ac:dyDescent="0.2">
      <c r="A95" t="s">
        <v>8</v>
      </c>
      <c r="B95" s="1">
        <v>3</v>
      </c>
      <c r="C95" s="1">
        <v>24</v>
      </c>
      <c r="D95" s="1">
        <v>9</v>
      </c>
      <c r="E95" s="1">
        <v>4</v>
      </c>
      <c r="F95" s="1">
        <v>7</v>
      </c>
      <c r="G95" s="1">
        <v>2</v>
      </c>
      <c r="H95" t="s">
        <v>6</v>
      </c>
    </row>
    <row r="96" spans="1:8" x14ac:dyDescent="0.2">
      <c r="A96" t="s">
        <v>8</v>
      </c>
      <c r="B96" s="1">
        <v>3</v>
      </c>
      <c r="C96" s="1">
        <v>24</v>
      </c>
      <c r="D96" s="1">
        <v>9</v>
      </c>
      <c r="E96" s="1">
        <v>5</v>
      </c>
      <c r="F96" s="1">
        <v>9</v>
      </c>
      <c r="G96" s="1">
        <v>3</v>
      </c>
      <c r="H96" t="s">
        <v>6</v>
      </c>
    </row>
    <row r="97" spans="1:8" x14ac:dyDescent="0.2">
      <c r="A97" t="s">
        <v>8</v>
      </c>
      <c r="B97" s="1">
        <v>4</v>
      </c>
      <c r="C97" s="1">
        <v>24</v>
      </c>
      <c r="D97" s="1">
        <v>9</v>
      </c>
      <c r="E97" s="1">
        <v>1</v>
      </c>
      <c r="F97" s="1">
        <v>10</v>
      </c>
      <c r="G97" s="1">
        <v>3</v>
      </c>
      <c r="H97" t="s">
        <v>6</v>
      </c>
    </row>
    <row r="98" spans="1:8" x14ac:dyDescent="0.2">
      <c r="A98" t="s">
        <v>8</v>
      </c>
      <c r="B98" s="1">
        <v>4</v>
      </c>
      <c r="C98" s="1">
        <v>24</v>
      </c>
      <c r="D98" s="1">
        <v>9</v>
      </c>
      <c r="E98" s="1">
        <v>2</v>
      </c>
      <c r="F98" s="1">
        <v>6</v>
      </c>
      <c r="G98" s="1">
        <v>3</v>
      </c>
      <c r="H98" t="s">
        <v>6</v>
      </c>
    </row>
    <row r="99" spans="1:8" x14ac:dyDescent="0.2">
      <c r="A99" t="s">
        <v>8</v>
      </c>
      <c r="B99" s="1">
        <v>4</v>
      </c>
      <c r="C99" s="1">
        <v>24</v>
      </c>
      <c r="D99" s="1">
        <v>9</v>
      </c>
      <c r="E99" s="1">
        <v>3</v>
      </c>
      <c r="F99" s="1">
        <v>10</v>
      </c>
      <c r="G99" s="1">
        <v>3</v>
      </c>
      <c r="H99" t="s">
        <v>6</v>
      </c>
    </row>
    <row r="100" spans="1:8" x14ac:dyDescent="0.2">
      <c r="A100" t="s">
        <v>8</v>
      </c>
      <c r="B100" s="1">
        <v>4</v>
      </c>
      <c r="C100" s="1">
        <v>24</v>
      </c>
      <c r="D100" s="1">
        <v>9</v>
      </c>
      <c r="E100" s="1">
        <v>4</v>
      </c>
      <c r="F100" s="1">
        <v>2</v>
      </c>
      <c r="G100" s="1">
        <v>3</v>
      </c>
      <c r="H100" t="s">
        <v>6</v>
      </c>
    </row>
    <row r="101" spans="1:8" x14ac:dyDescent="0.2">
      <c r="A101" t="s">
        <v>8</v>
      </c>
      <c r="B101" s="1">
        <v>4</v>
      </c>
      <c r="C101" s="1">
        <v>24</v>
      </c>
      <c r="D101" s="1">
        <v>9</v>
      </c>
      <c r="E101" s="1">
        <v>5</v>
      </c>
      <c r="F101" s="1">
        <v>10</v>
      </c>
      <c r="G101" s="1">
        <v>2</v>
      </c>
      <c r="H101" t="s">
        <v>6</v>
      </c>
    </row>
    <row r="102" spans="1:8" x14ac:dyDescent="0.2">
      <c r="A102" t="s">
        <v>8</v>
      </c>
      <c r="B102" s="1">
        <v>1</v>
      </c>
      <c r="C102" s="1">
        <v>1</v>
      </c>
      <c r="D102" s="1">
        <v>21</v>
      </c>
      <c r="E102" s="1">
        <v>1</v>
      </c>
      <c r="F102" s="1">
        <v>5</v>
      </c>
      <c r="G102" s="1">
        <v>4</v>
      </c>
      <c r="H102" t="s">
        <v>6</v>
      </c>
    </row>
    <row r="103" spans="1:8" x14ac:dyDescent="0.2">
      <c r="A103" t="s">
        <v>8</v>
      </c>
      <c r="B103" s="1">
        <v>1</v>
      </c>
      <c r="C103" s="1">
        <v>1</v>
      </c>
      <c r="D103" s="1">
        <v>21</v>
      </c>
      <c r="E103" s="1">
        <v>2</v>
      </c>
      <c r="F103" s="1">
        <v>13</v>
      </c>
      <c r="G103" s="1">
        <v>3</v>
      </c>
      <c r="H103" t="s">
        <v>6</v>
      </c>
    </row>
    <row r="104" spans="1:8" x14ac:dyDescent="0.2">
      <c r="A104" t="s">
        <v>8</v>
      </c>
      <c r="B104" s="1">
        <v>1</v>
      </c>
      <c r="C104" s="1">
        <v>1</v>
      </c>
      <c r="D104" s="1">
        <v>21</v>
      </c>
      <c r="E104" s="1">
        <v>3</v>
      </c>
      <c r="F104" s="1">
        <v>10</v>
      </c>
      <c r="G104" s="1">
        <v>4</v>
      </c>
      <c r="H104" t="s">
        <v>6</v>
      </c>
    </row>
    <row r="105" spans="1:8" x14ac:dyDescent="0.2">
      <c r="A105" t="s">
        <v>8</v>
      </c>
      <c r="B105" s="1">
        <v>1</v>
      </c>
      <c r="C105" s="1">
        <v>1</v>
      </c>
      <c r="D105" s="1">
        <v>21</v>
      </c>
      <c r="E105" s="1">
        <v>4</v>
      </c>
      <c r="F105" s="1">
        <v>19</v>
      </c>
      <c r="G105" s="1">
        <v>0</v>
      </c>
      <c r="H105" t="s">
        <v>6</v>
      </c>
    </row>
    <row r="106" spans="1:8" x14ac:dyDescent="0.2">
      <c r="A106" t="s">
        <v>8</v>
      </c>
      <c r="B106" s="1">
        <v>1</v>
      </c>
      <c r="C106" s="1">
        <v>1</v>
      </c>
      <c r="D106" s="1">
        <v>21</v>
      </c>
      <c r="E106" s="1">
        <v>5</v>
      </c>
      <c r="F106" s="1">
        <v>7</v>
      </c>
      <c r="G106" s="1">
        <v>3</v>
      </c>
      <c r="H106" t="s">
        <v>6</v>
      </c>
    </row>
    <row r="107" spans="1:8" x14ac:dyDescent="0.2">
      <c r="A107" t="s">
        <v>8</v>
      </c>
      <c r="B107" s="1">
        <v>1</v>
      </c>
      <c r="C107" s="1">
        <v>1</v>
      </c>
      <c r="D107" s="1">
        <v>21</v>
      </c>
      <c r="E107" s="1">
        <v>6</v>
      </c>
      <c r="F107" s="1">
        <v>7</v>
      </c>
      <c r="G107" s="1">
        <v>4</v>
      </c>
      <c r="H107" t="s">
        <v>6</v>
      </c>
    </row>
    <row r="108" spans="1:8" x14ac:dyDescent="0.2">
      <c r="A108" t="s">
        <v>8</v>
      </c>
      <c r="B108" s="1">
        <v>1</v>
      </c>
      <c r="C108" s="1">
        <v>1</v>
      </c>
      <c r="D108" s="1">
        <v>21</v>
      </c>
      <c r="E108" s="1">
        <v>7</v>
      </c>
      <c r="F108" s="1">
        <v>10</v>
      </c>
      <c r="G108" s="1">
        <v>0</v>
      </c>
      <c r="H108" t="s">
        <v>6</v>
      </c>
    </row>
    <row r="109" spans="1:8" x14ac:dyDescent="0.2">
      <c r="A109" t="s">
        <v>8</v>
      </c>
      <c r="B109" s="1">
        <v>2</v>
      </c>
      <c r="C109" s="1">
        <v>1</v>
      </c>
      <c r="D109" s="1">
        <v>21</v>
      </c>
      <c r="E109" s="1">
        <v>1</v>
      </c>
      <c r="F109" s="1">
        <v>0</v>
      </c>
      <c r="G109" s="1">
        <v>10</v>
      </c>
      <c r="H109" t="s">
        <v>6</v>
      </c>
    </row>
    <row r="110" spans="1:8" x14ac:dyDescent="0.2">
      <c r="A110" t="s">
        <v>8</v>
      </c>
      <c r="B110" s="1">
        <v>2</v>
      </c>
      <c r="C110" s="1">
        <v>1</v>
      </c>
      <c r="D110" s="1">
        <v>21</v>
      </c>
      <c r="E110" s="1">
        <v>2</v>
      </c>
      <c r="F110" s="1">
        <v>9</v>
      </c>
      <c r="G110" s="1">
        <v>0</v>
      </c>
      <c r="H110" t="s">
        <v>6</v>
      </c>
    </row>
    <row r="111" spans="1:8" x14ac:dyDescent="0.2">
      <c r="A111" t="s">
        <v>8</v>
      </c>
      <c r="B111" s="1">
        <v>2</v>
      </c>
      <c r="C111" s="1">
        <v>1</v>
      </c>
      <c r="D111" s="1">
        <v>21</v>
      </c>
      <c r="E111" s="1">
        <v>3</v>
      </c>
      <c r="F111" s="1">
        <v>14</v>
      </c>
      <c r="G111" s="1">
        <v>2</v>
      </c>
      <c r="H111" t="s">
        <v>6</v>
      </c>
    </row>
    <row r="112" spans="1:8" x14ac:dyDescent="0.2">
      <c r="A112" t="s">
        <v>8</v>
      </c>
      <c r="B112" s="1">
        <v>2</v>
      </c>
      <c r="C112" s="1">
        <v>1</v>
      </c>
      <c r="D112" s="1">
        <v>21</v>
      </c>
      <c r="E112" s="1">
        <v>4</v>
      </c>
      <c r="F112" s="1">
        <v>11</v>
      </c>
      <c r="G112" s="1">
        <v>0</v>
      </c>
      <c r="H112" t="s">
        <v>6</v>
      </c>
    </row>
    <row r="113" spans="1:8" x14ac:dyDescent="0.2">
      <c r="A113" t="s">
        <v>8</v>
      </c>
      <c r="B113" s="1">
        <v>2</v>
      </c>
      <c r="C113" s="1">
        <v>1</v>
      </c>
      <c r="D113" s="1">
        <v>21</v>
      </c>
      <c r="E113" s="1">
        <v>5</v>
      </c>
      <c r="F113" s="1">
        <v>8</v>
      </c>
      <c r="G113" s="1">
        <v>4</v>
      </c>
      <c r="H113" t="s">
        <v>6</v>
      </c>
    </row>
    <row r="114" spans="1:8" x14ac:dyDescent="0.2">
      <c r="A114" t="s">
        <v>8</v>
      </c>
      <c r="B114" s="1">
        <v>2</v>
      </c>
      <c r="C114" s="1">
        <v>1</v>
      </c>
      <c r="D114" s="1">
        <v>21</v>
      </c>
      <c r="E114" s="1">
        <v>6</v>
      </c>
      <c r="F114" s="1">
        <v>11</v>
      </c>
      <c r="G114" s="1">
        <v>3</v>
      </c>
      <c r="H114" t="s">
        <v>6</v>
      </c>
    </row>
    <row r="115" spans="1:8" x14ac:dyDescent="0.2">
      <c r="A115" t="s">
        <v>8</v>
      </c>
      <c r="B115" s="1">
        <v>2</v>
      </c>
      <c r="C115" s="1">
        <v>1</v>
      </c>
      <c r="D115" s="1">
        <v>21</v>
      </c>
      <c r="E115" s="1">
        <v>7</v>
      </c>
      <c r="F115" s="1">
        <v>4</v>
      </c>
      <c r="G115" s="1">
        <v>8</v>
      </c>
      <c r="H115" t="s">
        <v>6</v>
      </c>
    </row>
    <row r="116" spans="1:8" x14ac:dyDescent="0.2">
      <c r="A116" t="s">
        <v>8</v>
      </c>
      <c r="B116" s="1">
        <v>3</v>
      </c>
      <c r="C116" s="1">
        <v>1</v>
      </c>
      <c r="D116" s="1">
        <v>21</v>
      </c>
      <c r="E116" s="1">
        <v>1</v>
      </c>
      <c r="F116" s="1">
        <v>12</v>
      </c>
      <c r="G116" s="1">
        <v>3</v>
      </c>
      <c r="H116" t="s">
        <v>6</v>
      </c>
    </row>
    <row r="117" spans="1:8" x14ac:dyDescent="0.2">
      <c r="A117" t="s">
        <v>8</v>
      </c>
      <c r="B117" s="1">
        <v>3</v>
      </c>
      <c r="C117" s="1">
        <v>1</v>
      </c>
      <c r="D117" s="1">
        <v>21</v>
      </c>
      <c r="E117" s="1">
        <v>2</v>
      </c>
      <c r="F117" s="1">
        <v>9</v>
      </c>
      <c r="G117" s="1">
        <v>4</v>
      </c>
      <c r="H117" t="s">
        <v>6</v>
      </c>
    </row>
    <row r="118" spans="1:8" x14ac:dyDescent="0.2">
      <c r="A118" t="s">
        <v>8</v>
      </c>
      <c r="B118" s="1">
        <v>3</v>
      </c>
      <c r="C118" s="1">
        <v>1</v>
      </c>
      <c r="D118" s="1">
        <v>21</v>
      </c>
      <c r="E118" s="1">
        <v>3</v>
      </c>
      <c r="F118" s="1">
        <v>9</v>
      </c>
      <c r="G118" s="1">
        <v>1</v>
      </c>
      <c r="H118" t="s">
        <v>6</v>
      </c>
    </row>
    <row r="119" spans="1:8" x14ac:dyDescent="0.2">
      <c r="A119" t="s">
        <v>8</v>
      </c>
      <c r="B119" s="1">
        <v>3</v>
      </c>
      <c r="C119" s="1">
        <v>1</v>
      </c>
      <c r="D119" s="1">
        <v>21</v>
      </c>
      <c r="E119" s="1">
        <v>4</v>
      </c>
      <c r="F119" s="1">
        <v>10</v>
      </c>
      <c r="G119" s="1">
        <v>0</v>
      </c>
      <c r="H119" t="s">
        <v>6</v>
      </c>
    </row>
    <row r="120" spans="1:8" x14ac:dyDescent="0.2">
      <c r="A120" t="s">
        <v>8</v>
      </c>
      <c r="B120" s="1">
        <v>3</v>
      </c>
      <c r="C120" s="1">
        <v>1</v>
      </c>
      <c r="D120" s="1">
        <v>21</v>
      </c>
      <c r="E120" s="1">
        <v>5</v>
      </c>
      <c r="F120" s="1">
        <v>8</v>
      </c>
      <c r="G120" s="1">
        <v>4</v>
      </c>
      <c r="H120" t="s">
        <v>6</v>
      </c>
    </row>
    <row r="121" spans="1:8" x14ac:dyDescent="0.2">
      <c r="A121" t="s">
        <v>8</v>
      </c>
      <c r="B121" s="1">
        <v>4</v>
      </c>
      <c r="C121" s="1">
        <v>1</v>
      </c>
      <c r="D121" s="1">
        <v>21</v>
      </c>
      <c r="E121" s="1">
        <v>1</v>
      </c>
      <c r="F121" s="1">
        <v>9</v>
      </c>
      <c r="G121" s="1">
        <v>3</v>
      </c>
      <c r="H121" t="s">
        <v>6</v>
      </c>
    </row>
    <row r="122" spans="1:8" x14ac:dyDescent="0.2">
      <c r="A122" t="s">
        <v>8</v>
      </c>
      <c r="B122" s="1">
        <v>4</v>
      </c>
      <c r="C122" s="1">
        <v>1</v>
      </c>
      <c r="D122" s="1">
        <v>21</v>
      </c>
      <c r="E122" s="1">
        <v>3</v>
      </c>
      <c r="F122" s="1">
        <v>8</v>
      </c>
      <c r="G122" s="1">
        <v>4</v>
      </c>
      <c r="H122" t="s">
        <v>6</v>
      </c>
    </row>
    <row r="123" spans="1:8" x14ac:dyDescent="0.2">
      <c r="A123" t="s">
        <v>8</v>
      </c>
      <c r="B123" s="1">
        <v>4</v>
      </c>
      <c r="C123" s="1">
        <v>1</v>
      </c>
      <c r="D123" s="1">
        <v>21</v>
      </c>
      <c r="E123" s="1">
        <v>4</v>
      </c>
      <c r="F123" s="1">
        <v>8</v>
      </c>
      <c r="G123" s="1">
        <v>1</v>
      </c>
      <c r="H123" t="s">
        <v>6</v>
      </c>
    </row>
    <row r="124" spans="1:8" x14ac:dyDescent="0.2">
      <c r="A124" t="s">
        <v>8</v>
      </c>
      <c r="B124" s="1">
        <v>4</v>
      </c>
      <c r="C124" s="1">
        <v>1</v>
      </c>
      <c r="D124" s="1">
        <v>21</v>
      </c>
      <c r="E124" s="1">
        <v>5</v>
      </c>
      <c r="F124" s="1">
        <v>9</v>
      </c>
      <c r="G124" s="1">
        <v>1</v>
      </c>
      <c r="H124" t="s">
        <v>6</v>
      </c>
    </row>
    <row r="125" spans="1:8" x14ac:dyDescent="0.2">
      <c r="A125" t="s">
        <v>8</v>
      </c>
      <c r="B125" s="1">
        <v>1</v>
      </c>
      <c r="C125" s="1">
        <v>24</v>
      </c>
      <c r="D125" s="1">
        <v>21</v>
      </c>
      <c r="E125" s="1">
        <v>1</v>
      </c>
      <c r="F125" s="1">
        <v>6</v>
      </c>
      <c r="G125" s="1">
        <v>3</v>
      </c>
      <c r="H125" t="s">
        <v>6</v>
      </c>
    </row>
    <row r="126" spans="1:8" x14ac:dyDescent="0.2">
      <c r="A126" t="s">
        <v>8</v>
      </c>
      <c r="B126" s="1">
        <v>1</v>
      </c>
      <c r="C126" s="1">
        <v>24</v>
      </c>
      <c r="D126" s="1">
        <v>21</v>
      </c>
      <c r="E126" s="1">
        <v>2</v>
      </c>
      <c r="F126" s="1">
        <v>15</v>
      </c>
      <c r="G126" s="1">
        <v>1</v>
      </c>
      <c r="H126" t="s">
        <v>6</v>
      </c>
    </row>
    <row r="127" spans="1:8" x14ac:dyDescent="0.2">
      <c r="A127" t="s">
        <v>8</v>
      </c>
      <c r="B127" s="1">
        <v>1</v>
      </c>
      <c r="C127" s="1">
        <v>24</v>
      </c>
      <c r="D127" s="1">
        <v>21</v>
      </c>
      <c r="E127" s="1">
        <v>3</v>
      </c>
      <c r="F127" s="1">
        <v>7</v>
      </c>
      <c r="G127" s="1">
        <v>2</v>
      </c>
      <c r="H127" t="s">
        <v>6</v>
      </c>
    </row>
    <row r="128" spans="1:8" x14ac:dyDescent="0.2">
      <c r="A128" t="s">
        <v>8</v>
      </c>
      <c r="B128" s="1">
        <v>1</v>
      </c>
      <c r="C128" s="1">
        <v>24</v>
      </c>
      <c r="D128" s="1">
        <v>21</v>
      </c>
      <c r="E128" s="1">
        <v>4</v>
      </c>
      <c r="F128" s="1">
        <v>12</v>
      </c>
      <c r="G128" s="1">
        <v>2</v>
      </c>
      <c r="H128" t="s">
        <v>6</v>
      </c>
    </row>
    <row r="129" spans="1:8" x14ac:dyDescent="0.2">
      <c r="A129" t="s">
        <v>8</v>
      </c>
      <c r="B129" s="1">
        <v>1</v>
      </c>
      <c r="C129" s="1">
        <v>24</v>
      </c>
      <c r="D129" s="1">
        <v>21</v>
      </c>
      <c r="E129" s="1">
        <v>5</v>
      </c>
      <c r="F129" s="1">
        <v>8</v>
      </c>
      <c r="G129" s="1">
        <v>4</v>
      </c>
      <c r="H129" t="s">
        <v>6</v>
      </c>
    </row>
    <row r="130" spans="1:8" x14ac:dyDescent="0.2">
      <c r="A130" t="s">
        <v>8</v>
      </c>
      <c r="B130" s="1">
        <v>1</v>
      </c>
      <c r="C130" s="1">
        <v>24</v>
      </c>
      <c r="D130" s="1">
        <v>21</v>
      </c>
      <c r="E130" s="1">
        <v>6</v>
      </c>
      <c r="F130" s="1">
        <v>11</v>
      </c>
      <c r="G130" s="1">
        <v>3</v>
      </c>
      <c r="H130" t="s">
        <v>6</v>
      </c>
    </row>
    <row r="131" spans="1:8" x14ac:dyDescent="0.2">
      <c r="A131" t="s">
        <v>8</v>
      </c>
      <c r="B131" s="1">
        <v>1</v>
      </c>
      <c r="C131" s="1">
        <v>24</v>
      </c>
      <c r="D131" s="1">
        <v>21</v>
      </c>
      <c r="E131" s="1">
        <v>7</v>
      </c>
      <c r="F131" s="1">
        <v>9</v>
      </c>
      <c r="G131" s="1">
        <v>1</v>
      </c>
      <c r="H131" t="s">
        <v>6</v>
      </c>
    </row>
    <row r="132" spans="1:8" x14ac:dyDescent="0.2">
      <c r="A132" t="s">
        <v>8</v>
      </c>
      <c r="B132" s="1">
        <v>2</v>
      </c>
      <c r="C132" s="1">
        <v>24</v>
      </c>
      <c r="D132" s="1">
        <v>21</v>
      </c>
      <c r="E132" s="1">
        <v>1</v>
      </c>
      <c r="F132" s="1">
        <v>8</v>
      </c>
      <c r="G132" s="1">
        <v>4</v>
      </c>
      <c r="H132" t="s">
        <v>6</v>
      </c>
    </row>
    <row r="133" spans="1:8" x14ac:dyDescent="0.2">
      <c r="A133" t="s">
        <v>8</v>
      </c>
      <c r="B133" s="1">
        <v>2</v>
      </c>
      <c r="C133" s="1">
        <v>24</v>
      </c>
      <c r="D133" s="1">
        <v>21</v>
      </c>
      <c r="E133" s="1">
        <v>2</v>
      </c>
      <c r="F133" s="1">
        <v>8</v>
      </c>
      <c r="G133" s="1">
        <v>2</v>
      </c>
      <c r="H133" t="s">
        <v>6</v>
      </c>
    </row>
    <row r="134" spans="1:8" x14ac:dyDescent="0.2">
      <c r="A134" t="s">
        <v>8</v>
      </c>
      <c r="B134" s="1">
        <v>2</v>
      </c>
      <c r="C134" s="1">
        <v>24</v>
      </c>
      <c r="D134" s="1">
        <v>21</v>
      </c>
      <c r="E134" s="1">
        <v>3</v>
      </c>
      <c r="F134" s="1">
        <v>6</v>
      </c>
      <c r="G134" s="1">
        <v>0</v>
      </c>
      <c r="H134" t="s">
        <v>6</v>
      </c>
    </row>
    <row r="135" spans="1:8" x14ac:dyDescent="0.2">
      <c r="A135" t="s">
        <v>8</v>
      </c>
      <c r="B135" s="1">
        <v>2</v>
      </c>
      <c r="C135" s="1">
        <v>24</v>
      </c>
      <c r="D135" s="1">
        <v>21</v>
      </c>
      <c r="E135" s="1">
        <v>4</v>
      </c>
      <c r="F135" s="1">
        <v>9</v>
      </c>
      <c r="G135" s="1">
        <v>1</v>
      </c>
      <c r="H135" t="s">
        <v>6</v>
      </c>
    </row>
    <row r="136" spans="1:8" x14ac:dyDescent="0.2">
      <c r="A136" t="s">
        <v>8</v>
      </c>
      <c r="B136" s="1">
        <v>2</v>
      </c>
      <c r="C136" s="1">
        <v>24</v>
      </c>
      <c r="D136" s="1">
        <v>21</v>
      </c>
      <c r="E136" s="1">
        <v>5</v>
      </c>
      <c r="F136" s="1">
        <v>4</v>
      </c>
      <c r="G136" s="1">
        <v>4</v>
      </c>
      <c r="H136" t="s">
        <v>6</v>
      </c>
    </row>
    <row r="137" spans="1:8" x14ac:dyDescent="0.2">
      <c r="A137" t="s">
        <v>8</v>
      </c>
      <c r="B137" s="1">
        <v>2</v>
      </c>
      <c r="C137" s="1">
        <v>24</v>
      </c>
      <c r="D137" s="1">
        <v>21</v>
      </c>
      <c r="E137" s="1">
        <v>6</v>
      </c>
      <c r="F137" s="1">
        <v>8</v>
      </c>
      <c r="G137" s="1">
        <v>4</v>
      </c>
      <c r="H137" t="s">
        <v>6</v>
      </c>
    </row>
    <row r="138" spans="1:8" x14ac:dyDescent="0.2">
      <c r="A138" t="s">
        <v>8</v>
      </c>
      <c r="B138" s="1">
        <v>2</v>
      </c>
      <c r="C138" s="1">
        <v>24</v>
      </c>
      <c r="D138" s="1">
        <v>21</v>
      </c>
      <c r="E138" s="1">
        <v>5</v>
      </c>
      <c r="F138" s="1">
        <v>5</v>
      </c>
      <c r="G138" s="1">
        <v>8</v>
      </c>
      <c r="H138" t="s">
        <v>6</v>
      </c>
    </row>
    <row r="139" spans="1:8" x14ac:dyDescent="0.2">
      <c r="A139" t="s">
        <v>8</v>
      </c>
      <c r="B139" s="1">
        <v>3</v>
      </c>
      <c r="C139" s="1">
        <v>24</v>
      </c>
      <c r="D139" s="1">
        <v>21</v>
      </c>
      <c r="E139" s="1">
        <v>1</v>
      </c>
      <c r="F139" s="1">
        <v>12</v>
      </c>
      <c r="G139" s="1">
        <v>2</v>
      </c>
      <c r="H139" t="s">
        <v>6</v>
      </c>
    </row>
    <row r="140" spans="1:8" x14ac:dyDescent="0.2">
      <c r="A140" t="s">
        <v>8</v>
      </c>
      <c r="B140" s="1">
        <v>3</v>
      </c>
      <c r="C140" s="1">
        <v>24</v>
      </c>
      <c r="D140" s="1">
        <v>21</v>
      </c>
      <c r="E140" s="1">
        <v>2</v>
      </c>
      <c r="F140" s="1">
        <v>6</v>
      </c>
      <c r="G140" s="1">
        <v>2</v>
      </c>
      <c r="H140" t="s">
        <v>6</v>
      </c>
    </row>
    <row r="141" spans="1:8" x14ac:dyDescent="0.2">
      <c r="A141" t="s">
        <v>8</v>
      </c>
      <c r="B141" s="1">
        <v>3</v>
      </c>
      <c r="C141" s="1">
        <v>24</v>
      </c>
      <c r="D141" s="1">
        <v>21</v>
      </c>
      <c r="E141" s="1">
        <v>3</v>
      </c>
      <c r="F141" s="1">
        <v>11</v>
      </c>
      <c r="G141" s="1">
        <v>3</v>
      </c>
      <c r="H141" t="s">
        <v>6</v>
      </c>
    </row>
    <row r="142" spans="1:8" x14ac:dyDescent="0.2">
      <c r="A142" t="s">
        <v>8</v>
      </c>
      <c r="B142" s="1">
        <v>3</v>
      </c>
      <c r="C142" s="1">
        <v>24</v>
      </c>
      <c r="D142" s="1">
        <v>21</v>
      </c>
      <c r="E142" s="1">
        <v>4</v>
      </c>
      <c r="F142" s="1">
        <v>9</v>
      </c>
      <c r="G142" s="1">
        <v>0</v>
      </c>
      <c r="H142" t="s">
        <v>6</v>
      </c>
    </row>
    <row r="143" spans="1:8" x14ac:dyDescent="0.2">
      <c r="A143" t="s">
        <v>8</v>
      </c>
      <c r="B143" s="1">
        <v>3</v>
      </c>
      <c r="C143" s="1">
        <v>24</v>
      </c>
      <c r="D143" s="1">
        <v>21</v>
      </c>
      <c r="E143" s="1">
        <v>5</v>
      </c>
      <c r="F143" s="1">
        <v>8</v>
      </c>
      <c r="G143" s="1">
        <v>3</v>
      </c>
      <c r="H143" t="s">
        <v>6</v>
      </c>
    </row>
    <row r="144" spans="1:8" x14ac:dyDescent="0.2">
      <c r="A144" t="s">
        <v>8</v>
      </c>
      <c r="B144" s="1">
        <v>4</v>
      </c>
      <c r="C144" s="1">
        <v>24</v>
      </c>
      <c r="D144" s="1">
        <v>21</v>
      </c>
      <c r="E144" s="1">
        <v>1</v>
      </c>
      <c r="F144" s="1">
        <v>7</v>
      </c>
      <c r="G144" s="1">
        <v>2</v>
      </c>
      <c r="H144" t="s">
        <v>6</v>
      </c>
    </row>
    <row r="145" spans="1:8" x14ac:dyDescent="0.2">
      <c r="A145" t="s">
        <v>8</v>
      </c>
      <c r="B145" s="1">
        <v>4</v>
      </c>
      <c r="C145" s="1">
        <v>24</v>
      </c>
      <c r="D145" s="1">
        <v>21</v>
      </c>
      <c r="E145" s="1">
        <v>3</v>
      </c>
      <c r="F145" s="1">
        <v>7</v>
      </c>
      <c r="G145" s="1">
        <v>3</v>
      </c>
      <c r="H145" t="s">
        <v>6</v>
      </c>
    </row>
    <row r="146" spans="1:8" x14ac:dyDescent="0.2">
      <c r="A146" t="s">
        <v>8</v>
      </c>
      <c r="B146" s="1">
        <v>4</v>
      </c>
      <c r="C146" s="1">
        <v>24</v>
      </c>
      <c r="D146" s="1">
        <v>21</v>
      </c>
      <c r="E146" s="1">
        <v>4</v>
      </c>
      <c r="F146" s="1">
        <v>3</v>
      </c>
      <c r="G146" s="1">
        <v>3</v>
      </c>
      <c r="H146" t="s">
        <v>6</v>
      </c>
    </row>
    <row r="147" spans="1:8" x14ac:dyDescent="0.2">
      <c r="A147" t="s">
        <v>8</v>
      </c>
      <c r="B147" s="1">
        <v>4</v>
      </c>
      <c r="C147" s="1">
        <v>24</v>
      </c>
      <c r="D147" s="1">
        <v>21</v>
      </c>
      <c r="E147" s="1">
        <v>5</v>
      </c>
      <c r="F147" s="1">
        <v>10</v>
      </c>
      <c r="G147" s="1">
        <v>2</v>
      </c>
      <c r="H147" t="s">
        <v>6</v>
      </c>
    </row>
    <row r="148" spans="1:8" x14ac:dyDescent="0.2">
      <c r="A148" t="s">
        <v>8</v>
      </c>
      <c r="B148" s="1">
        <v>1</v>
      </c>
      <c r="C148" s="1">
        <v>1</v>
      </c>
      <c r="D148" s="1">
        <v>3</v>
      </c>
      <c r="E148" s="1">
        <v>1</v>
      </c>
      <c r="F148" s="1">
        <v>10</v>
      </c>
      <c r="G148" s="1">
        <v>1</v>
      </c>
      <c r="H148" t="s">
        <v>10</v>
      </c>
    </row>
    <row r="149" spans="1:8" x14ac:dyDescent="0.2">
      <c r="A149" t="s">
        <v>8</v>
      </c>
      <c r="B149" s="1">
        <v>1</v>
      </c>
      <c r="C149" s="1">
        <v>1</v>
      </c>
      <c r="D149" s="1">
        <v>3</v>
      </c>
      <c r="E149" s="1">
        <v>2</v>
      </c>
      <c r="F149" s="1">
        <v>2</v>
      </c>
      <c r="G149" s="1">
        <v>2</v>
      </c>
      <c r="H149" t="s">
        <v>10</v>
      </c>
    </row>
    <row r="150" spans="1:8" x14ac:dyDescent="0.2">
      <c r="A150" t="s">
        <v>8</v>
      </c>
      <c r="B150" s="1">
        <v>1</v>
      </c>
      <c r="C150" s="1">
        <v>1</v>
      </c>
      <c r="D150" s="1">
        <v>3</v>
      </c>
      <c r="E150" s="1">
        <v>3</v>
      </c>
      <c r="F150" s="1">
        <v>9</v>
      </c>
      <c r="G150" s="1">
        <v>3</v>
      </c>
      <c r="H150" t="s">
        <v>10</v>
      </c>
    </row>
    <row r="151" spans="1:8" x14ac:dyDescent="0.2">
      <c r="A151" t="s">
        <v>8</v>
      </c>
      <c r="B151" s="1">
        <v>1</v>
      </c>
      <c r="C151" s="1">
        <v>1</v>
      </c>
      <c r="D151" s="1">
        <v>3</v>
      </c>
      <c r="E151" s="1">
        <v>4</v>
      </c>
      <c r="F151" s="1">
        <v>2</v>
      </c>
      <c r="G151" s="1">
        <v>7</v>
      </c>
      <c r="H151" t="s">
        <v>10</v>
      </c>
    </row>
    <row r="152" spans="1:8" x14ac:dyDescent="0.2">
      <c r="A152" t="s">
        <v>8</v>
      </c>
      <c r="B152" s="1">
        <v>1</v>
      </c>
      <c r="C152" s="1">
        <v>1</v>
      </c>
      <c r="D152" s="1">
        <v>3</v>
      </c>
      <c r="E152" s="1">
        <v>5</v>
      </c>
      <c r="F152" s="1">
        <v>5</v>
      </c>
      <c r="G152" s="1">
        <v>2</v>
      </c>
      <c r="H152" t="s">
        <v>10</v>
      </c>
    </row>
    <row r="153" spans="1:8" x14ac:dyDescent="0.2">
      <c r="A153" t="s">
        <v>8</v>
      </c>
      <c r="B153" s="1">
        <v>2</v>
      </c>
      <c r="C153" s="1">
        <v>1</v>
      </c>
      <c r="D153" s="1">
        <v>3</v>
      </c>
      <c r="E153" s="1">
        <v>1</v>
      </c>
      <c r="F153" s="1">
        <v>0</v>
      </c>
      <c r="G153" s="1">
        <v>11</v>
      </c>
      <c r="H153" t="s">
        <v>10</v>
      </c>
    </row>
    <row r="154" spans="1:8" x14ac:dyDescent="0.2">
      <c r="A154" t="s">
        <v>8</v>
      </c>
      <c r="B154" s="1">
        <v>2</v>
      </c>
      <c r="C154" s="1">
        <v>1</v>
      </c>
      <c r="D154" s="1">
        <v>3</v>
      </c>
      <c r="E154" s="1">
        <v>2</v>
      </c>
      <c r="F154" s="1">
        <v>6</v>
      </c>
      <c r="G154" s="1">
        <v>0</v>
      </c>
      <c r="H154" t="s">
        <v>10</v>
      </c>
    </row>
    <row r="155" spans="1:8" x14ac:dyDescent="0.2">
      <c r="A155" t="s">
        <v>8</v>
      </c>
      <c r="B155" s="1">
        <v>2</v>
      </c>
      <c r="C155" s="1">
        <v>1</v>
      </c>
      <c r="D155" s="1">
        <v>3</v>
      </c>
      <c r="E155" s="1">
        <v>3</v>
      </c>
      <c r="F155" s="1">
        <v>0</v>
      </c>
      <c r="G155" s="1">
        <v>12</v>
      </c>
      <c r="H155" t="s">
        <v>10</v>
      </c>
    </row>
    <row r="156" spans="1:8" x14ac:dyDescent="0.2">
      <c r="A156" t="s">
        <v>8</v>
      </c>
      <c r="B156" s="1">
        <v>2</v>
      </c>
      <c r="C156" s="1">
        <v>1</v>
      </c>
      <c r="D156" s="1">
        <v>3</v>
      </c>
      <c r="E156" s="1">
        <v>4</v>
      </c>
      <c r="F156" s="1">
        <v>2</v>
      </c>
      <c r="G156" s="1">
        <v>4</v>
      </c>
      <c r="H156" t="s">
        <v>10</v>
      </c>
    </row>
    <row r="157" spans="1:8" x14ac:dyDescent="0.2">
      <c r="A157" t="s">
        <v>8</v>
      </c>
      <c r="B157" s="1">
        <v>2</v>
      </c>
      <c r="C157" s="1">
        <v>1</v>
      </c>
      <c r="D157" s="1">
        <v>3</v>
      </c>
      <c r="E157" s="1">
        <v>5</v>
      </c>
      <c r="F157" s="1">
        <v>9</v>
      </c>
      <c r="G157" s="1">
        <v>0</v>
      </c>
      <c r="H157" t="s">
        <v>10</v>
      </c>
    </row>
    <row r="158" spans="1:8" x14ac:dyDescent="0.2">
      <c r="A158" t="s">
        <v>8</v>
      </c>
      <c r="B158" s="1">
        <v>3</v>
      </c>
      <c r="C158" s="1">
        <v>1</v>
      </c>
      <c r="D158" s="1">
        <v>3</v>
      </c>
      <c r="E158" s="1">
        <v>1</v>
      </c>
      <c r="F158" s="1">
        <v>6</v>
      </c>
      <c r="G158" s="1">
        <v>0</v>
      </c>
      <c r="H158" t="s">
        <v>10</v>
      </c>
    </row>
    <row r="159" spans="1:8" x14ac:dyDescent="0.2">
      <c r="A159" t="s">
        <v>8</v>
      </c>
      <c r="B159" s="1">
        <v>3</v>
      </c>
      <c r="C159" s="1">
        <v>1</v>
      </c>
      <c r="D159" s="1">
        <v>3</v>
      </c>
      <c r="E159" s="1">
        <v>2</v>
      </c>
      <c r="F159" s="1">
        <v>0</v>
      </c>
      <c r="G159" s="1">
        <v>12</v>
      </c>
      <c r="H159" t="s">
        <v>10</v>
      </c>
    </row>
    <row r="160" spans="1:8" x14ac:dyDescent="0.2">
      <c r="A160" t="s">
        <v>8</v>
      </c>
      <c r="B160" s="1">
        <v>3</v>
      </c>
      <c r="C160" s="1">
        <v>1</v>
      </c>
      <c r="D160" s="1">
        <v>3</v>
      </c>
      <c r="E160" s="1">
        <v>3</v>
      </c>
      <c r="F160" s="1">
        <v>2</v>
      </c>
      <c r="G160" s="1">
        <v>4</v>
      </c>
      <c r="H160" t="s">
        <v>10</v>
      </c>
    </row>
    <row r="161" spans="1:8" x14ac:dyDescent="0.2">
      <c r="A161" t="s">
        <v>8</v>
      </c>
      <c r="B161" s="1">
        <v>3</v>
      </c>
      <c r="C161" s="1">
        <v>1</v>
      </c>
      <c r="D161" s="1">
        <v>3</v>
      </c>
      <c r="E161" s="1">
        <v>4</v>
      </c>
      <c r="F161" s="1">
        <v>9</v>
      </c>
      <c r="G161" s="1">
        <v>0</v>
      </c>
      <c r="H161" t="s">
        <v>10</v>
      </c>
    </row>
    <row r="162" spans="1:8" x14ac:dyDescent="0.2">
      <c r="A162" t="s">
        <v>8</v>
      </c>
      <c r="B162" s="1">
        <v>3</v>
      </c>
      <c r="C162" s="1">
        <v>1</v>
      </c>
      <c r="D162" s="1">
        <v>3</v>
      </c>
      <c r="E162" s="1">
        <v>5</v>
      </c>
      <c r="F162" s="1">
        <v>10</v>
      </c>
      <c r="G162" s="1">
        <v>1</v>
      </c>
      <c r="H162" t="s">
        <v>10</v>
      </c>
    </row>
    <row r="163" spans="1:8" x14ac:dyDescent="0.2">
      <c r="A163" t="s">
        <v>8</v>
      </c>
      <c r="B163" s="1">
        <v>4</v>
      </c>
      <c r="C163" s="1">
        <v>1</v>
      </c>
      <c r="D163" s="1">
        <v>3</v>
      </c>
      <c r="E163" s="1">
        <v>1</v>
      </c>
      <c r="F163" s="1">
        <v>2</v>
      </c>
      <c r="G163" s="1">
        <v>2</v>
      </c>
      <c r="H163" t="s">
        <v>10</v>
      </c>
    </row>
    <row r="164" spans="1:8" x14ac:dyDescent="0.2">
      <c r="A164" t="s">
        <v>8</v>
      </c>
      <c r="B164" s="1">
        <v>4</v>
      </c>
      <c r="C164" s="1">
        <v>1</v>
      </c>
      <c r="D164" s="1">
        <v>3</v>
      </c>
      <c r="E164" s="1">
        <v>2</v>
      </c>
      <c r="F164" s="1">
        <v>9</v>
      </c>
      <c r="G164" s="1">
        <v>3</v>
      </c>
      <c r="H164" t="s">
        <v>10</v>
      </c>
    </row>
    <row r="165" spans="1:8" x14ac:dyDescent="0.2">
      <c r="A165" t="s">
        <v>8</v>
      </c>
      <c r="B165" s="1">
        <v>4</v>
      </c>
      <c r="C165" s="1">
        <v>1</v>
      </c>
      <c r="D165" s="1">
        <v>3</v>
      </c>
      <c r="E165" s="1">
        <v>3</v>
      </c>
      <c r="F165" s="1">
        <v>2</v>
      </c>
      <c r="G165" s="1">
        <v>7</v>
      </c>
      <c r="H165" t="s">
        <v>10</v>
      </c>
    </row>
    <row r="166" spans="1:8" x14ac:dyDescent="0.2">
      <c r="A166" t="s">
        <v>8</v>
      </c>
      <c r="B166" s="1">
        <v>4</v>
      </c>
      <c r="C166" s="1">
        <v>1</v>
      </c>
      <c r="D166" s="1">
        <v>3</v>
      </c>
      <c r="E166" s="1">
        <v>4</v>
      </c>
      <c r="F166" s="1">
        <v>5</v>
      </c>
      <c r="G166" s="1">
        <v>2</v>
      </c>
      <c r="H166" t="s">
        <v>10</v>
      </c>
    </row>
    <row r="167" spans="1:8" x14ac:dyDescent="0.2">
      <c r="A167" t="s">
        <v>8</v>
      </c>
      <c r="B167" s="1">
        <v>4</v>
      </c>
      <c r="C167" s="1">
        <v>1</v>
      </c>
      <c r="D167" s="1">
        <v>3</v>
      </c>
      <c r="E167" s="1">
        <v>5</v>
      </c>
      <c r="F167" s="1">
        <v>0</v>
      </c>
      <c r="G167" s="1">
        <v>11</v>
      </c>
      <c r="H167" t="s">
        <v>10</v>
      </c>
    </row>
    <row r="168" spans="1:8" x14ac:dyDescent="0.2">
      <c r="A168" t="s">
        <v>8</v>
      </c>
      <c r="B168" s="1">
        <v>1</v>
      </c>
      <c r="C168" s="1">
        <v>24</v>
      </c>
      <c r="D168" s="1">
        <v>3</v>
      </c>
      <c r="E168" s="1">
        <v>1</v>
      </c>
      <c r="F168" s="1">
        <v>5</v>
      </c>
      <c r="G168" s="1">
        <v>13</v>
      </c>
      <c r="H168" t="s">
        <v>10</v>
      </c>
    </row>
    <row r="169" spans="1:8" x14ac:dyDescent="0.2">
      <c r="A169" t="s">
        <v>8</v>
      </c>
      <c r="B169" s="1">
        <v>1</v>
      </c>
      <c r="C169" s="1">
        <v>24</v>
      </c>
      <c r="D169" s="1">
        <v>3</v>
      </c>
      <c r="E169" s="1">
        <v>2</v>
      </c>
      <c r="F169" s="1">
        <v>9</v>
      </c>
      <c r="G169" s="1">
        <v>6</v>
      </c>
      <c r="H169" t="s">
        <v>10</v>
      </c>
    </row>
    <row r="170" spans="1:8" x14ac:dyDescent="0.2">
      <c r="A170" t="s">
        <v>8</v>
      </c>
      <c r="B170" s="1">
        <v>1</v>
      </c>
      <c r="C170" s="1">
        <v>24</v>
      </c>
      <c r="D170" s="1">
        <v>3</v>
      </c>
      <c r="E170" s="1">
        <v>3</v>
      </c>
      <c r="F170" s="1">
        <v>10</v>
      </c>
      <c r="G170" s="1">
        <v>6</v>
      </c>
      <c r="H170" t="s">
        <v>10</v>
      </c>
    </row>
    <row r="171" spans="1:8" x14ac:dyDescent="0.2">
      <c r="A171" t="s">
        <v>8</v>
      </c>
      <c r="B171" s="1">
        <v>1</v>
      </c>
      <c r="C171" s="1">
        <v>24</v>
      </c>
      <c r="D171" s="1">
        <v>3</v>
      </c>
      <c r="E171" s="1">
        <v>4</v>
      </c>
      <c r="F171" s="1">
        <v>2</v>
      </c>
      <c r="G171" s="1">
        <v>12</v>
      </c>
      <c r="H171" t="s">
        <v>10</v>
      </c>
    </row>
    <row r="172" spans="1:8" x14ac:dyDescent="0.2">
      <c r="A172" t="s">
        <v>8</v>
      </c>
      <c r="B172" s="1">
        <v>1</v>
      </c>
      <c r="C172" s="1">
        <v>24</v>
      </c>
      <c r="D172" s="1">
        <v>3</v>
      </c>
      <c r="E172" s="1">
        <v>5</v>
      </c>
      <c r="F172" s="1">
        <v>5</v>
      </c>
      <c r="G172" s="1">
        <v>5</v>
      </c>
      <c r="H172" t="s">
        <v>10</v>
      </c>
    </row>
    <row r="173" spans="1:8" x14ac:dyDescent="0.2">
      <c r="A173" t="s">
        <v>8</v>
      </c>
      <c r="B173" s="1">
        <v>2</v>
      </c>
      <c r="C173" s="1">
        <v>24</v>
      </c>
      <c r="D173" s="1">
        <v>3</v>
      </c>
      <c r="E173" s="1">
        <v>1</v>
      </c>
      <c r="F173" s="1">
        <v>9</v>
      </c>
      <c r="G173" s="1">
        <v>4</v>
      </c>
      <c r="H173" t="s">
        <v>10</v>
      </c>
    </row>
    <row r="174" spans="1:8" x14ac:dyDescent="0.2">
      <c r="A174" t="s">
        <v>8</v>
      </c>
      <c r="B174" s="1">
        <v>2</v>
      </c>
      <c r="C174" s="1">
        <v>24</v>
      </c>
      <c r="D174" s="1">
        <v>3</v>
      </c>
      <c r="E174" s="1">
        <v>2</v>
      </c>
      <c r="F174" s="1">
        <v>7</v>
      </c>
      <c r="G174" s="1">
        <v>0</v>
      </c>
      <c r="H174" t="s">
        <v>10</v>
      </c>
    </row>
    <row r="175" spans="1:8" x14ac:dyDescent="0.2">
      <c r="A175" t="s">
        <v>8</v>
      </c>
      <c r="B175" s="1">
        <v>2</v>
      </c>
      <c r="C175" s="1">
        <v>24</v>
      </c>
      <c r="D175" s="1">
        <v>3</v>
      </c>
      <c r="E175" s="1">
        <v>3</v>
      </c>
      <c r="F175" s="1">
        <v>9</v>
      </c>
      <c r="G175" s="1">
        <v>15</v>
      </c>
      <c r="H175" t="s">
        <v>10</v>
      </c>
    </row>
    <row r="176" spans="1:8" x14ac:dyDescent="0.2">
      <c r="A176" t="s">
        <v>8</v>
      </c>
      <c r="B176" s="1">
        <v>2</v>
      </c>
      <c r="C176" s="1">
        <v>24</v>
      </c>
      <c r="D176" s="1">
        <v>3</v>
      </c>
      <c r="E176" s="1">
        <v>4</v>
      </c>
      <c r="F176" s="1">
        <v>2</v>
      </c>
      <c r="G176" s="1">
        <v>9</v>
      </c>
      <c r="H176" t="s">
        <v>10</v>
      </c>
    </row>
    <row r="177" spans="1:8" x14ac:dyDescent="0.2">
      <c r="A177" t="s">
        <v>8</v>
      </c>
      <c r="B177" s="1">
        <v>2</v>
      </c>
      <c r="C177" s="1">
        <v>24</v>
      </c>
      <c r="D177" s="1">
        <v>3</v>
      </c>
      <c r="E177" s="1">
        <v>5</v>
      </c>
      <c r="F177" s="1">
        <v>10</v>
      </c>
      <c r="G177" s="1">
        <v>1</v>
      </c>
      <c r="H177" t="s">
        <v>10</v>
      </c>
    </row>
    <row r="178" spans="1:8" x14ac:dyDescent="0.2">
      <c r="A178" t="s">
        <v>8</v>
      </c>
      <c r="B178" s="1">
        <v>3</v>
      </c>
      <c r="C178" s="1">
        <v>24</v>
      </c>
      <c r="D178" s="1">
        <v>3</v>
      </c>
      <c r="E178" s="1">
        <v>1</v>
      </c>
      <c r="F178" s="1">
        <v>7</v>
      </c>
      <c r="G178" s="1">
        <v>0</v>
      </c>
      <c r="H178" t="s">
        <v>10</v>
      </c>
    </row>
    <row r="179" spans="1:8" x14ac:dyDescent="0.2">
      <c r="A179" t="s">
        <v>8</v>
      </c>
      <c r="B179" s="1">
        <v>3</v>
      </c>
      <c r="C179" s="1">
        <v>24</v>
      </c>
      <c r="D179" s="1">
        <v>3</v>
      </c>
      <c r="E179" s="1">
        <v>2</v>
      </c>
      <c r="F179" s="1">
        <v>9</v>
      </c>
      <c r="G179" s="1">
        <v>15</v>
      </c>
      <c r="H179" t="s">
        <v>10</v>
      </c>
    </row>
    <row r="180" spans="1:8" x14ac:dyDescent="0.2">
      <c r="A180" t="s">
        <v>8</v>
      </c>
      <c r="B180" s="1">
        <v>3</v>
      </c>
      <c r="C180" s="1">
        <v>24</v>
      </c>
      <c r="D180" s="1">
        <v>3</v>
      </c>
      <c r="E180" s="1">
        <v>3</v>
      </c>
      <c r="F180" s="1">
        <v>2</v>
      </c>
      <c r="G180" s="1">
        <v>9</v>
      </c>
      <c r="H180" t="s">
        <v>10</v>
      </c>
    </row>
    <row r="181" spans="1:8" x14ac:dyDescent="0.2">
      <c r="A181" t="s">
        <v>8</v>
      </c>
      <c r="B181" s="1">
        <v>3</v>
      </c>
      <c r="C181" s="1">
        <v>24</v>
      </c>
      <c r="D181" s="1">
        <v>3</v>
      </c>
      <c r="E181" s="1">
        <v>4</v>
      </c>
      <c r="F181" s="1">
        <v>10</v>
      </c>
      <c r="G181" s="1">
        <v>1</v>
      </c>
      <c r="H181" t="s">
        <v>10</v>
      </c>
    </row>
    <row r="182" spans="1:8" x14ac:dyDescent="0.2">
      <c r="A182" t="s">
        <v>8</v>
      </c>
      <c r="B182" s="1">
        <v>3</v>
      </c>
      <c r="C182" s="1">
        <v>24</v>
      </c>
      <c r="D182" s="1">
        <v>3</v>
      </c>
      <c r="E182" s="1">
        <v>5</v>
      </c>
      <c r="F182" s="1">
        <v>5</v>
      </c>
      <c r="G182" s="1">
        <v>13</v>
      </c>
      <c r="H182" t="s">
        <v>10</v>
      </c>
    </row>
    <row r="183" spans="1:8" x14ac:dyDescent="0.2">
      <c r="A183" t="s">
        <v>8</v>
      </c>
      <c r="B183" s="1">
        <v>4</v>
      </c>
      <c r="C183" s="1">
        <v>24</v>
      </c>
      <c r="D183" s="1">
        <v>3</v>
      </c>
      <c r="E183" s="1">
        <v>1</v>
      </c>
      <c r="F183" s="1">
        <v>9</v>
      </c>
      <c r="G183" s="1">
        <v>6</v>
      </c>
      <c r="H183" t="s">
        <v>10</v>
      </c>
    </row>
    <row r="184" spans="1:8" x14ac:dyDescent="0.2">
      <c r="A184" t="s">
        <v>8</v>
      </c>
      <c r="B184" s="1">
        <v>4</v>
      </c>
      <c r="C184" s="1">
        <v>24</v>
      </c>
      <c r="D184" s="1">
        <v>3</v>
      </c>
      <c r="E184" s="1">
        <v>2</v>
      </c>
      <c r="F184" s="1">
        <v>10</v>
      </c>
      <c r="G184" s="1">
        <v>6</v>
      </c>
      <c r="H184" t="s">
        <v>10</v>
      </c>
    </row>
    <row r="185" spans="1:8" x14ac:dyDescent="0.2">
      <c r="A185" t="s">
        <v>8</v>
      </c>
      <c r="B185" s="1">
        <v>4</v>
      </c>
      <c r="C185" s="1">
        <v>24</v>
      </c>
      <c r="D185" s="1">
        <v>3</v>
      </c>
      <c r="E185" s="1">
        <v>3</v>
      </c>
      <c r="F185" s="1">
        <v>2</v>
      </c>
      <c r="G185" s="1">
        <v>12</v>
      </c>
      <c r="H185" t="s">
        <v>10</v>
      </c>
    </row>
    <row r="186" spans="1:8" x14ac:dyDescent="0.2">
      <c r="A186" t="s">
        <v>8</v>
      </c>
      <c r="B186" s="1">
        <v>4</v>
      </c>
      <c r="C186" s="1">
        <v>24</v>
      </c>
      <c r="D186" s="1">
        <v>3</v>
      </c>
      <c r="E186" s="1">
        <v>4</v>
      </c>
      <c r="F186" s="1">
        <v>5</v>
      </c>
      <c r="G186" s="1">
        <v>5</v>
      </c>
      <c r="H186" t="s">
        <v>10</v>
      </c>
    </row>
    <row r="187" spans="1:8" x14ac:dyDescent="0.2">
      <c r="A187" t="s">
        <v>8</v>
      </c>
      <c r="B187" s="1">
        <v>4</v>
      </c>
      <c r="C187" s="1">
        <v>24</v>
      </c>
      <c r="D187" s="1">
        <v>3</v>
      </c>
      <c r="E187" s="1">
        <v>5</v>
      </c>
      <c r="F187" s="1">
        <v>9</v>
      </c>
      <c r="G187" s="1">
        <v>4</v>
      </c>
      <c r="H187" t="s">
        <v>10</v>
      </c>
    </row>
    <row r="188" spans="1:8" x14ac:dyDescent="0.2">
      <c r="A188" t="s">
        <v>8</v>
      </c>
      <c r="B188" s="1">
        <v>1</v>
      </c>
      <c r="C188" s="1">
        <v>1</v>
      </c>
      <c r="D188" s="1">
        <v>9</v>
      </c>
      <c r="E188" s="1">
        <v>1</v>
      </c>
      <c r="F188" s="1">
        <v>2</v>
      </c>
      <c r="G188" s="1">
        <v>15</v>
      </c>
      <c r="H188" t="s">
        <v>10</v>
      </c>
    </row>
    <row r="189" spans="1:8" x14ac:dyDescent="0.2">
      <c r="A189" t="s">
        <v>8</v>
      </c>
      <c r="B189" s="1">
        <v>1</v>
      </c>
      <c r="C189" s="1">
        <v>1</v>
      </c>
      <c r="D189" s="1">
        <v>9</v>
      </c>
      <c r="E189" s="1">
        <v>2</v>
      </c>
      <c r="F189" s="1">
        <v>2</v>
      </c>
      <c r="G189" s="1">
        <v>14</v>
      </c>
      <c r="H189" t="s">
        <v>10</v>
      </c>
    </row>
    <row r="190" spans="1:8" x14ac:dyDescent="0.2">
      <c r="A190" t="s">
        <v>8</v>
      </c>
      <c r="B190" s="1">
        <v>1</v>
      </c>
      <c r="C190" s="1">
        <v>1</v>
      </c>
      <c r="D190" s="1">
        <v>9</v>
      </c>
      <c r="E190" s="1">
        <v>3</v>
      </c>
      <c r="F190" s="1">
        <v>8</v>
      </c>
      <c r="G190" s="1">
        <v>4</v>
      </c>
      <c r="H190" t="s">
        <v>10</v>
      </c>
    </row>
    <row r="191" spans="1:8" x14ac:dyDescent="0.2">
      <c r="A191" t="s">
        <v>8</v>
      </c>
      <c r="B191" s="1">
        <v>1</v>
      </c>
      <c r="C191" s="1">
        <v>1</v>
      </c>
      <c r="D191" s="1">
        <v>9</v>
      </c>
      <c r="E191" s="1">
        <v>4</v>
      </c>
      <c r="F191" s="1">
        <v>13</v>
      </c>
      <c r="G191" s="1">
        <v>3</v>
      </c>
      <c r="H191" t="s">
        <v>10</v>
      </c>
    </row>
    <row r="192" spans="1:8" x14ac:dyDescent="0.2">
      <c r="A192" t="s">
        <v>8</v>
      </c>
      <c r="B192" s="1">
        <v>1</v>
      </c>
      <c r="C192" s="1">
        <v>1</v>
      </c>
      <c r="D192" s="1">
        <v>9</v>
      </c>
      <c r="E192" s="1">
        <v>5</v>
      </c>
      <c r="F192" s="1">
        <v>2</v>
      </c>
      <c r="G192" s="1">
        <v>7</v>
      </c>
      <c r="H192" t="s">
        <v>10</v>
      </c>
    </row>
    <row r="193" spans="1:8" x14ac:dyDescent="0.2">
      <c r="A193" t="s">
        <v>8</v>
      </c>
      <c r="B193" s="1">
        <v>1</v>
      </c>
      <c r="C193" s="1">
        <v>1</v>
      </c>
      <c r="D193" s="1">
        <v>9</v>
      </c>
      <c r="E193" s="1">
        <v>6</v>
      </c>
      <c r="F193" s="1">
        <v>13</v>
      </c>
      <c r="G193" s="1">
        <v>1</v>
      </c>
      <c r="H193" t="s">
        <v>10</v>
      </c>
    </row>
    <row r="194" spans="1:8" x14ac:dyDescent="0.2">
      <c r="A194" t="s">
        <v>8</v>
      </c>
      <c r="B194" s="1">
        <v>2</v>
      </c>
      <c r="C194" s="1">
        <v>1</v>
      </c>
      <c r="D194" s="1">
        <v>9</v>
      </c>
      <c r="E194" s="1">
        <v>1</v>
      </c>
      <c r="F194" s="1">
        <v>15</v>
      </c>
      <c r="G194" s="1">
        <v>3</v>
      </c>
      <c r="H194" t="s">
        <v>10</v>
      </c>
    </row>
    <row r="195" spans="1:8" x14ac:dyDescent="0.2">
      <c r="A195" t="s">
        <v>8</v>
      </c>
      <c r="B195" s="1">
        <v>2</v>
      </c>
      <c r="C195" s="1">
        <v>1</v>
      </c>
      <c r="D195" s="1">
        <v>9</v>
      </c>
      <c r="E195" s="1">
        <v>2</v>
      </c>
      <c r="F195" s="1">
        <v>10</v>
      </c>
      <c r="G195" s="1">
        <v>3</v>
      </c>
      <c r="H195" t="s">
        <v>10</v>
      </c>
    </row>
    <row r="196" spans="1:8" x14ac:dyDescent="0.2">
      <c r="A196" t="s">
        <v>8</v>
      </c>
      <c r="B196" s="1">
        <v>2</v>
      </c>
      <c r="C196" s="1">
        <v>1</v>
      </c>
      <c r="D196" s="1">
        <v>9</v>
      </c>
      <c r="E196" s="1">
        <v>3</v>
      </c>
      <c r="F196" s="1">
        <v>7</v>
      </c>
      <c r="G196" s="1">
        <v>6</v>
      </c>
      <c r="H196" t="s">
        <v>10</v>
      </c>
    </row>
    <row r="197" spans="1:8" x14ac:dyDescent="0.2">
      <c r="A197" t="s">
        <v>8</v>
      </c>
      <c r="B197" s="1">
        <v>2</v>
      </c>
      <c r="C197" s="1">
        <v>1</v>
      </c>
      <c r="D197" s="1">
        <v>9</v>
      </c>
      <c r="E197" s="1">
        <v>4</v>
      </c>
      <c r="F197" s="1">
        <v>10</v>
      </c>
      <c r="G197" s="1">
        <v>5</v>
      </c>
      <c r="H197" t="s">
        <v>10</v>
      </c>
    </row>
    <row r="198" spans="1:8" x14ac:dyDescent="0.2">
      <c r="A198" t="s">
        <v>8</v>
      </c>
      <c r="B198" s="1">
        <v>2</v>
      </c>
      <c r="C198" s="1">
        <v>1</v>
      </c>
      <c r="D198" s="1">
        <v>9</v>
      </c>
      <c r="E198" s="1">
        <v>5</v>
      </c>
      <c r="F198" s="1">
        <v>0</v>
      </c>
      <c r="G198" s="1">
        <v>12</v>
      </c>
      <c r="H198" t="s">
        <v>10</v>
      </c>
    </row>
    <row r="199" spans="1:8" x14ac:dyDescent="0.2">
      <c r="A199" t="s">
        <v>8</v>
      </c>
      <c r="B199" s="1">
        <v>3</v>
      </c>
      <c r="C199" s="1">
        <v>1</v>
      </c>
      <c r="D199" s="1">
        <v>9</v>
      </c>
      <c r="E199" s="1">
        <v>1</v>
      </c>
      <c r="F199" s="1">
        <v>3</v>
      </c>
      <c r="G199" s="1">
        <v>10</v>
      </c>
      <c r="H199" t="s">
        <v>10</v>
      </c>
    </row>
    <row r="200" spans="1:8" x14ac:dyDescent="0.2">
      <c r="A200" t="s">
        <v>8</v>
      </c>
      <c r="B200" s="1">
        <v>3</v>
      </c>
      <c r="C200" s="1">
        <v>1</v>
      </c>
      <c r="D200" s="1">
        <v>9</v>
      </c>
      <c r="E200" s="1">
        <v>2</v>
      </c>
      <c r="F200" s="1">
        <v>7</v>
      </c>
      <c r="G200" s="1">
        <v>6</v>
      </c>
      <c r="H200" t="s">
        <v>10</v>
      </c>
    </row>
    <row r="201" spans="1:8" x14ac:dyDescent="0.2">
      <c r="A201" t="s">
        <v>8</v>
      </c>
      <c r="B201" s="1">
        <v>3</v>
      </c>
      <c r="C201" s="1">
        <v>1</v>
      </c>
      <c r="D201" s="1">
        <v>9</v>
      </c>
      <c r="E201" s="1">
        <v>3</v>
      </c>
      <c r="F201" s="1">
        <v>7</v>
      </c>
      <c r="G201" s="1">
        <v>4</v>
      </c>
      <c r="H201" t="s">
        <v>10</v>
      </c>
    </row>
    <row r="202" spans="1:8" x14ac:dyDescent="0.2">
      <c r="A202" t="s">
        <v>8</v>
      </c>
      <c r="B202" s="1">
        <v>3</v>
      </c>
      <c r="C202" s="1">
        <v>1</v>
      </c>
      <c r="D202" s="1">
        <v>9</v>
      </c>
      <c r="E202" s="1">
        <v>4</v>
      </c>
      <c r="F202" s="1">
        <v>4</v>
      </c>
      <c r="G202" s="1">
        <v>3</v>
      </c>
      <c r="H202" t="s">
        <v>10</v>
      </c>
    </row>
    <row r="203" spans="1:8" x14ac:dyDescent="0.2">
      <c r="A203" t="s">
        <v>8</v>
      </c>
      <c r="B203" s="1">
        <v>3</v>
      </c>
      <c r="C203" s="1">
        <v>1</v>
      </c>
      <c r="D203" s="1">
        <v>9</v>
      </c>
      <c r="E203" s="1">
        <v>5</v>
      </c>
      <c r="F203" s="1">
        <v>2</v>
      </c>
      <c r="G203" s="1">
        <v>15</v>
      </c>
      <c r="H203" t="s">
        <v>10</v>
      </c>
    </row>
    <row r="204" spans="1:8" x14ac:dyDescent="0.2">
      <c r="A204" t="s">
        <v>8</v>
      </c>
      <c r="B204" s="1">
        <v>4</v>
      </c>
      <c r="C204" s="1">
        <v>1</v>
      </c>
      <c r="D204" s="1">
        <v>9</v>
      </c>
      <c r="E204" s="1">
        <v>1</v>
      </c>
      <c r="F204" s="1">
        <v>2</v>
      </c>
      <c r="G204" s="1">
        <v>14</v>
      </c>
      <c r="H204" t="s">
        <v>10</v>
      </c>
    </row>
    <row r="205" spans="1:8" x14ac:dyDescent="0.2">
      <c r="A205" t="s">
        <v>8</v>
      </c>
      <c r="B205" s="1">
        <v>4</v>
      </c>
      <c r="C205" s="1">
        <v>1</v>
      </c>
      <c r="D205" s="1">
        <v>9</v>
      </c>
      <c r="E205" s="1">
        <v>2</v>
      </c>
      <c r="F205" s="1">
        <v>8</v>
      </c>
      <c r="G205" s="1">
        <v>4</v>
      </c>
      <c r="H205" t="s">
        <v>10</v>
      </c>
    </row>
    <row r="206" spans="1:8" x14ac:dyDescent="0.2">
      <c r="A206" t="s">
        <v>8</v>
      </c>
      <c r="B206" s="1">
        <v>4</v>
      </c>
      <c r="C206" s="1">
        <v>1</v>
      </c>
      <c r="D206" s="1">
        <v>9</v>
      </c>
      <c r="E206" s="1">
        <v>3</v>
      </c>
      <c r="F206" s="1">
        <v>13</v>
      </c>
      <c r="G206" s="1">
        <v>3</v>
      </c>
      <c r="H206" t="s">
        <v>10</v>
      </c>
    </row>
    <row r="207" spans="1:8" x14ac:dyDescent="0.2">
      <c r="A207" t="s">
        <v>8</v>
      </c>
      <c r="B207" s="1">
        <v>4</v>
      </c>
      <c r="C207" s="1">
        <v>1</v>
      </c>
      <c r="D207" s="1">
        <v>9</v>
      </c>
      <c r="E207" s="1">
        <v>4</v>
      </c>
      <c r="F207" s="1">
        <v>2</v>
      </c>
      <c r="G207" s="1">
        <v>7</v>
      </c>
      <c r="H207" t="s">
        <v>10</v>
      </c>
    </row>
    <row r="208" spans="1:8" x14ac:dyDescent="0.2">
      <c r="A208" t="s">
        <v>8</v>
      </c>
      <c r="B208" s="1">
        <v>4</v>
      </c>
      <c r="C208" s="1">
        <v>1</v>
      </c>
      <c r="D208" s="1">
        <v>9</v>
      </c>
      <c r="E208" s="1">
        <v>5</v>
      </c>
      <c r="F208" s="1">
        <v>13</v>
      </c>
      <c r="G208" s="1">
        <v>1</v>
      </c>
      <c r="H208" t="s">
        <v>10</v>
      </c>
    </row>
    <row r="209" spans="1:8" x14ac:dyDescent="0.2">
      <c r="A209" t="s">
        <v>8</v>
      </c>
      <c r="B209" s="1">
        <v>4</v>
      </c>
      <c r="C209" s="1">
        <v>1</v>
      </c>
      <c r="D209" s="1">
        <v>9</v>
      </c>
      <c r="E209" s="1">
        <v>6</v>
      </c>
      <c r="F209" s="1">
        <v>15</v>
      </c>
      <c r="G209" s="1">
        <v>3</v>
      </c>
      <c r="H209" t="s">
        <v>10</v>
      </c>
    </row>
    <row r="210" spans="1:8" x14ac:dyDescent="0.2">
      <c r="A210" t="s">
        <v>8</v>
      </c>
      <c r="B210" s="1">
        <v>1</v>
      </c>
      <c r="C210" s="1">
        <v>24</v>
      </c>
      <c r="D210" s="1">
        <v>9</v>
      </c>
      <c r="E210" s="1">
        <v>1</v>
      </c>
      <c r="F210" s="1">
        <v>6</v>
      </c>
      <c r="G210" s="1">
        <v>8</v>
      </c>
      <c r="H210" t="s">
        <v>10</v>
      </c>
    </row>
    <row r="211" spans="1:8" x14ac:dyDescent="0.2">
      <c r="A211" t="s">
        <v>8</v>
      </c>
      <c r="B211" s="1">
        <v>1</v>
      </c>
      <c r="C211" s="1">
        <v>24</v>
      </c>
      <c r="D211" s="1">
        <v>9</v>
      </c>
      <c r="E211" s="1">
        <v>2</v>
      </c>
      <c r="F211" s="1">
        <v>12</v>
      </c>
      <c r="G211" s="1">
        <v>4</v>
      </c>
      <c r="H211" t="s">
        <v>10</v>
      </c>
    </row>
    <row r="212" spans="1:8" x14ac:dyDescent="0.2">
      <c r="A212" t="s">
        <v>8</v>
      </c>
      <c r="B212" s="1">
        <v>1</v>
      </c>
      <c r="C212" s="1">
        <v>24</v>
      </c>
      <c r="D212" s="1">
        <v>9</v>
      </c>
      <c r="E212" s="1">
        <v>3</v>
      </c>
      <c r="F212" s="1">
        <v>9</v>
      </c>
      <c r="G212" s="1">
        <v>6</v>
      </c>
      <c r="H212" t="s">
        <v>10</v>
      </c>
    </row>
    <row r="213" spans="1:8" x14ac:dyDescent="0.2">
      <c r="A213" t="s">
        <v>8</v>
      </c>
      <c r="B213" s="1">
        <v>1</v>
      </c>
      <c r="C213" s="1">
        <v>24</v>
      </c>
      <c r="D213" s="1">
        <v>9</v>
      </c>
      <c r="E213" s="1">
        <v>4</v>
      </c>
      <c r="F213" s="1">
        <v>9</v>
      </c>
      <c r="G213" s="1">
        <v>4</v>
      </c>
      <c r="H213" t="s">
        <v>10</v>
      </c>
    </row>
    <row r="214" spans="1:8" x14ac:dyDescent="0.2">
      <c r="A214" t="s">
        <v>8</v>
      </c>
      <c r="B214" s="1">
        <v>1</v>
      </c>
      <c r="C214" s="1">
        <v>24</v>
      </c>
      <c r="D214" s="1">
        <v>9</v>
      </c>
      <c r="E214" s="1">
        <v>5</v>
      </c>
      <c r="F214" s="1">
        <v>1</v>
      </c>
      <c r="G214" s="1">
        <v>9</v>
      </c>
      <c r="H214" t="s">
        <v>10</v>
      </c>
    </row>
    <row r="215" spans="1:8" x14ac:dyDescent="0.2">
      <c r="A215" t="s">
        <v>8</v>
      </c>
      <c r="B215" s="1">
        <v>1</v>
      </c>
      <c r="C215" s="1">
        <v>24</v>
      </c>
      <c r="D215" s="1">
        <v>9</v>
      </c>
      <c r="E215" s="1">
        <v>6</v>
      </c>
      <c r="F215" s="1">
        <v>9</v>
      </c>
      <c r="G215" s="1">
        <v>1</v>
      </c>
      <c r="H215" t="s">
        <v>10</v>
      </c>
    </row>
    <row r="216" spans="1:8" x14ac:dyDescent="0.2">
      <c r="A216" t="s">
        <v>8</v>
      </c>
      <c r="B216" s="1">
        <v>2</v>
      </c>
      <c r="C216" s="1">
        <v>24</v>
      </c>
      <c r="D216" s="1">
        <v>9</v>
      </c>
      <c r="E216" s="1">
        <v>1</v>
      </c>
      <c r="F216" s="1">
        <v>7</v>
      </c>
      <c r="G216" s="1">
        <v>11</v>
      </c>
      <c r="H216" t="s">
        <v>10</v>
      </c>
    </row>
    <row r="217" spans="1:8" x14ac:dyDescent="0.2">
      <c r="A217" t="s">
        <v>8</v>
      </c>
      <c r="B217" s="1">
        <v>2</v>
      </c>
      <c r="C217" s="1">
        <v>24</v>
      </c>
      <c r="D217" s="1">
        <v>9</v>
      </c>
      <c r="E217" s="1">
        <v>2</v>
      </c>
      <c r="F217" s="1">
        <v>10</v>
      </c>
      <c r="G217" s="1">
        <v>5</v>
      </c>
      <c r="H217" t="s">
        <v>10</v>
      </c>
    </row>
    <row r="218" spans="1:8" x14ac:dyDescent="0.2">
      <c r="A218" t="s">
        <v>8</v>
      </c>
      <c r="B218" s="1">
        <v>2</v>
      </c>
      <c r="C218" s="1">
        <v>24</v>
      </c>
      <c r="D218" s="1">
        <v>9</v>
      </c>
      <c r="E218" s="1">
        <v>3</v>
      </c>
      <c r="F218" s="1">
        <v>6</v>
      </c>
      <c r="G218" s="1">
        <v>8</v>
      </c>
      <c r="H218" t="s">
        <v>10</v>
      </c>
    </row>
    <row r="219" spans="1:8" x14ac:dyDescent="0.2">
      <c r="A219" t="s">
        <v>8</v>
      </c>
      <c r="B219" s="1">
        <v>2</v>
      </c>
      <c r="C219" s="1">
        <v>24</v>
      </c>
      <c r="D219" s="1">
        <v>9</v>
      </c>
      <c r="E219" s="1">
        <v>4</v>
      </c>
      <c r="F219" s="1">
        <v>12</v>
      </c>
      <c r="G219" s="1">
        <v>4</v>
      </c>
      <c r="H219" t="s">
        <v>10</v>
      </c>
    </row>
    <row r="220" spans="1:8" x14ac:dyDescent="0.2">
      <c r="A220" t="s">
        <v>8</v>
      </c>
      <c r="B220" s="1">
        <v>2</v>
      </c>
      <c r="C220" s="1">
        <v>24</v>
      </c>
      <c r="D220" s="1">
        <v>9</v>
      </c>
      <c r="E220" s="1">
        <v>5</v>
      </c>
      <c r="F220" s="1">
        <v>3</v>
      </c>
      <c r="G220" s="1">
        <v>10</v>
      </c>
      <c r="H220" t="s">
        <v>10</v>
      </c>
    </row>
    <row r="221" spans="1:8" x14ac:dyDescent="0.2">
      <c r="A221" t="s">
        <v>8</v>
      </c>
      <c r="B221" s="1">
        <v>3</v>
      </c>
      <c r="C221" s="1">
        <v>24</v>
      </c>
      <c r="D221" s="1">
        <v>9</v>
      </c>
      <c r="E221" s="1">
        <v>1</v>
      </c>
      <c r="F221" s="1">
        <v>5</v>
      </c>
      <c r="G221" s="1">
        <v>10</v>
      </c>
      <c r="H221" t="s">
        <v>10</v>
      </c>
    </row>
    <row r="222" spans="1:8" x14ac:dyDescent="0.2">
      <c r="A222" t="s">
        <v>8</v>
      </c>
      <c r="B222" s="1">
        <v>3</v>
      </c>
      <c r="C222" s="1">
        <v>24</v>
      </c>
      <c r="D222" s="1">
        <v>9</v>
      </c>
      <c r="E222" s="1">
        <v>2</v>
      </c>
      <c r="F222" s="1">
        <v>10</v>
      </c>
      <c r="G222" s="1">
        <v>5</v>
      </c>
      <c r="H222" t="s">
        <v>10</v>
      </c>
    </row>
    <row r="223" spans="1:8" x14ac:dyDescent="0.2">
      <c r="A223" t="s">
        <v>8</v>
      </c>
      <c r="B223" s="1">
        <v>3</v>
      </c>
      <c r="C223" s="1">
        <v>24</v>
      </c>
      <c r="D223" s="1">
        <v>9</v>
      </c>
      <c r="E223" s="1">
        <v>3</v>
      </c>
      <c r="F223" s="1">
        <v>10</v>
      </c>
      <c r="G223" s="1">
        <v>3</v>
      </c>
      <c r="H223" t="s">
        <v>10</v>
      </c>
    </row>
    <row r="224" spans="1:8" x14ac:dyDescent="0.2">
      <c r="A224" t="s">
        <v>8</v>
      </c>
      <c r="B224" s="1">
        <v>3</v>
      </c>
      <c r="C224" s="1">
        <v>24</v>
      </c>
      <c r="D224" s="1">
        <v>9</v>
      </c>
      <c r="E224" s="1">
        <v>4</v>
      </c>
      <c r="F224" s="1">
        <v>6</v>
      </c>
      <c r="G224" s="1">
        <v>10</v>
      </c>
      <c r="H224" t="s">
        <v>10</v>
      </c>
    </row>
    <row r="225" spans="1:8" x14ac:dyDescent="0.2">
      <c r="A225" t="s">
        <v>8</v>
      </c>
      <c r="B225" s="1">
        <v>3</v>
      </c>
      <c r="C225" s="1">
        <v>24</v>
      </c>
      <c r="D225" s="1">
        <v>9</v>
      </c>
      <c r="E225" s="1">
        <v>5</v>
      </c>
      <c r="F225" s="1">
        <v>6</v>
      </c>
      <c r="G225" s="1">
        <v>8</v>
      </c>
      <c r="H225" t="s">
        <v>10</v>
      </c>
    </row>
    <row r="226" spans="1:8" x14ac:dyDescent="0.2">
      <c r="A226" t="s">
        <v>8</v>
      </c>
      <c r="B226" s="1">
        <v>4</v>
      </c>
      <c r="C226" s="1">
        <v>24</v>
      </c>
      <c r="D226" s="1">
        <v>9</v>
      </c>
      <c r="E226" s="1">
        <v>1</v>
      </c>
      <c r="F226" s="1">
        <v>12</v>
      </c>
      <c r="G226" s="1">
        <v>4</v>
      </c>
      <c r="H226" t="s">
        <v>10</v>
      </c>
    </row>
    <row r="227" spans="1:8" x14ac:dyDescent="0.2">
      <c r="A227" t="s">
        <v>8</v>
      </c>
      <c r="B227" s="1">
        <v>4</v>
      </c>
      <c r="C227" s="1">
        <v>24</v>
      </c>
      <c r="D227" s="1">
        <v>9</v>
      </c>
      <c r="E227" s="1">
        <v>2</v>
      </c>
      <c r="F227" s="1">
        <v>9</v>
      </c>
      <c r="G227" s="1">
        <v>6</v>
      </c>
      <c r="H227" t="s">
        <v>10</v>
      </c>
    </row>
    <row r="228" spans="1:8" x14ac:dyDescent="0.2">
      <c r="A228" t="s">
        <v>8</v>
      </c>
      <c r="B228" s="1">
        <v>4</v>
      </c>
      <c r="C228" s="1">
        <v>24</v>
      </c>
      <c r="D228" s="1">
        <v>9</v>
      </c>
      <c r="E228" s="1">
        <v>3</v>
      </c>
      <c r="F228" s="1">
        <v>9</v>
      </c>
      <c r="G228" s="1">
        <v>4</v>
      </c>
      <c r="H228" t="s">
        <v>10</v>
      </c>
    </row>
    <row r="229" spans="1:8" x14ac:dyDescent="0.2">
      <c r="A229" t="s">
        <v>8</v>
      </c>
      <c r="B229" s="1">
        <v>4</v>
      </c>
      <c r="C229" s="1">
        <v>24</v>
      </c>
      <c r="D229" s="1">
        <v>9</v>
      </c>
      <c r="E229" s="1">
        <v>4</v>
      </c>
      <c r="F229" s="1">
        <v>1</v>
      </c>
      <c r="G229" s="1">
        <v>9</v>
      </c>
      <c r="H229" t="s">
        <v>10</v>
      </c>
    </row>
    <row r="230" spans="1:8" x14ac:dyDescent="0.2">
      <c r="A230" t="s">
        <v>8</v>
      </c>
      <c r="B230" s="1">
        <v>4</v>
      </c>
      <c r="C230" s="1">
        <v>24</v>
      </c>
      <c r="D230" s="1">
        <v>9</v>
      </c>
      <c r="E230" s="1">
        <v>5</v>
      </c>
      <c r="F230" s="1">
        <v>9</v>
      </c>
      <c r="G230" s="1">
        <v>1</v>
      </c>
      <c r="H230" t="s">
        <v>10</v>
      </c>
    </row>
    <row r="231" spans="1:8" x14ac:dyDescent="0.2">
      <c r="A231" t="s">
        <v>8</v>
      </c>
      <c r="B231" s="1">
        <v>4</v>
      </c>
      <c r="C231" s="1">
        <v>24</v>
      </c>
      <c r="D231" s="1">
        <v>9</v>
      </c>
      <c r="E231" s="1">
        <v>6</v>
      </c>
      <c r="F231" s="1">
        <v>7</v>
      </c>
      <c r="G231" s="1">
        <v>11</v>
      </c>
      <c r="H231" t="s">
        <v>10</v>
      </c>
    </row>
    <row r="232" spans="1:8" x14ac:dyDescent="0.2">
      <c r="A232" t="s">
        <v>8</v>
      </c>
      <c r="B232" s="1">
        <v>1</v>
      </c>
      <c r="C232" s="1">
        <v>1</v>
      </c>
      <c r="D232" s="1">
        <v>21</v>
      </c>
      <c r="E232" s="1">
        <v>1</v>
      </c>
      <c r="F232" s="1">
        <v>7</v>
      </c>
      <c r="G232" s="1">
        <v>0</v>
      </c>
      <c r="H232" t="s">
        <v>10</v>
      </c>
    </row>
    <row r="233" spans="1:8" x14ac:dyDescent="0.2">
      <c r="A233" t="s">
        <v>8</v>
      </c>
      <c r="B233" s="1">
        <v>1</v>
      </c>
      <c r="C233" s="1">
        <v>1</v>
      </c>
      <c r="D233" s="1">
        <v>21</v>
      </c>
      <c r="E233" s="1">
        <v>2</v>
      </c>
      <c r="F233" s="1">
        <v>3</v>
      </c>
      <c r="G233" s="1">
        <v>10</v>
      </c>
      <c r="H233" t="s">
        <v>10</v>
      </c>
    </row>
    <row r="234" spans="1:8" x14ac:dyDescent="0.2">
      <c r="A234" t="s">
        <v>8</v>
      </c>
      <c r="B234" s="1">
        <v>1</v>
      </c>
      <c r="C234" s="1">
        <v>1</v>
      </c>
      <c r="D234" s="1">
        <v>21</v>
      </c>
      <c r="E234" s="1">
        <v>3</v>
      </c>
      <c r="F234" s="1">
        <v>6</v>
      </c>
      <c r="G234" s="1">
        <v>0</v>
      </c>
      <c r="H234" t="s">
        <v>10</v>
      </c>
    </row>
    <row r="235" spans="1:8" x14ac:dyDescent="0.2">
      <c r="A235" t="s">
        <v>8</v>
      </c>
      <c r="B235" s="1">
        <v>1</v>
      </c>
      <c r="C235" s="1">
        <v>1</v>
      </c>
      <c r="D235" s="1">
        <v>21</v>
      </c>
      <c r="E235" s="1">
        <v>4</v>
      </c>
      <c r="F235" s="1">
        <v>1</v>
      </c>
      <c r="G235" s="1">
        <v>6</v>
      </c>
      <c r="H235" t="s">
        <v>10</v>
      </c>
    </row>
    <row r="236" spans="1:8" x14ac:dyDescent="0.2">
      <c r="A236" t="s">
        <v>8</v>
      </c>
      <c r="B236" s="1">
        <v>2</v>
      </c>
      <c r="C236" s="1">
        <v>1</v>
      </c>
      <c r="D236" s="1">
        <v>21</v>
      </c>
      <c r="E236" s="1">
        <v>1</v>
      </c>
      <c r="F236" s="1">
        <v>0</v>
      </c>
      <c r="G236" s="1">
        <v>12</v>
      </c>
      <c r="H236" t="s">
        <v>10</v>
      </c>
    </row>
    <row r="237" spans="1:8" x14ac:dyDescent="0.2">
      <c r="A237" t="s">
        <v>8</v>
      </c>
      <c r="B237" s="1">
        <v>2</v>
      </c>
      <c r="C237" s="1">
        <v>1</v>
      </c>
      <c r="D237" s="1">
        <v>21</v>
      </c>
      <c r="E237" s="1">
        <v>2</v>
      </c>
      <c r="F237" s="1">
        <v>2</v>
      </c>
      <c r="G237" s="1">
        <v>4</v>
      </c>
      <c r="H237" t="s">
        <v>10</v>
      </c>
    </row>
    <row r="238" spans="1:8" x14ac:dyDescent="0.2">
      <c r="A238" t="s">
        <v>8</v>
      </c>
      <c r="B238" s="1">
        <v>2</v>
      </c>
      <c r="C238" s="1">
        <v>1</v>
      </c>
      <c r="D238" s="1">
        <v>21</v>
      </c>
      <c r="E238" s="1">
        <v>3</v>
      </c>
      <c r="F238" s="1">
        <v>9</v>
      </c>
      <c r="G238" s="1">
        <v>1</v>
      </c>
      <c r="H238" t="s">
        <v>10</v>
      </c>
    </row>
    <row r="239" spans="1:8" x14ac:dyDescent="0.2">
      <c r="A239" t="s">
        <v>8</v>
      </c>
      <c r="B239" s="1">
        <v>2</v>
      </c>
      <c r="C239" s="1">
        <v>1</v>
      </c>
      <c r="D239" s="1">
        <v>21</v>
      </c>
      <c r="E239" s="1">
        <v>4</v>
      </c>
      <c r="F239" s="1">
        <v>9</v>
      </c>
      <c r="G239" s="1">
        <v>0</v>
      </c>
      <c r="H239" t="s">
        <v>10</v>
      </c>
    </row>
    <row r="240" spans="1:8" x14ac:dyDescent="0.2">
      <c r="A240" t="s">
        <v>8</v>
      </c>
      <c r="B240" s="1">
        <v>3</v>
      </c>
      <c r="C240" s="1">
        <v>1</v>
      </c>
      <c r="D240" s="1">
        <v>21</v>
      </c>
      <c r="E240" s="1">
        <v>1</v>
      </c>
      <c r="F240" s="1">
        <v>13</v>
      </c>
      <c r="G240" s="1">
        <v>1</v>
      </c>
      <c r="H240" t="s">
        <v>10</v>
      </c>
    </row>
    <row r="241" spans="1:8" x14ac:dyDescent="0.2">
      <c r="A241" t="s">
        <v>8</v>
      </c>
      <c r="B241" s="1">
        <v>3</v>
      </c>
      <c r="C241" s="1">
        <v>1</v>
      </c>
      <c r="D241" s="1">
        <v>21</v>
      </c>
      <c r="E241" s="1">
        <v>2</v>
      </c>
      <c r="F241" s="1">
        <v>1</v>
      </c>
      <c r="G241" s="1">
        <v>9</v>
      </c>
      <c r="H241" t="s">
        <v>10</v>
      </c>
    </row>
    <row r="242" spans="1:8" x14ac:dyDescent="0.2">
      <c r="A242" t="s">
        <v>8</v>
      </c>
      <c r="B242" s="1">
        <v>3</v>
      </c>
      <c r="C242" s="1">
        <v>1</v>
      </c>
      <c r="D242" s="1">
        <v>21</v>
      </c>
      <c r="E242" s="1">
        <v>3</v>
      </c>
      <c r="F242" s="1">
        <v>4</v>
      </c>
      <c r="G242" s="1">
        <v>10</v>
      </c>
      <c r="H242" t="s">
        <v>10</v>
      </c>
    </row>
    <row r="243" spans="1:8" x14ac:dyDescent="0.2">
      <c r="A243" t="s">
        <v>8</v>
      </c>
      <c r="B243" s="1">
        <v>3</v>
      </c>
      <c r="C243" s="1">
        <v>1</v>
      </c>
      <c r="D243" s="1">
        <v>21</v>
      </c>
      <c r="E243" s="1">
        <v>4</v>
      </c>
      <c r="F243" s="1">
        <v>4</v>
      </c>
      <c r="G243" s="1">
        <v>6</v>
      </c>
      <c r="H243" t="s">
        <v>10</v>
      </c>
    </row>
    <row r="244" spans="1:8" x14ac:dyDescent="0.2">
      <c r="A244" t="s">
        <v>8</v>
      </c>
      <c r="B244" s="1">
        <v>4</v>
      </c>
      <c r="C244" s="1">
        <v>1</v>
      </c>
      <c r="D244" s="1">
        <v>21</v>
      </c>
      <c r="E244" s="1">
        <v>1</v>
      </c>
      <c r="F244" s="1">
        <v>8</v>
      </c>
      <c r="G244" s="1">
        <v>2</v>
      </c>
      <c r="H244" t="s">
        <v>10</v>
      </c>
    </row>
    <row r="245" spans="1:8" x14ac:dyDescent="0.2">
      <c r="A245" t="s">
        <v>8</v>
      </c>
      <c r="B245" s="1">
        <v>4</v>
      </c>
      <c r="C245" s="1">
        <v>1</v>
      </c>
      <c r="D245" s="1">
        <v>21</v>
      </c>
      <c r="E245" s="1">
        <v>2</v>
      </c>
      <c r="F245" s="1">
        <v>7</v>
      </c>
      <c r="G245" s="1">
        <v>0</v>
      </c>
      <c r="H245" t="s">
        <v>10</v>
      </c>
    </row>
    <row r="246" spans="1:8" x14ac:dyDescent="0.2">
      <c r="A246" t="s">
        <v>8</v>
      </c>
      <c r="B246" s="1">
        <v>4</v>
      </c>
      <c r="C246" s="1">
        <v>1</v>
      </c>
      <c r="D246" s="1">
        <v>21</v>
      </c>
      <c r="E246" s="1">
        <v>3</v>
      </c>
      <c r="F246" s="1">
        <v>2</v>
      </c>
      <c r="G246" s="1">
        <v>7</v>
      </c>
      <c r="H246" t="s">
        <v>10</v>
      </c>
    </row>
    <row r="247" spans="1:8" x14ac:dyDescent="0.2">
      <c r="A247" t="s">
        <v>8</v>
      </c>
      <c r="B247" s="1">
        <v>4</v>
      </c>
      <c r="C247" s="1">
        <v>1</v>
      </c>
      <c r="D247" s="1">
        <v>21</v>
      </c>
      <c r="E247" s="1">
        <v>4</v>
      </c>
      <c r="F247" s="1">
        <v>3</v>
      </c>
      <c r="G247" s="1">
        <v>10</v>
      </c>
      <c r="H247" t="s">
        <v>10</v>
      </c>
    </row>
    <row r="248" spans="1:8" x14ac:dyDescent="0.2">
      <c r="A248" t="s">
        <v>8</v>
      </c>
      <c r="B248" s="1">
        <v>1</v>
      </c>
      <c r="C248" s="1">
        <v>24</v>
      </c>
      <c r="D248" s="1">
        <v>21</v>
      </c>
      <c r="E248" s="1">
        <v>1</v>
      </c>
      <c r="F248" s="1">
        <v>9</v>
      </c>
      <c r="G248" s="1">
        <v>3</v>
      </c>
      <c r="H248" t="s">
        <v>10</v>
      </c>
    </row>
    <row r="249" spans="1:8" x14ac:dyDescent="0.2">
      <c r="A249" t="s">
        <v>8</v>
      </c>
      <c r="B249" s="1">
        <v>1</v>
      </c>
      <c r="C249" s="1">
        <v>24</v>
      </c>
      <c r="D249" s="1">
        <v>21</v>
      </c>
      <c r="E249" s="1">
        <v>2</v>
      </c>
      <c r="F249" s="1">
        <v>5</v>
      </c>
      <c r="G249" s="1">
        <v>6</v>
      </c>
      <c r="H249" t="s">
        <v>10</v>
      </c>
    </row>
    <row r="250" spans="1:8" x14ac:dyDescent="0.2">
      <c r="A250" t="s">
        <v>8</v>
      </c>
      <c r="B250" s="1">
        <v>1</v>
      </c>
      <c r="C250" s="1">
        <v>24</v>
      </c>
      <c r="D250" s="1">
        <v>21</v>
      </c>
      <c r="E250" s="1">
        <v>3</v>
      </c>
      <c r="F250" s="1">
        <v>7</v>
      </c>
      <c r="G250" s="1">
        <v>0</v>
      </c>
      <c r="H250" t="s">
        <v>10</v>
      </c>
    </row>
    <row r="251" spans="1:8" x14ac:dyDescent="0.2">
      <c r="A251" t="s">
        <v>8</v>
      </c>
      <c r="B251" s="1">
        <v>1</v>
      </c>
      <c r="C251" s="1">
        <v>24</v>
      </c>
      <c r="D251" s="1">
        <v>21</v>
      </c>
      <c r="E251" s="1">
        <v>4</v>
      </c>
      <c r="F251" s="1">
        <v>2</v>
      </c>
      <c r="G251" s="1">
        <v>9</v>
      </c>
      <c r="H251" t="s">
        <v>10</v>
      </c>
    </row>
    <row r="252" spans="1:8" x14ac:dyDescent="0.2">
      <c r="A252" t="s">
        <v>8</v>
      </c>
      <c r="B252" s="1">
        <v>2</v>
      </c>
      <c r="C252" s="1">
        <v>24</v>
      </c>
      <c r="D252" s="1">
        <v>21</v>
      </c>
      <c r="E252" s="1">
        <v>1</v>
      </c>
      <c r="F252" s="1">
        <v>0</v>
      </c>
      <c r="G252" s="1">
        <v>15</v>
      </c>
      <c r="H252" t="s">
        <v>10</v>
      </c>
    </row>
    <row r="253" spans="1:8" x14ac:dyDescent="0.2">
      <c r="A253" t="s">
        <v>8</v>
      </c>
      <c r="B253" s="1">
        <v>2</v>
      </c>
      <c r="C253" s="1">
        <v>24</v>
      </c>
      <c r="D253" s="1">
        <v>21</v>
      </c>
      <c r="E253" s="1">
        <v>2</v>
      </c>
      <c r="F253" s="1">
        <v>2</v>
      </c>
      <c r="G253" s="1">
        <v>7</v>
      </c>
      <c r="H253" t="s">
        <v>10</v>
      </c>
    </row>
    <row r="254" spans="1:8" x14ac:dyDescent="0.2">
      <c r="A254" t="s">
        <v>8</v>
      </c>
      <c r="B254" s="1">
        <v>2</v>
      </c>
      <c r="C254" s="1">
        <v>24</v>
      </c>
      <c r="D254" s="1">
        <v>21</v>
      </c>
      <c r="E254" s="1">
        <v>3</v>
      </c>
      <c r="F254" s="1">
        <v>10</v>
      </c>
      <c r="G254" s="1">
        <v>1</v>
      </c>
      <c r="H254" t="s">
        <v>10</v>
      </c>
    </row>
    <row r="255" spans="1:8" x14ac:dyDescent="0.2">
      <c r="A255" t="s">
        <v>8</v>
      </c>
      <c r="B255" s="1">
        <v>2</v>
      </c>
      <c r="C255" s="1">
        <v>24</v>
      </c>
      <c r="D255" s="1">
        <v>21</v>
      </c>
      <c r="E255" s="1">
        <v>4</v>
      </c>
      <c r="F255" s="1">
        <v>9</v>
      </c>
      <c r="G255" s="1">
        <v>1</v>
      </c>
      <c r="H255" t="s">
        <v>10</v>
      </c>
    </row>
    <row r="256" spans="1:8" x14ac:dyDescent="0.2">
      <c r="A256" t="s">
        <v>8</v>
      </c>
      <c r="B256" s="1">
        <v>3</v>
      </c>
      <c r="C256" s="1">
        <v>24</v>
      </c>
      <c r="D256" s="1">
        <v>21</v>
      </c>
      <c r="E256" s="1">
        <v>1</v>
      </c>
      <c r="F256" s="1">
        <v>8</v>
      </c>
      <c r="G256" s="1">
        <v>3</v>
      </c>
      <c r="H256" t="s">
        <v>10</v>
      </c>
    </row>
    <row r="257" spans="1:8" x14ac:dyDescent="0.2">
      <c r="A257" t="s">
        <v>8</v>
      </c>
      <c r="B257" s="1">
        <v>3</v>
      </c>
      <c r="C257" s="1">
        <v>24</v>
      </c>
      <c r="D257" s="1">
        <v>21</v>
      </c>
      <c r="E257" s="1">
        <v>2</v>
      </c>
      <c r="F257" s="1">
        <v>8</v>
      </c>
      <c r="G257" s="1">
        <v>2</v>
      </c>
      <c r="H257" t="s">
        <v>10</v>
      </c>
    </row>
    <row r="258" spans="1:8" x14ac:dyDescent="0.2">
      <c r="A258" t="s">
        <v>8</v>
      </c>
      <c r="B258" s="1">
        <v>3</v>
      </c>
      <c r="C258" s="1">
        <v>24</v>
      </c>
      <c r="D258" s="1">
        <v>21</v>
      </c>
      <c r="E258" s="1">
        <v>3</v>
      </c>
      <c r="F258" s="1">
        <v>4</v>
      </c>
      <c r="G258" s="1">
        <v>9</v>
      </c>
      <c r="H258" t="s">
        <v>10</v>
      </c>
    </row>
    <row r="259" spans="1:8" x14ac:dyDescent="0.2">
      <c r="A259" t="s">
        <v>8</v>
      </c>
      <c r="B259" s="1">
        <v>3</v>
      </c>
      <c r="C259" s="1">
        <v>24</v>
      </c>
      <c r="D259" s="1">
        <v>21</v>
      </c>
      <c r="E259" s="1">
        <v>4</v>
      </c>
      <c r="F259" s="1">
        <v>3</v>
      </c>
      <c r="G259" s="1">
        <v>8</v>
      </c>
      <c r="H259" t="s">
        <v>10</v>
      </c>
    </row>
    <row r="260" spans="1:8" x14ac:dyDescent="0.2">
      <c r="A260" t="s">
        <v>8</v>
      </c>
      <c r="B260" s="1">
        <v>4</v>
      </c>
      <c r="C260" s="1">
        <v>24</v>
      </c>
      <c r="D260" s="1">
        <v>21</v>
      </c>
      <c r="E260" s="1">
        <v>1</v>
      </c>
      <c r="F260" s="1">
        <v>5</v>
      </c>
      <c r="G260" s="1">
        <v>7</v>
      </c>
      <c r="H260" t="s">
        <v>10</v>
      </c>
    </row>
    <row r="261" spans="1:8" x14ac:dyDescent="0.2">
      <c r="A261" t="s">
        <v>8</v>
      </c>
      <c r="B261" s="1">
        <v>4</v>
      </c>
      <c r="C261" s="1">
        <v>24</v>
      </c>
      <c r="D261" s="1">
        <v>21</v>
      </c>
      <c r="E261" s="1">
        <v>2</v>
      </c>
      <c r="F261" s="1">
        <v>9</v>
      </c>
      <c r="G261" s="1">
        <v>3</v>
      </c>
      <c r="H261" t="s">
        <v>10</v>
      </c>
    </row>
    <row r="262" spans="1:8" x14ac:dyDescent="0.2">
      <c r="A262" t="s">
        <v>8</v>
      </c>
      <c r="B262" s="1">
        <v>4</v>
      </c>
      <c r="C262" s="1">
        <v>24</v>
      </c>
      <c r="D262" s="1">
        <v>21</v>
      </c>
      <c r="E262" s="1">
        <v>3</v>
      </c>
      <c r="F262" s="1">
        <v>3</v>
      </c>
      <c r="G262" s="1">
        <v>5</v>
      </c>
      <c r="H262" t="s">
        <v>10</v>
      </c>
    </row>
    <row r="263" spans="1:8" x14ac:dyDescent="0.2">
      <c r="A263" t="s">
        <v>8</v>
      </c>
      <c r="B263" s="1">
        <v>4</v>
      </c>
      <c r="C263" s="1">
        <v>24</v>
      </c>
      <c r="D263" s="1">
        <v>21</v>
      </c>
      <c r="E263" s="1">
        <v>4</v>
      </c>
      <c r="F263" s="1">
        <v>5</v>
      </c>
      <c r="G263" s="1">
        <v>6</v>
      </c>
      <c r="H263" t="s">
        <v>10</v>
      </c>
    </row>
    <row r="264" spans="1:8" x14ac:dyDescent="0.2">
      <c r="A264" t="s">
        <v>16</v>
      </c>
      <c r="B264" s="1">
        <v>1</v>
      </c>
      <c r="C264" s="1">
        <v>1</v>
      </c>
      <c r="D264" s="1">
        <v>3</v>
      </c>
      <c r="E264" s="1">
        <v>1</v>
      </c>
      <c r="F264" s="1">
        <v>0</v>
      </c>
      <c r="G264" s="1">
        <v>0</v>
      </c>
      <c r="H264" t="s">
        <v>6</v>
      </c>
    </row>
    <row r="265" spans="1:8" x14ac:dyDescent="0.2">
      <c r="A265" t="s">
        <v>16</v>
      </c>
      <c r="B265" s="1">
        <v>1</v>
      </c>
      <c r="C265" s="1">
        <v>1</v>
      </c>
      <c r="D265" s="1">
        <v>3</v>
      </c>
      <c r="E265" s="1">
        <v>2</v>
      </c>
      <c r="F265" s="1">
        <v>7</v>
      </c>
      <c r="G265" s="1">
        <v>2</v>
      </c>
      <c r="H265" t="s">
        <v>6</v>
      </c>
    </row>
    <row r="266" spans="1:8" x14ac:dyDescent="0.2">
      <c r="A266" t="s">
        <v>16</v>
      </c>
      <c r="B266" s="1">
        <v>1</v>
      </c>
      <c r="C266" s="1">
        <v>1</v>
      </c>
      <c r="D266" s="1">
        <v>3</v>
      </c>
      <c r="E266" s="1">
        <v>3</v>
      </c>
      <c r="F266" s="1">
        <v>6</v>
      </c>
      <c r="G266" s="1">
        <v>9</v>
      </c>
      <c r="H266" t="s">
        <v>6</v>
      </c>
    </row>
    <row r="267" spans="1:8" x14ac:dyDescent="0.2">
      <c r="A267" t="s">
        <v>16</v>
      </c>
      <c r="B267" s="1">
        <v>1</v>
      </c>
      <c r="C267" s="1">
        <v>1</v>
      </c>
      <c r="D267" s="1">
        <v>3</v>
      </c>
      <c r="E267" s="1">
        <v>4</v>
      </c>
      <c r="F267" s="1">
        <v>6</v>
      </c>
      <c r="G267" s="1">
        <v>5</v>
      </c>
      <c r="H267" t="s">
        <v>6</v>
      </c>
    </row>
    <row r="268" spans="1:8" x14ac:dyDescent="0.2">
      <c r="A268" t="s">
        <v>16</v>
      </c>
      <c r="B268" s="1">
        <v>1</v>
      </c>
      <c r="C268" s="1">
        <v>1</v>
      </c>
      <c r="D268" s="1">
        <v>3</v>
      </c>
      <c r="E268" s="1">
        <v>5</v>
      </c>
      <c r="F268" s="1">
        <v>7</v>
      </c>
      <c r="G268" s="1">
        <v>3</v>
      </c>
      <c r="H268" t="s">
        <v>6</v>
      </c>
    </row>
    <row r="269" spans="1:8" x14ac:dyDescent="0.2">
      <c r="A269" t="s">
        <v>16</v>
      </c>
      <c r="B269" s="1">
        <v>1</v>
      </c>
      <c r="C269" s="1">
        <v>1</v>
      </c>
      <c r="D269" s="1">
        <v>3</v>
      </c>
      <c r="E269" s="1">
        <v>5</v>
      </c>
      <c r="F269" s="1">
        <v>7</v>
      </c>
      <c r="G269" s="1">
        <v>5</v>
      </c>
      <c r="H269" t="s">
        <v>6</v>
      </c>
    </row>
    <row r="270" spans="1:8" x14ac:dyDescent="0.2">
      <c r="A270" t="s">
        <v>16</v>
      </c>
      <c r="B270" s="1">
        <v>1</v>
      </c>
      <c r="C270" s="1">
        <v>1</v>
      </c>
      <c r="D270" s="1">
        <v>3</v>
      </c>
      <c r="E270" s="1">
        <v>6</v>
      </c>
      <c r="F270" s="1">
        <v>9</v>
      </c>
      <c r="G270" s="1">
        <v>3</v>
      </c>
      <c r="H270" t="s">
        <v>6</v>
      </c>
    </row>
    <row r="271" spans="1:8" x14ac:dyDescent="0.2">
      <c r="A271" t="s">
        <v>16</v>
      </c>
      <c r="B271" s="1">
        <v>2</v>
      </c>
      <c r="C271" s="1">
        <v>1</v>
      </c>
      <c r="D271" s="1">
        <v>3</v>
      </c>
      <c r="E271" s="1">
        <v>1</v>
      </c>
      <c r="F271" s="1">
        <v>4</v>
      </c>
      <c r="G271" s="1">
        <v>14</v>
      </c>
      <c r="H271" t="s">
        <v>6</v>
      </c>
    </row>
    <row r="272" spans="1:8" x14ac:dyDescent="0.2">
      <c r="A272" t="s">
        <v>16</v>
      </c>
      <c r="B272" s="1">
        <v>2</v>
      </c>
      <c r="C272" s="1">
        <v>1</v>
      </c>
      <c r="D272" s="1">
        <v>3</v>
      </c>
      <c r="E272" s="1">
        <v>2</v>
      </c>
      <c r="F272" s="1">
        <v>5</v>
      </c>
      <c r="G272" s="1">
        <v>5</v>
      </c>
      <c r="H272" t="s">
        <v>6</v>
      </c>
    </row>
    <row r="273" spans="1:8" x14ac:dyDescent="0.2">
      <c r="A273" t="s">
        <v>16</v>
      </c>
      <c r="B273" s="1">
        <v>2</v>
      </c>
      <c r="C273" s="1">
        <v>1</v>
      </c>
      <c r="D273" s="1">
        <v>3</v>
      </c>
      <c r="E273" s="1">
        <v>3</v>
      </c>
      <c r="F273" s="1">
        <v>7</v>
      </c>
      <c r="G273" s="1">
        <v>5</v>
      </c>
      <c r="H273" t="s">
        <v>6</v>
      </c>
    </row>
    <row r="274" spans="1:8" x14ac:dyDescent="0.2">
      <c r="A274" t="s">
        <v>16</v>
      </c>
      <c r="B274" s="1">
        <v>2</v>
      </c>
      <c r="C274" s="1">
        <v>1</v>
      </c>
      <c r="D274" s="1">
        <v>3</v>
      </c>
      <c r="E274" s="1">
        <v>4</v>
      </c>
      <c r="F274" s="1">
        <v>2</v>
      </c>
      <c r="G274" s="1">
        <v>13</v>
      </c>
      <c r="H274" t="s">
        <v>6</v>
      </c>
    </row>
    <row r="275" spans="1:8" x14ac:dyDescent="0.2">
      <c r="A275" t="s">
        <v>16</v>
      </c>
      <c r="B275" s="1">
        <v>2</v>
      </c>
      <c r="C275" s="1">
        <v>1</v>
      </c>
      <c r="D275" s="1">
        <v>3</v>
      </c>
      <c r="E275" s="1">
        <v>5</v>
      </c>
      <c r="F275" s="1">
        <v>7</v>
      </c>
      <c r="G275" s="1">
        <v>11</v>
      </c>
      <c r="H275" t="s">
        <v>6</v>
      </c>
    </row>
    <row r="276" spans="1:8" x14ac:dyDescent="0.2">
      <c r="A276" t="s">
        <v>16</v>
      </c>
      <c r="B276" s="1">
        <v>2</v>
      </c>
      <c r="C276" s="1">
        <v>1</v>
      </c>
      <c r="D276" s="1">
        <v>3</v>
      </c>
      <c r="E276" s="1">
        <v>6</v>
      </c>
      <c r="F276" s="1">
        <v>7</v>
      </c>
      <c r="G276" s="1">
        <v>10</v>
      </c>
      <c r="H276" t="s">
        <v>6</v>
      </c>
    </row>
    <row r="277" spans="1:8" x14ac:dyDescent="0.2">
      <c r="A277" t="s">
        <v>16</v>
      </c>
      <c r="B277" s="1">
        <v>2</v>
      </c>
      <c r="C277" s="1">
        <v>1</v>
      </c>
      <c r="D277" s="1">
        <v>3</v>
      </c>
      <c r="E277" s="1">
        <v>7</v>
      </c>
      <c r="F277" s="1">
        <v>10</v>
      </c>
      <c r="G277" s="1">
        <v>6</v>
      </c>
      <c r="H277" t="s">
        <v>6</v>
      </c>
    </row>
    <row r="278" spans="1:8" x14ac:dyDescent="0.2">
      <c r="A278" t="s">
        <v>16</v>
      </c>
      <c r="B278" s="1">
        <v>2</v>
      </c>
      <c r="C278" s="1">
        <v>1</v>
      </c>
      <c r="D278" s="1">
        <v>3</v>
      </c>
      <c r="E278" s="1">
        <v>8</v>
      </c>
      <c r="F278" s="1">
        <v>2</v>
      </c>
      <c r="G278" s="1">
        <v>11</v>
      </c>
      <c r="H278" t="s">
        <v>6</v>
      </c>
    </row>
    <row r="279" spans="1:8" x14ac:dyDescent="0.2">
      <c r="A279" t="s">
        <v>16</v>
      </c>
      <c r="B279" s="1">
        <v>3</v>
      </c>
      <c r="C279" s="1">
        <v>1</v>
      </c>
      <c r="D279" s="1">
        <v>3</v>
      </c>
      <c r="E279" s="1">
        <v>1</v>
      </c>
      <c r="F279" s="1">
        <v>5</v>
      </c>
      <c r="G279" s="1">
        <v>9</v>
      </c>
      <c r="H279" t="s">
        <v>6</v>
      </c>
    </row>
    <row r="280" spans="1:8" x14ac:dyDescent="0.2">
      <c r="A280" t="s">
        <v>16</v>
      </c>
      <c r="B280" s="1">
        <v>3</v>
      </c>
      <c r="C280" s="1">
        <v>1</v>
      </c>
      <c r="D280" s="1">
        <v>3</v>
      </c>
      <c r="E280" s="1">
        <v>2</v>
      </c>
      <c r="F280" s="1">
        <v>3</v>
      </c>
      <c r="G280" s="1">
        <v>7</v>
      </c>
      <c r="H280" t="s">
        <v>6</v>
      </c>
    </row>
    <row r="281" spans="1:8" x14ac:dyDescent="0.2">
      <c r="A281" t="s">
        <v>16</v>
      </c>
      <c r="B281" s="1">
        <v>3</v>
      </c>
      <c r="C281" s="1">
        <v>1</v>
      </c>
      <c r="D281" s="1">
        <v>3</v>
      </c>
      <c r="E281" s="1">
        <v>3</v>
      </c>
      <c r="F281" s="1">
        <v>5</v>
      </c>
      <c r="G281" s="1">
        <v>4</v>
      </c>
      <c r="H281" t="s">
        <v>6</v>
      </c>
    </row>
    <row r="282" spans="1:8" x14ac:dyDescent="0.2">
      <c r="A282" t="s">
        <v>16</v>
      </c>
      <c r="B282" s="1">
        <v>3</v>
      </c>
      <c r="C282" s="1">
        <v>1</v>
      </c>
      <c r="D282" s="1">
        <v>3</v>
      </c>
      <c r="E282" s="1">
        <v>4</v>
      </c>
      <c r="F282" s="1">
        <v>5</v>
      </c>
      <c r="G282" s="1">
        <v>6</v>
      </c>
      <c r="H282" t="s">
        <v>6</v>
      </c>
    </row>
    <row r="283" spans="1:8" x14ac:dyDescent="0.2">
      <c r="A283" t="s">
        <v>16</v>
      </c>
      <c r="B283" s="1">
        <v>3</v>
      </c>
      <c r="C283" s="1">
        <v>1</v>
      </c>
      <c r="D283" s="1">
        <v>3</v>
      </c>
      <c r="E283" s="1">
        <v>5</v>
      </c>
      <c r="F283" s="1">
        <v>7</v>
      </c>
      <c r="G283" s="1">
        <v>8</v>
      </c>
      <c r="H283" t="s">
        <v>6</v>
      </c>
    </row>
    <row r="284" spans="1:8" x14ac:dyDescent="0.2">
      <c r="A284" t="s">
        <v>16</v>
      </c>
      <c r="B284" s="1">
        <v>3</v>
      </c>
      <c r="C284" s="1">
        <v>1</v>
      </c>
      <c r="D284" s="1">
        <v>3</v>
      </c>
      <c r="E284" s="1">
        <v>6</v>
      </c>
      <c r="F284" s="1">
        <v>3</v>
      </c>
      <c r="G284" s="1">
        <v>5</v>
      </c>
      <c r="H284" t="s">
        <v>6</v>
      </c>
    </row>
    <row r="285" spans="1:8" x14ac:dyDescent="0.2">
      <c r="A285" t="s">
        <v>16</v>
      </c>
      <c r="B285" s="1">
        <v>3</v>
      </c>
      <c r="C285" s="1">
        <v>1</v>
      </c>
      <c r="D285" s="1">
        <v>3</v>
      </c>
      <c r="E285" s="1">
        <v>7</v>
      </c>
      <c r="F285" s="1">
        <v>3</v>
      </c>
      <c r="G285" s="1">
        <v>7</v>
      </c>
      <c r="H285" t="s">
        <v>6</v>
      </c>
    </row>
    <row r="286" spans="1:8" x14ac:dyDescent="0.2">
      <c r="A286" t="s">
        <v>16</v>
      </c>
      <c r="B286" s="1">
        <v>3</v>
      </c>
      <c r="C286" s="1">
        <v>1</v>
      </c>
      <c r="D286" s="1">
        <v>3</v>
      </c>
      <c r="E286" s="1">
        <v>8</v>
      </c>
      <c r="F286" s="1">
        <v>11</v>
      </c>
      <c r="G286" s="1">
        <v>0</v>
      </c>
      <c r="H286" t="s">
        <v>6</v>
      </c>
    </row>
    <row r="287" spans="1:8" x14ac:dyDescent="0.2">
      <c r="A287" t="s">
        <v>16</v>
      </c>
      <c r="B287" s="1">
        <v>1</v>
      </c>
      <c r="C287" s="1">
        <v>24</v>
      </c>
      <c r="D287" s="1">
        <v>3</v>
      </c>
      <c r="E287" s="1">
        <v>1</v>
      </c>
      <c r="F287" s="1">
        <v>0</v>
      </c>
      <c r="G287" s="1">
        <v>0</v>
      </c>
      <c r="H287" t="s">
        <v>6</v>
      </c>
    </row>
    <row r="288" spans="1:8" x14ac:dyDescent="0.2">
      <c r="A288" t="s">
        <v>16</v>
      </c>
      <c r="B288" s="1">
        <v>1</v>
      </c>
      <c r="C288" s="1">
        <v>24</v>
      </c>
      <c r="D288" s="1">
        <v>3</v>
      </c>
      <c r="E288" s="1">
        <v>2</v>
      </c>
      <c r="F288" s="1">
        <v>9</v>
      </c>
      <c r="G288" s="1">
        <v>2</v>
      </c>
      <c r="H288" t="s">
        <v>6</v>
      </c>
    </row>
    <row r="289" spans="1:8" x14ac:dyDescent="0.2">
      <c r="A289" t="s">
        <v>16</v>
      </c>
      <c r="B289" s="1">
        <v>1</v>
      </c>
      <c r="C289" s="1">
        <v>24</v>
      </c>
      <c r="D289" s="1">
        <v>3</v>
      </c>
      <c r="E289" s="1">
        <v>3</v>
      </c>
      <c r="F289" s="1">
        <v>4</v>
      </c>
      <c r="G289" s="1">
        <v>9</v>
      </c>
      <c r="H289" t="s">
        <v>6</v>
      </c>
    </row>
    <row r="290" spans="1:8" x14ac:dyDescent="0.2">
      <c r="A290" t="s">
        <v>16</v>
      </c>
      <c r="B290" s="1">
        <v>1</v>
      </c>
      <c r="C290" s="1">
        <v>24</v>
      </c>
      <c r="D290" s="1">
        <v>3</v>
      </c>
      <c r="E290" s="1">
        <v>4</v>
      </c>
      <c r="F290" s="1">
        <v>7</v>
      </c>
      <c r="G290" s="1">
        <v>4</v>
      </c>
      <c r="H290" t="s">
        <v>6</v>
      </c>
    </row>
    <row r="291" spans="1:8" x14ac:dyDescent="0.2">
      <c r="A291" t="s">
        <v>16</v>
      </c>
      <c r="B291" s="1">
        <v>1</v>
      </c>
      <c r="C291" s="1">
        <v>24</v>
      </c>
      <c r="D291" s="1">
        <v>3</v>
      </c>
      <c r="E291" s="1">
        <v>5</v>
      </c>
      <c r="F291" s="1">
        <v>9</v>
      </c>
      <c r="G291" s="1">
        <v>6</v>
      </c>
      <c r="H291" t="s">
        <v>6</v>
      </c>
    </row>
    <row r="292" spans="1:8" x14ac:dyDescent="0.2">
      <c r="A292" t="s">
        <v>16</v>
      </c>
      <c r="B292" s="1">
        <v>1</v>
      </c>
      <c r="C292" s="1">
        <v>24</v>
      </c>
      <c r="D292" s="1">
        <v>3</v>
      </c>
      <c r="E292" s="1">
        <v>6</v>
      </c>
      <c r="F292" s="1">
        <v>9</v>
      </c>
      <c r="G292" s="1">
        <v>10</v>
      </c>
      <c r="H292" t="s">
        <v>6</v>
      </c>
    </row>
    <row r="293" spans="1:8" x14ac:dyDescent="0.2">
      <c r="A293" t="s">
        <v>16</v>
      </c>
      <c r="B293" s="1">
        <v>2</v>
      </c>
      <c r="C293" s="1">
        <v>24</v>
      </c>
      <c r="D293" s="1">
        <v>3</v>
      </c>
      <c r="E293" s="1">
        <v>1</v>
      </c>
      <c r="F293" s="1">
        <v>10</v>
      </c>
      <c r="G293" s="1">
        <v>6</v>
      </c>
      <c r="H293" t="s">
        <v>6</v>
      </c>
    </row>
    <row r="294" spans="1:8" x14ac:dyDescent="0.2">
      <c r="A294" t="s">
        <v>16</v>
      </c>
      <c r="B294" s="1">
        <v>2</v>
      </c>
      <c r="C294" s="1">
        <v>24</v>
      </c>
      <c r="D294" s="1">
        <v>3</v>
      </c>
      <c r="E294" s="1">
        <v>2</v>
      </c>
      <c r="F294" s="1">
        <v>1</v>
      </c>
      <c r="G294" s="1">
        <v>14</v>
      </c>
      <c r="H294" t="s">
        <v>6</v>
      </c>
    </row>
    <row r="295" spans="1:8" x14ac:dyDescent="0.2">
      <c r="A295" t="s">
        <v>16</v>
      </c>
      <c r="B295" s="1">
        <v>2</v>
      </c>
      <c r="C295" s="1">
        <v>24</v>
      </c>
      <c r="D295" s="1">
        <v>3</v>
      </c>
      <c r="E295" s="1">
        <v>3</v>
      </c>
      <c r="F295" s="1">
        <v>8</v>
      </c>
      <c r="G295" s="1">
        <v>5</v>
      </c>
      <c r="H295" t="s">
        <v>6</v>
      </c>
    </row>
    <row r="296" spans="1:8" x14ac:dyDescent="0.2">
      <c r="A296" t="s">
        <v>16</v>
      </c>
      <c r="B296" s="1">
        <v>2</v>
      </c>
      <c r="C296" s="1">
        <v>24</v>
      </c>
      <c r="D296" s="1">
        <v>3</v>
      </c>
      <c r="E296" s="1">
        <v>4</v>
      </c>
      <c r="F296" s="1">
        <v>8</v>
      </c>
      <c r="G296" s="1">
        <v>8</v>
      </c>
      <c r="H296" t="s">
        <v>6</v>
      </c>
    </row>
    <row r="297" spans="1:8" x14ac:dyDescent="0.2">
      <c r="A297" t="s">
        <v>16</v>
      </c>
      <c r="B297" s="1">
        <v>2</v>
      </c>
      <c r="C297" s="1">
        <v>24</v>
      </c>
      <c r="D297" s="1">
        <v>3</v>
      </c>
      <c r="E297" s="1">
        <v>5</v>
      </c>
      <c r="F297" s="1">
        <v>3</v>
      </c>
      <c r="G297" s="1">
        <v>12</v>
      </c>
      <c r="H297" t="s">
        <v>6</v>
      </c>
    </row>
    <row r="298" spans="1:8" x14ac:dyDescent="0.2">
      <c r="A298" t="s">
        <v>16</v>
      </c>
      <c r="B298" s="1">
        <v>2</v>
      </c>
      <c r="C298" s="1">
        <v>24</v>
      </c>
      <c r="D298" s="1">
        <v>3</v>
      </c>
      <c r="E298" s="1">
        <v>6</v>
      </c>
      <c r="F298" s="1">
        <v>6</v>
      </c>
      <c r="G298" s="1">
        <v>11</v>
      </c>
      <c r="H298" t="s">
        <v>6</v>
      </c>
    </row>
    <row r="299" spans="1:8" x14ac:dyDescent="0.2">
      <c r="A299" t="s">
        <v>16</v>
      </c>
      <c r="B299" s="1">
        <v>2</v>
      </c>
      <c r="C299" s="1">
        <v>24</v>
      </c>
      <c r="D299" s="1">
        <v>3</v>
      </c>
      <c r="E299" s="1">
        <v>2</v>
      </c>
      <c r="F299" s="1">
        <v>5</v>
      </c>
      <c r="G299" s="1">
        <v>12</v>
      </c>
      <c r="H299" t="s">
        <v>6</v>
      </c>
    </row>
    <row r="300" spans="1:8" x14ac:dyDescent="0.2">
      <c r="A300" t="s">
        <v>16</v>
      </c>
      <c r="B300" s="1">
        <v>2</v>
      </c>
      <c r="C300" s="1">
        <v>24</v>
      </c>
      <c r="D300" s="1">
        <v>3</v>
      </c>
      <c r="E300" s="1">
        <v>8</v>
      </c>
      <c r="F300" s="1">
        <v>10</v>
      </c>
      <c r="G300" s="1">
        <v>8</v>
      </c>
      <c r="H300" t="s">
        <v>6</v>
      </c>
    </row>
    <row r="301" spans="1:8" x14ac:dyDescent="0.2">
      <c r="A301" t="s">
        <v>16</v>
      </c>
      <c r="B301" s="1">
        <v>3</v>
      </c>
      <c r="C301" s="1">
        <v>24</v>
      </c>
      <c r="D301" s="1">
        <v>3</v>
      </c>
      <c r="E301" s="1">
        <v>1</v>
      </c>
      <c r="F301" s="1">
        <v>9</v>
      </c>
      <c r="G301" s="1">
        <v>9</v>
      </c>
      <c r="H301" t="s">
        <v>6</v>
      </c>
    </row>
    <row r="302" spans="1:8" x14ac:dyDescent="0.2">
      <c r="A302" t="s">
        <v>16</v>
      </c>
      <c r="B302" s="1">
        <v>3</v>
      </c>
      <c r="C302" s="1">
        <v>24</v>
      </c>
      <c r="D302" s="1">
        <v>3</v>
      </c>
      <c r="E302" s="1">
        <v>2</v>
      </c>
      <c r="F302" s="1">
        <v>8</v>
      </c>
      <c r="G302" s="1">
        <v>10</v>
      </c>
      <c r="H302" t="s">
        <v>6</v>
      </c>
    </row>
    <row r="303" spans="1:8" x14ac:dyDescent="0.2">
      <c r="A303" t="s">
        <v>16</v>
      </c>
      <c r="B303" s="1">
        <v>3</v>
      </c>
      <c r="C303" s="1">
        <v>24</v>
      </c>
      <c r="D303" s="1">
        <v>3</v>
      </c>
      <c r="E303" s="1">
        <v>3</v>
      </c>
      <c r="F303" s="1">
        <v>6</v>
      </c>
      <c r="G303" s="1">
        <v>14</v>
      </c>
      <c r="H303" t="s">
        <v>6</v>
      </c>
    </row>
    <row r="304" spans="1:8" x14ac:dyDescent="0.2">
      <c r="A304" t="s">
        <v>16</v>
      </c>
      <c r="B304" s="1">
        <v>3</v>
      </c>
      <c r="C304" s="1">
        <v>24</v>
      </c>
      <c r="D304" s="1">
        <v>3</v>
      </c>
      <c r="E304" s="1">
        <v>4</v>
      </c>
      <c r="F304" s="1">
        <v>9</v>
      </c>
      <c r="G304" s="1">
        <v>3</v>
      </c>
      <c r="H304" t="s">
        <v>6</v>
      </c>
    </row>
    <row r="305" spans="1:8" x14ac:dyDescent="0.2">
      <c r="A305" t="s">
        <v>16</v>
      </c>
      <c r="B305" s="1">
        <v>3</v>
      </c>
      <c r="C305" s="1">
        <v>24</v>
      </c>
      <c r="D305" s="1">
        <v>3</v>
      </c>
      <c r="E305" s="1">
        <v>5</v>
      </c>
      <c r="F305" s="1">
        <v>5</v>
      </c>
      <c r="G305" s="1">
        <v>7</v>
      </c>
      <c r="H305" t="s">
        <v>6</v>
      </c>
    </row>
    <row r="306" spans="1:8" x14ac:dyDescent="0.2">
      <c r="A306" t="s">
        <v>16</v>
      </c>
      <c r="B306" s="1">
        <v>3</v>
      </c>
      <c r="C306" s="1">
        <v>24</v>
      </c>
      <c r="D306" s="1">
        <v>3</v>
      </c>
      <c r="E306" s="1">
        <v>6</v>
      </c>
      <c r="F306" s="1">
        <v>7</v>
      </c>
      <c r="G306" s="1">
        <v>7</v>
      </c>
      <c r="H306" t="s">
        <v>6</v>
      </c>
    </row>
    <row r="307" spans="1:8" x14ac:dyDescent="0.2">
      <c r="A307" t="s">
        <v>16</v>
      </c>
      <c r="B307" s="1">
        <v>3</v>
      </c>
      <c r="C307" s="1">
        <v>24</v>
      </c>
      <c r="D307" s="1">
        <v>3</v>
      </c>
      <c r="E307" s="1">
        <v>7</v>
      </c>
      <c r="F307" s="1">
        <v>11</v>
      </c>
      <c r="G307" s="1">
        <v>6</v>
      </c>
      <c r="H307" t="s">
        <v>6</v>
      </c>
    </row>
    <row r="308" spans="1:8" x14ac:dyDescent="0.2">
      <c r="A308" t="s">
        <v>16</v>
      </c>
      <c r="B308" s="1">
        <v>3</v>
      </c>
      <c r="C308" s="1">
        <v>24</v>
      </c>
      <c r="D308" s="1">
        <v>3</v>
      </c>
      <c r="E308" s="1">
        <v>8</v>
      </c>
      <c r="F308" s="1">
        <v>6</v>
      </c>
      <c r="G308" s="1">
        <v>3</v>
      </c>
      <c r="H308" t="s">
        <v>6</v>
      </c>
    </row>
    <row r="309" spans="1:8" x14ac:dyDescent="0.2">
      <c r="A309" t="s">
        <v>16</v>
      </c>
      <c r="B309" s="1">
        <v>1</v>
      </c>
      <c r="C309" s="1">
        <v>1</v>
      </c>
      <c r="D309" s="1">
        <v>9</v>
      </c>
      <c r="E309" s="1">
        <v>1</v>
      </c>
      <c r="F309" s="1">
        <v>14</v>
      </c>
      <c r="G309" s="1">
        <v>2</v>
      </c>
      <c r="H309" t="s">
        <v>6</v>
      </c>
    </row>
    <row r="310" spans="1:8" x14ac:dyDescent="0.2">
      <c r="A310" t="s">
        <v>16</v>
      </c>
      <c r="B310" s="1">
        <v>1</v>
      </c>
      <c r="C310" s="1">
        <v>1</v>
      </c>
      <c r="D310" s="1">
        <v>9</v>
      </c>
      <c r="E310" s="1">
        <v>2</v>
      </c>
      <c r="F310" s="1">
        <v>15</v>
      </c>
      <c r="G310" s="1">
        <v>2</v>
      </c>
      <c r="H310" t="s">
        <v>6</v>
      </c>
    </row>
    <row r="311" spans="1:8" x14ac:dyDescent="0.2">
      <c r="A311" t="s">
        <v>16</v>
      </c>
      <c r="B311" s="1">
        <v>1</v>
      </c>
      <c r="C311" s="1">
        <v>1</v>
      </c>
      <c r="D311" s="1">
        <v>9</v>
      </c>
      <c r="E311" s="1">
        <v>3</v>
      </c>
      <c r="F311" s="1">
        <v>8</v>
      </c>
      <c r="G311" s="1">
        <v>1</v>
      </c>
      <c r="H311" t="s">
        <v>6</v>
      </c>
    </row>
    <row r="312" spans="1:8" x14ac:dyDescent="0.2">
      <c r="A312" t="s">
        <v>16</v>
      </c>
      <c r="B312" s="1">
        <v>1</v>
      </c>
      <c r="C312" s="1">
        <v>1</v>
      </c>
      <c r="D312" s="1">
        <v>9</v>
      </c>
      <c r="E312" s="1">
        <v>4</v>
      </c>
      <c r="F312" s="1">
        <v>15</v>
      </c>
      <c r="G312" s="1">
        <v>1</v>
      </c>
      <c r="H312" t="s">
        <v>6</v>
      </c>
    </row>
    <row r="313" spans="1:8" x14ac:dyDescent="0.2">
      <c r="A313" t="s">
        <v>16</v>
      </c>
      <c r="B313" s="1">
        <v>1</v>
      </c>
      <c r="C313" s="1">
        <v>1</v>
      </c>
      <c r="D313" s="1">
        <v>9</v>
      </c>
      <c r="E313" s="1">
        <v>5</v>
      </c>
      <c r="F313" s="1">
        <v>9</v>
      </c>
      <c r="G313" s="1">
        <v>1</v>
      </c>
      <c r="H313" t="s">
        <v>6</v>
      </c>
    </row>
    <row r="314" spans="1:8" x14ac:dyDescent="0.2">
      <c r="A314" t="s">
        <v>16</v>
      </c>
      <c r="B314" s="1">
        <v>1</v>
      </c>
      <c r="C314" s="1">
        <v>1</v>
      </c>
      <c r="D314" s="1">
        <v>9</v>
      </c>
      <c r="E314" s="1">
        <v>6</v>
      </c>
      <c r="F314" s="1">
        <v>13</v>
      </c>
      <c r="G314" s="1">
        <v>4</v>
      </c>
      <c r="H314" t="s">
        <v>6</v>
      </c>
    </row>
    <row r="315" spans="1:8" x14ac:dyDescent="0.2">
      <c r="A315" t="s">
        <v>16</v>
      </c>
      <c r="B315" s="1">
        <v>1</v>
      </c>
      <c r="C315" s="1">
        <v>1</v>
      </c>
      <c r="D315" s="1">
        <v>9</v>
      </c>
      <c r="E315" s="1">
        <v>7</v>
      </c>
      <c r="F315" s="1">
        <v>13</v>
      </c>
      <c r="G315" s="1">
        <v>3</v>
      </c>
      <c r="H315" t="s">
        <v>6</v>
      </c>
    </row>
    <row r="316" spans="1:8" x14ac:dyDescent="0.2">
      <c r="A316" t="s">
        <v>16</v>
      </c>
      <c r="B316" s="1">
        <v>1</v>
      </c>
      <c r="C316" s="1">
        <v>1</v>
      </c>
      <c r="D316" s="1">
        <v>9</v>
      </c>
      <c r="E316" s="1">
        <v>8</v>
      </c>
      <c r="F316" s="1">
        <v>12</v>
      </c>
      <c r="G316" s="1">
        <v>0</v>
      </c>
      <c r="H316" t="s">
        <v>6</v>
      </c>
    </row>
    <row r="317" spans="1:8" x14ac:dyDescent="0.2">
      <c r="A317" t="s">
        <v>16</v>
      </c>
      <c r="B317" s="1">
        <v>2</v>
      </c>
      <c r="C317" s="1">
        <v>1</v>
      </c>
      <c r="D317" s="1">
        <v>9</v>
      </c>
      <c r="E317" s="1">
        <v>1</v>
      </c>
      <c r="F317" s="1">
        <v>12</v>
      </c>
      <c r="G317" s="1">
        <v>1</v>
      </c>
      <c r="H317" t="s">
        <v>6</v>
      </c>
    </row>
    <row r="318" spans="1:8" x14ac:dyDescent="0.2">
      <c r="A318" t="s">
        <v>16</v>
      </c>
      <c r="B318" s="1">
        <v>2</v>
      </c>
      <c r="C318" s="1">
        <v>1</v>
      </c>
      <c r="D318" s="1">
        <v>9</v>
      </c>
      <c r="E318" s="1">
        <v>2</v>
      </c>
      <c r="F318" s="1">
        <v>14</v>
      </c>
      <c r="G318" s="1">
        <v>1</v>
      </c>
      <c r="H318" t="s">
        <v>6</v>
      </c>
    </row>
    <row r="319" spans="1:8" x14ac:dyDescent="0.2">
      <c r="A319" t="s">
        <v>16</v>
      </c>
      <c r="B319" s="1">
        <v>2</v>
      </c>
      <c r="C319" s="1">
        <v>1</v>
      </c>
      <c r="D319" s="1">
        <v>9</v>
      </c>
      <c r="E319" s="1">
        <v>3</v>
      </c>
      <c r="F319" s="1">
        <v>18</v>
      </c>
      <c r="G319" s="1">
        <v>0</v>
      </c>
      <c r="H319" t="s">
        <v>6</v>
      </c>
    </row>
    <row r="320" spans="1:8" x14ac:dyDescent="0.2">
      <c r="A320" t="s">
        <v>16</v>
      </c>
      <c r="B320" s="1">
        <v>2</v>
      </c>
      <c r="C320" s="1">
        <v>1</v>
      </c>
      <c r="D320" s="1">
        <v>9</v>
      </c>
      <c r="E320" s="1">
        <v>4</v>
      </c>
      <c r="F320" s="1">
        <v>8</v>
      </c>
      <c r="G320" s="1">
        <v>3</v>
      </c>
      <c r="H320" t="s">
        <v>6</v>
      </c>
    </row>
    <row r="321" spans="1:8" x14ac:dyDescent="0.2">
      <c r="A321" t="s">
        <v>16</v>
      </c>
      <c r="B321" s="1">
        <v>2</v>
      </c>
      <c r="C321" s="1">
        <v>1</v>
      </c>
      <c r="D321" s="1">
        <v>9</v>
      </c>
      <c r="E321" s="1">
        <v>5</v>
      </c>
      <c r="F321" s="1">
        <v>7</v>
      </c>
      <c r="G321" s="1">
        <v>4</v>
      </c>
      <c r="H321" t="s">
        <v>6</v>
      </c>
    </row>
    <row r="322" spans="1:8" x14ac:dyDescent="0.2">
      <c r="A322" t="s">
        <v>16</v>
      </c>
      <c r="B322" s="1">
        <v>2</v>
      </c>
      <c r="C322" s="1">
        <v>1</v>
      </c>
      <c r="D322" s="1">
        <v>9</v>
      </c>
      <c r="E322" s="1">
        <v>6</v>
      </c>
      <c r="F322" s="1">
        <v>15</v>
      </c>
      <c r="G322" s="1">
        <v>2</v>
      </c>
      <c r="H322" t="s">
        <v>6</v>
      </c>
    </row>
    <row r="323" spans="1:8" x14ac:dyDescent="0.2">
      <c r="A323" t="s">
        <v>16</v>
      </c>
      <c r="B323" s="1">
        <v>2</v>
      </c>
      <c r="C323" s="1">
        <v>1</v>
      </c>
      <c r="D323" s="1">
        <v>9</v>
      </c>
      <c r="E323" s="1">
        <v>7</v>
      </c>
      <c r="F323" s="1">
        <v>15</v>
      </c>
      <c r="G323" s="1">
        <v>2</v>
      </c>
      <c r="H323" t="s">
        <v>6</v>
      </c>
    </row>
    <row r="324" spans="1:8" x14ac:dyDescent="0.2">
      <c r="A324" t="s">
        <v>16</v>
      </c>
      <c r="B324" s="1">
        <v>3</v>
      </c>
      <c r="C324" s="1">
        <v>1</v>
      </c>
      <c r="D324" s="1">
        <v>9</v>
      </c>
      <c r="E324" s="1">
        <v>1</v>
      </c>
      <c r="F324" s="1">
        <v>9</v>
      </c>
      <c r="G324" s="1">
        <v>6</v>
      </c>
      <c r="H324" t="s">
        <v>6</v>
      </c>
    </row>
    <row r="325" spans="1:8" x14ac:dyDescent="0.2">
      <c r="A325" t="s">
        <v>16</v>
      </c>
      <c r="B325" s="1">
        <v>3</v>
      </c>
      <c r="C325" s="1">
        <v>1</v>
      </c>
      <c r="D325" s="1">
        <v>9</v>
      </c>
      <c r="E325" s="1">
        <v>2</v>
      </c>
      <c r="F325" s="1">
        <v>11</v>
      </c>
      <c r="G325" s="1">
        <v>4</v>
      </c>
      <c r="H325" t="s">
        <v>6</v>
      </c>
    </row>
    <row r="326" spans="1:8" x14ac:dyDescent="0.2">
      <c r="A326" t="s">
        <v>16</v>
      </c>
      <c r="B326" s="1">
        <v>3</v>
      </c>
      <c r="C326" s="1">
        <v>1</v>
      </c>
      <c r="D326" s="1">
        <v>9</v>
      </c>
      <c r="E326" s="1">
        <v>3</v>
      </c>
      <c r="F326" s="1">
        <v>13</v>
      </c>
      <c r="G326" s="1">
        <v>4</v>
      </c>
      <c r="H326" t="s">
        <v>6</v>
      </c>
    </row>
    <row r="327" spans="1:8" x14ac:dyDescent="0.2">
      <c r="A327" t="s">
        <v>16</v>
      </c>
      <c r="B327" s="1">
        <v>3</v>
      </c>
      <c r="C327" s="1">
        <v>1</v>
      </c>
      <c r="D327" s="1">
        <v>9</v>
      </c>
      <c r="E327" s="1">
        <v>4</v>
      </c>
      <c r="F327" s="1">
        <v>5</v>
      </c>
      <c r="G327" s="1">
        <v>3</v>
      </c>
      <c r="H327" t="s">
        <v>6</v>
      </c>
    </row>
    <row r="328" spans="1:8" x14ac:dyDescent="0.2">
      <c r="A328" t="s">
        <v>16</v>
      </c>
      <c r="B328" s="1">
        <v>3</v>
      </c>
      <c r="C328" s="1">
        <v>1</v>
      </c>
      <c r="D328" s="1">
        <v>9</v>
      </c>
      <c r="E328" s="1">
        <v>5</v>
      </c>
      <c r="F328" s="1">
        <v>11</v>
      </c>
      <c r="G328" s="1">
        <v>2</v>
      </c>
      <c r="H328" t="s">
        <v>6</v>
      </c>
    </row>
    <row r="329" spans="1:8" x14ac:dyDescent="0.2">
      <c r="A329" t="s">
        <v>16</v>
      </c>
      <c r="B329" s="1">
        <v>3</v>
      </c>
      <c r="C329" s="1">
        <v>1</v>
      </c>
      <c r="D329" s="1">
        <v>9</v>
      </c>
      <c r="E329" s="1">
        <v>6</v>
      </c>
      <c r="F329" s="1">
        <v>7</v>
      </c>
      <c r="G329" s="1">
        <v>5</v>
      </c>
      <c r="H329" t="s">
        <v>6</v>
      </c>
    </row>
    <row r="330" spans="1:8" x14ac:dyDescent="0.2">
      <c r="A330" t="s">
        <v>16</v>
      </c>
      <c r="B330" s="1">
        <v>3</v>
      </c>
      <c r="C330" s="1">
        <v>1</v>
      </c>
      <c r="D330" s="1">
        <v>9</v>
      </c>
      <c r="E330" s="1">
        <v>7</v>
      </c>
      <c r="F330" s="1">
        <v>6</v>
      </c>
      <c r="G330" s="1">
        <v>1</v>
      </c>
      <c r="H330" t="s">
        <v>6</v>
      </c>
    </row>
    <row r="331" spans="1:8" x14ac:dyDescent="0.2">
      <c r="A331" t="s">
        <v>16</v>
      </c>
      <c r="B331" s="1">
        <v>3</v>
      </c>
      <c r="C331" s="1">
        <v>1</v>
      </c>
      <c r="D331" s="1">
        <v>9</v>
      </c>
      <c r="E331" s="1">
        <v>8</v>
      </c>
      <c r="F331" s="1">
        <v>2</v>
      </c>
      <c r="G331" s="1">
        <v>9</v>
      </c>
      <c r="H331" t="s">
        <v>6</v>
      </c>
    </row>
    <row r="332" spans="1:8" x14ac:dyDescent="0.2">
      <c r="A332" t="s">
        <v>16</v>
      </c>
      <c r="B332" s="1">
        <v>1</v>
      </c>
      <c r="C332" s="1">
        <v>24</v>
      </c>
      <c r="D332" s="1">
        <v>9</v>
      </c>
      <c r="E332" s="1">
        <v>1</v>
      </c>
      <c r="F332" s="1">
        <v>10</v>
      </c>
      <c r="G332" s="1">
        <v>2</v>
      </c>
      <c r="H332" t="s">
        <v>6</v>
      </c>
    </row>
    <row r="333" spans="1:8" x14ac:dyDescent="0.2">
      <c r="A333" t="s">
        <v>16</v>
      </c>
      <c r="B333" s="1">
        <v>1</v>
      </c>
      <c r="C333" s="1">
        <v>24</v>
      </c>
      <c r="D333" s="1">
        <v>9</v>
      </c>
      <c r="E333" s="1">
        <v>2</v>
      </c>
      <c r="F333" s="1">
        <v>12</v>
      </c>
      <c r="G333" s="1">
        <v>1</v>
      </c>
      <c r="H333" t="s">
        <v>6</v>
      </c>
    </row>
    <row r="334" spans="1:8" x14ac:dyDescent="0.2">
      <c r="A334" t="s">
        <v>16</v>
      </c>
      <c r="B334" s="1">
        <v>1</v>
      </c>
      <c r="C334" s="1">
        <v>24</v>
      </c>
      <c r="D334" s="1">
        <v>9</v>
      </c>
      <c r="E334" s="1">
        <v>3</v>
      </c>
      <c r="F334" s="1">
        <v>8</v>
      </c>
      <c r="G334" s="1">
        <v>1</v>
      </c>
      <c r="H334" t="s">
        <v>6</v>
      </c>
    </row>
    <row r="335" spans="1:8" x14ac:dyDescent="0.2">
      <c r="A335" t="s">
        <v>16</v>
      </c>
      <c r="B335" s="1">
        <v>1</v>
      </c>
      <c r="C335" s="1">
        <v>24</v>
      </c>
      <c r="D335" s="1">
        <v>9</v>
      </c>
      <c r="E335" s="1">
        <v>4</v>
      </c>
      <c r="F335" s="1">
        <v>12</v>
      </c>
      <c r="G335" s="1">
        <v>1</v>
      </c>
      <c r="H335" t="s">
        <v>6</v>
      </c>
    </row>
    <row r="336" spans="1:8" x14ac:dyDescent="0.2">
      <c r="A336" t="s">
        <v>16</v>
      </c>
      <c r="B336" s="1">
        <v>1</v>
      </c>
      <c r="C336" s="1">
        <v>24</v>
      </c>
      <c r="D336" s="1">
        <v>9</v>
      </c>
      <c r="E336" s="1">
        <v>5</v>
      </c>
      <c r="F336" s="1">
        <v>5</v>
      </c>
      <c r="G336" s="1">
        <v>7</v>
      </c>
      <c r="H336" t="s">
        <v>6</v>
      </c>
    </row>
    <row r="337" spans="1:8" x14ac:dyDescent="0.2">
      <c r="A337" t="s">
        <v>16</v>
      </c>
      <c r="B337" s="1">
        <v>1</v>
      </c>
      <c r="C337" s="1">
        <v>24</v>
      </c>
      <c r="D337" s="1">
        <v>9</v>
      </c>
      <c r="E337" s="1">
        <v>6</v>
      </c>
      <c r="F337" s="1">
        <v>17</v>
      </c>
      <c r="G337" s="1">
        <v>3</v>
      </c>
      <c r="H337" t="s">
        <v>6</v>
      </c>
    </row>
    <row r="338" spans="1:8" x14ac:dyDescent="0.2">
      <c r="A338" t="s">
        <v>16</v>
      </c>
      <c r="B338" s="1">
        <v>1</v>
      </c>
      <c r="C338" s="1">
        <v>24</v>
      </c>
      <c r="D338" s="1">
        <v>9</v>
      </c>
      <c r="E338" s="1">
        <v>7</v>
      </c>
      <c r="F338" s="1">
        <v>12</v>
      </c>
      <c r="G338" s="1">
        <v>2</v>
      </c>
      <c r="H338" t="s">
        <v>6</v>
      </c>
    </row>
    <row r="339" spans="1:8" x14ac:dyDescent="0.2">
      <c r="A339" t="s">
        <v>16</v>
      </c>
      <c r="B339" s="1">
        <v>1</v>
      </c>
      <c r="C339" s="1">
        <v>24</v>
      </c>
      <c r="D339" s="1">
        <v>9</v>
      </c>
      <c r="E339" s="1">
        <v>8</v>
      </c>
      <c r="F339" s="1">
        <v>5</v>
      </c>
      <c r="G339" s="1">
        <v>5</v>
      </c>
      <c r="H339" t="s">
        <v>6</v>
      </c>
    </row>
    <row r="340" spans="1:8" x14ac:dyDescent="0.2">
      <c r="A340" t="s">
        <v>16</v>
      </c>
      <c r="B340" s="1">
        <v>2</v>
      </c>
      <c r="C340" s="1">
        <v>24</v>
      </c>
      <c r="D340" s="1">
        <v>9</v>
      </c>
      <c r="E340" s="1">
        <v>1</v>
      </c>
      <c r="F340" s="1">
        <v>11</v>
      </c>
      <c r="G340" s="1">
        <v>3</v>
      </c>
      <c r="H340" t="s">
        <v>6</v>
      </c>
    </row>
    <row r="341" spans="1:8" x14ac:dyDescent="0.2">
      <c r="A341" t="s">
        <v>16</v>
      </c>
      <c r="B341" s="1">
        <v>2</v>
      </c>
      <c r="C341" s="1">
        <v>24</v>
      </c>
      <c r="D341" s="1">
        <v>9</v>
      </c>
      <c r="E341" s="1">
        <v>2</v>
      </c>
      <c r="F341" s="1">
        <v>12</v>
      </c>
      <c r="G341" s="1">
        <v>1</v>
      </c>
      <c r="H341" t="s">
        <v>6</v>
      </c>
    </row>
    <row r="342" spans="1:8" x14ac:dyDescent="0.2">
      <c r="A342" t="s">
        <v>16</v>
      </c>
      <c r="B342" s="1">
        <v>2</v>
      </c>
      <c r="C342" s="1">
        <v>24</v>
      </c>
      <c r="D342" s="1">
        <v>9</v>
      </c>
      <c r="E342" s="1">
        <v>3</v>
      </c>
      <c r="F342" s="1">
        <v>13</v>
      </c>
      <c r="G342" s="1">
        <v>2</v>
      </c>
      <c r="H342" t="s">
        <v>6</v>
      </c>
    </row>
    <row r="343" spans="1:8" x14ac:dyDescent="0.2">
      <c r="A343" t="s">
        <v>16</v>
      </c>
      <c r="B343" s="1">
        <v>2</v>
      </c>
      <c r="C343" s="1">
        <v>24</v>
      </c>
      <c r="D343" s="1">
        <v>9</v>
      </c>
      <c r="E343" s="1">
        <v>4</v>
      </c>
      <c r="F343" s="1">
        <v>5</v>
      </c>
      <c r="G343" s="1">
        <v>2</v>
      </c>
      <c r="H343" t="s">
        <v>6</v>
      </c>
    </row>
    <row r="344" spans="1:8" x14ac:dyDescent="0.2">
      <c r="A344" t="s">
        <v>16</v>
      </c>
      <c r="B344" s="1">
        <v>2</v>
      </c>
      <c r="C344" s="1">
        <v>24</v>
      </c>
      <c r="D344" s="1">
        <v>9</v>
      </c>
      <c r="E344" s="1">
        <v>5</v>
      </c>
      <c r="F344" s="1">
        <v>7</v>
      </c>
      <c r="G344" s="1">
        <v>1</v>
      </c>
      <c r="H344" t="s">
        <v>6</v>
      </c>
    </row>
    <row r="345" spans="1:8" x14ac:dyDescent="0.2">
      <c r="A345" t="s">
        <v>16</v>
      </c>
      <c r="B345" s="1">
        <v>2</v>
      </c>
      <c r="C345" s="1">
        <v>24</v>
      </c>
      <c r="D345" s="1">
        <v>9</v>
      </c>
      <c r="E345" s="1">
        <v>6</v>
      </c>
      <c r="F345" s="1">
        <v>11</v>
      </c>
      <c r="G345" s="1">
        <v>5</v>
      </c>
      <c r="H345" t="s">
        <v>6</v>
      </c>
    </row>
    <row r="346" spans="1:8" x14ac:dyDescent="0.2">
      <c r="A346" t="s">
        <v>16</v>
      </c>
      <c r="B346" s="1">
        <v>2</v>
      </c>
      <c r="C346" s="1">
        <v>24</v>
      </c>
      <c r="D346" s="1">
        <v>9</v>
      </c>
      <c r="E346" s="1">
        <v>7</v>
      </c>
      <c r="F346" s="1">
        <v>13</v>
      </c>
      <c r="G346" s="1">
        <v>4</v>
      </c>
      <c r="H346" t="s">
        <v>6</v>
      </c>
    </row>
    <row r="347" spans="1:8" x14ac:dyDescent="0.2">
      <c r="A347" t="s">
        <v>16</v>
      </c>
      <c r="B347" s="1">
        <v>3</v>
      </c>
      <c r="C347" s="1">
        <v>24</v>
      </c>
      <c r="D347" s="1">
        <v>9</v>
      </c>
      <c r="E347" s="1">
        <v>1</v>
      </c>
      <c r="F347" s="1">
        <v>14</v>
      </c>
      <c r="G347" s="1">
        <v>3</v>
      </c>
      <c r="H347" t="s">
        <v>6</v>
      </c>
    </row>
    <row r="348" spans="1:8" x14ac:dyDescent="0.2">
      <c r="A348" t="s">
        <v>16</v>
      </c>
      <c r="B348" s="1">
        <v>3</v>
      </c>
      <c r="C348" s="1">
        <v>24</v>
      </c>
      <c r="D348" s="1">
        <v>9</v>
      </c>
      <c r="E348" s="1">
        <v>2</v>
      </c>
      <c r="F348" s="1">
        <v>11</v>
      </c>
      <c r="G348" s="1">
        <v>4</v>
      </c>
      <c r="H348" t="s">
        <v>6</v>
      </c>
    </row>
    <row r="349" spans="1:8" x14ac:dyDescent="0.2">
      <c r="A349" t="s">
        <v>16</v>
      </c>
      <c r="B349" s="1">
        <v>3</v>
      </c>
      <c r="C349" s="1">
        <v>24</v>
      </c>
      <c r="D349" s="1">
        <v>9</v>
      </c>
      <c r="E349" s="1">
        <v>3</v>
      </c>
      <c r="F349" s="1">
        <v>12</v>
      </c>
      <c r="G349" s="1">
        <v>1</v>
      </c>
      <c r="H349" t="s">
        <v>6</v>
      </c>
    </row>
    <row r="350" spans="1:8" x14ac:dyDescent="0.2">
      <c r="A350" t="s">
        <v>16</v>
      </c>
      <c r="B350" s="1">
        <v>3</v>
      </c>
      <c r="C350" s="1">
        <v>24</v>
      </c>
      <c r="D350" s="1">
        <v>9</v>
      </c>
      <c r="E350" s="1">
        <v>4</v>
      </c>
      <c r="F350" s="1">
        <v>10</v>
      </c>
      <c r="G350" s="1">
        <v>2</v>
      </c>
      <c r="H350" t="s">
        <v>6</v>
      </c>
    </row>
    <row r="351" spans="1:8" x14ac:dyDescent="0.2">
      <c r="A351" t="s">
        <v>16</v>
      </c>
      <c r="B351" s="1">
        <v>3</v>
      </c>
      <c r="C351" s="1">
        <v>24</v>
      </c>
      <c r="D351" s="1">
        <v>9</v>
      </c>
      <c r="E351" s="1">
        <v>5</v>
      </c>
      <c r="F351" s="1">
        <v>12</v>
      </c>
      <c r="G351" s="1">
        <v>6</v>
      </c>
      <c r="H351" t="s">
        <v>6</v>
      </c>
    </row>
    <row r="352" spans="1:8" x14ac:dyDescent="0.2">
      <c r="A352" t="s">
        <v>16</v>
      </c>
      <c r="B352" s="1">
        <v>3</v>
      </c>
      <c r="C352" s="1">
        <v>24</v>
      </c>
      <c r="D352" s="1">
        <v>9</v>
      </c>
      <c r="E352" s="1">
        <v>6</v>
      </c>
      <c r="F352" s="1">
        <v>8</v>
      </c>
      <c r="G352" s="1">
        <v>6</v>
      </c>
      <c r="H352" t="s">
        <v>6</v>
      </c>
    </row>
    <row r="353" spans="1:8" x14ac:dyDescent="0.2">
      <c r="A353" t="s">
        <v>16</v>
      </c>
      <c r="B353" s="1">
        <v>3</v>
      </c>
      <c r="C353" s="1">
        <v>24</v>
      </c>
      <c r="D353" s="1">
        <v>9</v>
      </c>
      <c r="E353" s="1">
        <v>7</v>
      </c>
      <c r="F353" s="1">
        <v>7</v>
      </c>
      <c r="G353" s="1">
        <v>6</v>
      </c>
      <c r="H353" t="s">
        <v>6</v>
      </c>
    </row>
    <row r="354" spans="1:8" x14ac:dyDescent="0.2">
      <c r="A354" t="s">
        <v>16</v>
      </c>
      <c r="B354" s="1">
        <v>3</v>
      </c>
      <c r="C354" s="1">
        <v>24</v>
      </c>
      <c r="D354" s="1">
        <v>9</v>
      </c>
      <c r="E354" s="1">
        <v>8</v>
      </c>
      <c r="F354" s="1">
        <v>9</v>
      </c>
      <c r="G354" s="1">
        <v>4</v>
      </c>
      <c r="H354" t="s">
        <v>6</v>
      </c>
    </row>
    <row r="355" spans="1:8" x14ac:dyDescent="0.2">
      <c r="A355" t="s">
        <v>16</v>
      </c>
      <c r="B355" s="1">
        <v>1</v>
      </c>
      <c r="C355" s="1">
        <v>1</v>
      </c>
      <c r="D355" s="1">
        <v>21</v>
      </c>
      <c r="E355" s="1">
        <v>1</v>
      </c>
      <c r="F355" s="1">
        <v>7</v>
      </c>
      <c r="G355" s="1">
        <v>1</v>
      </c>
      <c r="H355" t="s">
        <v>6</v>
      </c>
    </row>
    <row r="356" spans="1:8" x14ac:dyDescent="0.2">
      <c r="A356" t="s">
        <v>16</v>
      </c>
      <c r="B356" s="1">
        <v>1</v>
      </c>
      <c r="C356" s="1">
        <v>1</v>
      </c>
      <c r="D356" s="1">
        <v>21</v>
      </c>
      <c r="E356" s="1">
        <v>2</v>
      </c>
      <c r="F356" s="1">
        <v>8</v>
      </c>
      <c r="G356" s="1">
        <v>0</v>
      </c>
      <c r="H356" t="s">
        <v>6</v>
      </c>
    </row>
    <row r="357" spans="1:8" x14ac:dyDescent="0.2">
      <c r="A357" t="s">
        <v>16</v>
      </c>
      <c r="B357" s="1">
        <v>1</v>
      </c>
      <c r="C357" s="1">
        <v>1</v>
      </c>
      <c r="D357" s="1">
        <v>21</v>
      </c>
      <c r="E357" s="1">
        <v>3</v>
      </c>
      <c r="F357" s="1">
        <v>6</v>
      </c>
      <c r="G357" s="1">
        <v>4</v>
      </c>
      <c r="H357" t="s">
        <v>6</v>
      </c>
    </row>
    <row r="358" spans="1:8" x14ac:dyDescent="0.2">
      <c r="A358" t="s">
        <v>16</v>
      </c>
      <c r="B358" s="1">
        <v>1</v>
      </c>
      <c r="C358" s="1">
        <v>1</v>
      </c>
      <c r="D358" s="1">
        <v>21</v>
      </c>
      <c r="E358" s="1">
        <v>4</v>
      </c>
      <c r="F358" s="1">
        <v>12</v>
      </c>
      <c r="G358" s="1">
        <v>2</v>
      </c>
      <c r="H358" t="s">
        <v>6</v>
      </c>
    </row>
    <row r="359" spans="1:8" x14ac:dyDescent="0.2">
      <c r="A359" t="s">
        <v>16</v>
      </c>
      <c r="B359" s="1">
        <v>1</v>
      </c>
      <c r="C359" s="1">
        <v>1</v>
      </c>
      <c r="D359" s="1">
        <v>21</v>
      </c>
      <c r="E359" s="1">
        <v>5</v>
      </c>
      <c r="F359" s="1">
        <v>8</v>
      </c>
      <c r="G359" s="1">
        <v>4</v>
      </c>
      <c r="H359" t="s">
        <v>6</v>
      </c>
    </row>
    <row r="360" spans="1:8" x14ac:dyDescent="0.2">
      <c r="A360" t="s">
        <v>16</v>
      </c>
      <c r="B360" s="1">
        <v>1</v>
      </c>
      <c r="C360" s="1">
        <v>1</v>
      </c>
      <c r="D360" s="1">
        <v>21</v>
      </c>
      <c r="E360" s="1">
        <v>6</v>
      </c>
      <c r="F360" s="1">
        <v>7</v>
      </c>
      <c r="G360" s="1">
        <v>3</v>
      </c>
      <c r="H360" t="s">
        <v>6</v>
      </c>
    </row>
    <row r="361" spans="1:8" x14ac:dyDescent="0.2">
      <c r="A361" t="s">
        <v>16</v>
      </c>
      <c r="B361" s="1">
        <v>1</v>
      </c>
      <c r="C361" s="1">
        <v>1</v>
      </c>
      <c r="D361" s="1">
        <v>21</v>
      </c>
      <c r="E361" s="1">
        <v>7</v>
      </c>
      <c r="F361" s="1">
        <v>4</v>
      </c>
      <c r="G361" s="1">
        <v>10</v>
      </c>
      <c r="H361" t="s">
        <v>6</v>
      </c>
    </row>
    <row r="362" spans="1:8" x14ac:dyDescent="0.2">
      <c r="A362" t="s">
        <v>16</v>
      </c>
      <c r="B362" s="1">
        <v>1</v>
      </c>
      <c r="C362" s="1">
        <v>1</v>
      </c>
      <c r="D362" s="1">
        <v>21</v>
      </c>
      <c r="E362" s="1">
        <v>8</v>
      </c>
      <c r="F362" s="1">
        <v>8</v>
      </c>
      <c r="G362" s="1">
        <v>3</v>
      </c>
      <c r="H362" t="s">
        <v>6</v>
      </c>
    </row>
    <row r="363" spans="1:8" x14ac:dyDescent="0.2">
      <c r="A363" t="s">
        <v>16</v>
      </c>
      <c r="B363" s="1">
        <v>2</v>
      </c>
      <c r="C363" s="1">
        <v>1</v>
      </c>
      <c r="D363" s="1">
        <v>21</v>
      </c>
      <c r="E363" s="1">
        <v>2</v>
      </c>
      <c r="F363" s="1">
        <v>15</v>
      </c>
      <c r="G363" s="1">
        <v>0</v>
      </c>
      <c r="H363" t="s">
        <v>6</v>
      </c>
    </row>
    <row r="364" spans="1:8" x14ac:dyDescent="0.2">
      <c r="A364" t="s">
        <v>16</v>
      </c>
      <c r="B364" s="1">
        <v>2</v>
      </c>
      <c r="C364" s="1">
        <v>1</v>
      </c>
      <c r="D364" s="1">
        <v>21</v>
      </c>
      <c r="E364" s="1">
        <v>3</v>
      </c>
      <c r="F364" s="1">
        <v>7</v>
      </c>
      <c r="G364" s="1">
        <v>1</v>
      </c>
      <c r="H364" t="s">
        <v>6</v>
      </c>
    </row>
    <row r="365" spans="1:8" x14ac:dyDescent="0.2">
      <c r="A365" t="s">
        <v>16</v>
      </c>
      <c r="B365" s="1">
        <v>2</v>
      </c>
      <c r="C365" s="1">
        <v>1</v>
      </c>
      <c r="D365" s="1">
        <v>21</v>
      </c>
      <c r="E365" s="1">
        <v>4</v>
      </c>
      <c r="F365" s="1">
        <v>8</v>
      </c>
      <c r="G365" s="1">
        <v>0</v>
      </c>
      <c r="H365" t="s">
        <v>6</v>
      </c>
    </row>
    <row r="366" spans="1:8" x14ac:dyDescent="0.2">
      <c r="A366" t="s">
        <v>16</v>
      </c>
      <c r="B366" s="1">
        <v>2</v>
      </c>
      <c r="C366" s="1">
        <v>1</v>
      </c>
      <c r="D366" s="1">
        <v>21</v>
      </c>
      <c r="E366" s="1">
        <v>5</v>
      </c>
      <c r="F366" s="1">
        <v>6</v>
      </c>
      <c r="G366" s="1">
        <v>4</v>
      </c>
      <c r="H366" t="s">
        <v>6</v>
      </c>
    </row>
    <row r="367" spans="1:8" x14ac:dyDescent="0.2">
      <c r="A367" t="s">
        <v>16</v>
      </c>
      <c r="B367" s="1">
        <v>2</v>
      </c>
      <c r="C367" s="1">
        <v>1</v>
      </c>
      <c r="D367" s="1">
        <v>21</v>
      </c>
      <c r="E367" s="1">
        <v>6</v>
      </c>
      <c r="F367" s="1">
        <v>12</v>
      </c>
      <c r="G367" s="1">
        <v>2</v>
      </c>
      <c r="H367" t="s">
        <v>6</v>
      </c>
    </row>
    <row r="368" spans="1:8" x14ac:dyDescent="0.2">
      <c r="A368" t="s">
        <v>16</v>
      </c>
      <c r="B368" s="1">
        <v>2</v>
      </c>
      <c r="C368" s="1">
        <v>1</v>
      </c>
      <c r="D368" s="1">
        <v>21</v>
      </c>
      <c r="E368" s="1">
        <v>7</v>
      </c>
      <c r="F368" s="1">
        <v>8</v>
      </c>
      <c r="G368" s="1">
        <v>4</v>
      </c>
      <c r="H368" t="s">
        <v>6</v>
      </c>
    </row>
    <row r="369" spans="1:8" x14ac:dyDescent="0.2">
      <c r="A369" t="s">
        <v>16</v>
      </c>
      <c r="B369" s="1">
        <v>2</v>
      </c>
      <c r="C369" s="1">
        <v>1</v>
      </c>
      <c r="D369" s="1">
        <v>21</v>
      </c>
      <c r="E369" s="1">
        <v>8</v>
      </c>
      <c r="F369" s="1">
        <v>4</v>
      </c>
      <c r="G369" s="1">
        <v>1</v>
      </c>
      <c r="H369" t="s">
        <v>6</v>
      </c>
    </row>
    <row r="370" spans="1:8" x14ac:dyDescent="0.2">
      <c r="A370" t="s">
        <v>16</v>
      </c>
      <c r="B370" s="1">
        <v>2</v>
      </c>
      <c r="C370" s="1">
        <v>1</v>
      </c>
      <c r="D370" s="1">
        <v>21</v>
      </c>
      <c r="E370" s="1">
        <v>9</v>
      </c>
      <c r="F370" s="1">
        <v>8</v>
      </c>
      <c r="G370" s="1">
        <v>3</v>
      </c>
      <c r="H370" t="s">
        <v>6</v>
      </c>
    </row>
    <row r="371" spans="1:8" x14ac:dyDescent="0.2">
      <c r="A371" t="s">
        <v>16</v>
      </c>
      <c r="B371" s="1">
        <v>2</v>
      </c>
      <c r="C371" s="1">
        <v>1</v>
      </c>
      <c r="D371" s="1">
        <v>21</v>
      </c>
      <c r="E371" s="1">
        <v>10</v>
      </c>
      <c r="F371" s="1">
        <v>10</v>
      </c>
      <c r="G371" s="1">
        <v>2</v>
      </c>
      <c r="H371" t="s">
        <v>6</v>
      </c>
    </row>
    <row r="372" spans="1:8" x14ac:dyDescent="0.2">
      <c r="A372" t="s">
        <v>16</v>
      </c>
      <c r="B372" s="1">
        <v>3</v>
      </c>
      <c r="C372" s="1">
        <v>1</v>
      </c>
      <c r="D372" s="1">
        <v>21</v>
      </c>
      <c r="E372" s="1">
        <v>1</v>
      </c>
      <c r="F372" s="1">
        <v>11</v>
      </c>
      <c r="G372" s="1">
        <v>2</v>
      </c>
      <c r="H372" t="s">
        <v>6</v>
      </c>
    </row>
    <row r="373" spans="1:8" x14ac:dyDescent="0.2">
      <c r="A373" t="s">
        <v>16</v>
      </c>
      <c r="B373" s="1">
        <v>3</v>
      </c>
      <c r="C373" s="1">
        <v>1</v>
      </c>
      <c r="D373" s="1">
        <v>21</v>
      </c>
      <c r="E373" s="1">
        <v>2</v>
      </c>
      <c r="F373" s="1">
        <v>11</v>
      </c>
      <c r="G373" s="1">
        <v>0</v>
      </c>
      <c r="H373" t="s">
        <v>6</v>
      </c>
    </row>
    <row r="374" spans="1:8" x14ac:dyDescent="0.2">
      <c r="A374" t="s">
        <v>16</v>
      </c>
      <c r="B374" s="1">
        <v>3</v>
      </c>
      <c r="C374" s="1">
        <v>1</v>
      </c>
      <c r="D374" s="1">
        <v>21</v>
      </c>
      <c r="E374" s="1">
        <v>3</v>
      </c>
      <c r="F374" s="1">
        <v>2</v>
      </c>
      <c r="G374" s="1">
        <v>7</v>
      </c>
      <c r="H374" t="s">
        <v>6</v>
      </c>
    </row>
    <row r="375" spans="1:8" x14ac:dyDescent="0.2">
      <c r="A375" t="s">
        <v>16</v>
      </c>
      <c r="B375" s="1">
        <v>3</v>
      </c>
      <c r="C375" s="1">
        <v>1</v>
      </c>
      <c r="D375" s="1">
        <v>21</v>
      </c>
      <c r="E375" s="1">
        <v>4</v>
      </c>
      <c r="F375" s="1">
        <v>7</v>
      </c>
      <c r="G375" s="1">
        <v>3</v>
      </c>
      <c r="H375" t="s">
        <v>6</v>
      </c>
    </row>
    <row r="376" spans="1:8" x14ac:dyDescent="0.2">
      <c r="A376" t="s">
        <v>16</v>
      </c>
      <c r="B376" s="1">
        <v>3</v>
      </c>
      <c r="C376" s="1">
        <v>1</v>
      </c>
      <c r="D376" s="1">
        <v>21</v>
      </c>
      <c r="E376" s="1">
        <v>5</v>
      </c>
      <c r="F376" s="1">
        <v>4</v>
      </c>
      <c r="G376" s="1">
        <v>10</v>
      </c>
      <c r="H376" t="s">
        <v>6</v>
      </c>
    </row>
    <row r="377" spans="1:8" x14ac:dyDescent="0.2">
      <c r="A377" t="s">
        <v>16</v>
      </c>
      <c r="B377" s="1">
        <v>3</v>
      </c>
      <c r="C377" s="1">
        <v>1</v>
      </c>
      <c r="D377" s="1">
        <v>21</v>
      </c>
      <c r="E377" s="1">
        <v>6</v>
      </c>
      <c r="F377" s="1">
        <v>8</v>
      </c>
      <c r="G377" s="1">
        <v>3</v>
      </c>
      <c r="H377" t="s">
        <v>6</v>
      </c>
    </row>
    <row r="378" spans="1:8" x14ac:dyDescent="0.2">
      <c r="A378" t="s">
        <v>16</v>
      </c>
      <c r="B378" s="1">
        <v>3</v>
      </c>
      <c r="C378" s="1">
        <v>1</v>
      </c>
      <c r="D378" s="1">
        <v>21</v>
      </c>
      <c r="E378" s="1">
        <v>7</v>
      </c>
      <c r="F378" s="1">
        <v>15</v>
      </c>
      <c r="G378" s="1">
        <v>0</v>
      </c>
      <c r="H378" t="s">
        <v>6</v>
      </c>
    </row>
    <row r="379" spans="1:8" x14ac:dyDescent="0.2">
      <c r="A379" t="s">
        <v>16</v>
      </c>
      <c r="B379" s="1">
        <v>1</v>
      </c>
      <c r="C379" s="1">
        <v>24</v>
      </c>
      <c r="D379" s="1">
        <v>21</v>
      </c>
      <c r="E379" s="1">
        <v>1</v>
      </c>
      <c r="F379" s="1">
        <v>10</v>
      </c>
      <c r="G379" s="1">
        <v>4</v>
      </c>
      <c r="H379" t="s">
        <v>6</v>
      </c>
    </row>
    <row r="380" spans="1:8" x14ac:dyDescent="0.2">
      <c r="A380" t="s">
        <v>16</v>
      </c>
      <c r="B380" s="1">
        <v>1</v>
      </c>
      <c r="C380" s="1">
        <v>24</v>
      </c>
      <c r="D380" s="1">
        <v>21</v>
      </c>
      <c r="E380" s="1">
        <v>2</v>
      </c>
      <c r="F380" s="1">
        <v>5</v>
      </c>
      <c r="G380" s="1">
        <v>2</v>
      </c>
      <c r="H380" t="s">
        <v>6</v>
      </c>
    </row>
    <row r="381" spans="1:8" x14ac:dyDescent="0.2">
      <c r="A381" t="s">
        <v>16</v>
      </c>
      <c r="B381" s="1">
        <v>1</v>
      </c>
      <c r="C381" s="1">
        <v>24</v>
      </c>
      <c r="D381" s="1">
        <v>21</v>
      </c>
      <c r="E381" s="1">
        <v>3</v>
      </c>
      <c r="F381" s="1">
        <v>9</v>
      </c>
      <c r="G381" s="1">
        <v>4</v>
      </c>
      <c r="H381" t="s">
        <v>6</v>
      </c>
    </row>
    <row r="382" spans="1:8" x14ac:dyDescent="0.2">
      <c r="A382" t="s">
        <v>16</v>
      </c>
      <c r="B382" s="1">
        <v>1</v>
      </c>
      <c r="C382" s="1">
        <v>24</v>
      </c>
      <c r="D382" s="1">
        <v>21</v>
      </c>
      <c r="E382" s="1">
        <v>4</v>
      </c>
      <c r="F382" s="1">
        <v>8</v>
      </c>
      <c r="G382" s="1">
        <v>1</v>
      </c>
      <c r="H382" t="s">
        <v>6</v>
      </c>
    </row>
    <row r="383" spans="1:8" x14ac:dyDescent="0.2">
      <c r="A383" t="s">
        <v>16</v>
      </c>
      <c r="B383" s="1">
        <v>1</v>
      </c>
      <c r="C383" s="1">
        <v>24</v>
      </c>
      <c r="D383" s="1">
        <v>21</v>
      </c>
      <c r="E383" s="1">
        <v>5</v>
      </c>
      <c r="F383" s="1">
        <v>7</v>
      </c>
      <c r="G383" s="1">
        <v>5</v>
      </c>
      <c r="H383" t="s">
        <v>6</v>
      </c>
    </row>
    <row r="384" spans="1:8" x14ac:dyDescent="0.2">
      <c r="A384" t="s">
        <v>16</v>
      </c>
      <c r="B384" s="1">
        <v>1</v>
      </c>
      <c r="C384" s="1">
        <v>24</v>
      </c>
      <c r="D384" s="1">
        <v>21</v>
      </c>
      <c r="E384" s="1">
        <v>6</v>
      </c>
      <c r="F384" s="1">
        <v>7</v>
      </c>
      <c r="G384" s="1">
        <v>6</v>
      </c>
      <c r="H384" t="s">
        <v>6</v>
      </c>
    </row>
    <row r="385" spans="1:8" x14ac:dyDescent="0.2">
      <c r="A385" t="s">
        <v>16</v>
      </c>
      <c r="B385" s="1">
        <v>1</v>
      </c>
      <c r="C385" s="1">
        <v>24</v>
      </c>
      <c r="D385" s="1">
        <v>21</v>
      </c>
      <c r="E385" s="1">
        <v>7</v>
      </c>
      <c r="F385" s="1">
        <v>6</v>
      </c>
      <c r="G385" s="1">
        <v>3</v>
      </c>
      <c r="H385" t="s">
        <v>6</v>
      </c>
    </row>
    <row r="386" spans="1:8" x14ac:dyDescent="0.2">
      <c r="A386" t="s">
        <v>16</v>
      </c>
      <c r="B386" s="1">
        <v>1</v>
      </c>
      <c r="C386" s="1">
        <v>24</v>
      </c>
      <c r="D386" s="1">
        <v>21</v>
      </c>
      <c r="E386" s="1">
        <v>8</v>
      </c>
      <c r="F386" s="1">
        <v>9</v>
      </c>
      <c r="G386" s="1">
        <v>4</v>
      </c>
      <c r="H386" t="s">
        <v>6</v>
      </c>
    </row>
    <row r="387" spans="1:8" x14ac:dyDescent="0.2">
      <c r="A387" t="s">
        <v>16</v>
      </c>
      <c r="B387" s="1">
        <v>2</v>
      </c>
      <c r="C387" s="1">
        <v>24</v>
      </c>
      <c r="D387" s="1">
        <v>21</v>
      </c>
      <c r="E387" s="1">
        <v>1</v>
      </c>
      <c r="F387" s="1">
        <v>12</v>
      </c>
      <c r="G387" s="1">
        <v>1</v>
      </c>
      <c r="H387" t="s">
        <v>6</v>
      </c>
    </row>
    <row r="388" spans="1:8" x14ac:dyDescent="0.2">
      <c r="A388" t="s">
        <v>16</v>
      </c>
      <c r="B388" s="1">
        <v>2</v>
      </c>
      <c r="C388" s="1">
        <v>24</v>
      </c>
      <c r="D388" s="1">
        <v>21</v>
      </c>
      <c r="E388" s="1">
        <v>2</v>
      </c>
      <c r="F388" s="1">
        <v>10</v>
      </c>
      <c r="G388" s="1">
        <v>4</v>
      </c>
      <c r="H388" t="s">
        <v>6</v>
      </c>
    </row>
    <row r="389" spans="1:8" x14ac:dyDescent="0.2">
      <c r="A389" t="s">
        <v>16</v>
      </c>
      <c r="B389" s="1">
        <v>2</v>
      </c>
      <c r="C389" s="1">
        <v>24</v>
      </c>
      <c r="D389" s="1">
        <v>21</v>
      </c>
      <c r="E389" s="1">
        <v>3</v>
      </c>
      <c r="F389" s="1">
        <v>5</v>
      </c>
      <c r="G389" s="1">
        <v>2</v>
      </c>
      <c r="H389" t="s">
        <v>6</v>
      </c>
    </row>
    <row r="390" spans="1:8" x14ac:dyDescent="0.2">
      <c r="A390" t="s">
        <v>16</v>
      </c>
      <c r="B390" s="1">
        <v>2</v>
      </c>
      <c r="C390" s="1">
        <v>24</v>
      </c>
      <c r="D390" s="1">
        <v>21</v>
      </c>
      <c r="E390" s="1">
        <v>4</v>
      </c>
      <c r="F390" s="1">
        <v>9</v>
      </c>
      <c r="G390" s="1">
        <v>4</v>
      </c>
      <c r="H390" t="s">
        <v>6</v>
      </c>
    </row>
    <row r="391" spans="1:8" x14ac:dyDescent="0.2">
      <c r="A391" t="s">
        <v>16</v>
      </c>
      <c r="B391" s="1">
        <v>2</v>
      </c>
      <c r="C391" s="1">
        <v>24</v>
      </c>
      <c r="D391" s="1">
        <v>21</v>
      </c>
      <c r="E391" s="1">
        <v>5</v>
      </c>
      <c r="F391" s="1">
        <v>8</v>
      </c>
      <c r="G391" s="1">
        <v>1</v>
      </c>
      <c r="H391" t="s">
        <v>6</v>
      </c>
    </row>
    <row r="392" spans="1:8" x14ac:dyDescent="0.2">
      <c r="A392" t="s">
        <v>16</v>
      </c>
      <c r="B392" s="1">
        <v>2</v>
      </c>
      <c r="C392" s="1">
        <v>24</v>
      </c>
      <c r="D392" s="1">
        <v>21</v>
      </c>
      <c r="E392" s="1">
        <v>6</v>
      </c>
      <c r="F392" s="1">
        <v>7</v>
      </c>
      <c r="G392" s="1">
        <v>5</v>
      </c>
      <c r="H392" t="s">
        <v>6</v>
      </c>
    </row>
    <row r="393" spans="1:8" x14ac:dyDescent="0.2">
      <c r="A393" t="s">
        <v>16</v>
      </c>
      <c r="B393" s="1">
        <v>2</v>
      </c>
      <c r="C393" s="1">
        <v>24</v>
      </c>
      <c r="D393" s="1">
        <v>21</v>
      </c>
      <c r="E393" s="1">
        <v>7</v>
      </c>
      <c r="F393" s="1">
        <v>6</v>
      </c>
      <c r="G393" s="1">
        <v>1</v>
      </c>
      <c r="H393" t="s">
        <v>6</v>
      </c>
    </row>
    <row r="394" spans="1:8" x14ac:dyDescent="0.2">
      <c r="A394" t="s">
        <v>16</v>
      </c>
      <c r="B394" s="1">
        <v>2</v>
      </c>
      <c r="C394" s="1">
        <v>24</v>
      </c>
      <c r="D394" s="1">
        <v>21</v>
      </c>
      <c r="E394" s="1">
        <v>8</v>
      </c>
      <c r="F394" s="1">
        <v>6</v>
      </c>
      <c r="G394" s="1">
        <v>5</v>
      </c>
      <c r="H394" t="s">
        <v>6</v>
      </c>
    </row>
    <row r="395" spans="1:8" x14ac:dyDescent="0.2">
      <c r="A395" t="s">
        <v>16</v>
      </c>
      <c r="B395" s="1">
        <v>2</v>
      </c>
      <c r="C395" s="1">
        <v>24</v>
      </c>
      <c r="D395" s="1">
        <v>21</v>
      </c>
      <c r="E395" s="1">
        <v>9</v>
      </c>
      <c r="F395" s="1">
        <v>4</v>
      </c>
      <c r="G395" s="1">
        <v>4</v>
      </c>
      <c r="H395" t="s">
        <v>6</v>
      </c>
    </row>
    <row r="396" spans="1:8" x14ac:dyDescent="0.2">
      <c r="A396" t="s">
        <v>16</v>
      </c>
      <c r="B396" s="1">
        <v>2</v>
      </c>
      <c r="C396" s="1">
        <v>24</v>
      </c>
      <c r="D396" s="1">
        <v>21</v>
      </c>
      <c r="E396" s="1">
        <v>10</v>
      </c>
      <c r="F396" s="1">
        <v>6</v>
      </c>
      <c r="G396" s="1">
        <v>4</v>
      </c>
      <c r="H396" t="s">
        <v>6</v>
      </c>
    </row>
    <row r="397" spans="1:8" x14ac:dyDescent="0.2">
      <c r="A397" t="s">
        <v>16</v>
      </c>
      <c r="B397" s="1">
        <v>3</v>
      </c>
      <c r="C397" s="1">
        <v>24</v>
      </c>
      <c r="D397" s="1">
        <v>21</v>
      </c>
      <c r="E397" s="1">
        <v>1</v>
      </c>
      <c r="F397" s="1">
        <v>8</v>
      </c>
      <c r="G397" s="1">
        <v>1</v>
      </c>
      <c r="H397" t="s">
        <v>6</v>
      </c>
    </row>
    <row r="398" spans="1:8" x14ac:dyDescent="0.2">
      <c r="A398" t="s">
        <v>16</v>
      </c>
      <c r="B398" s="1">
        <v>3</v>
      </c>
      <c r="C398" s="1">
        <v>24</v>
      </c>
      <c r="D398" s="1">
        <v>21</v>
      </c>
      <c r="E398" s="1">
        <v>2</v>
      </c>
      <c r="F398" s="1">
        <v>8</v>
      </c>
      <c r="G398" s="1">
        <v>1</v>
      </c>
      <c r="H398" t="s">
        <v>6</v>
      </c>
    </row>
    <row r="399" spans="1:8" x14ac:dyDescent="0.2">
      <c r="A399" t="s">
        <v>16</v>
      </c>
      <c r="B399" s="1">
        <v>3</v>
      </c>
      <c r="C399" s="1">
        <v>24</v>
      </c>
      <c r="D399" s="1">
        <v>21</v>
      </c>
      <c r="E399" s="1">
        <v>3</v>
      </c>
      <c r="F399" s="1">
        <v>7</v>
      </c>
      <c r="G399" s="1">
        <v>6</v>
      </c>
      <c r="H399" t="s">
        <v>6</v>
      </c>
    </row>
    <row r="400" spans="1:8" x14ac:dyDescent="0.2">
      <c r="A400" t="s">
        <v>16</v>
      </c>
      <c r="B400" s="1">
        <v>3</v>
      </c>
      <c r="C400" s="1">
        <v>24</v>
      </c>
      <c r="D400" s="1">
        <v>21</v>
      </c>
      <c r="E400" s="1">
        <v>4</v>
      </c>
      <c r="F400" s="1">
        <v>6</v>
      </c>
      <c r="G400" s="1">
        <v>2</v>
      </c>
      <c r="H400" t="s">
        <v>6</v>
      </c>
    </row>
    <row r="401" spans="1:8" x14ac:dyDescent="0.2">
      <c r="A401" t="s">
        <v>16</v>
      </c>
      <c r="B401" s="1">
        <v>3</v>
      </c>
      <c r="C401" s="1">
        <v>24</v>
      </c>
      <c r="D401" s="1">
        <v>21</v>
      </c>
      <c r="E401" s="1">
        <v>5</v>
      </c>
      <c r="F401" s="1">
        <v>9</v>
      </c>
      <c r="G401" s="1">
        <v>4</v>
      </c>
      <c r="H401" t="s">
        <v>6</v>
      </c>
    </row>
    <row r="402" spans="1:8" x14ac:dyDescent="0.2">
      <c r="A402" t="s">
        <v>16</v>
      </c>
      <c r="B402" s="1">
        <v>3</v>
      </c>
      <c r="C402" s="1">
        <v>24</v>
      </c>
      <c r="D402" s="1">
        <v>21</v>
      </c>
      <c r="E402" s="1">
        <v>6</v>
      </c>
      <c r="F402" s="1">
        <v>12</v>
      </c>
      <c r="G402" s="1">
        <v>1</v>
      </c>
      <c r="H402" t="s">
        <v>6</v>
      </c>
    </row>
    <row r="403" spans="1:8" x14ac:dyDescent="0.2">
      <c r="A403" t="s">
        <v>16</v>
      </c>
      <c r="B403" s="1">
        <v>3</v>
      </c>
      <c r="C403" s="1">
        <v>24</v>
      </c>
      <c r="D403" s="1">
        <v>21</v>
      </c>
      <c r="E403" s="1">
        <v>7</v>
      </c>
      <c r="F403" s="1">
        <v>13</v>
      </c>
      <c r="G403" s="1">
        <v>2</v>
      </c>
      <c r="H403" t="s">
        <v>6</v>
      </c>
    </row>
    <row r="404" spans="1:8" x14ac:dyDescent="0.2">
      <c r="A404" t="s">
        <v>16</v>
      </c>
      <c r="B404" s="1">
        <v>1</v>
      </c>
      <c r="C404" s="1">
        <v>1</v>
      </c>
      <c r="D404" s="1">
        <v>3</v>
      </c>
      <c r="E404" s="1">
        <v>1</v>
      </c>
      <c r="F404" s="1">
        <v>5</v>
      </c>
      <c r="G404" s="1">
        <v>9</v>
      </c>
      <c r="H404" t="s">
        <v>10</v>
      </c>
    </row>
    <row r="405" spans="1:8" x14ac:dyDescent="0.2">
      <c r="A405" t="s">
        <v>16</v>
      </c>
      <c r="B405" s="1">
        <v>1</v>
      </c>
      <c r="C405" s="1">
        <v>1</v>
      </c>
      <c r="D405" s="1">
        <v>3</v>
      </c>
      <c r="E405" s="1">
        <v>2</v>
      </c>
      <c r="F405" s="1">
        <v>3</v>
      </c>
      <c r="G405" s="1">
        <v>2</v>
      </c>
      <c r="H405" t="s">
        <v>10</v>
      </c>
    </row>
    <row r="406" spans="1:8" x14ac:dyDescent="0.2">
      <c r="A406" t="s">
        <v>16</v>
      </c>
      <c r="B406" s="1">
        <v>1</v>
      </c>
      <c r="C406" s="1">
        <v>1</v>
      </c>
      <c r="D406" s="1">
        <v>3</v>
      </c>
      <c r="E406" s="1">
        <v>3</v>
      </c>
      <c r="F406" s="1">
        <v>2</v>
      </c>
      <c r="G406" s="1">
        <v>8</v>
      </c>
      <c r="H406" t="s">
        <v>10</v>
      </c>
    </row>
    <row r="407" spans="1:8" x14ac:dyDescent="0.2">
      <c r="A407" t="s">
        <v>16</v>
      </c>
      <c r="B407" s="1">
        <v>1</v>
      </c>
      <c r="C407" s="1">
        <v>1</v>
      </c>
      <c r="D407" s="1">
        <v>3</v>
      </c>
      <c r="E407" s="1">
        <v>4</v>
      </c>
      <c r="F407" s="1">
        <v>5</v>
      </c>
      <c r="G407" s="1">
        <v>2</v>
      </c>
      <c r="H407" t="s">
        <v>10</v>
      </c>
    </row>
    <row r="408" spans="1:8" x14ac:dyDescent="0.2">
      <c r="A408" t="s">
        <v>16</v>
      </c>
      <c r="B408" s="1">
        <v>2</v>
      </c>
      <c r="C408" s="1">
        <v>1</v>
      </c>
      <c r="D408" s="1">
        <v>3</v>
      </c>
      <c r="E408" s="1">
        <v>1</v>
      </c>
      <c r="F408" s="1">
        <v>2</v>
      </c>
      <c r="G408" s="1">
        <v>13</v>
      </c>
      <c r="H408" t="s">
        <v>10</v>
      </c>
    </row>
    <row r="409" spans="1:8" x14ac:dyDescent="0.2">
      <c r="A409" t="s">
        <v>16</v>
      </c>
      <c r="B409" s="1">
        <v>2</v>
      </c>
      <c r="C409" s="1">
        <v>1</v>
      </c>
      <c r="D409" s="1">
        <v>3</v>
      </c>
      <c r="E409" s="1">
        <v>2</v>
      </c>
      <c r="F409" s="1">
        <v>7</v>
      </c>
      <c r="G409" s="1">
        <v>7</v>
      </c>
      <c r="H409" t="s">
        <v>10</v>
      </c>
    </row>
    <row r="410" spans="1:8" x14ac:dyDescent="0.2">
      <c r="A410" t="s">
        <v>16</v>
      </c>
      <c r="B410" s="1">
        <v>2</v>
      </c>
      <c r="C410" s="1">
        <v>1</v>
      </c>
      <c r="D410" s="1">
        <v>3</v>
      </c>
      <c r="E410" s="1">
        <v>3</v>
      </c>
      <c r="F410" s="1">
        <v>4</v>
      </c>
      <c r="G410" s="1">
        <v>9</v>
      </c>
      <c r="H410" t="s">
        <v>10</v>
      </c>
    </row>
    <row r="411" spans="1:8" x14ac:dyDescent="0.2">
      <c r="A411" t="s">
        <v>16</v>
      </c>
      <c r="B411" s="1">
        <v>2</v>
      </c>
      <c r="C411" s="1">
        <v>1</v>
      </c>
      <c r="D411" s="1">
        <v>3</v>
      </c>
      <c r="E411" s="1">
        <v>4</v>
      </c>
      <c r="F411" s="1">
        <v>6</v>
      </c>
      <c r="G411" s="1">
        <v>1</v>
      </c>
      <c r="H411" t="s">
        <v>10</v>
      </c>
    </row>
    <row r="412" spans="1:8" x14ac:dyDescent="0.2">
      <c r="A412" t="s">
        <v>16</v>
      </c>
      <c r="B412" s="1">
        <v>2</v>
      </c>
      <c r="C412" s="1">
        <v>1</v>
      </c>
      <c r="D412" s="1">
        <v>3</v>
      </c>
      <c r="E412" s="1">
        <v>5</v>
      </c>
      <c r="F412" s="1">
        <v>3</v>
      </c>
      <c r="G412" s="1">
        <v>11</v>
      </c>
      <c r="H412" t="s">
        <v>10</v>
      </c>
    </row>
    <row r="413" spans="1:8" x14ac:dyDescent="0.2">
      <c r="A413" t="s">
        <v>16</v>
      </c>
      <c r="B413" s="1">
        <v>3</v>
      </c>
      <c r="C413" s="1">
        <v>1</v>
      </c>
      <c r="D413" s="1">
        <v>3</v>
      </c>
      <c r="E413" s="1">
        <v>1</v>
      </c>
      <c r="F413" s="1">
        <v>8</v>
      </c>
      <c r="G413" s="1">
        <v>9</v>
      </c>
      <c r="H413" t="s">
        <v>10</v>
      </c>
    </row>
    <row r="414" spans="1:8" x14ac:dyDescent="0.2">
      <c r="A414" t="s">
        <v>16</v>
      </c>
      <c r="B414" s="1">
        <v>3</v>
      </c>
      <c r="C414" s="1">
        <v>1</v>
      </c>
      <c r="D414" s="1">
        <v>3</v>
      </c>
      <c r="E414" s="1">
        <v>2</v>
      </c>
      <c r="F414" s="1">
        <v>8</v>
      </c>
      <c r="G414" s="1">
        <v>7</v>
      </c>
      <c r="H414" t="s">
        <v>10</v>
      </c>
    </row>
    <row r="415" spans="1:8" x14ac:dyDescent="0.2">
      <c r="A415" t="s">
        <v>16</v>
      </c>
      <c r="B415" s="1">
        <v>3</v>
      </c>
      <c r="C415" s="1">
        <v>1</v>
      </c>
      <c r="D415" s="1">
        <v>3</v>
      </c>
      <c r="E415" s="1">
        <v>3</v>
      </c>
      <c r="F415" s="1">
        <v>4</v>
      </c>
      <c r="G415" s="1">
        <v>8</v>
      </c>
      <c r="H415" t="s">
        <v>10</v>
      </c>
    </row>
    <row r="416" spans="1:8" x14ac:dyDescent="0.2">
      <c r="A416" t="s">
        <v>16</v>
      </c>
      <c r="B416" s="1">
        <v>3</v>
      </c>
      <c r="C416" s="1">
        <v>1</v>
      </c>
      <c r="D416" s="1">
        <v>3</v>
      </c>
      <c r="E416" s="1">
        <v>4</v>
      </c>
      <c r="F416" s="1">
        <v>9</v>
      </c>
      <c r="G416" s="1">
        <v>6</v>
      </c>
      <c r="H416" t="s">
        <v>10</v>
      </c>
    </row>
    <row r="417" spans="1:8" x14ac:dyDescent="0.2">
      <c r="A417" t="s">
        <v>16</v>
      </c>
      <c r="B417" s="1">
        <v>3</v>
      </c>
      <c r="C417" s="1">
        <v>1</v>
      </c>
      <c r="D417" s="1">
        <v>3</v>
      </c>
      <c r="E417" s="1">
        <v>5</v>
      </c>
      <c r="F417" s="1">
        <v>6</v>
      </c>
      <c r="G417" s="1">
        <v>5</v>
      </c>
      <c r="H417" t="s">
        <v>10</v>
      </c>
    </row>
    <row r="418" spans="1:8" x14ac:dyDescent="0.2">
      <c r="A418" t="s">
        <v>16</v>
      </c>
      <c r="B418" s="1">
        <v>1</v>
      </c>
      <c r="C418" s="1">
        <v>24</v>
      </c>
      <c r="D418" s="1">
        <v>3</v>
      </c>
      <c r="E418" s="1">
        <v>1</v>
      </c>
      <c r="F418" s="1">
        <v>7</v>
      </c>
      <c r="G418" s="1">
        <v>7</v>
      </c>
      <c r="H418" t="s">
        <v>10</v>
      </c>
    </row>
    <row r="419" spans="1:8" x14ac:dyDescent="0.2">
      <c r="A419" t="s">
        <v>16</v>
      </c>
      <c r="B419" s="1">
        <v>1</v>
      </c>
      <c r="C419" s="1">
        <v>24</v>
      </c>
      <c r="D419" s="1">
        <v>3</v>
      </c>
      <c r="E419" s="1">
        <v>2</v>
      </c>
      <c r="F419" s="1">
        <v>2</v>
      </c>
      <c r="G419" s="1">
        <v>6</v>
      </c>
      <c r="H419" t="s">
        <v>10</v>
      </c>
    </row>
    <row r="420" spans="1:8" x14ac:dyDescent="0.2">
      <c r="A420" t="s">
        <v>16</v>
      </c>
      <c r="B420" s="1">
        <v>1</v>
      </c>
      <c r="C420" s="1">
        <v>24</v>
      </c>
      <c r="D420" s="1">
        <v>3</v>
      </c>
      <c r="E420" s="1">
        <v>3</v>
      </c>
      <c r="F420" s="1">
        <v>5</v>
      </c>
      <c r="G420" s="1">
        <v>7</v>
      </c>
      <c r="H420" t="s">
        <v>10</v>
      </c>
    </row>
    <row r="421" spans="1:8" x14ac:dyDescent="0.2">
      <c r="A421" t="s">
        <v>16</v>
      </c>
      <c r="B421" s="1">
        <v>1</v>
      </c>
      <c r="C421" s="1">
        <v>24</v>
      </c>
      <c r="D421" s="1">
        <v>3</v>
      </c>
      <c r="E421" s="1">
        <v>4</v>
      </c>
      <c r="F421" s="1">
        <v>7</v>
      </c>
      <c r="G421" s="1">
        <v>1</v>
      </c>
      <c r="H421" t="s">
        <v>10</v>
      </c>
    </row>
    <row r="422" spans="1:8" x14ac:dyDescent="0.2">
      <c r="A422" t="s">
        <v>16</v>
      </c>
      <c r="B422" s="1">
        <v>2</v>
      </c>
      <c r="C422" s="1">
        <v>24</v>
      </c>
      <c r="D422" s="1">
        <v>3</v>
      </c>
      <c r="E422" s="1">
        <v>1</v>
      </c>
      <c r="F422" s="1">
        <v>2</v>
      </c>
      <c r="G422" s="1">
        <v>11</v>
      </c>
      <c r="H422" t="s">
        <v>10</v>
      </c>
    </row>
    <row r="423" spans="1:8" x14ac:dyDescent="0.2">
      <c r="A423" t="s">
        <v>16</v>
      </c>
      <c r="B423" s="1">
        <v>2</v>
      </c>
      <c r="C423" s="1">
        <v>24</v>
      </c>
      <c r="D423" s="1">
        <v>3</v>
      </c>
      <c r="E423" s="1">
        <v>2</v>
      </c>
      <c r="F423" s="1">
        <v>7</v>
      </c>
      <c r="G423" s="1">
        <v>8</v>
      </c>
      <c r="H423" t="s">
        <v>10</v>
      </c>
    </row>
    <row r="424" spans="1:8" x14ac:dyDescent="0.2">
      <c r="A424" t="s">
        <v>16</v>
      </c>
      <c r="B424" s="1">
        <v>2</v>
      </c>
      <c r="C424" s="1">
        <v>24</v>
      </c>
      <c r="D424" s="1">
        <v>3</v>
      </c>
      <c r="E424" s="1">
        <v>3</v>
      </c>
      <c r="F424" s="1">
        <v>2</v>
      </c>
      <c r="G424" s="1">
        <v>8</v>
      </c>
      <c r="H424" t="s">
        <v>10</v>
      </c>
    </row>
    <row r="425" spans="1:8" x14ac:dyDescent="0.2">
      <c r="A425" t="s">
        <v>16</v>
      </c>
      <c r="B425" s="1">
        <v>2</v>
      </c>
      <c r="C425" s="1">
        <v>24</v>
      </c>
      <c r="D425" s="1">
        <v>3</v>
      </c>
      <c r="E425" s="1">
        <v>4</v>
      </c>
      <c r="F425" s="1">
        <v>14</v>
      </c>
      <c r="G425" s="1">
        <v>1</v>
      </c>
      <c r="H425" t="s">
        <v>10</v>
      </c>
    </row>
    <row r="426" spans="1:8" x14ac:dyDescent="0.2">
      <c r="A426" t="s">
        <v>16</v>
      </c>
      <c r="B426" s="1">
        <v>2</v>
      </c>
      <c r="C426" s="1">
        <v>24</v>
      </c>
      <c r="D426" s="1">
        <v>3</v>
      </c>
      <c r="E426" s="1">
        <v>5</v>
      </c>
      <c r="F426" s="1">
        <v>4</v>
      </c>
      <c r="G426" s="1">
        <v>12</v>
      </c>
      <c r="H426" t="s">
        <v>10</v>
      </c>
    </row>
    <row r="427" spans="1:8" x14ac:dyDescent="0.2">
      <c r="A427" t="s">
        <v>16</v>
      </c>
      <c r="B427" s="1">
        <v>3</v>
      </c>
      <c r="C427" s="1">
        <v>24</v>
      </c>
      <c r="D427" s="1">
        <v>3</v>
      </c>
      <c r="E427" s="1">
        <v>1</v>
      </c>
      <c r="F427" s="1">
        <v>7</v>
      </c>
      <c r="G427" s="1">
        <v>8</v>
      </c>
      <c r="H427" t="s">
        <v>10</v>
      </c>
    </row>
    <row r="428" spans="1:8" x14ac:dyDescent="0.2">
      <c r="A428" t="s">
        <v>16</v>
      </c>
      <c r="B428" s="1">
        <v>3</v>
      </c>
      <c r="C428" s="1">
        <v>24</v>
      </c>
      <c r="D428" s="1">
        <v>3</v>
      </c>
      <c r="E428" s="1">
        <v>2</v>
      </c>
      <c r="F428" s="1">
        <v>10</v>
      </c>
      <c r="G428" s="1">
        <v>8</v>
      </c>
      <c r="H428" t="s">
        <v>10</v>
      </c>
    </row>
    <row r="429" spans="1:8" x14ac:dyDescent="0.2">
      <c r="A429" t="s">
        <v>16</v>
      </c>
      <c r="B429" s="1">
        <v>3</v>
      </c>
      <c r="C429" s="1">
        <v>24</v>
      </c>
      <c r="D429" s="1">
        <v>3</v>
      </c>
      <c r="E429" s="1">
        <v>3</v>
      </c>
      <c r="F429" s="1">
        <v>4</v>
      </c>
      <c r="G429" s="1">
        <v>6</v>
      </c>
      <c r="H429" t="s">
        <v>10</v>
      </c>
    </row>
    <row r="430" spans="1:8" x14ac:dyDescent="0.2">
      <c r="A430" t="s">
        <v>16</v>
      </c>
      <c r="B430" s="1">
        <v>3</v>
      </c>
      <c r="C430" s="1">
        <v>24</v>
      </c>
      <c r="D430" s="1">
        <v>3</v>
      </c>
      <c r="E430" s="1">
        <v>4</v>
      </c>
      <c r="F430" s="1">
        <v>10</v>
      </c>
      <c r="G430" s="1">
        <v>9</v>
      </c>
      <c r="H430" t="s">
        <v>10</v>
      </c>
    </row>
    <row r="431" spans="1:8" x14ac:dyDescent="0.2">
      <c r="A431" t="s">
        <v>16</v>
      </c>
      <c r="B431" s="1">
        <v>3</v>
      </c>
      <c r="C431" s="1">
        <v>24</v>
      </c>
      <c r="D431" s="1">
        <v>3</v>
      </c>
      <c r="E431" s="1">
        <v>5</v>
      </c>
      <c r="F431" s="1">
        <v>12</v>
      </c>
      <c r="G431" s="1">
        <v>8</v>
      </c>
      <c r="H431" t="s">
        <v>10</v>
      </c>
    </row>
    <row r="432" spans="1:8" x14ac:dyDescent="0.2">
      <c r="A432" t="s">
        <v>16</v>
      </c>
      <c r="B432" s="1">
        <v>1</v>
      </c>
      <c r="C432" s="1">
        <v>1</v>
      </c>
      <c r="D432" s="1">
        <v>9</v>
      </c>
      <c r="E432" s="1">
        <v>1</v>
      </c>
      <c r="F432" s="1">
        <v>11</v>
      </c>
      <c r="G432" s="1">
        <v>5</v>
      </c>
      <c r="H432" t="s">
        <v>10</v>
      </c>
    </row>
    <row r="433" spans="1:8" x14ac:dyDescent="0.2">
      <c r="A433" t="s">
        <v>16</v>
      </c>
      <c r="B433" s="1">
        <v>1</v>
      </c>
      <c r="C433" s="1">
        <v>1</v>
      </c>
      <c r="D433" s="1">
        <v>9</v>
      </c>
      <c r="E433" s="1">
        <v>2</v>
      </c>
      <c r="F433" s="1">
        <v>8</v>
      </c>
      <c r="G433" s="1">
        <v>4</v>
      </c>
      <c r="H433" t="s">
        <v>10</v>
      </c>
    </row>
    <row r="434" spans="1:8" x14ac:dyDescent="0.2">
      <c r="A434" t="s">
        <v>16</v>
      </c>
      <c r="B434" s="1">
        <v>1</v>
      </c>
      <c r="C434" s="1">
        <v>1</v>
      </c>
      <c r="D434" s="1">
        <v>9</v>
      </c>
      <c r="E434" s="1">
        <v>3</v>
      </c>
      <c r="F434" s="1">
        <v>5</v>
      </c>
      <c r="G434" s="1">
        <v>9</v>
      </c>
      <c r="H434" t="s">
        <v>10</v>
      </c>
    </row>
    <row r="435" spans="1:8" x14ac:dyDescent="0.2">
      <c r="A435" t="s">
        <v>16</v>
      </c>
      <c r="B435" s="1">
        <v>1</v>
      </c>
      <c r="C435" s="1">
        <v>1</v>
      </c>
      <c r="D435" s="1">
        <v>9</v>
      </c>
      <c r="E435" s="1">
        <v>4</v>
      </c>
      <c r="F435" s="1">
        <v>5</v>
      </c>
      <c r="G435" s="1">
        <v>8</v>
      </c>
      <c r="H435" t="s">
        <v>10</v>
      </c>
    </row>
    <row r="436" spans="1:8" x14ac:dyDescent="0.2">
      <c r="A436" t="s">
        <v>16</v>
      </c>
      <c r="B436" s="1">
        <v>2</v>
      </c>
      <c r="C436" s="1">
        <v>1</v>
      </c>
      <c r="D436" s="1">
        <v>9</v>
      </c>
      <c r="E436" s="1">
        <v>1</v>
      </c>
      <c r="F436" s="1">
        <v>9</v>
      </c>
      <c r="G436" s="1">
        <v>7</v>
      </c>
      <c r="H436" t="s">
        <v>10</v>
      </c>
    </row>
    <row r="437" spans="1:8" x14ac:dyDescent="0.2">
      <c r="A437" t="s">
        <v>16</v>
      </c>
      <c r="B437" s="1">
        <v>2</v>
      </c>
      <c r="C437" s="1">
        <v>1</v>
      </c>
      <c r="D437" s="1">
        <v>9</v>
      </c>
      <c r="E437" s="1">
        <v>2</v>
      </c>
      <c r="F437" s="1">
        <v>12</v>
      </c>
      <c r="G437" s="1">
        <v>3</v>
      </c>
      <c r="H437" t="s">
        <v>10</v>
      </c>
    </row>
    <row r="438" spans="1:8" x14ac:dyDescent="0.2">
      <c r="A438" t="s">
        <v>16</v>
      </c>
      <c r="B438" s="1">
        <v>2</v>
      </c>
      <c r="C438" s="2">
        <v>1</v>
      </c>
      <c r="D438" s="1">
        <v>9</v>
      </c>
      <c r="E438" s="1">
        <v>3</v>
      </c>
      <c r="F438" s="1">
        <v>5</v>
      </c>
      <c r="G438" s="1">
        <v>10</v>
      </c>
      <c r="H438" t="s">
        <v>10</v>
      </c>
    </row>
    <row r="439" spans="1:8" x14ac:dyDescent="0.2">
      <c r="A439" t="s">
        <v>16</v>
      </c>
      <c r="B439" s="1">
        <v>2</v>
      </c>
      <c r="C439" s="1">
        <v>1</v>
      </c>
      <c r="D439" s="1">
        <v>9</v>
      </c>
      <c r="E439" s="1">
        <v>4</v>
      </c>
      <c r="F439" s="1">
        <v>10</v>
      </c>
      <c r="G439" s="1">
        <v>3</v>
      </c>
      <c r="H439" t="s">
        <v>10</v>
      </c>
    </row>
    <row r="440" spans="1:8" x14ac:dyDescent="0.2">
      <c r="A440" t="s">
        <v>16</v>
      </c>
      <c r="B440" s="1">
        <v>3</v>
      </c>
      <c r="C440" s="1">
        <v>1</v>
      </c>
      <c r="D440" s="1">
        <v>9</v>
      </c>
      <c r="E440" s="1">
        <v>1</v>
      </c>
      <c r="F440" s="1">
        <v>8</v>
      </c>
      <c r="G440" s="1">
        <v>8</v>
      </c>
      <c r="H440" t="s">
        <v>10</v>
      </c>
    </row>
    <row r="441" spans="1:8" x14ac:dyDescent="0.2">
      <c r="A441" t="s">
        <v>16</v>
      </c>
      <c r="B441" s="1">
        <v>3</v>
      </c>
      <c r="C441" s="1">
        <v>1</v>
      </c>
      <c r="D441" s="1">
        <v>9</v>
      </c>
      <c r="E441" s="1">
        <v>2</v>
      </c>
      <c r="F441" s="1">
        <v>11</v>
      </c>
      <c r="G441" s="1">
        <v>3</v>
      </c>
      <c r="H441" t="s">
        <v>10</v>
      </c>
    </row>
    <row r="442" spans="1:8" x14ac:dyDescent="0.2">
      <c r="A442" t="s">
        <v>16</v>
      </c>
      <c r="B442" s="1">
        <v>3</v>
      </c>
      <c r="C442" s="1">
        <v>1</v>
      </c>
      <c r="D442" s="1">
        <v>9</v>
      </c>
      <c r="E442" s="1">
        <v>3</v>
      </c>
      <c r="F442" s="1">
        <v>1</v>
      </c>
      <c r="G442" s="1">
        <v>1</v>
      </c>
      <c r="H442" t="s">
        <v>10</v>
      </c>
    </row>
    <row r="443" spans="1:8" x14ac:dyDescent="0.2">
      <c r="A443" t="s">
        <v>16</v>
      </c>
      <c r="B443" s="1">
        <v>3</v>
      </c>
      <c r="C443" s="1">
        <v>1</v>
      </c>
      <c r="D443" s="1">
        <v>9</v>
      </c>
      <c r="E443" s="1">
        <v>4</v>
      </c>
      <c r="F443" s="1">
        <v>0</v>
      </c>
      <c r="G443" s="1">
        <v>2</v>
      </c>
      <c r="H443" t="s">
        <v>10</v>
      </c>
    </row>
    <row r="444" spans="1:8" x14ac:dyDescent="0.2">
      <c r="A444" t="s">
        <v>16</v>
      </c>
      <c r="B444" s="1">
        <v>1</v>
      </c>
      <c r="C444" s="1">
        <v>24</v>
      </c>
      <c r="D444" s="1">
        <v>9</v>
      </c>
      <c r="E444" s="1">
        <v>1</v>
      </c>
      <c r="F444" s="1">
        <v>13</v>
      </c>
      <c r="G444" s="1">
        <v>3</v>
      </c>
      <c r="H444" t="s">
        <v>10</v>
      </c>
    </row>
    <row r="445" spans="1:8" x14ac:dyDescent="0.2">
      <c r="A445" t="s">
        <v>16</v>
      </c>
      <c r="B445" s="1">
        <v>1</v>
      </c>
      <c r="C445" s="1">
        <v>24</v>
      </c>
      <c r="D445" s="1">
        <v>9</v>
      </c>
      <c r="E445" s="1">
        <v>2</v>
      </c>
      <c r="F445" s="1">
        <v>7</v>
      </c>
      <c r="G445" s="1">
        <v>5</v>
      </c>
      <c r="H445" t="s">
        <v>10</v>
      </c>
    </row>
    <row r="446" spans="1:8" x14ac:dyDescent="0.2">
      <c r="A446" t="s">
        <v>16</v>
      </c>
      <c r="B446" s="1">
        <v>1</v>
      </c>
      <c r="C446" s="1">
        <v>24</v>
      </c>
      <c r="D446" s="1">
        <v>9</v>
      </c>
      <c r="E446" s="1">
        <v>3</v>
      </c>
      <c r="F446" s="1">
        <v>10</v>
      </c>
      <c r="G446" s="1">
        <v>10</v>
      </c>
      <c r="H446" t="s">
        <v>10</v>
      </c>
    </row>
    <row r="447" spans="1:8" x14ac:dyDescent="0.2">
      <c r="A447" t="s">
        <v>16</v>
      </c>
      <c r="B447" s="1">
        <v>1</v>
      </c>
      <c r="C447" s="1">
        <v>24</v>
      </c>
      <c r="D447" s="1">
        <v>9</v>
      </c>
      <c r="E447" s="1">
        <v>4</v>
      </c>
      <c r="F447" s="1">
        <v>4</v>
      </c>
      <c r="G447" s="1">
        <v>12</v>
      </c>
      <c r="H447" t="s">
        <v>10</v>
      </c>
    </row>
    <row r="448" spans="1:8" x14ac:dyDescent="0.2">
      <c r="A448" t="s">
        <v>16</v>
      </c>
      <c r="B448" s="1">
        <v>2</v>
      </c>
      <c r="C448" s="1">
        <v>24</v>
      </c>
      <c r="D448" s="1">
        <v>9</v>
      </c>
      <c r="E448" s="1">
        <v>1</v>
      </c>
      <c r="F448" s="1">
        <v>7</v>
      </c>
      <c r="G448" s="1">
        <v>4</v>
      </c>
      <c r="H448" t="s">
        <v>10</v>
      </c>
    </row>
    <row r="449" spans="1:8" x14ac:dyDescent="0.2">
      <c r="A449" t="s">
        <v>16</v>
      </c>
      <c r="B449" s="1">
        <v>2</v>
      </c>
      <c r="C449" s="1">
        <v>24</v>
      </c>
      <c r="D449" s="1">
        <v>9</v>
      </c>
      <c r="E449" s="1">
        <v>2</v>
      </c>
      <c r="F449" s="1">
        <v>8</v>
      </c>
      <c r="G449" s="1">
        <v>4</v>
      </c>
      <c r="H449" t="s">
        <v>10</v>
      </c>
    </row>
    <row r="450" spans="1:8" x14ac:dyDescent="0.2">
      <c r="A450" t="s">
        <v>16</v>
      </c>
      <c r="B450" s="1">
        <v>2</v>
      </c>
      <c r="C450" s="1">
        <v>24</v>
      </c>
      <c r="D450" s="1">
        <v>9</v>
      </c>
      <c r="E450" s="1">
        <v>3</v>
      </c>
      <c r="F450" s="1">
        <v>6</v>
      </c>
      <c r="G450" s="1">
        <v>13</v>
      </c>
      <c r="H450" t="s">
        <v>10</v>
      </c>
    </row>
    <row r="451" spans="1:8" x14ac:dyDescent="0.2">
      <c r="A451" t="s">
        <v>16</v>
      </c>
      <c r="B451" s="1">
        <v>2</v>
      </c>
      <c r="C451" s="1">
        <v>24</v>
      </c>
      <c r="D451" s="1">
        <v>9</v>
      </c>
      <c r="E451" s="1">
        <v>4</v>
      </c>
      <c r="F451" s="1">
        <v>9</v>
      </c>
      <c r="G451" s="1">
        <v>6</v>
      </c>
      <c r="H451" t="s">
        <v>10</v>
      </c>
    </row>
    <row r="452" spans="1:8" x14ac:dyDescent="0.2">
      <c r="A452" t="s">
        <v>16</v>
      </c>
      <c r="B452" s="1">
        <v>3</v>
      </c>
      <c r="C452" s="1">
        <v>24</v>
      </c>
      <c r="D452" s="1">
        <v>9</v>
      </c>
      <c r="E452" s="1">
        <v>1</v>
      </c>
      <c r="F452" s="1">
        <v>9</v>
      </c>
      <c r="G452" s="1">
        <v>7</v>
      </c>
      <c r="H452" t="s">
        <v>10</v>
      </c>
    </row>
    <row r="453" spans="1:8" x14ac:dyDescent="0.2">
      <c r="A453" t="s">
        <v>16</v>
      </c>
      <c r="B453" s="1">
        <v>3</v>
      </c>
      <c r="C453" s="1">
        <v>24</v>
      </c>
      <c r="D453" s="1">
        <v>9</v>
      </c>
      <c r="E453" s="1">
        <v>2</v>
      </c>
      <c r="F453" s="1">
        <v>6</v>
      </c>
      <c r="G453" s="1">
        <v>5</v>
      </c>
      <c r="H453" t="s">
        <v>10</v>
      </c>
    </row>
    <row r="454" spans="1:8" x14ac:dyDescent="0.2">
      <c r="A454" t="s">
        <v>16</v>
      </c>
      <c r="B454" s="1">
        <v>3</v>
      </c>
      <c r="C454" s="1">
        <v>24</v>
      </c>
      <c r="D454" s="1">
        <v>9</v>
      </c>
      <c r="E454" s="1">
        <v>3</v>
      </c>
      <c r="F454" s="1">
        <v>1</v>
      </c>
      <c r="G454" s="1">
        <v>2</v>
      </c>
      <c r="H454" t="s">
        <v>10</v>
      </c>
    </row>
    <row r="455" spans="1:8" x14ac:dyDescent="0.2">
      <c r="A455" t="s">
        <v>16</v>
      </c>
      <c r="B455" s="1">
        <v>3</v>
      </c>
      <c r="C455" s="1">
        <v>24</v>
      </c>
      <c r="D455" s="1">
        <v>9</v>
      </c>
      <c r="E455" s="1">
        <v>4</v>
      </c>
      <c r="F455" s="1">
        <v>2</v>
      </c>
      <c r="G455" s="1">
        <v>1</v>
      </c>
      <c r="H455" t="s">
        <v>10</v>
      </c>
    </row>
    <row r="456" spans="1:8" x14ac:dyDescent="0.2">
      <c r="A456" t="s">
        <v>16</v>
      </c>
      <c r="B456" s="1">
        <v>1</v>
      </c>
      <c r="C456" s="1">
        <v>1</v>
      </c>
      <c r="D456" s="1">
        <v>21</v>
      </c>
      <c r="E456" s="1">
        <v>1</v>
      </c>
      <c r="F456" s="1">
        <v>10</v>
      </c>
      <c r="G456" s="1">
        <v>2</v>
      </c>
      <c r="H456" t="s">
        <v>10</v>
      </c>
    </row>
    <row r="457" spans="1:8" x14ac:dyDescent="0.2">
      <c r="A457" t="s">
        <v>16</v>
      </c>
      <c r="B457" s="1">
        <v>1</v>
      </c>
      <c r="C457" s="1">
        <v>1</v>
      </c>
      <c r="D457" s="1">
        <v>21</v>
      </c>
      <c r="E457" s="1">
        <v>2</v>
      </c>
      <c r="F457" s="1">
        <v>7</v>
      </c>
      <c r="G457" s="1">
        <v>6</v>
      </c>
      <c r="H457" t="s">
        <v>10</v>
      </c>
    </row>
    <row r="458" spans="1:8" x14ac:dyDescent="0.2">
      <c r="A458" t="s">
        <v>16</v>
      </c>
      <c r="B458" s="1">
        <v>1</v>
      </c>
      <c r="C458" s="1">
        <v>1</v>
      </c>
      <c r="D458" s="1">
        <v>21</v>
      </c>
      <c r="E458" s="1">
        <v>3</v>
      </c>
      <c r="F458" s="1">
        <v>3</v>
      </c>
      <c r="G458" s="1">
        <v>7</v>
      </c>
      <c r="H458" t="s">
        <v>10</v>
      </c>
    </row>
    <row r="459" spans="1:8" x14ac:dyDescent="0.2">
      <c r="A459" t="s">
        <v>16</v>
      </c>
      <c r="B459" s="1">
        <v>1</v>
      </c>
      <c r="C459" s="1">
        <v>1</v>
      </c>
      <c r="D459" s="1">
        <v>21</v>
      </c>
      <c r="E459" s="1">
        <v>4</v>
      </c>
      <c r="F459" s="1">
        <v>2</v>
      </c>
      <c r="G459" s="1">
        <v>13</v>
      </c>
      <c r="H459" t="s">
        <v>10</v>
      </c>
    </row>
    <row r="460" spans="1:8" x14ac:dyDescent="0.2">
      <c r="A460" t="s">
        <v>16</v>
      </c>
      <c r="B460" s="1">
        <v>2</v>
      </c>
      <c r="C460" s="1">
        <v>1</v>
      </c>
      <c r="D460" s="1">
        <v>21</v>
      </c>
      <c r="E460" s="1">
        <v>1</v>
      </c>
      <c r="F460" s="1">
        <v>4</v>
      </c>
      <c r="G460" s="1">
        <v>1</v>
      </c>
      <c r="H460" t="s">
        <v>10</v>
      </c>
    </row>
    <row r="461" spans="1:8" x14ac:dyDescent="0.2">
      <c r="A461" t="s">
        <v>16</v>
      </c>
      <c r="B461" s="1">
        <v>2</v>
      </c>
      <c r="C461" s="1">
        <v>1</v>
      </c>
      <c r="D461" s="1">
        <v>21</v>
      </c>
      <c r="E461" s="1">
        <v>2</v>
      </c>
      <c r="F461" s="1">
        <v>3</v>
      </c>
      <c r="G461" s="1">
        <v>9</v>
      </c>
      <c r="H461" t="s">
        <v>10</v>
      </c>
    </row>
    <row r="462" spans="1:8" x14ac:dyDescent="0.2">
      <c r="A462" t="s">
        <v>16</v>
      </c>
      <c r="B462" s="1">
        <v>2</v>
      </c>
      <c r="C462" s="1">
        <v>1</v>
      </c>
      <c r="D462" s="1">
        <v>21</v>
      </c>
      <c r="E462" s="1">
        <v>3</v>
      </c>
      <c r="F462" s="1">
        <v>2</v>
      </c>
      <c r="G462" s="1">
        <v>10</v>
      </c>
      <c r="H462" t="s">
        <v>10</v>
      </c>
    </row>
    <row r="463" spans="1:8" x14ac:dyDescent="0.2">
      <c r="A463" t="s">
        <v>16</v>
      </c>
      <c r="B463" s="1">
        <v>2</v>
      </c>
      <c r="C463" s="1">
        <v>1</v>
      </c>
      <c r="D463" s="1">
        <v>21</v>
      </c>
      <c r="E463" s="1">
        <v>4</v>
      </c>
      <c r="F463" s="1">
        <v>9</v>
      </c>
      <c r="G463" s="1">
        <v>1</v>
      </c>
      <c r="H463" t="s">
        <v>10</v>
      </c>
    </row>
    <row r="464" spans="1:8" x14ac:dyDescent="0.2">
      <c r="A464" t="s">
        <v>16</v>
      </c>
      <c r="B464" s="1">
        <v>3</v>
      </c>
      <c r="C464" s="1">
        <v>1</v>
      </c>
      <c r="D464" s="1">
        <v>21</v>
      </c>
      <c r="E464" s="1">
        <v>1</v>
      </c>
      <c r="F464" s="1">
        <v>4</v>
      </c>
      <c r="G464" s="1">
        <v>1</v>
      </c>
      <c r="H464" t="s">
        <v>10</v>
      </c>
    </row>
    <row r="465" spans="1:8" x14ac:dyDescent="0.2">
      <c r="A465" t="s">
        <v>16</v>
      </c>
      <c r="B465" s="1">
        <v>3</v>
      </c>
      <c r="C465" s="1">
        <v>1</v>
      </c>
      <c r="D465" s="1">
        <v>21</v>
      </c>
      <c r="E465" s="1">
        <v>2</v>
      </c>
      <c r="F465" s="1">
        <v>3</v>
      </c>
      <c r="G465" s="1">
        <v>9</v>
      </c>
      <c r="H465" t="s">
        <v>10</v>
      </c>
    </row>
    <row r="466" spans="1:8" x14ac:dyDescent="0.2">
      <c r="A466" t="s">
        <v>16</v>
      </c>
      <c r="B466" s="1">
        <v>3</v>
      </c>
      <c r="C466" s="1">
        <v>1</v>
      </c>
      <c r="D466" s="1">
        <v>21</v>
      </c>
      <c r="E466" s="1">
        <v>3</v>
      </c>
      <c r="F466" s="1">
        <v>2</v>
      </c>
      <c r="G466" s="1">
        <v>10</v>
      </c>
      <c r="H466" t="s">
        <v>10</v>
      </c>
    </row>
    <row r="467" spans="1:8" x14ac:dyDescent="0.2">
      <c r="A467" t="s">
        <v>16</v>
      </c>
      <c r="B467" s="1">
        <v>3</v>
      </c>
      <c r="C467" s="1">
        <v>1</v>
      </c>
      <c r="D467" s="1">
        <v>21</v>
      </c>
      <c r="E467" s="1">
        <v>4</v>
      </c>
      <c r="F467" s="1">
        <v>9</v>
      </c>
      <c r="G467" s="1">
        <v>1</v>
      </c>
      <c r="H467" t="s">
        <v>10</v>
      </c>
    </row>
    <row r="468" spans="1:8" x14ac:dyDescent="0.2">
      <c r="A468" t="s">
        <v>16</v>
      </c>
      <c r="B468" s="1">
        <v>1</v>
      </c>
      <c r="C468" s="1">
        <v>24</v>
      </c>
      <c r="D468" s="1">
        <v>21</v>
      </c>
      <c r="E468" s="1">
        <v>1</v>
      </c>
      <c r="F468" s="1">
        <v>9</v>
      </c>
      <c r="G468" s="1">
        <v>4</v>
      </c>
      <c r="H468" t="s">
        <v>10</v>
      </c>
    </row>
    <row r="469" spans="1:8" x14ac:dyDescent="0.2">
      <c r="A469" t="s">
        <v>16</v>
      </c>
      <c r="B469" s="1">
        <v>1</v>
      </c>
      <c r="C469" s="1">
        <v>24</v>
      </c>
      <c r="D469" s="1">
        <v>21</v>
      </c>
      <c r="E469" s="1">
        <v>2</v>
      </c>
      <c r="F469" s="1">
        <v>5</v>
      </c>
      <c r="G469" s="1">
        <v>3</v>
      </c>
      <c r="H469" t="s">
        <v>10</v>
      </c>
    </row>
    <row r="470" spans="1:8" x14ac:dyDescent="0.2">
      <c r="A470" t="s">
        <v>16</v>
      </c>
      <c r="B470" s="1">
        <v>1</v>
      </c>
      <c r="C470" s="1">
        <v>24</v>
      </c>
      <c r="D470" s="1">
        <v>21</v>
      </c>
      <c r="E470" s="1">
        <v>3</v>
      </c>
      <c r="F470" s="1">
        <v>7</v>
      </c>
      <c r="G470" s="1">
        <v>2</v>
      </c>
      <c r="H470" t="s">
        <v>10</v>
      </c>
    </row>
    <row r="471" spans="1:8" x14ac:dyDescent="0.2">
      <c r="A471" t="s">
        <v>16</v>
      </c>
      <c r="B471" s="1">
        <v>1</v>
      </c>
      <c r="C471" s="1">
        <v>24</v>
      </c>
      <c r="D471" s="1">
        <v>21</v>
      </c>
      <c r="E471" s="1">
        <v>4</v>
      </c>
      <c r="F471" s="1">
        <v>1</v>
      </c>
      <c r="G471" s="1">
        <v>9</v>
      </c>
      <c r="H471" t="s">
        <v>10</v>
      </c>
    </row>
    <row r="472" spans="1:8" x14ac:dyDescent="0.2">
      <c r="A472" t="s">
        <v>16</v>
      </c>
      <c r="B472" s="1">
        <v>2</v>
      </c>
      <c r="C472" s="1">
        <v>24</v>
      </c>
      <c r="D472" s="1">
        <v>21</v>
      </c>
      <c r="E472" s="1">
        <v>1</v>
      </c>
      <c r="F472" s="1">
        <v>4</v>
      </c>
      <c r="G472" s="1">
        <v>2</v>
      </c>
      <c r="H472" t="s">
        <v>10</v>
      </c>
    </row>
    <row r="473" spans="1:8" x14ac:dyDescent="0.2">
      <c r="A473" t="s">
        <v>16</v>
      </c>
      <c r="B473" s="1">
        <v>2</v>
      </c>
      <c r="C473" s="1">
        <v>24</v>
      </c>
      <c r="D473" s="1">
        <v>21</v>
      </c>
      <c r="E473" s="1">
        <v>2</v>
      </c>
      <c r="F473" s="1">
        <v>4</v>
      </c>
      <c r="G473" s="1">
        <v>11</v>
      </c>
      <c r="H473" t="s">
        <v>10</v>
      </c>
    </row>
    <row r="474" spans="1:8" x14ac:dyDescent="0.2">
      <c r="A474" t="s">
        <v>16</v>
      </c>
      <c r="B474" s="1">
        <v>2</v>
      </c>
      <c r="C474" s="1">
        <v>24</v>
      </c>
      <c r="D474" s="1">
        <v>21</v>
      </c>
      <c r="E474" s="1">
        <v>3</v>
      </c>
      <c r="F474" s="1">
        <v>2</v>
      </c>
      <c r="G474" s="1">
        <v>7</v>
      </c>
      <c r="H474" t="s">
        <v>10</v>
      </c>
    </row>
    <row r="475" spans="1:8" x14ac:dyDescent="0.2">
      <c r="A475" t="s">
        <v>16</v>
      </c>
      <c r="B475" s="1">
        <v>2</v>
      </c>
      <c r="C475" s="1">
        <v>24</v>
      </c>
      <c r="D475" s="1">
        <v>21</v>
      </c>
      <c r="E475" s="1">
        <v>4</v>
      </c>
      <c r="F475" s="1">
        <v>9</v>
      </c>
      <c r="G475" s="1">
        <v>3</v>
      </c>
      <c r="H475" t="s">
        <v>10</v>
      </c>
    </row>
    <row r="476" spans="1:8" x14ac:dyDescent="0.2">
      <c r="A476" t="s">
        <v>16</v>
      </c>
      <c r="B476" s="1">
        <v>3</v>
      </c>
      <c r="C476" s="1">
        <v>24</v>
      </c>
      <c r="D476" s="1">
        <v>21</v>
      </c>
      <c r="E476" s="1">
        <v>1</v>
      </c>
      <c r="F476" s="1">
        <v>4</v>
      </c>
      <c r="G476" s="1">
        <v>2</v>
      </c>
      <c r="H476" t="s">
        <v>10</v>
      </c>
    </row>
    <row r="477" spans="1:8" x14ac:dyDescent="0.2">
      <c r="A477" t="s">
        <v>16</v>
      </c>
      <c r="B477" s="1">
        <v>3</v>
      </c>
      <c r="C477" s="1">
        <v>24</v>
      </c>
      <c r="D477" s="1">
        <v>21</v>
      </c>
      <c r="E477" s="1">
        <v>2</v>
      </c>
      <c r="F477" s="1">
        <v>4</v>
      </c>
      <c r="G477" s="1">
        <v>11</v>
      </c>
      <c r="H477" t="s">
        <v>10</v>
      </c>
    </row>
    <row r="478" spans="1:8" x14ac:dyDescent="0.2">
      <c r="A478" t="s">
        <v>16</v>
      </c>
      <c r="B478" s="1">
        <v>3</v>
      </c>
      <c r="C478" s="1">
        <v>24</v>
      </c>
      <c r="D478" s="1">
        <v>21</v>
      </c>
      <c r="E478" s="1">
        <v>3</v>
      </c>
      <c r="F478" s="1">
        <v>2</v>
      </c>
      <c r="G478" s="1">
        <v>7</v>
      </c>
      <c r="H478" t="s">
        <v>10</v>
      </c>
    </row>
    <row r="479" spans="1:8" x14ac:dyDescent="0.2">
      <c r="A479" t="s">
        <v>16</v>
      </c>
      <c r="B479" s="1">
        <v>3</v>
      </c>
      <c r="C479" s="1">
        <v>24</v>
      </c>
      <c r="D479" s="1">
        <v>21</v>
      </c>
      <c r="E479" s="1">
        <v>4</v>
      </c>
      <c r="F479" s="1">
        <v>9</v>
      </c>
      <c r="G479" s="1">
        <v>3</v>
      </c>
      <c r="H479" t="s">
        <v>10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0EBC8B-03ED-4583-9BC0-AEBC1654A3C7}">
  <dimension ref="A1:G178"/>
  <sheetViews>
    <sheetView workbookViewId="0">
      <selection activeCell="E10" sqref="E10"/>
    </sheetView>
  </sheetViews>
  <sheetFormatPr baseColWidth="10" defaultColWidth="8.83203125" defaultRowHeight="15" x14ac:dyDescent="0.2"/>
  <cols>
    <col min="1" max="1" width="23" bestFit="1" customWidth="1"/>
    <col min="2" max="2" width="11.83203125" customWidth="1"/>
    <col min="3" max="3" width="11.33203125" bestFit="1" customWidth="1"/>
    <col min="4" max="4" width="15.33203125" bestFit="1" customWidth="1"/>
    <col min="7" max="7" width="10.5" bestFit="1" customWidth="1"/>
  </cols>
  <sheetData>
    <row r="1" spans="1:7" x14ac:dyDescent="0.2">
      <c r="A1" s="1" t="s">
        <v>25</v>
      </c>
      <c r="B1" s="1" t="s">
        <v>26</v>
      </c>
      <c r="C1" s="1" t="s">
        <v>1</v>
      </c>
      <c r="D1" s="1" t="s">
        <v>9</v>
      </c>
      <c r="E1" s="1" t="s">
        <v>3</v>
      </c>
      <c r="F1" s="1" t="s">
        <v>4</v>
      </c>
      <c r="G1" s="4" t="s">
        <v>5</v>
      </c>
    </row>
    <row r="2" spans="1:7" x14ac:dyDescent="0.2">
      <c r="A2" t="s">
        <v>8</v>
      </c>
      <c r="B2" s="3" t="s">
        <v>11</v>
      </c>
      <c r="C2" s="1">
        <v>1</v>
      </c>
      <c r="D2" s="1">
        <v>1</v>
      </c>
      <c r="E2" s="1">
        <v>13</v>
      </c>
      <c r="F2" s="1">
        <v>0</v>
      </c>
      <c r="G2" t="s">
        <v>6</v>
      </c>
    </row>
    <row r="3" spans="1:7" x14ac:dyDescent="0.2">
      <c r="A3" t="s">
        <v>8</v>
      </c>
      <c r="B3" s="3" t="s">
        <v>11</v>
      </c>
      <c r="C3" s="1">
        <v>1</v>
      </c>
      <c r="D3" s="1">
        <v>2</v>
      </c>
      <c r="E3" s="1">
        <v>4</v>
      </c>
      <c r="F3" s="1">
        <v>3</v>
      </c>
      <c r="G3" t="s">
        <v>6</v>
      </c>
    </row>
    <row r="4" spans="1:7" x14ac:dyDescent="0.2">
      <c r="A4" t="s">
        <v>8</v>
      </c>
      <c r="B4" s="3" t="s">
        <v>11</v>
      </c>
      <c r="C4" s="1">
        <v>1</v>
      </c>
      <c r="D4" s="1">
        <v>3</v>
      </c>
      <c r="E4" s="1">
        <v>6</v>
      </c>
      <c r="F4" s="1">
        <v>4</v>
      </c>
      <c r="G4" t="s">
        <v>6</v>
      </c>
    </row>
    <row r="5" spans="1:7" x14ac:dyDescent="0.2">
      <c r="A5" t="s">
        <v>8</v>
      </c>
      <c r="B5" s="3" t="s">
        <v>11</v>
      </c>
      <c r="C5" s="1">
        <v>1</v>
      </c>
      <c r="D5" s="1">
        <v>4</v>
      </c>
      <c r="E5" s="1">
        <v>6</v>
      </c>
      <c r="F5" s="1">
        <v>4</v>
      </c>
      <c r="G5" t="s">
        <v>6</v>
      </c>
    </row>
    <row r="6" spans="1:7" x14ac:dyDescent="0.2">
      <c r="A6" t="s">
        <v>8</v>
      </c>
      <c r="B6" s="3" t="s">
        <v>11</v>
      </c>
      <c r="C6" s="1">
        <v>1</v>
      </c>
      <c r="D6" s="1">
        <v>5</v>
      </c>
      <c r="E6" s="1">
        <v>12</v>
      </c>
      <c r="F6" s="1">
        <v>1</v>
      </c>
      <c r="G6" t="s">
        <v>6</v>
      </c>
    </row>
    <row r="7" spans="1:7" x14ac:dyDescent="0.2">
      <c r="A7" t="s">
        <v>8</v>
      </c>
      <c r="B7" s="3" t="s">
        <v>11</v>
      </c>
      <c r="C7" s="1">
        <v>1</v>
      </c>
      <c r="D7" s="1">
        <v>6</v>
      </c>
      <c r="E7" s="1">
        <v>4</v>
      </c>
      <c r="F7" s="1">
        <v>4</v>
      </c>
      <c r="G7" t="s">
        <v>6</v>
      </c>
    </row>
    <row r="8" spans="1:7" x14ac:dyDescent="0.2">
      <c r="A8" t="s">
        <v>8</v>
      </c>
      <c r="B8" s="3" t="s">
        <v>11</v>
      </c>
      <c r="C8" s="1">
        <v>1</v>
      </c>
      <c r="D8" s="1">
        <v>7</v>
      </c>
      <c r="E8" s="1">
        <v>11</v>
      </c>
      <c r="F8" s="1">
        <v>1</v>
      </c>
      <c r="G8" t="s">
        <v>6</v>
      </c>
    </row>
    <row r="9" spans="1:7" x14ac:dyDescent="0.2">
      <c r="A9" t="s">
        <v>8</v>
      </c>
      <c r="B9" s="3" t="s">
        <v>11</v>
      </c>
      <c r="C9" s="1">
        <v>1</v>
      </c>
      <c r="D9" s="1">
        <v>1</v>
      </c>
      <c r="E9" s="1">
        <v>9</v>
      </c>
      <c r="F9" s="1">
        <v>5</v>
      </c>
      <c r="G9" t="s">
        <v>6</v>
      </c>
    </row>
    <row r="10" spans="1:7" x14ac:dyDescent="0.2">
      <c r="A10" t="s">
        <v>8</v>
      </c>
      <c r="B10" s="3" t="s">
        <v>11</v>
      </c>
      <c r="C10" s="1">
        <v>1</v>
      </c>
      <c r="D10" s="1">
        <v>2</v>
      </c>
      <c r="E10" s="1">
        <v>3</v>
      </c>
      <c r="F10" s="1">
        <v>5</v>
      </c>
      <c r="G10" t="s">
        <v>6</v>
      </c>
    </row>
    <row r="11" spans="1:7" x14ac:dyDescent="0.2">
      <c r="A11" t="s">
        <v>8</v>
      </c>
      <c r="B11" s="3" t="s">
        <v>11</v>
      </c>
      <c r="C11" s="1">
        <v>1</v>
      </c>
      <c r="D11" s="1">
        <v>3</v>
      </c>
      <c r="E11" s="1">
        <v>6</v>
      </c>
      <c r="F11" s="1">
        <v>5</v>
      </c>
      <c r="G11" t="s">
        <v>6</v>
      </c>
    </row>
    <row r="12" spans="1:7" x14ac:dyDescent="0.2">
      <c r="A12" t="s">
        <v>8</v>
      </c>
      <c r="B12" s="3" t="s">
        <v>11</v>
      </c>
      <c r="C12" s="1">
        <v>1</v>
      </c>
      <c r="D12" s="1">
        <v>4</v>
      </c>
      <c r="E12" s="1">
        <v>3</v>
      </c>
      <c r="F12" s="1">
        <v>5</v>
      </c>
      <c r="G12" t="s">
        <v>6</v>
      </c>
    </row>
    <row r="13" spans="1:7" x14ac:dyDescent="0.2">
      <c r="A13" t="s">
        <v>8</v>
      </c>
      <c r="B13" s="3" t="s">
        <v>11</v>
      </c>
      <c r="C13" s="1">
        <v>2</v>
      </c>
      <c r="D13" s="1">
        <v>1</v>
      </c>
      <c r="E13" s="1">
        <v>15</v>
      </c>
      <c r="F13" s="1">
        <v>3</v>
      </c>
      <c r="G13" t="s">
        <v>6</v>
      </c>
    </row>
    <row r="14" spans="1:7" x14ac:dyDescent="0.2">
      <c r="A14" t="s">
        <v>8</v>
      </c>
      <c r="B14" s="3" t="s">
        <v>11</v>
      </c>
      <c r="C14" s="1">
        <v>2</v>
      </c>
      <c r="D14" s="1">
        <v>2</v>
      </c>
      <c r="E14" s="1">
        <v>9</v>
      </c>
      <c r="F14" s="1">
        <v>1</v>
      </c>
      <c r="G14" t="s">
        <v>6</v>
      </c>
    </row>
    <row r="15" spans="1:7" x14ac:dyDescent="0.2">
      <c r="A15" t="s">
        <v>8</v>
      </c>
      <c r="B15" s="3" t="s">
        <v>11</v>
      </c>
      <c r="C15" s="1">
        <v>2</v>
      </c>
      <c r="D15" s="1">
        <v>3</v>
      </c>
      <c r="E15" s="1">
        <v>9</v>
      </c>
      <c r="F15" s="1">
        <v>4</v>
      </c>
      <c r="G15" t="s">
        <v>6</v>
      </c>
    </row>
    <row r="16" spans="1:7" x14ac:dyDescent="0.2">
      <c r="A16" t="s">
        <v>8</v>
      </c>
      <c r="B16" s="3" t="s">
        <v>11</v>
      </c>
      <c r="C16" s="1">
        <v>2</v>
      </c>
      <c r="D16" s="1">
        <v>4</v>
      </c>
      <c r="E16" s="1">
        <v>12</v>
      </c>
      <c r="F16" s="1">
        <v>4</v>
      </c>
      <c r="G16" t="s">
        <v>6</v>
      </c>
    </row>
    <row r="17" spans="1:7" x14ac:dyDescent="0.2">
      <c r="A17" t="s">
        <v>8</v>
      </c>
      <c r="B17" s="3" t="s">
        <v>11</v>
      </c>
      <c r="C17" s="1">
        <v>2</v>
      </c>
      <c r="D17" s="1">
        <v>5</v>
      </c>
      <c r="E17" s="1">
        <v>6</v>
      </c>
      <c r="F17" s="1">
        <v>1</v>
      </c>
      <c r="G17" t="s">
        <v>6</v>
      </c>
    </row>
    <row r="18" spans="1:7" x14ac:dyDescent="0.2">
      <c r="A18" t="s">
        <v>8</v>
      </c>
      <c r="B18" s="3" t="s">
        <v>11</v>
      </c>
      <c r="C18" s="1">
        <v>2</v>
      </c>
      <c r="D18" s="1">
        <v>6</v>
      </c>
      <c r="E18" s="1">
        <v>13</v>
      </c>
      <c r="F18" s="1">
        <v>2</v>
      </c>
      <c r="G18" t="s">
        <v>6</v>
      </c>
    </row>
    <row r="19" spans="1:7" x14ac:dyDescent="0.2">
      <c r="A19" t="s">
        <v>8</v>
      </c>
      <c r="B19" s="3" t="s">
        <v>11</v>
      </c>
      <c r="C19" s="1">
        <v>3</v>
      </c>
      <c r="D19" s="1">
        <v>7</v>
      </c>
      <c r="E19" s="1">
        <v>14</v>
      </c>
      <c r="F19" s="1">
        <v>6</v>
      </c>
      <c r="G19" t="s">
        <v>6</v>
      </c>
    </row>
    <row r="20" spans="1:7" x14ac:dyDescent="0.2">
      <c r="A20" t="s">
        <v>8</v>
      </c>
      <c r="B20" s="3" t="s">
        <v>11</v>
      </c>
      <c r="C20" s="1">
        <v>3</v>
      </c>
      <c r="D20" s="1">
        <v>8</v>
      </c>
      <c r="E20" s="1">
        <v>10</v>
      </c>
      <c r="F20" s="1">
        <v>2</v>
      </c>
      <c r="G20" t="s">
        <v>6</v>
      </c>
    </row>
    <row r="21" spans="1:7" x14ac:dyDescent="0.2">
      <c r="A21" t="s">
        <v>8</v>
      </c>
      <c r="B21" s="3" t="s">
        <v>11</v>
      </c>
      <c r="C21" s="1">
        <v>3</v>
      </c>
      <c r="D21" s="1">
        <v>9</v>
      </c>
      <c r="E21" s="1">
        <v>5</v>
      </c>
      <c r="F21" s="1">
        <v>8</v>
      </c>
      <c r="G21" t="s">
        <v>6</v>
      </c>
    </row>
    <row r="22" spans="1:7" x14ac:dyDescent="0.2">
      <c r="A22" t="s">
        <v>8</v>
      </c>
      <c r="B22" s="3" t="s">
        <v>11</v>
      </c>
      <c r="C22" s="1">
        <v>3</v>
      </c>
      <c r="D22" s="1">
        <v>10</v>
      </c>
      <c r="E22" s="1">
        <v>11</v>
      </c>
      <c r="F22" s="1">
        <v>1</v>
      </c>
      <c r="G22" t="s">
        <v>6</v>
      </c>
    </row>
    <row r="23" spans="1:7" x14ac:dyDescent="0.2">
      <c r="A23" t="s">
        <v>8</v>
      </c>
      <c r="B23" s="3" t="s">
        <v>11</v>
      </c>
      <c r="C23" s="1">
        <v>3</v>
      </c>
      <c r="D23" s="1">
        <v>11</v>
      </c>
      <c r="E23" s="1">
        <v>6</v>
      </c>
      <c r="F23" s="1">
        <v>8</v>
      </c>
      <c r="G23" t="s">
        <v>6</v>
      </c>
    </row>
    <row r="24" spans="1:7" x14ac:dyDescent="0.2">
      <c r="A24" t="s">
        <v>8</v>
      </c>
      <c r="B24" s="3" t="s">
        <v>11</v>
      </c>
      <c r="C24" s="1">
        <v>3</v>
      </c>
      <c r="D24" s="1">
        <v>12</v>
      </c>
      <c r="E24" s="1">
        <v>10</v>
      </c>
      <c r="F24" s="1">
        <v>1</v>
      </c>
      <c r="G24" t="s">
        <v>6</v>
      </c>
    </row>
    <row r="25" spans="1:7" x14ac:dyDescent="0.2">
      <c r="A25" t="s">
        <v>8</v>
      </c>
      <c r="B25" s="3" t="s">
        <v>11</v>
      </c>
      <c r="C25" s="1">
        <v>3</v>
      </c>
      <c r="D25" s="1">
        <v>13</v>
      </c>
      <c r="E25" s="1">
        <v>7</v>
      </c>
      <c r="F25" s="1">
        <v>3</v>
      </c>
      <c r="G25" t="s">
        <v>6</v>
      </c>
    </row>
    <row r="26" spans="1:7" x14ac:dyDescent="0.2">
      <c r="A26" t="s">
        <v>8</v>
      </c>
      <c r="B26" s="3" t="s">
        <v>11</v>
      </c>
      <c r="C26" s="1">
        <v>1</v>
      </c>
      <c r="D26" s="1">
        <v>1</v>
      </c>
      <c r="E26" s="1">
        <v>3</v>
      </c>
      <c r="F26" s="1">
        <v>7</v>
      </c>
      <c r="G26" t="s">
        <v>10</v>
      </c>
    </row>
    <row r="27" spans="1:7" x14ac:dyDescent="0.2">
      <c r="A27" t="s">
        <v>8</v>
      </c>
      <c r="B27" s="3" t="s">
        <v>11</v>
      </c>
      <c r="C27" s="1">
        <v>1</v>
      </c>
      <c r="D27" s="1">
        <v>2</v>
      </c>
      <c r="E27" s="1">
        <v>5</v>
      </c>
      <c r="F27" s="1">
        <v>7</v>
      </c>
      <c r="G27" t="s">
        <v>10</v>
      </c>
    </row>
    <row r="28" spans="1:7" x14ac:dyDescent="0.2">
      <c r="A28" t="s">
        <v>8</v>
      </c>
      <c r="B28" s="3" t="s">
        <v>11</v>
      </c>
      <c r="C28" s="1">
        <v>1</v>
      </c>
      <c r="D28" s="1">
        <v>3</v>
      </c>
      <c r="E28" s="1">
        <v>1</v>
      </c>
      <c r="F28" s="1">
        <v>6</v>
      </c>
      <c r="G28" t="s">
        <v>10</v>
      </c>
    </row>
    <row r="29" spans="1:7" x14ac:dyDescent="0.2">
      <c r="A29" t="s">
        <v>8</v>
      </c>
      <c r="B29" s="3" t="s">
        <v>11</v>
      </c>
      <c r="C29" s="1">
        <v>1</v>
      </c>
      <c r="D29" s="1">
        <v>4</v>
      </c>
      <c r="E29" s="1">
        <v>7</v>
      </c>
      <c r="F29" s="1">
        <v>3</v>
      </c>
      <c r="G29" t="s">
        <v>10</v>
      </c>
    </row>
    <row r="30" spans="1:7" x14ac:dyDescent="0.2">
      <c r="A30" t="s">
        <v>8</v>
      </c>
      <c r="B30" s="3" t="s">
        <v>11</v>
      </c>
      <c r="C30" s="1">
        <v>1</v>
      </c>
      <c r="D30" s="1">
        <v>5</v>
      </c>
      <c r="E30" s="1">
        <v>6</v>
      </c>
      <c r="F30" s="1">
        <v>2</v>
      </c>
      <c r="G30" t="s">
        <v>10</v>
      </c>
    </row>
    <row r="31" spans="1:7" x14ac:dyDescent="0.2">
      <c r="A31" t="s">
        <v>8</v>
      </c>
      <c r="B31" s="3" t="s">
        <v>11</v>
      </c>
      <c r="C31" s="1">
        <v>1</v>
      </c>
      <c r="D31" s="1">
        <v>6</v>
      </c>
      <c r="E31" s="1">
        <v>4</v>
      </c>
      <c r="F31" s="1">
        <v>9</v>
      </c>
      <c r="G31" t="s">
        <v>10</v>
      </c>
    </row>
    <row r="32" spans="1:7" x14ac:dyDescent="0.2">
      <c r="A32" t="s">
        <v>8</v>
      </c>
      <c r="B32" s="3" t="s">
        <v>11</v>
      </c>
      <c r="C32" s="1">
        <v>1</v>
      </c>
      <c r="D32" s="1">
        <v>7</v>
      </c>
      <c r="E32" s="1">
        <v>9</v>
      </c>
      <c r="F32" s="1">
        <v>4</v>
      </c>
      <c r="G32" t="s">
        <v>10</v>
      </c>
    </row>
    <row r="33" spans="1:7" x14ac:dyDescent="0.2">
      <c r="A33" t="s">
        <v>8</v>
      </c>
      <c r="B33" s="3" t="s">
        <v>11</v>
      </c>
      <c r="C33" s="1">
        <v>2</v>
      </c>
      <c r="D33" s="1">
        <v>1</v>
      </c>
      <c r="E33" s="1">
        <v>8</v>
      </c>
      <c r="F33" s="1">
        <v>7</v>
      </c>
      <c r="G33" t="s">
        <v>10</v>
      </c>
    </row>
    <row r="34" spans="1:7" x14ac:dyDescent="0.2">
      <c r="A34" t="s">
        <v>8</v>
      </c>
      <c r="B34" s="3" t="s">
        <v>11</v>
      </c>
      <c r="C34" s="1">
        <v>2</v>
      </c>
      <c r="D34" s="1">
        <v>2</v>
      </c>
      <c r="E34" s="1">
        <v>3</v>
      </c>
      <c r="F34" s="1">
        <v>8</v>
      </c>
      <c r="G34" t="s">
        <v>10</v>
      </c>
    </row>
    <row r="35" spans="1:7" x14ac:dyDescent="0.2">
      <c r="A35" t="s">
        <v>8</v>
      </c>
      <c r="B35" s="3" t="s">
        <v>11</v>
      </c>
      <c r="C35" s="1">
        <v>2</v>
      </c>
      <c r="D35" s="1">
        <v>3</v>
      </c>
      <c r="E35" s="1">
        <v>8</v>
      </c>
      <c r="F35" s="1">
        <v>6</v>
      </c>
      <c r="G35" t="s">
        <v>10</v>
      </c>
    </row>
    <row r="36" spans="1:7" x14ac:dyDescent="0.2">
      <c r="A36" t="s">
        <v>8</v>
      </c>
      <c r="B36" s="3" t="s">
        <v>11</v>
      </c>
      <c r="C36" s="1">
        <v>2</v>
      </c>
      <c r="D36" s="1">
        <v>4</v>
      </c>
      <c r="E36" s="1">
        <v>3</v>
      </c>
      <c r="F36" s="1">
        <v>7</v>
      </c>
      <c r="G36" t="s">
        <v>10</v>
      </c>
    </row>
    <row r="37" spans="1:7" x14ac:dyDescent="0.2">
      <c r="A37" t="s">
        <v>8</v>
      </c>
      <c r="B37" s="3" t="s">
        <v>11</v>
      </c>
      <c r="C37" s="1">
        <v>2</v>
      </c>
      <c r="D37" s="1">
        <v>5</v>
      </c>
      <c r="E37" s="1">
        <v>5</v>
      </c>
      <c r="F37" s="1">
        <v>7</v>
      </c>
      <c r="G37" t="s">
        <v>10</v>
      </c>
    </row>
    <row r="38" spans="1:7" x14ac:dyDescent="0.2">
      <c r="A38" t="s">
        <v>8</v>
      </c>
      <c r="B38" s="3" t="s">
        <v>11</v>
      </c>
      <c r="C38" s="1">
        <v>2</v>
      </c>
      <c r="D38" s="1">
        <v>6</v>
      </c>
      <c r="E38" s="1">
        <v>1</v>
      </c>
      <c r="F38" s="1">
        <v>6</v>
      </c>
      <c r="G38" t="s">
        <v>10</v>
      </c>
    </row>
    <row r="39" spans="1:7" x14ac:dyDescent="0.2">
      <c r="A39" t="s">
        <v>8</v>
      </c>
      <c r="B39" s="3" t="s">
        <v>11</v>
      </c>
      <c r="C39" s="1">
        <v>2</v>
      </c>
      <c r="D39" s="1">
        <v>7</v>
      </c>
      <c r="E39" s="1">
        <v>7</v>
      </c>
      <c r="F39" s="1">
        <v>3</v>
      </c>
      <c r="G39" t="s">
        <v>10</v>
      </c>
    </row>
    <row r="40" spans="1:7" x14ac:dyDescent="0.2">
      <c r="A40" t="s">
        <v>8</v>
      </c>
      <c r="B40" s="3" t="s">
        <v>11</v>
      </c>
      <c r="C40" s="1">
        <v>2</v>
      </c>
      <c r="D40" s="1">
        <v>8</v>
      </c>
      <c r="E40" s="1">
        <v>6</v>
      </c>
      <c r="F40" s="1">
        <v>2</v>
      </c>
      <c r="G40" t="s">
        <v>10</v>
      </c>
    </row>
    <row r="41" spans="1:7" x14ac:dyDescent="0.2">
      <c r="A41" t="s">
        <v>8</v>
      </c>
      <c r="B41" s="3" t="s">
        <v>11</v>
      </c>
      <c r="C41" s="1">
        <v>2</v>
      </c>
      <c r="D41" s="1">
        <v>9</v>
      </c>
      <c r="E41" s="1">
        <v>4</v>
      </c>
      <c r="F41" s="1">
        <v>9</v>
      </c>
      <c r="G41" t="s">
        <v>10</v>
      </c>
    </row>
    <row r="42" spans="1:7" x14ac:dyDescent="0.2">
      <c r="A42" t="s">
        <v>8</v>
      </c>
      <c r="B42" s="3" t="s">
        <v>11</v>
      </c>
      <c r="C42" s="1">
        <v>2</v>
      </c>
      <c r="D42" s="1">
        <v>10</v>
      </c>
      <c r="E42" s="1">
        <v>9</v>
      </c>
      <c r="F42" s="1">
        <v>4</v>
      </c>
      <c r="G42" t="s">
        <v>10</v>
      </c>
    </row>
    <row r="43" spans="1:7" x14ac:dyDescent="0.2">
      <c r="A43" t="s">
        <v>8</v>
      </c>
      <c r="B43" s="3" t="s">
        <v>11</v>
      </c>
      <c r="C43" s="1">
        <v>3</v>
      </c>
      <c r="D43" s="1">
        <v>1</v>
      </c>
      <c r="E43" s="1">
        <v>2</v>
      </c>
      <c r="F43" s="1">
        <v>7</v>
      </c>
      <c r="G43" t="s">
        <v>10</v>
      </c>
    </row>
    <row r="44" spans="1:7" x14ac:dyDescent="0.2">
      <c r="A44" t="s">
        <v>8</v>
      </c>
      <c r="B44" s="3" t="s">
        <v>11</v>
      </c>
      <c r="C44" s="1">
        <v>3</v>
      </c>
      <c r="D44" s="1">
        <v>2</v>
      </c>
      <c r="E44" s="1">
        <v>5</v>
      </c>
      <c r="F44" s="1">
        <v>2</v>
      </c>
      <c r="G44" t="s">
        <v>10</v>
      </c>
    </row>
    <row r="45" spans="1:7" x14ac:dyDescent="0.2">
      <c r="A45" t="s">
        <v>8</v>
      </c>
      <c r="B45" s="3" t="s">
        <v>11</v>
      </c>
      <c r="C45" s="1">
        <v>3</v>
      </c>
      <c r="D45" s="1">
        <v>3</v>
      </c>
      <c r="E45" s="1">
        <v>2</v>
      </c>
      <c r="F45" s="1">
        <v>15</v>
      </c>
      <c r="G45" t="s">
        <v>10</v>
      </c>
    </row>
    <row r="46" spans="1:7" x14ac:dyDescent="0.2">
      <c r="A46" t="s">
        <v>8</v>
      </c>
      <c r="B46" s="3" t="s">
        <v>11</v>
      </c>
      <c r="C46" s="1">
        <v>3</v>
      </c>
      <c r="D46" s="1">
        <v>4</v>
      </c>
      <c r="E46" s="1">
        <v>2</v>
      </c>
      <c r="F46" s="1">
        <v>14</v>
      </c>
      <c r="G46" t="s">
        <v>10</v>
      </c>
    </row>
    <row r="47" spans="1:7" x14ac:dyDescent="0.2">
      <c r="A47" t="s">
        <v>8</v>
      </c>
      <c r="B47" s="3" t="s">
        <v>11</v>
      </c>
      <c r="C47" s="1">
        <v>3</v>
      </c>
      <c r="D47" s="1">
        <v>5</v>
      </c>
      <c r="E47" s="1">
        <v>8</v>
      </c>
      <c r="F47" s="1">
        <v>4</v>
      </c>
      <c r="G47" t="s">
        <v>10</v>
      </c>
    </row>
    <row r="48" spans="1:7" x14ac:dyDescent="0.2">
      <c r="A48" t="s">
        <v>8</v>
      </c>
      <c r="B48" s="3" t="s">
        <v>11</v>
      </c>
      <c r="C48" s="1">
        <v>3</v>
      </c>
      <c r="D48" s="1">
        <v>6</v>
      </c>
      <c r="E48" s="1">
        <v>13</v>
      </c>
      <c r="F48" s="1">
        <v>3</v>
      </c>
      <c r="G48" t="s">
        <v>10</v>
      </c>
    </row>
    <row r="49" spans="1:7" x14ac:dyDescent="0.2">
      <c r="A49" t="s">
        <v>8</v>
      </c>
      <c r="B49" s="3" t="s">
        <v>11</v>
      </c>
      <c r="C49" s="1">
        <v>3</v>
      </c>
      <c r="D49" s="1">
        <v>7</v>
      </c>
      <c r="E49" s="1">
        <v>2</v>
      </c>
      <c r="F49" s="1">
        <v>7</v>
      </c>
      <c r="G49" t="s">
        <v>10</v>
      </c>
    </row>
    <row r="50" spans="1:7" x14ac:dyDescent="0.2">
      <c r="A50" t="s">
        <v>8</v>
      </c>
      <c r="B50" s="6" t="s">
        <v>12</v>
      </c>
      <c r="C50" s="1">
        <v>1</v>
      </c>
      <c r="D50" s="1">
        <v>1</v>
      </c>
      <c r="E50" s="1">
        <v>2</v>
      </c>
      <c r="F50" s="1">
        <v>0</v>
      </c>
      <c r="G50" t="s">
        <v>6</v>
      </c>
    </row>
    <row r="51" spans="1:7" x14ac:dyDescent="0.2">
      <c r="A51" t="s">
        <v>8</v>
      </c>
      <c r="B51" s="6" t="s">
        <v>12</v>
      </c>
      <c r="C51" s="1">
        <v>1</v>
      </c>
      <c r="D51" s="1">
        <v>2</v>
      </c>
      <c r="E51" s="1">
        <v>2</v>
      </c>
      <c r="F51" s="1">
        <v>1</v>
      </c>
      <c r="G51" t="s">
        <v>6</v>
      </c>
    </row>
    <row r="52" spans="1:7" x14ac:dyDescent="0.2">
      <c r="A52" t="s">
        <v>8</v>
      </c>
      <c r="B52" s="6" t="s">
        <v>12</v>
      </c>
      <c r="C52" s="1">
        <v>1</v>
      </c>
      <c r="D52" s="1">
        <v>3</v>
      </c>
      <c r="E52" s="1">
        <v>4</v>
      </c>
      <c r="F52" s="1">
        <v>1</v>
      </c>
      <c r="G52" t="s">
        <v>6</v>
      </c>
    </row>
    <row r="53" spans="1:7" x14ac:dyDescent="0.2">
      <c r="A53" t="s">
        <v>8</v>
      </c>
      <c r="B53" s="6" t="s">
        <v>12</v>
      </c>
      <c r="C53" s="1">
        <v>1</v>
      </c>
      <c r="D53" s="1">
        <v>4</v>
      </c>
      <c r="E53" s="1">
        <v>4</v>
      </c>
      <c r="F53" s="1">
        <v>1</v>
      </c>
      <c r="G53" t="s">
        <v>6</v>
      </c>
    </row>
    <row r="54" spans="1:7" x14ac:dyDescent="0.2">
      <c r="A54" t="s">
        <v>8</v>
      </c>
      <c r="B54" s="6" t="s">
        <v>12</v>
      </c>
      <c r="C54" s="1">
        <v>1</v>
      </c>
      <c r="D54" s="1">
        <v>4</v>
      </c>
      <c r="E54" s="1">
        <v>2</v>
      </c>
      <c r="F54" s="1">
        <v>2</v>
      </c>
      <c r="G54" t="s">
        <v>6</v>
      </c>
    </row>
    <row r="55" spans="1:7" x14ac:dyDescent="0.2">
      <c r="A55" t="s">
        <v>8</v>
      </c>
      <c r="B55" s="6" t="s">
        <v>12</v>
      </c>
      <c r="C55" s="1">
        <v>1</v>
      </c>
      <c r="D55" s="1">
        <v>5</v>
      </c>
      <c r="E55" s="1">
        <v>3</v>
      </c>
      <c r="F55" s="1">
        <v>3</v>
      </c>
      <c r="G55" t="s">
        <v>6</v>
      </c>
    </row>
    <row r="56" spans="1:7" x14ac:dyDescent="0.2">
      <c r="A56" t="s">
        <v>8</v>
      </c>
      <c r="B56" s="6" t="s">
        <v>12</v>
      </c>
      <c r="C56" s="1">
        <v>1</v>
      </c>
      <c r="D56" s="1">
        <v>6</v>
      </c>
      <c r="E56" s="1">
        <v>3</v>
      </c>
      <c r="F56" s="1">
        <v>4</v>
      </c>
      <c r="G56" t="s">
        <v>6</v>
      </c>
    </row>
    <row r="57" spans="1:7" x14ac:dyDescent="0.2">
      <c r="A57" t="s">
        <v>8</v>
      </c>
      <c r="B57" s="6" t="s">
        <v>12</v>
      </c>
      <c r="C57" s="1">
        <v>1</v>
      </c>
      <c r="D57" s="1">
        <v>7</v>
      </c>
      <c r="E57" s="1">
        <v>7</v>
      </c>
      <c r="F57" s="1">
        <v>0</v>
      </c>
      <c r="G57" t="s">
        <v>6</v>
      </c>
    </row>
    <row r="58" spans="1:7" x14ac:dyDescent="0.2">
      <c r="A58" t="s">
        <v>8</v>
      </c>
      <c r="B58" s="6" t="s">
        <v>12</v>
      </c>
      <c r="C58" s="1">
        <v>1</v>
      </c>
      <c r="D58" s="1">
        <v>8</v>
      </c>
      <c r="E58" s="1">
        <v>6</v>
      </c>
      <c r="F58" s="1">
        <v>2</v>
      </c>
      <c r="G58" t="s">
        <v>6</v>
      </c>
    </row>
    <row r="59" spans="1:7" x14ac:dyDescent="0.2">
      <c r="A59" t="s">
        <v>8</v>
      </c>
      <c r="B59" s="6" t="s">
        <v>12</v>
      </c>
      <c r="C59" s="1">
        <v>1</v>
      </c>
      <c r="D59" s="1">
        <v>9</v>
      </c>
      <c r="E59" s="1">
        <v>2</v>
      </c>
      <c r="F59" s="1">
        <v>7</v>
      </c>
      <c r="G59" t="s">
        <v>6</v>
      </c>
    </row>
    <row r="60" spans="1:7" x14ac:dyDescent="0.2">
      <c r="A60" t="s">
        <v>8</v>
      </c>
      <c r="B60" s="6" t="s">
        <v>12</v>
      </c>
      <c r="C60" s="1">
        <v>1</v>
      </c>
      <c r="D60" s="1">
        <v>10</v>
      </c>
      <c r="E60" s="1">
        <v>2</v>
      </c>
      <c r="F60" s="1">
        <v>4</v>
      </c>
      <c r="G60" t="s">
        <v>6</v>
      </c>
    </row>
    <row r="61" spans="1:7" x14ac:dyDescent="0.2">
      <c r="A61" t="s">
        <v>8</v>
      </c>
      <c r="B61" s="6" t="s">
        <v>12</v>
      </c>
      <c r="C61" s="1">
        <v>2</v>
      </c>
      <c r="D61" s="1">
        <v>1</v>
      </c>
      <c r="E61" s="1">
        <v>3</v>
      </c>
      <c r="F61" s="1">
        <v>1</v>
      </c>
      <c r="G61" t="s">
        <v>6</v>
      </c>
    </row>
    <row r="62" spans="1:7" x14ac:dyDescent="0.2">
      <c r="A62" t="s">
        <v>8</v>
      </c>
      <c r="B62" s="6" t="s">
        <v>12</v>
      </c>
      <c r="C62" s="1">
        <v>2</v>
      </c>
      <c r="D62" s="1">
        <v>2</v>
      </c>
      <c r="E62" s="1">
        <v>3</v>
      </c>
      <c r="F62" s="1">
        <v>2</v>
      </c>
      <c r="G62" t="s">
        <v>6</v>
      </c>
    </row>
    <row r="63" spans="1:7" x14ac:dyDescent="0.2">
      <c r="A63" t="s">
        <v>8</v>
      </c>
      <c r="B63" s="6" t="s">
        <v>12</v>
      </c>
      <c r="C63" s="1">
        <v>2</v>
      </c>
      <c r="D63" s="1">
        <v>3</v>
      </c>
      <c r="E63" s="1">
        <v>3</v>
      </c>
      <c r="F63" s="1">
        <v>0</v>
      </c>
      <c r="G63" t="s">
        <v>6</v>
      </c>
    </row>
    <row r="64" spans="1:7" x14ac:dyDescent="0.2">
      <c r="A64" t="s">
        <v>8</v>
      </c>
      <c r="B64" s="6" t="s">
        <v>12</v>
      </c>
      <c r="C64" s="1">
        <v>2</v>
      </c>
      <c r="D64" s="1">
        <v>4</v>
      </c>
      <c r="E64" s="1">
        <v>1</v>
      </c>
      <c r="F64" s="1">
        <v>2</v>
      </c>
      <c r="G64" t="s">
        <v>6</v>
      </c>
    </row>
    <row r="65" spans="1:7" x14ac:dyDescent="0.2">
      <c r="A65" t="s">
        <v>8</v>
      </c>
      <c r="B65" s="6" t="s">
        <v>12</v>
      </c>
      <c r="C65" s="1">
        <v>2</v>
      </c>
      <c r="D65" s="1">
        <v>5</v>
      </c>
      <c r="E65" s="1">
        <v>0</v>
      </c>
      <c r="F65" s="1">
        <v>3</v>
      </c>
      <c r="G65" t="s">
        <v>6</v>
      </c>
    </row>
    <row r="66" spans="1:7" x14ac:dyDescent="0.2">
      <c r="A66" t="s">
        <v>8</v>
      </c>
      <c r="B66" s="6" t="s">
        <v>12</v>
      </c>
      <c r="C66" s="1">
        <v>2</v>
      </c>
      <c r="D66" s="1">
        <v>6</v>
      </c>
      <c r="E66" s="1">
        <v>1</v>
      </c>
      <c r="F66" s="1">
        <v>2</v>
      </c>
      <c r="G66" t="s">
        <v>6</v>
      </c>
    </row>
    <row r="67" spans="1:7" x14ac:dyDescent="0.2">
      <c r="A67" t="s">
        <v>8</v>
      </c>
      <c r="B67" s="6" t="s">
        <v>12</v>
      </c>
      <c r="C67" s="1">
        <v>3</v>
      </c>
      <c r="D67" s="1">
        <v>1</v>
      </c>
      <c r="E67" s="1">
        <v>1</v>
      </c>
      <c r="F67" s="1">
        <v>4</v>
      </c>
      <c r="G67" t="s">
        <v>6</v>
      </c>
    </row>
    <row r="68" spans="1:7" x14ac:dyDescent="0.2">
      <c r="A68" t="s">
        <v>8</v>
      </c>
      <c r="B68" s="6" t="s">
        <v>12</v>
      </c>
      <c r="C68" s="1">
        <v>3</v>
      </c>
      <c r="D68" s="1">
        <v>2</v>
      </c>
      <c r="E68" s="1">
        <v>5</v>
      </c>
      <c r="F68" s="1">
        <v>2</v>
      </c>
      <c r="G68" t="s">
        <v>6</v>
      </c>
    </row>
    <row r="69" spans="1:7" x14ac:dyDescent="0.2">
      <c r="A69" t="s">
        <v>8</v>
      </c>
      <c r="B69" s="6" t="s">
        <v>12</v>
      </c>
      <c r="C69" s="1">
        <v>3</v>
      </c>
      <c r="D69" s="1">
        <v>3</v>
      </c>
      <c r="E69" s="1">
        <v>4</v>
      </c>
      <c r="F69" s="1">
        <v>2</v>
      </c>
      <c r="G69" t="s">
        <v>6</v>
      </c>
    </row>
    <row r="70" spans="1:7" x14ac:dyDescent="0.2">
      <c r="A70" t="s">
        <v>8</v>
      </c>
      <c r="B70" s="6" t="s">
        <v>12</v>
      </c>
      <c r="C70" s="1">
        <v>3</v>
      </c>
      <c r="D70" s="1">
        <v>4</v>
      </c>
      <c r="E70" s="1">
        <v>2</v>
      </c>
      <c r="F70" s="1">
        <v>3</v>
      </c>
      <c r="G70" t="s">
        <v>6</v>
      </c>
    </row>
    <row r="71" spans="1:7" x14ac:dyDescent="0.2">
      <c r="A71" t="s">
        <v>8</v>
      </c>
      <c r="B71" s="6" t="s">
        <v>12</v>
      </c>
      <c r="C71" s="1">
        <v>3</v>
      </c>
      <c r="D71" s="1">
        <v>5</v>
      </c>
      <c r="E71" s="1">
        <v>8</v>
      </c>
      <c r="F71" s="1">
        <v>4</v>
      </c>
      <c r="G71" t="s">
        <v>6</v>
      </c>
    </row>
    <row r="72" spans="1:7" x14ac:dyDescent="0.2">
      <c r="A72" t="s">
        <v>8</v>
      </c>
      <c r="B72" s="6" t="s">
        <v>12</v>
      </c>
      <c r="C72" s="1">
        <v>3</v>
      </c>
      <c r="D72" s="1">
        <v>6</v>
      </c>
      <c r="E72" s="1">
        <v>3</v>
      </c>
      <c r="F72" s="1">
        <v>3</v>
      </c>
      <c r="G72" t="s">
        <v>6</v>
      </c>
    </row>
    <row r="73" spans="1:7" x14ac:dyDescent="0.2">
      <c r="A73" t="s">
        <v>8</v>
      </c>
      <c r="B73" s="6" t="s">
        <v>12</v>
      </c>
      <c r="C73" s="1">
        <v>3</v>
      </c>
      <c r="D73" s="1">
        <v>7</v>
      </c>
      <c r="E73" s="1">
        <v>1</v>
      </c>
      <c r="F73" s="1">
        <v>5</v>
      </c>
      <c r="G73" t="s">
        <v>6</v>
      </c>
    </row>
    <row r="74" spans="1:7" x14ac:dyDescent="0.2">
      <c r="A74" t="s">
        <v>8</v>
      </c>
      <c r="B74" s="6" t="s">
        <v>12</v>
      </c>
      <c r="C74" s="1">
        <v>3</v>
      </c>
      <c r="D74" s="1">
        <v>8</v>
      </c>
      <c r="E74" s="1">
        <v>6</v>
      </c>
      <c r="F74" s="1">
        <v>4</v>
      </c>
      <c r="G74" t="s">
        <v>6</v>
      </c>
    </row>
    <row r="75" spans="1:7" x14ac:dyDescent="0.2">
      <c r="A75" t="s">
        <v>8</v>
      </c>
      <c r="B75" s="6" t="s">
        <v>12</v>
      </c>
      <c r="C75" s="1">
        <v>3</v>
      </c>
      <c r="D75" s="1">
        <v>9</v>
      </c>
      <c r="E75" s="1">
        <v>6</v>
      </c>
      <c r="F75" s="1">
        <v>3</v>
      </c>
      <c r="G75" t="s">
        <v>6</v>
      </c>
    </row>
    <row r="76" spans="1:7" x14ac:dyDescent="0.2">
      <c r="A76" t="s">
        <v>8</v>
      </c>
      <c r="B76" s="6" t="s">
        <v>12</v>
      </c>
      <c r="C76" s="1">
        <v>3</v>
      </c>
      <c r="D76" s="1">
        <v>10</v>
      </c>
      <c r="E76" s="1">
        <v>2</v>
      </c>
      <c r="F76" s="1">
        <v>8</v>
      </c>
      <c r="G76" t="s">
        <v>6</v>
      </c>
    </row>
    <row r="77" spans="1:7" x14ac:dyDescent="0.2">
      <c r="A77" t="s">
        <v>8</v>
      </c>
      <c r="B77" s="6" t="s">
        <v>12</v>
      </c>
      <c r="C77" s="1">
        <v>3</v>
      </c>
      <c r="D77" s="1">
        <v>11</v>
      </c>
      <c r="E77" s="1">
        <v>2</v>
      </c>
      <c r="F77" s="1">
        <v>5</v>
      </c>
      <c r="G77" t="s">
        <v>6</v>
      </c>
    </row>
    <row r="78" spans="1:7" x14ac:dyDescent="0.2">
      <c r="A78" t="s">
        <v>8</v>
      </c>
      <c r="B78" s="6" t="s">
        <v>12</v>
      </c>
      <c r="C78" s="1">
        <v>3</v>
      </c>
      <c r="D78" s="1">
        <v>12</v>
      </c>
      <c r="E78" s="1">
        <v>2</v>
      </c>
      <c r="F78" s="1">
        <v>2</v>
      </c>
      <c r="G78" t="s">
        <v>6</v>
      </c>
    </row>
    <row r="79" spans="1:7" x14ac:dyDescent="0.2">
      <c r="A79" t="s">
        <v>8</v>
      </c>
      <c r="B79" s="6" t="s">
        <v>12</v>
      </c>
      <c r="C79" s="1">
        <v>3</v>
      </c>
      <c r="D79" s="1">
        <v>13</v>
      </c>
      <c r="E79" s="1">
        <v>2</v>
      </c>
      <c r="F79" s="1">
        <v>0</v>
      </c>
      <c r="G79" t="s">
        <v>6</v>
      </c>
    </row>
    <row r="80" spans="1:7" x14ac:dyDescent="0.2">
      <c r="A80" t="s">
        <v>8</v>
      </c>
      <c r="B80" s="6" t="s">
        <v>12</v>
      </c>
      <c r="C80" s="1">
        <v>1</v>
      </c>
      <c r="D80" s="1">
        <v>1</v>
      </c>
      <c r="E80" s="1">
        <v>3</v>
      </c>
      <c r="F80" s="1">
        <v>3</v>
      </c>
      <c r="G80" t="s">
        <v>10</v>
      </c>
    </row>
    <row r="81" spans="1:7" x14ac:dyDescent="0.2">
      <c r="A81" t="s">
        <v>8</v>
      </c>
      <c r="B81" s="6" t="s">
        <v>12</v>
      </c>
      <c r="C81" s="1">
        <v>1</v>
      </c>
      <c r="D81" s="1">
        <v>2</v>
      </c>
      <c r="E81" s="1">
        <v>4</v>
      </c>
      <c r="F81" s="1">
        <v>0</v>
      </c>
      <c r="G81" t="s">
        <v>10</v>
      </c>
    </row>
    <row r="82" spans="1:7" x14ac:dyDescent="0.2">
      <c r="A82" t="s">
        <v>8</v>
      </c>
      <c r="B82" s="6" t="s">
        <v>12</v>
      </c>
      <c r="C82" s="1">
        <v>1</v>
      </c>
      <c r="D82" s="1">
        <v>3</v>
      </c>
      <c r="E82" s="1">
        <v>2</v>
      </c>
      <c r="F82" s="1">
        <v>3</v>
      </c>
      <c r="G82" t="s">
        <v>10</v>
      </c>
    </row>
    <row r="83" spans="1:7" x14ac:dyDescent="0.2">
      <c r="A83" t="s">
        <v>8</v>
      </c>
      <c r="B83" s="6" t="s">
        <v>12</v>
      </c>
      <c r="C83" s="1">
        <v>1</v>
      </c>
      <c r="D83" s="1">
        <v>4</v>
      </c>
      <c r="E83" s="1">
        <v>1</v>
      </c>
      <c r="F83" s="1">
        <v>7</v>
      </c>
      <c r="G83" t="s">
        <v>10</v>
      </c>
    </row>
    <row r="84" spans="1:7" x14ac:dyDescent="0.2">
      <c r="A84" t="s">
        <v>8</v>
      </c>
      <c r="B84" s="6" t="s">
        <v>12</v>
      </c>
      <c r="C84" s="1">
        <v>1</v>
      </c>
      <c r="D84" s="1">
        <v>5</v>
      </c>
      <c r="E84" s="1">
        <v>1</v>
      </c>
      <c r="F84" s="1">
        <v>3</v>
      </c>
      <c r="G84" t="s">
        <v>10</v>
      </c>
    </row>
    <row r="85" spans="1:7" x14ac:dyDescent="0.2">
      <c r="A85" t="s">
        <v>8</v>
      </c>
      <c r="B85" s="6" t="s">
        <v>12</v>
      </c>
      <c r="C85" s="1">
        <v>1</v>
      </c>
      <c r="D85" s="1">
        <v>6</v>
      </c>
      <c r="E85" s="1">
        <v>1</v>
      </c>
      <c r="F85" s="1">
        <v>5</v>
      </c>
      <c r="G85" t="s">
        <v>10</v>
      </c>
    </row>
    <row r="86" spans="1:7" x14ac:dyDescent="0.2">
      <c r="A86" t="s">
        <v>8</v>
      </c>
      <c r="B86" s="6" t="s">
        <v>12</v>
      </c>
      <c r="C86" s="1">
        <v>1</v>
      </c>
      <c r="D86" s="1">
        <v>7</v>
      </c>
      <c r="E86" s="1">
        <v>3</v>
      </c>
      <c r="F86" s="1">
        <v>2</v>
      </c>
      <c r="G86" t="s">
        <v>10</v>
      </c>
    </row>
    <row r="87" spans="1:7" x14ac:dyDescent="0.2">
      <c r="A87" t="s">
        <v>8</v>
      </c>
      <c r="B87" s="6" t="s">
        <v>12</v>
      </c>
      <c r="C87" s="1">
        <v>1</v>
      </c>
      <c r="D87" s="1">
        <v>8</v>
      </c>
      <c r="E87" s="1">
        <v>3</v>
      </c>
      <c r="F87" s="1">
        <v>9</v>
      </c>
      <c r="G87" t="s">
        <v>10</v>
      </c>
    </row>
    <row r="88" spans="1:7" x14ac:dyDescent="0.2">
      <c r="A88" t="s">
        <v>8</v>
      </c>
      <c r="B88" s="6" t="s">
        <v>12</v>
      </c>
      <c r="C88" s="1">
        <v>1</v>
      </c>
      <c r="D88" s="1">
        <v>9</v>
      </c>
      <c r="E88" s="1">
        <v>3</v>
      </c>
      <c r="F88" s="1">
        <v>1</v>
      </c>
      <c r="G88" t="s">
        <v>10</v>
      </c>
    </row>
    <row r="89" spans="1:7" x14ac:dyDescent="0.2">
      <c r="A89" t="s">
        <v>8</v>
      </c>
      <c r="B89" s="6" t="s">
        <v>12</v>
      </c>
      <c r="C89" s="1">
        <v>1</v>
      </c>
      <c r="D89" s="1">
        <v>10</v>
      </c>
      <c r="E89" s="1">
        <v>5</v>
      </c>
      <c r="F89" s="1">
        <v>4</v>
      </c>
      <c r="G89" t="s">
        <v>10</v>
      </c>
    </row>
    <row r="90" spans="1:7" x14ac:dyDescent="0.2">
      <c r="A90" t="s">
        <v>8</v>
      </c>
      <c r="B90" s="6" t="s">
        <v>12</v>
      </c>
      <c r="C90" s="1">
        <v>2</v>
      </c>
      <c r="D90" s="1">
        <v>1</v>
      </c>
      <c r="E90" s="1">
        <v>5</v>
      </c>
      <c r="F90" s="1">
        <v>1</v>
      </c>
      <c r="G90" t="s">
        <v>10</v>
      </c>
    </row>
    <row r="91" spans="1:7" x14ac:dyDescent="0.2">
      <c r="A91" t="s">
        <v>8</v>
      </c>
      <c r="B91" s="6" t="s">
        <v>12</v>
      </c>
      <c r="C91" s="1">
        <v>2</v>
      </c>
      <c r="D91" s="1">
        <v>2</v>
      </c>
      <c r="E91" s="1">
        <v>2</v>
      </c>
      <c r="F91" s="1">
        <v>2</v>
      </c>
      <c r="G91" t="s">
        <v>10</v>
      </c>
    </row>
    <row r="92" spans="1:7" x14ac:dyDescent="0.2">
      <c r="A92" t="s">
        <v>8</v>
      </c>
      <c r="B92" s="6" t="s">
        <v>12</v>
      </c>
      <c r="C92" s="1">
        <v>2</v>
      </c>
      <c r="D92" s="1">
        <v>3</v>
      </c>
      <c r="E92" s="1">
        <v>3</v>
      </c>
      <c r="F92" s="1">
        <v>5</v>
      </c>
      <c r="G92" t="s">
        <v>10</v>
      </c>
    </row>
    <row r="93" spans="1:7" x14ac:dyDescent="0.2">
      <c r="A93" t="s">
        <v>8</v>
      </c>
      <c r="B93" s="6" t="s">
        <v>12</v>
      </c>
      <c r="C93" s="1">
        <v>2</v>
      </c>
      <c r="D93" s="1">
        <v>4</v>
      </c>
      <c r="E93" s="1">
        <v>2</v>
      </c>
      <c r="F93" s="1">
        <v>5</v>
      </c>
      <c r="G93" t="s">
        <v>10</v>
      </c>
    </row>
    <row r="94" spans="1:7" x14ac:dyDescent="0.2">
      <c r="A94" t="s">
        <v>8</v>
      </c>
      <c r="B94" s="6" t="s">
        <v>12</v>
      </c>
      <c r="C94" s="1">
        <v>2</v>
      </c>
      <c r="D94" s="1">
        <v>5</v>
      </c>
      <c r="E94" s="1">
        <v>4</v>
      </c>
      <c r="F94" s="1">
        <v>1</v>
      </c>
      <c r="G94" t="s">
        <v>10</v>
      </c>
    </row>
    <row r="95" spans="1:7" x14ac:dyDescent="0.2">
      <c r="A95" t="s">
        <v>8</v>
      </c>
      <c r="B95" s="6" t="s">
        <v>12</v>
      </c>
      <c r="C95" s="1">
        <v>2</v>
      </c>
      <c r="D95" s="1">
        <v>6</v>
      </c>
      <c r="E95" s="1">
        <v>6</v>
      </c>
      <c r="F95" s="1">
        <v>3</v>
      </c>
      <c r="G95" t="s">
        <v>10</v>
      </c>
    </row>
    <row r="96" spans="1:7" x14ac:dyDescent="0.2">
      <c r="A96" t="s">
        <v>8</v>
      </c>
      <c r="B96" s="6" t="s">
        <v>12</v>
      </c>
      <c r="C96" s="1">
        <v>2</v>
      </c>
      <c r="D96" s="1">
        <v>7</v>
      </c>
      <c r="E96" s="1">
        <v>4</v>
      </c>
      <c r="F96" s="1">
        <v>3</v>
      </c>
      <c r="G96" t="s">
        <v>10</v>
      </c>
    </row>
    <row r="97" spans="1:7" x14ac:dyDescent="0.2">
      <c r="A97" t="s">
        <v>8</v>
      </c>
      <c r="B97" s="6" t="s">
        <v>12</v>
      </c>
      <c r="C97" s="1">
        <v>3</v>
      </c>
      <c r="D97" s="1">
        <v>1</v>
      </c>
      <c r="E97" s="1">
        <v>1</v>
      </c>
      <c r="F97" s="1">
        <v>2</v>
      </c>
      <c r="G97" t="s">
        <v>10</v>
      </c>
    </row>
    <row r="98" spans="1:7" x14ac:dyDescent="0.2">
      <c r="A98" t="s">
        <v>8</v>
      </c>
      <c r="B98" s="6" t="s">
        <v>12</v>
      </c>
      <c r="C98" s="1">
        <v>3</v>
      </c>
      <c r="D98" s="1">
        <v>2</v>
      </c>
      <c r="E98" s="1">
        <v>1</v>
      </c>
      <c r="F98" s="1">
        <v>5</v>
      </c>
      <c r="G98" t="s">
        <v>10</v>
      </c>
    </row>
    <row r="99" spans="1:7" x14ac:dyDescent="0.2">
      <c r="A99" t="s">
        <v>8</v>
      </c>
      <c r="B99" s="6" t="s">
        <v>12</v>
      </c>
      <c r="C99" s="1">
        <v>3</v>
      </c>
      <c r="D99" s="1">
        <v>3</v>
      </c>
      <c r="E99" s="1">
        <v>2</v>
      </c>
      <c r="F99" s="1">
        <v>3</v>
      </c>
      <c r="G99" t="s">
        <v>10</v>
      </c>
    </row>
    <row r="100" spans="1:7" x14ac:dyDescent="0.2">
      <c r="A100" t="s">
        <v>8</v>
      </c>
      <c r="B100" s="6" t="s">
        <v>12</v>
      </c>
      <c r="C100" s="1">
        <v>3</v>
      </c>
      <c r="D100" s="1">
        <v>4</v>
      </c>
      <c r="E100" s="1">
        <v>4</v>
      </c>
      <c r="F100" s="1">
        <v>2</v>
      </c>
      <c r="G100" t="s">
        <v>10</v>
      </c>
    </row>
    <row r="101" spans="1:7" x14ac:dyDescent="0.2">
      <c r="A101" t="s">
        <v>8</v>
      </c>
      <c r="B101" s="6" t="s">
        <v>12</v>
      </c>
      <c r="C101" s="1">
        <v>3</v>
      </c>
      <c r="D101" s="1">
        <v>5</v>
      </c>
      <c r="E101" s="1">
        <v>1</v>
      </c>
      <c r="F101" s="1">
        <v>1</v>
      </c>
      <c r="G101" t="s">
        <v>10</v>
      </c>
    </row>
    <row r="102" spans="1:7" x14ac:dyDescent="0.2">
      <c r="A102" t="s">
        <v>8</v>
      </c>
      <c r="B102" s="6" t="s">
        <v>12</v>
      </c>
      <c r="C102" s="1">
        <v>3</v>
      </c>
      <c r="D102" s="1">
        <v>6</v>
      </c>
      <c r="E102" s="1">
        <v>3</v>
      </c>
      <c r="F102" s="1">
        <v>3</v>
      </c>
      <c r="G102" t="s">
        <v>10</v>
      </c>
    </row>
    <row r="103" spans="1:7" x14ac:dyDescent="0.2">
      <c r="A103" t="s">
        <v>8</v>
      </c>
      <c r="B103" s="6" t="s">
        <v>12</v>
      </c>
      <c r="C103" s="1">
        <v>3</v>
      </c>
      <c r="D103" s="1">
        <v>7</v>
      </c>
      <c r="E103" s="1">
        <v>2</v>
      </c>
      <c r="F103" s="1">
        <v>8</v>
      </c>
      <c r="G103" t="s">
        <v>10</v>
      </c>
    </row>
    <row r="104" spans="1:7" x14ac:dyDescent="0.2">
      <c r="A104" t="s">
        <v>8</v>
      </c>
      <c r="B104" s="6" t="s">
        <v>12</v>
      </c>
      <c r="C104" s="1">
        <v>3</v>
      </c>
      <c r="D104" s="3">
        <v>8</v>
      </c>
      <c r="E104" s="3">
        <v>5</v>
      </c>
      <c r="F104" s="3">
        <v>7</v>
      </c>
      <c r="G104" t="s">
        <v>10</v>
      </c>
    </row>
    <row r="105" spans="1:7" x14ac:dyDescent="0.2">
      <c r="A105" t="s">
        <v>16</v>
      </c>
      <c r="B105" s="5" t="s">
        <v>11</v>
      </c>
      <c r="C105" s="1">
        <v>1</v>
      </c>
      <c r="D105" s="1">
        <v>1</v>
      </c>
      <c r="E105" s="1">
        <v>11</v>
      </c>
      <c r="F105" s="1">
        <v>3</v>
      </c>
      <c r="G105" t="s">
        <v>6</v>
      </c>
    </row>
    <row r="106" spans="1:7" x14ac:dyDescent="0.2">
      <c r="A106" t="s">
        <v>16</v>
      </c>
      <c r="B106" s="5" t="s">
        <v>11</v>
      </c>
      <c r="C106" s="1">
        <v>1</v>
      </c>
      <c r="D106" s="1">
        <v>2</v>
      </c>
      <c r="E106" s="1">
        <v>17</v>
      </c>
      <c r="F106" s="1">
        <v>5</v>
      </c>
      <c r="G106" t="s">
        <v>6</v>
      </c>
    </row>
    <row r="107" spans="1:7" x14ac:dyDescent="0.2">
      <c r="A107" t="s">
        <v>16</v>
      </c>
      <c r="B107" s="5" t="s">
        <v>11</v>
      </c>
      <c r="C107" s="1">
        <v>1</v>
      </c>
      <c r="D107" s="1">
        <v>3</v>
      </c>
      <c r="E107" s="1">
        <v>17</v>
      </c>
      <c r="F107" s="1">
        <v>10</v>
      </c>
      <c r="G107" t="s">
        <v>6</v>
      </c>
    </row>
    <row r="108" spans="1:7" x14ac:dyDescent="0.2">
      <c r="A108" t="s">
        <v>16</v>
      </c>
      <c r="B108" s="5" t="s">
        <v>11</v>
      </c>
      <c r="C108" s="1">
        <v>1</v>
      </c>
      <c r="D108" s="1">
        <v>4</v>
      </c>
      <c r="E108" s="1">
        <v>10</v>
      </c>
      <c r="F108" s="1">
        <v>4</v>
      </c>
      <c r="G108" t="s">
        <v>6</v>
      </c>
    </row>
    <row r="109" spans="1:7" x14ac:dyDescent="0.2">
      <c r="A109" t="s">
        <v>16</v>
      </c>
      <c r="B109" s="5" t="s">
        <v>11</v>
      </c>
      <c r="C109" s="1">
        <v>1</v>
      </c>
      <c r="D109" s="1">
        <v>5</v>
      </c>
      <c r="E109" s="1">
        <v>22</v>
      </c>
      <c r="F109" s="1">
        <v>2</v>
      </c>
      <c r="G109" t="s">
        <v>6</v>
      </c>
    </row>
    <row r="110" spans="1:7" x14ac:dyDescent="0.2">
      <c r="A110" t="s">
        <v>16</v>
      </c>
      <c r="B110" s="5" t="s">
        <v>11</v>
      </c>
      <c r="C110" s="1">
        <v>1</v>
      </c>
      <c r="D110" s="1">
        <v>6</v>
      </c>
      <c r="E110" s="1">
        <v>10</v>
      </c>
      <c r="F110" s="1">
        <v>5</v>
      </c>
      <c r="G110" t="s">
        <v>6</v>
      </c>
    </row>
    <row r="111" spans="1:7" x14ac:dyDescent="0.2">
      <c r="A111" t="s">
        <v>16</v>
      </c>
      <c r="B111" s="5" t="s">
        <v>11</v>
      </c>
      <c r="C111" s="1">
        <v>1</v>
      </c>
      <c r="D111" s="1">
        <v>7</v>
      </c>
      <c r="E111" s="1">
        <v>15</v>
      </c>
      <c r="F111" s="1">
        <v>7</v>
      </c>
      <c r="G111" t="s">
        <v>6</v>
      </c>
    </row>
    <row r="112" spans="1:7" x14ac:dyDescent="0.2">
      <c r="A112" t="s">
        <v>16</v>
      </c>
      <c r="B112" s="5" t="s">
        <v>11</v>
      </c>
      <c r="C112" s="1">
        <v>1</v>
      </c>
      <c r="D112" s="1">
        <v>8</v>
      </c>
      <c r="E112" s="1">
        <v>10</v>
      </c>
      <c r="F112" s="1">
        <v>6</v>
      </c>
      <c r="G112" t="s">
        <v>6</v>
      </c>
    </row>
    <row r="113" spans="1:7" x14ac:dyDescent="0.2">
      <c r="A113" t="s">
        <v>16</v>
      </c>
      <c r="B113" s="5" t="s">
        <v>11</v>
      </c>
      <c r="C113" s="1">
        <v>2</v>
      </c>
      <c r="D113" s="1">
        <v>1</v>
      </c>
      <c r="E113" s="1">
        <v>13</v>
      </c>
      <c r="F113" s="1">
        <v>5</v>
      </c>
      <c r="G113" t="s">
        <v>6</v>
      </c>
    </row>
    <row r="114" spans="1:7" x14ac:dyDescent="0.2">
      <c r="A114" t="s">
        <v>16</v>
      </c>
      <c r="B114" s="5" t="s">
        <v>11</v>
      </c>
      <c r="C114" s="1">
        <v>2</v>
      </c>
      <c r="D114" s="1">
        <v>2</v>
      </c>
      <c r="E114" s="1">
        <v>2</v>
      </c>
      <c r="F114" s="1">
        <v>11</v>
      </c>
      <c r="G114" t="s">
        <v>6</v>
      </c>
    </row>
    <row r="115" spans="1:7" x14ac:dyDescent="0.2">
      <c r="A115" t="s">
        <v>16</v>
      </c>
      <c r="B115" s="5" t="s">
        <v>11</v>
      </c>
      <c r="C115" s="1">
        <v>2</v>
      </c>
      <c r="D115" s="1">
        <v>3</v>
      </c>
      <c r="E115" s="1">
        <v>16</v>
      </c>
      <c r="F115" s="1">
        <v>0</v>
      </c>
      <c r="G115" t="s">
        <v>6</v>
      </c>
    </row>
    <row r="116" spans="1:7" x14ac:dyDescent="0.2">
      <c r="A116" t="s">
        <v>16</v>
      </c>
      <c r="B116" s="5" t="s">
        <v>11</v>
      </c>
      <c r="C116" s="1">
        <v>2</v>
      </c>
      <c r="D116" s="1">
        <v>4</v>
      </c>
      <c r="E116" s="1">
        <v>13</v>
      </c>
      <c r="F116" s="1">
        <v>4</v>
      </c>
      <c r="G116" t="s">
        <v>6</v>
      </c>
    </row>
    <row r="117" spans="1:7" x14ac:dyDescent="0.2">
      <c r="A117" t="s">
        <v>16</v>
      </c>
      <c r="B117" s="5" t="s">
        <v>11</v>
      </c>
      <c r="C117" s="1">
        <v>2</v>
      </c>
      <c r="D117" s="1">
        <v>5</v>
      </c>
      <c r="E117" s="1">
        <v>10</v>
      </c>
      <c r="F117" s="1">
        <v>3</v>
      </c>
      <c r="G117" t="s">
        <v>6</v>
      </c>
    </row>
    <row r="118" spans="1:7" x14ac:dyDescent="0.2">
      <c r="A118" t="s">
        <v>16</v>
      </c>
      <c r="B118" s="5" t="s">
        <v>11</v>
      </c>
      <c r="C118" s="1">
        <v>3</v>
      </c>
      <c r="D118" s="1">
        <v>1</v>
      </c>
      <c r="E118" s="1">
        <v>8</v>
      </c>
      <c r="F118" s="1">
        <v>3</v>
      </c>
      <c r="G118" t="s">
        <v>6</v>
      </c>
    </row>
    <row r="119" spans="1:7" x14ac:dyDescent="0.2">
      <c r="A119" t="s">
        <v>16</v>
      </c>
      <c r="B119" s="5" t="s">
        <v>11</v>
      </c>
      <c r="C119" s="1">
        <v>3</v>
      </c>
      <c r="D119" s="1">
        <v>2</v>
      </c>
      <c r="E119" s="1">
        <v>2</v>
      </c>
      <c r="F119" s="1">
        <v>6</v>
      </c>
      <c r="G119" t="s">
        <v>6</v>
      </c>
    </row>
    <row r="120" spans="1:7" x14ac:dyDescent="0.2">
      <c r="A120" t="s">
        <v>16</v>
      </c>
      <c r="B120" s="5" t="s">
        <v>11</v>
      </c>
      <c r="C120" s="1">
        <v>3</v>
      </c>
      <c r="D120" s="1">
        <v>3</v>
      </c>
      <c r="E120" s="1">
        <v>7</v>
      </c>
      <c r="F120" s="1">
        <v>4</v>
      </c>
      <c r="G120" t="s">
        <v>6</v>
      </c>
    </row>
    <row r="121" spans="1:7" x14ac:dyDescent="0.2">
      <c r="A121" t="s">
        <v>16</v>
      </c>
      <c r="B121" s="5" t="s">
        <v>11</v>
      </c>
      <c r="C121" s="1">
        <v>3</v>
      </c>
      <c r="D121" s="1">
        <v>4</v>
      </c>
      <c r="E121" s="1">
        <v>15</v>
      </c>
      <c r="F121" s="1">
        <v>2</v>
      </c>
      <c r="G121" t="s">
        <v>6</v>
      </c>
    </row>
    <row r="122" spans="1:7" x14ac:dyDescent="0.2">
      <c r="A122" t="s">
        <v>16</v>
      </c>
      <c r="B122" s="5" t="s">
        <v>11</v>
      </c>
      <c r="C122" s="1">
        <v>3</v>
      </c>
      <c r="D122" s="1">
        <v>5</v>
      </c>
      <c r="E122" s="1">
        <v>9</v>
      </c>
      <c r="F122" s="1">
        <v>6</v>
      </c>
      <c r="G122" t="s">
        <v>6</v>
      </c>
    </row>
    <row r="123" spans="1:7" x14ac:dyDescent="0.2">
      <c r="A123" t="s">
        <v>16</v>
      </c>
      <c r="B123" s="5" t="s">
        <v>11</v>
      </c>
      <c r="C123" s="1">
        <v>3</v>
      </c>
      <c r="D123" s="1">
        <v>1</v>
      </c>
      <c r="E123" s="1">
        <v>15</v>
      </c>
      <c r="F123" s="1">
        <v>2</v>
      </c>
      <c r="G123" t="s">
        <v>6</v>
      </c>
    </row>
    <row r="124" spans="1:7" x14ac:dyDescent="0.2">
      <c r="A124" t="s">
        <v>16</v>
      </c>
      <c r="B124" s="5" t="s">
        <v>11</v>
      </c>
      <c r="C124" s="1">
        <v>1</v>
      </c>
      <c r="D124" s="1">
        <v>1</v>
      </c>
      <c r="E124" s="1">
        <v>2</v>
      </c>
      <c r="F124" s="1">
        <v>6</v>
      </c>
      <c r="G124" t="s">
        <v>10</v>
      </c>
    </row>
    <row r="125" spans="1:7" x14ac:dyDescent="0.2">
      <c r="A125" t="s">
        <v>16</v>
      </c>
      <c r="B125" s="5" t="s">
        <v>11</v>
      </c>
      <c r="C125" s="1">
        <v>1</v>
      </c>
      <c r="D125" s="1">
        <v>2</v>
      </c>
      <c r="E125" s="1">
        <v>6</v>
      </c>
      <c r="F125" s="1">
        <v>4</v>
      </c>
      <c r="G125" t="s">
        <v>10</v>
      </c>
    </row>
    <row r="126" spans="1:7" x14ac:dyDescent="0.2">
      <c r="A126" t="s">
        <v>16</v>
      </c>
      <c r="B126" s="5" t="s">
        <v>11</v>
      </c>
      <c r="C126" s="1">
        <v>1</v>
      </c>
      <c r="D126" s="1">
        <v>3</v>
      </c>
      <c r="E126" s="1">
        <v>5</v>
      </c>
      <c r="F126" s="1">
        <v>4</v>
      </c>
      <c r="G126" t="s">
        <v>10</v>
      </c>
    </row>
    <row r="127" spans="1:7" x14ac:dyDescent="0.2">
      <c r="A127" t="s">
        <v>16</v>
      </c>
      <c r="B127" s="5" t="s">
        <v>11</v>
      </c>
      <c r="C127" s="1">
        <v>1</v>
      </c>
      <c r="D127" s="1">
        <v>4</v>
      </c>
      <c r="E127" s="1">
        <v>8</v>
      </c>
      <c r="F127" s="1">
        <v>8</v>
      </c>
      <c r="G127" t="s">
        <v>10</v>
      </c>
    </row>
    <row r="128" spans="1:7" x14ac:dyDescent="0.2">
      <c r="A128" t="s">
        <v>16</v>
      </c>
      <c r="B128" s="5" t="s">
        <v>11</v>
      </c>
      <c r="C128" s="1">
        <v>1</v>
      </c>
      <c r="D128" s="1">
        <v>5</v>
      </c>
      <c r="E128" s="1">
        <v>11</v>
      </c>
      <c r="F128" s="1">
        <v>3</v>
      </c>
      <c r="G128" t="s">
        <v>10</v>
      </c>
    </row>
    <row r="129" spans="1:7" x14ac:dyDescent="0.2">
      <c r="A129" t="s">
        <v>16</v>
      </c>
      <c r="B129" s="5" t="s">
        <v>11</v>
      </c>
      <c r="C129" s="1">
        <v>1</v>
      </c>
      <c r="D129" s="1">
        <v>6</v>
      </c>
      <c r="E129" s="1">
        <v>1</v>
      </c>
      <c r="F129" s="1">
        <v>1</v>
      </c>
      <c r="G129" t="s">
        <v>10</v>
      </c>
    </row>
    <row r="130" spans="1:7" x14ac:dyDescent="0.2">
      <c r="A130" t="s">
        <v>16</v>
      </c>
      <c r="B130" s="5" t="s">
        <v>11</v>
      </c>
      <c r="C130" s="1">
        <v>1</v>
      </c>
      <c r="D130" s="1">
        <v>7</v>
      </c>
      <c r="E130" s="1">
        <v>0</v>
      </c>
      <c r="F130" s="1">
        <v>2</v>
      </c>
      <c r="G130" t="s">
        <v>10</v>
      </c>
    </row>
    <row r="131" spans="1:7" x14ac:dyDescent="0.2">
      <c r="A131" t="s">
        <v>16</v>
      </c>
      <c r="B131" s="5" t="s">
        <v>11</v>
      </c>
      <c r="C131" s="1">
        <v>2</v>
      </c>
      <c r="D131" s="1">
        <v>1</v>
      </c>
      <c r="E131" s="1">
        <v>6</v>
      </c>
      <c r="F131" s="1">
        <v>1</v>
      </c>
      <c r="G131" t="s">
        <v>10</v>
      </c>
    </row>
    <row r="132" spans="1:7" x14ac:dyDescent="0.2">
      <c r="A132" t="s">
        <v>16</v>
      </c>
      <c r="B132" s="5" t="s">
        <v>11</v>
      </c>
      <c r="C132" s="1">
        <v>2</v>
      </c>
      <c r="D132" s="1">
        <v>2</v>
      </c>
      <c r="E132" s="1">
        <v>5</v>
      </c>
      <c r="F132" s="1">
        <v>3</v>
      </c>
      <c r="G132" t="s">
        <v>10</v>
      </c>
    </row>
    <row r="133" spans="1:7" x14ac:dyDescent="0.2">
      <c r="A133" t="s">
        <v>16</v>
      </c>
      <c r="B133" s="5" t="s">
        <v>11</v>
      </c>
      <c r="C133" s="1">
        <v>2</v>
      </c>
      <c r="D133" s="1">
        <v>3</v>
      </c>
      <c r="E133" s="1">
        <v>3</v>
      </c>
      <c r="F133" s="1">
        <v>6</v>
      </c>
      <c r="G133" t="s">
        <v>10</v>
      </c>
    </row>
    <row r="134" spans="1:7" x14ac:dyDescent="0.2">
      <c r="A134" t="s">
        <v>16</v>
      </c>
      <c r="B134" s="5" t="s">
        <v>11</v>
      </c>
      <c r="C134" s="1">
        <v>2</v>
      </c>
      <c r="D134" s="1">
        <v>4</v>
      </c>
      <c r="E134" s="1">
        <v>4</v>
      </c>
      <c r="F134" s="1">
        <v>4</v>
      </c>
      <c r="G134" t="s">
        <v>10</v>
      </c>
    </row>
    <row r="135" spans="1:7" x14ac:dyDescent="0.2">
      <c r="A135" t="s">
        <v>16</v>
      </c>
      <c r="B135" s="5" t="s">
        <v>11</v>
      </c>
      <c r="C135" s="1">
        <v>3</v>
      </c>
      <c r="D135" s="1">
        <v>1</v>
      </c>
      <c r="E135" s="1">
        <v>8</v>
      </c>
      <c r="F135" s="1">
        <v>9</v>
      </c>
      <c r="G135" t="s">
        <v>10</v>
      </c>
    </row>
    <row r="136" spans="1:7" x14ac:dyDescent="0.2">
      <c r="A136" t="s">
        <v>16</v>
      </c>
      <c r="B136" s="5" t="s">
        <v>11</v>
      </c>
      <c r="C136" s="1">
        <v>3</v>
      </c>
      <c r="D136" s="1">
        <v>2</v>
      </c>
      <c r="E136" s="1">
        <v>14</v>
      </c>
      <c r="F136" s="1">
        <v>2</v>
      </c>
      <c r="G136" t="s">
        <v>10</v>
      </c>
    </row>
    <row r="137" spans="1:7" x14ac:dyDescent="0.2">
      <c r="A137" t="s">
        <v>16</v>
      </c>
      <c r="B137" s="5" t="s">
        <v>11</v>
      </c>
      <c r="C137" s="1">
        <v>3</v>
      </c>
      <c r="D137" s="1">
        <v>3</v>
      </c>
      <c r="E137" s="1">
        <v>3</v>
      </c>
      <c r="F137" s="1">
        <v>8</v>
      </c>
      <c r="G137" t="s">
        <v>10</v>
      </c>
    </row>
    <row r="138" spans="1:7" x14ac:dyDescent="0.2">
      <c r="A138" t="s">
        <v>16</v>
      </c>
      <c r="B138" s="5" t="s">
        <v>11</v>
      </c>
      <c r="C138" s="1">
        <v>3</v>
      </c>
      <c r="D138" s="1">
        <v>4</v>
      </c>
      <c r="E138" s="1">
        <v>4</v>
      </c>
      <c r="F138" s="1">
        <v>9</v>
      </c>
      <c r="G138" t="s">
        <v>10</v>
      </c>
    </row>
    <row r="139" spans="1:7" x14ac:dyDescent="0.2">
      <c r="A139" t="s">
        <v>16</v>
      </c>
      <c r="B139" s="5" t="s">
        <v>11</v>
      </c>
      <c r="C139" s="1">
        <v>3</v>
      </c>
      <c r="D139" s="1">
        <v>5</v>
      </c>
      <c r="E139" s="1">
        <v>5</v>
      </c>
      <c r="F139" s="1">
        <v>3</v>
      </c>
      <c r="G139" t="s">
        <v>10</v>
      </c>
    </row>
    <row r="140" spans="1:7" x14ac:dyDescent="0.2">
      <c r="A140" t="s">
        <v>16</v>
      </c>
      <c r="B140" s="5" t="s">
        <v>12</v>
      </c>
      <c r="C140" s="1">
        <v>1</v>
      </c>
      <c r="D140" s="1">
        <v>1</v>
      </c>
      <c r="E140" s="1">
        <v>4</v>
      </c>
      <c r="F140" s="1">
        <v>0</v>
      </c>
      <c r="G140" t="s">
        <v>6</v>
      </c>
    </row>
    <row r="141" spans="1:7" x14ac:dyDescent="0.2">
      <c r="A141" t="s">
        <v>16</v>
      </c>
      <c r="B141" s="5" t="s">
        <v>12</v>
      </c>
      <c r="C141" s="1">
        <v>1</v>
      </c>
      <c r="D141" s="1">
        <v>2</v>
      </c>
      <c r="E141" s="1">
        <v>0</v>
      </c>
      <c r="F141" s="1">
        <v>4</v>
      </c>
      <c r="G141" t="s">
        <v>6</v>
      </c>
    </row>
    <row r="142" spans="1:7" x14ac:dyDescent="0.2">
      <c r="A142" t="s">
        <v>16</v>
      </c>
      <c r="B142" s="5" t="s">
        <v>12</v>
      </c>
      <c r="C142" s="1">
        <v>1</v>
      </c>
      <c r="D142" s="1">
        <v>3</v>
      </c>
      <c r="E142" s="1">
        <v>3</v>
      </c>
      <c r="F142" s="1">
        <v>2</v>
      </c>
      <c r="G142" t="s">
        <v>6</v>
      </c>
    </row>
    <row r="143" spans="1:7" x14ac:dyDescent="0.2">
      <c r="A143" t="s">
        <v>16</v>
      </c>
      <c r="B143" s="5" t="s">
        <v>12</v>
      </c>
      <c r="C143" s="1">
        <v>1</v>
      </c>
      <c r="D143" s="1">
        <v>4</v>
      </c>
      <c r="E143" s="1">
        <v>8</v>
      </c>
      <c r="F143" s="1">
        <v>3</v>
      </c>
      <c r="G143" t="s">
        <v>6</v>
      </c>
    </row>
    <row r="144" spans="1:7" x14ac:dyDescent="0.2">
      <c r="A144" t="s">
        <v>16</v>
      </c>
      <c r="B144" s="5" t="s">
        <v>12</v>
      </c>
      <c r="C144" s="1">
        <v>1</v>
      </c>
      <c r="D144" s="1">
        <v>5</v>
      </c>
      <c r="E144" s="1">
        <v>5</v>
      </c>
      <c r="F144" s="1">
        <v>3</v>
      </c>
      <c r="G144" t="s">
        <v>6</v>
      </c>
    </row>
    <row r="145" spans="1:7" x14ac:dyDescent="0.2">
      <c r="A145" t="s">
        <v>16</v>
      </c>
      <c r="B145" s="5" t="s">
        <v>12</v>
      </c>
      <c r="C145" s="1">
        <v>1</v>
      </c>
      <c r="D145" s="1">
        <v>6</v>
      </c>
      <c r="E145" s="1">
        <v>3</v>
      </c>
      <c r="F145" s="1">
        <v>5</v>
      </c>
      <c r="G145" t="s">
        <v>6</v>
      </c>
    </row>
    <row r="146" spans="1:7" x14ac:dyDescent="0.2">
      <c r="A146" t="s">
        <v>16</v>
      </c>
      <c r="B146" s="5" t="s">
        <v>12</v>
      </c>
      <c r="C146" s="1">
        <v>2</v>
      </c>
      <c r="D146" s="1">
        <v>1</v>
      </c>
      <c r="E146" s="1">
        <v>4</v>
      </c>
      <c r="F146" s="1">
        <v>3</v>
      </c>
      <c r="G146" t="s">
        <v>6</v>
      </c>
    </row>
    <row r="147" spans="1:7" x14ac:dyDescent="0.2">
      <c r="A147" t="s">
        <v>16</v>
      </c>
      <c r="B147" s="5" t="s">
        <v>12</v>
      </c>
      <c r="C147" s="1">
        <v>2</v>
      </c>
      <c r="D147" s="1">
        <v>2</v>
      </c>
      <c r="E147" s="1">
        <v>5</v>
      </c>
      <c r="F147" s="1">
        <v>4</v>
      </c>
      <c r="G147" t="s">
        <v>6</v>
      </c>
    </row>
    <row r="148" spans="1:7" x14ac:dyDescent="0.2">
      <c r="A148" t="s">
        <v>16</v>
      </c>
      <c r="B148" s="5" t="s">
        <v>12</v>
      </c>
      <c r="C148" s="1">
        <v>2</v>
      </c>
      <c r="D148" s="1">
        <v>3</v>
      </c>
      <c r="E148" s="1">
        <v>5</v>
      </c>
      <c r="F148" s="1">
        <v>5</v>
      </c>
      <c r="G148" t="s">
        <v>6</v>
      </c>
    </row>
    <row r="149" spans="1:7" x14ac:dyDescent="0.2">
      <c r="A149" t="s">
        <v>16</v>
      </c>
      <c r="B149" s="5" t="s">
        <v>12</v>
      </c>
      <c r="C149" s="1">
        <v>2</v>
      </c>
      <c r="D149" s="1">
        <v>4</v>
      </c>
      <c r="E149" s="1">
        <v>5</v>
      </c>
      <c r="F149" s="1">
        <v>2</v>
      </c>
      <c r="G149" t="s">
        <v>6</v>
      </c>
    </row>
    <row r="150" spans="1:7" x14ac:dyDescent="0.2">
      <c r="A150" t="s">
        <v>16</v>
      </c>
      <c r="B150" s="5" t="s">
        <v>12</v>
      </c>
      <c r="C150" s="1">
        <v>2</v>
      </c>
      <c r="D150" s="1">
        <v>5</v>
      </c>
      <c r="E150" s="1">
        <v>6</v>
      </c>
      <c r="F150" s="1">
        <v>3</v>
      </c>
      <c r="G150" t="s">
        <v>6</v>
      </c>
    </row>
    <row r="151" spans="1:7" x14ac:dyDescent="0.2">
      <c r="A151" t="s">
        <v>16</v>
      </c>
      <c r="B151" s="5" t="s">
        <v>12</v>
      </c>
      <c r="C151" s="1">
        <v>2</v>
      </c>
      <c r="D151" s="1">
        <v>6</v>
      </c>
      <c r="E151" s="1">
        <v>4</v>
      </c>
      <c r="F151" s="1">
        <v>4</v>
      </c>
      <c r="G151" t="s">
        <v>6</v>
      </c>
    </row>
    <row r="152" spans="1:7" x14ac:dyDescent="0.2">
      <c r="A152" t="s">
        <v>16</v>
      </c>
      <c r="B152" s="5" t="s">
        <v>12</v>
      </c>
      <c r="C152" s="1">
        <v>2</v>
      </c>
      <c r="D152" s="1">
        <v>7</v>
      </c>
      <c r="E152" s="1">
        <v>1</v>
      </c>
      <c r="F152" s="1">
        <v>5</v>
      </c>
      <c r="G152" t="s">
        <v>6</v>
      </c>
    </row>
    <row r="153" spans="1:7" x14ac:dyDescent="0.2">
      <c r="A153" t="s">
        <v>16</v>
      </c>
      <c r="B153" s="5" t="s">
        <v>12</v>
      </c>
      <c r="C153" s="1">
        <v>2</v>
      </c>
      <c r="D153" s="1">
        <v>8</v>
      </c>
      <c r="E153" s="1">
        <v>3</v>
      </c>
      <c r="F153" s="1">
        <v>4</v>
      </c>
      <c r="G153" t="s">
        <v>6</v>
      </c>
    </row>
    <row r="154" spans="1:7" x14ac:dyDescent="0.2">
      <c r="A154" t="s">
        <v>16</v>
      </c>
      <c r="B154" s="5" t="s">
        <v>12</v>
      </c>
      <c r="C154" s="1">
        <v>3</v>
      </c>
      <c r="D154" s="1">
        <v>1</v>
      </c>
      <c r="E154" s="1">
        <v>3</v>
      </c>
      <c r="F154" s="1">
        <v>4</v>
      </c>
      <c r="G154" t="s">
        <v>6</v>
      </c>
    </row>
    <row r="155" spans="1:7" x14ac:dyDescent="0.2">
      <c r="A155" t="s">
        <v>16</v>
      </c>
      <c r="B155" s="5" t="s">
        <v>12</v>
      </c>
      <c r="C155" s="1">
        <v>3</v>
      </c>
      <c r="D155" s="1">
        <v>2</v>
      </c>
      <c r="E155" s="1">
        <v>8</v>
      </c>
      <c r="F155" s="1">
        <v>4</v>
      </c>
      <c r="G155" t="s">
        <v>6</v>
      </c>
    </row>
    <row r="156" spans="1:7" x14ac:dyDescent="0.2">
      <c r="A156" t="s">
        <v>16</v>
      </c>
      <c r="B156" s="5" t="s">
        <v>12</v>
      </c>
      <c r="C156" s="1">
        <v>3</v>
      </c>
      <c r="D156" s="1">
        <v>3</v>
      </c>
      <c r="E156" s="1">
        <v>3</v>
      </c>
      <c r="F156" s="1">
        <v>6</v>
      </c>
      <c r="G156" t="s">
        <v>6</v>
      </c>
    </row>
    <row r="157" spans="1:7" x14ac:dyDescent="0.2">
      <c r="A157" t="s">
        <v>16</v>
      </c>
      <c r="B157" s="5" t="s">
        <v>12</v>
      </c>
      <c r="C157" s="1">
        <v>3</v>
      </c>
      <c r="D157" s="1">
        <v>4</v>
      </c>
      <c r="E157" s="1">
        <v>5</v>
      </c>
      <c r="F157" s="1">
        <v>6</v>
      </c>
      <c r="G157" t="s">
        <v>6</v>
      </c>
    </row>
    <row r="158" spans="1:7" x14ac:dyDescent="0.2">
      <c r="A158" t="s">
        <v>16</v>
      </c>
      <c r="B158" s="5" t="s">
        <v>12</v>
      </c>
      <c r="C158" s="1">
        <v>3</v>
      </c>
      <c r="D158" s="1">
        <v>5</v>
      </c>
      <c r="E158" s="1">
        <v>4</v>
      </c>
      <c r="F158" s="1">
        <v>2</v>
      </c>
      <c r="G158" t="s">
        <v>6</v>
      </c>
    </row>
    <row r="159" spans="1:7" x14ac:dyDescent="0.2">
      <c r="A159" t="s">
        <v>16</v>
      </c>
      <c r="B159" s="5" t="s">
        <v>12</v>
      </c>
      <c r="C159" s="1">
        <v>3</v>
      </c>
      <c r="D159" s="1">
        <v>6</v>
      </c>
      <c r="E159" s="1">
        <v>1</v>
      </c>
      <c r="F159" s="1">
        <v>4</v>
      </c>
      <c r="G159" t="s">
        <v>6</v>
      </c>
    </row>
    <row r="160" spans="1:7" x14ac:dyDescent="0.2">
      <c r="A160" t="s">
        <v>16</v>
      </c>
      <c r="B160" s="5" t="s">
        <v>12</v>
      </c>
      <c r="C160" s="1">
        <v>3</v>
      </c>
      <c r="D160" s="1">
        <v>7</v>
      </c>
      <c r="E160" s="1">
        <v>6</v>
      </c>
      <c r="F160" s="1">
        <v>1</v>
      </c>
      <c r="G160" t="s">
        <v>6</v>
      </c>
    </row>
    <row r="161" spans="1:7" x14ac:dyDescent="0.2">
      <c r="A161" t="s">
        <v>16</v>
      </c>
      <c r="B161" s="5" t="s">
        <v>12</v>
      </c>
      <c r="C161" s="1">
        <v>3</v>
      </c>
      <c r="D161" s="1">
        <v>8</v>
      </c>
      <c r="E161" s="1">
        <v>6</v>
      </c>
      <c r="F161" s="1">
        <v>8</v>
      </c>
      <c r="G161" t="s">
        <v>6</v>
      </c>
    </row>
    <row r="162" spans="1:7" x14ac:dyDescent="0.2">
      <c r="A162" t="s">
        <v>16</v>
      </c>
      <c r="B162" s="5" t="s">
        <v>12</v>
      </c>
      <c r="C162" s="1">
        <v>3</v>
      </c>
      <c r="D162" s="1">
        <v>9</v>
      </c>
      <c r="E162" s="1">
        <v>3</v>
      </c>
      <c r="F162" s="1">
        <v>3</v>
      </c>
      <c r="G162" t="s">
        <v>6</v>
      </c>
    </row>
    <row r="163" spans="1:7" x14ac:dyDescent="0.2">
      <c r="A163" t="s">
        <v>16</v>
      </c>
      <c r="B163" s="5" t="s">
        <v>12</v>
      </c>
      <c r="C163" s="1">
        <v>1</v>
      </c>
      <c r="D163" s="1">
        <v>1</v>
      </c>
      <c r="E163" s="1">
        <v>4</v>
      </c>
      <c r="F163" s="1">
        <v>3</v>
      </c>
      <c r="G163" t="s">
        <v>10</v>
      </c>
    </row>
    <row r="164" spans="1:7" x14ac:dyDescent="0.2">
      <c r="A164" t="s">
        <v>16</v>
      </c>
      <c r="B164" s="5" t="s">
        <v>12</v>
      </c>
      <c r="C164" s="1">
        <v>1</v>
      </c>
      <c r="D164" s="1">
        <v>2</v>
      </c>
      <c r="E164" s="1">
        <v>2</v>
      </c>
      <c r="F164" s="1">
        <v>2</v>
      </c>
      <c r="G164" t="s">
        <v>10</v>
      </c>
    </row>
    <row r="165" spans="1:7" x14ac:dyDescent="0.2">
      <c r="A165" t="s">
        <v>16</v>
      </c>
      <c r="B165" s="5" t="s">
        <v>12</v>
      </c>
      <c r="C165" s="1">
        <v>1</v>
      </c>
      <c r="D165" s="1">
        <v>3</v>
      </c>
      <c r="E165" s="1">
        <v>3</v>
      </c>
      <c r="F165" s="1">
        <v>3</v>
      </c>
      <c r="G165" t="s">
        <v>10</v>
      </c>
    </row>
    <row r="166" spans="1:7" x14ac:dyDescent="0.2">
      <c r="A166" t="s">
        <v>16</v>
      </c>
      <c r="B166" s="5" t="s">
        <v>12</v>
      </c>
      <c r="C166" s="1">
        <v>1</v>
      </c>
      <c r="D166" s="1">
        <v>4</v>
      </c>
      <c r="E166" s="1">
        <v>2</v>
      </c>
      <c r="F166" s="1">
        <v>1</v>
      </c>
      <c r="G166" t="s">
        <v>10</v>
      </c>
    </row>
    <row r="167" spans="1:7" x14ac:dyDescent="0.2">
      <c r="A167" t="s">
        <v>16</v>
      </c>
      <c r="B167" s="5" t="s">
        <v>12</v>
      </c>
      <c r="C167" s="1">
        <v>2</v>
      </c>
      <c r="D167" s="1">
        <v>1</v>
      </c>
      <c r="E167" s="1">
        <v>3</v>
      </c>
      <c r="F167" s="1">
        <v>1</v>
      </c>
      <c r="G167" t="s">
        <v>10</v>
      </c>
    </row>
    <row r="168" spans="1:7" x14ac:dyDescent="0.2">
      <c r="A168" t="s">
        <v>16</v>
      </c>
      <c r="B168" s="5" t="s">
        <v>12</v>
      </c>
      <c r="C168" s="1">
        <v>2</v>
      </c>
      <c r="D168" s="1">
        <v>2</v>
      </c>
      <c r="E168" s="1">
        <v>0</v>
      </c>
      <c r="F168" s="1">
        <v>3</v>
      </c>
      <c r="G168" t="s">
        <v>10</v>
      </c>
    </row>
    <row r="169" spans="1:7" x14ac:dyDescent="0.2">
      <c r="A169" t="s">
        <v>16</v>
      </c>
      <c r="B169" s="5" t="s">
        <v>12</v>
      </c>
      <c r="C169" s="1">
        <v>2</v>
      </c>
      <c r="D169" s="1">
        <v>3</v>
      </c>
      <c r="E169" s="1">
        <v>4</v>
      </c>
      <c r="F169" s="1">
        <v>2</v>
      </c>
      <c r="G169" t="s">
        <v>10</v>
      </c>
    </row>
    <row r="170" spans="1:7" x14ac:dyDescent="0.2">
      <c r="A170" t="s">
        <v>16</v>
      </c>
      <c r="B170" s="5" t="s">
        <v>12</v>
      </c>
      <c r="C170" s="1">
        <v>2</v>
      </c>
      <c r="D170" s="1">
        <v>4</v>
      </c>
      <c r="E170" s="1">
        <v>3</v>
      </c>
      <c r="F170" s="1">
        <v>1</v>
      </c>
      <c r="G170" t="s">
        <v>10</v>
      </c>
    </row>
    <row r="171" spans="1:7" x14ac:dyDescent="0.2">
      <c r="A171" t="s">
        <v>16</v>
      </c>
      <c r="B171" s="5" t="s">
        <v>12</v>
      </c>
      <c r="C171" s="1">
        <v>2</v>
      </c>
      <c r="D171" s="1">
        <v>5</v>
      </c>
      <c r="E171" s="1">
        <v>5</v>
      </c>
      <c r="F171" s="1">
        <v>9</v>
      </c>
      <c r="G171" t="s">
        <v>10</v>
      </c>
    </row>
    <row r="172" spans="1:7" x14ac:dyDescent="0.2">
      <c r="A172" t="s">
        <v>16</v>
      </c>
      <c r="B172" s="5" t="s">
        <v>12</v>
      </c>
      <c r="C172" s="1">
        <v>2</v>
      </c>
      <c r="D172" s="1">
        <v>6</v>
      </c>
      <c r="E172" s="1">
        <v>3</v>
      </c>
      <c r="F172" s="1">
        <v>2</v>
      </c>
      <c r="G172" t="s">
        <v>10</v>
      </c>
    </row>
    <row r="173" spans="1:7" x14ac:dyDescent="0.2">
      <c r="A173" t="s">
        <v>16</v>
      </c>
      <c r="B173" s="5" t="s">
        <v>12</v>
      </c>
      <c r="C173" s="1">
        <v>2</v>
      </c>
      <c r="D173" s="1">
        <v>7</v>
      </c>
      <c r="E173" s="1">
        <v>2</v>
      </c>
      <c r="F173" s="1">
        <v>8</v>
      </c>
      <c r="G173" t="s">
        <v>10</v>
      </c>
    </row>
    <row r="174" spans="1:7" x14ac:dyDescent="0.2">
      <c r="A174" t="s">
        <v>16</v>
      </c>
      <c r="B174" s="5" t="s">
        <v>12</v>
      </c>
      <c r="C174" s="1">
        <v>3</v>
      </c>
      <c r="D174" s="1">
        <v>1</v>
      </c>
      <c r="E174" s="1">
        <v>5</v>
      </c>
      <c r="F174" s="1">
        <v>2</v>
      </c>
      <c r="G174" t="s">
        <v>10</v>
      </c>
    </row>
    <row r="175" spans="1:7" x14ac:dyDescent="0.2">
      <c r="A175" t="s">
        <v>16</v>
      </c>
      <c r="B175" s="5" t="s">
        <v>12</v>
      </c>
      <c r="C175" s="1">
        <v>3</v>
      </c>
      <c r="D175" s="1">
        <v>2</v>
      </c>
      <c r="E175" s="1">
        <v>7</v>
      </c>
      <c r="F175" s="1">
        <v>7</v>
      </c>
      <c r="G175" t="s">
        <v>10</v>
      </c>
    </row>
    <row r="176" spans="1:7" x14ac:dyDescent="0.2">
      <c r="A176" t="s">
        <v>16</v>
      </c>
      <c r="B176" s="5" t="s">
        <v>12</v>
      </c>
      <c r="C176" s="1">
        <v>3</v>
      </c>
      <c r="D176" s="1">
        <v>3</v>
      </c>
      <c r="E176" s="1">
        <v>2</v>
      </c>
      <c r="F176" s="1">
        <v>6</v>
      </c>
      <c r="G176" t="s">
        <v>10</v>
      </c>
    </row>
    <row r="177" spans="1:7" x14ac:dyDescent="0.2">
      <c r="A177" t="s">
        <v>16</v>
      </c>
      <c r="B177" s="5" t="s">
        <v>12</v>
      </c>
      <c r="C177" s="1">
        <v>3</v>
      </c>
      <c r="D177" s="1">
        <v>4</v>
      </c>
      <c r="E177" s="1">
        <v>5</v>
      </c>
      <c r="F177" s="1">
        <v>7</v>
      </c>
      <c r="G177" t="s">
        <v>10</v>
      </c>
    </row>
    <row r="178" spans="1:7" x14ac:dyDescent="0.2">
      <c r="A178" t="s">
        <v>16</v>
      </c>
      <c r="B178" s="5" t="s">
        <v>12</v>
      </c>
      <c r="C178" s="1">
        <v>3</v>
      </c>
      <c r="D178" s="1">
        <v>5</v>
      </c>
      <c r="E178" s="1">
        <v>7</v>
      </c>
      <c r="F178" s="1">
        <v>3</v>
      </c>
      <c r="G178" t="s">
        <v>10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EC9996-4B3A-4F1B-8204-8B6ED1187BB6}">
  <dimension ref="A1:E330"/>
  <sheetViews>
    <sheetView workbookViewId="0">
      <selection activeCell="H53" sqref="H53"/>
    </sheetView>
  </sheetViews>
  <sheetFormatPr baseColWidth="10" defaultColWidth="8.83203125" defaultRowHeight="15" x14ac:dyDescent="0.2"/>
  <cols>
    <col min="1" max="1" width="24.5" bestFit="1" customWidth="1"/>
  </cols>
  <sheetData>
    <row r="1" spans="1:5" x14ac:dyDescent="0.2">
      <c r="A1" t="s">
        <v>7</v>
      </c>
      <c r="B1" t="s">
        <v>1</v>
      </c>
      <c r="C1" t="s">
        <v>3</v>
      </c>
      <c r="D1" t="s">
        <v>4</v>
      </c>
      <c r="E1" t="s">
        <v>5</v>
      </c>
    </row>
    <row r="2" spans="1:5" x14ac:dyDescent="0.2">
      <c r="A2" t="s">
        <v>8</v>
      </c>
      <c r="B2">
        <v>1</v>
      </c>
      <c r="C2">
        <v>0</v>
      </c>
      <c r="D2">
        <v>1</v>
      </c>
      <c r="E2" t="s">
        <v>6</v>
      </c>
    </row>
    <row r="3" spans="1:5" x14ac:dyDescent="0.2">
      <c r="A3" t="s">
        <v>8</v>
      </c>
      <c r="B3">
        <v>1</v>
      </c>
      <c r="C3">
        <v>0</v>
      </c>
      <c r="D3">
        <v>1</v>
      </c>
      <c r="E3" t="s">
        <v>6</v>
      </c>
    </row>
    <row r="4" spans="1:5" x14ac:dyDescent="0.2">
      <c r="A4" t="s">
        <v>8</v>
      </c>
      <c r="B4">
        <v>1</v>
      </c>
      <c r="C4">
        <v>0</v>
      </c>
      <c r="D4">
        <v>1</v>
      </c>
      <c r="E4" t="s">
        <v>6</v>
      </c>
    </row>
    <row r="5" spans="1:5" x14ac:dyDescent="0.2">
      <c r="A5" t="s">
        <v>8</v>
      </c>
      <c r="B5">
        <v>1</v>
      </c>
      <c r="C5">
        <v>0</v>
      </c>
      <c r="D5">
        <v>1</v>
      </c>
      <c r="E5" t="s">
        <v>6</v>
      </c>
    </row>
    <row r="6" spans="1:5" x14ac:dyDescent="0.2">
      <c r="A6" t="s">
        <v>8</v>
      </c>
      <c r="B6">
        <v>1</v>
      </c>
      <c r="C6">
        <v>0</v>
      </c>
      <c r="D6">
        <v>1</v>
      </c>
      <c r="E6" t="s">
        <v>6</v>
      </c>
    </row>
    <row r="7" spans="1:5" x14ac:dyDescent="0.2">
      <c r="A7" t="s">
        <v>8</v>
      </c>
      <c r="B7">
        <v>1</v>
      </c>
      <c r="C7">
        <v>0</v>
      </c>
      <c r="D7">
        <v>1</v>
      </c>
      <c r="E7" t="s">
        <v>6</v>
      </c>
    </row>
    <row r="8" spans="1:5" x14ac:dyDescent="0.2">
      <c r="A8" t="s">
        <v>8</v>
      </c>
      <c r="B8">
        <v>1</v>
      </c>
      <c r="C8">
        <v>0</v>
      </c>
      <c r="D8">
        <v>1</v>
      </c>
      <c r="E8" t="s">
        <v>6</v>
      </c>
    </row>
    <row r="9" spans="1:5" x14ac:dyDescent="0.2">
      <c r="A9" t="s">
        <v>8</v>
      </c>
      <c r="B9">
        <v>1</v>
      </c>
      <c r="C9">
        <v>0</v>
      </c>
      <c r="D9">
        <v>1</v>
      </c>
      <c r="E9" t="s">
        <v>6</v>
      </c>
    </row>
    <row r="10" spans="1:5" x14ac:dyDescent="0.2">
      <c r="A10" t="s">
        <v>8</v>
      </c>
      <c r="B10">
        <v>1</v>
      </c>
      <c r="C10">
        <v>0</v>
      </c>
      <c r="D10">
        <v>1</v>
      </c>
      <c r="E10" t="s">
        <v>6</v>
      </c>
    </row>
    <row r="11" spans="1:5" x14ac:dyDescent="0.2">
      <c r="A11" t="s">
        <v>8</v>
      </c>
      <c r="B11">
        <v>1</v>
      </c>
      <c r="C11">
        <v>0</v>
      </c>
      <c r="D11">
        <v>1</v>
      </c>
      <c r="E11" t="s">
        <v>6</v>
      </c>
    </row>
    <row r="12" spans="1:5" x14ac:dyDescent="0.2">
      <c r="A12" t="s">
        <v>8</v>
      </c>
      <c r="B12">
        <v>1</v>
      </c>
      <c r="C12">
        <v>0</v>
      </c>
      <c r="D12">
        <v>1</v>
      </c>
      <c r="E12" t="s">
        <v>6</v>
      </c>
    </row>
    <row r="13" spans="1:5" x14ac:dyDescent="0.2">
      <c r="A13" t="s">
        <v>8</v>
      </c>
      <c r="B13">
        <v>1</v>
      </c>
      <c r="C13">
        <v>1</v>
      </c>
      <c r="D13">
        <v>0</v>
      </c>
      <c r="E13" t="s">
        <v>6</v>
      </c>
    </row>
    <row r="14" spans="1:5" x14ac:dyDescent="0.2">
      <c r="A14" t="s">
        <v>8</v>
      </c>
      <c r="B14">
        <v>1</v>
      </c>
      <c r="C14">
        <v>0</v>
      </c>
      <c r="D14">
        <v>1</v>
      </c>
      <c r="E14" t="s">
        <v>6</v>
      </c>
    </row>
    <row r="15" spans="1:5" x14ac:dyDescent="0.2">
      <c r="A15" t="s">
        <v>8</v>
      </c>
      <c r="B15">
        <v>1</v>
      </c>
      <c r="C15">
        <v>0</v>
      </c>
      <c r="D15">
        <v>1</v>
      </c>
      <c r="E15" t="s">
        <v>6</v>
      </c>
    </row>
    <row r="16" spans="1:5" x14ac:dyDescent="0.2">
      <c r="A16" t="s">
        <v>8</v>
      </c>
      <c r="B16">
        <v>1</v>
      </c>
      <c r="C16">
        <v>0</v>
      </c>
      <c r="D16">
        <v>1</v>
      </c>
      <c r="E16" t="s">
        <v>6</v>
      </c>
    </row>
    <row r="17" spans="1:5" x14ac:dyDescent="0.2">
      <c r="A17" t="s">
        <v>8</v>
      </c>
      <c r="B17">
        <v>1</v>
      </c>
      <c r="C17">
        <v>1</v>
      </c>
      <c r="D17">
        <v>0</v>
      </c>
      <c r="E17" t="s">
        <v>6</v>
      </c>
    </row>
    <row r="18" spans="1:5" x14ac:dyDescent="0.2">
      <c r="A18" t="s">
        <v>8</v>
      </c>
      <c r="B18">
        <v>1</v>
      </c>
      <c r="C18">
        <v>0</v>
      </c>
      <c r="D18">
        <v>1</v>
      </c>
      <c r="E18" t="s">
        <v>6</v>
      </c>
    </row>
    <row r="19" spans="1:5" x14ac:dyDescent="0.2">
      <c r="A19" t="s">
        <v>8</v>
      </c>
      <c r="B19">
        <v>1</v>
      </c>
      <c r="C19">
        <v>1</v>
      </c>
      <c r="D19">
        <v>0</v>
      </c>
      <c r="E19" t="s">
        <v>6</v>
      </c>
    </row>
    <row r="20" spans="1:5" x14ac:dyDescent="0.2">
      <c r="A20" t="s">
        <v>8</v>
      </c>
      <c r="B20">
        <v>1</v>
      </c>
      <c r="C20">
        <v>0</v>
      </c>
      <c r="D20">
        <v>1</v>
      </c>
      <c r="E20" t="s">
        <v>6</v>
      </c>
    </row>
    <row r="21" spans="1:5" x14ac:dyDescent="0.2">
      <c r="A21" t="s">
        <v>8</v>
      </c>
      <c r="B21">
        <v>1</v>
      </c>
      <c r="C21">
        <v>0</v>
      </c>
      <c r="D21">
        <v>1</v>
      </c>
      <c r="E21" t="s">
        <v>6</v>
      </c>
    </row>
    <row r="22" spans="1:5" x14ac:dyDescent="0.2">
      <c r="A22" t="s">
        <v>8</v>
      </c>
      <c r="B22">
        <v>1</v>
      </c>
      <c r="C22">
        <v>0</v>
      </c>
      <c r="D22">
        <v>1</v>
      </c>
      <c r="E22" t="s">
        <v>6</v>
      </c>
    </row>
    <row r="23" spans="1:5" x14ac:dyDescent="0.2">
      <c r="A23" t="s">
        <v>8</v>
      </c>
      <c r="B23">
        <v>1</v>
      </c>
      <c r="C23">
        <v>1</v>
      </c>
      <c r="D23">
        <v>0</v>
      </c>
      <c r="E23" t="s">
        <v>6</v>
      </c>
    </row>
    <row r="24" spans="1:5" x14ac:dyDescent="0.2">
      <c r="A24" t="s">
        <v>8</v>
      </c>
      <c r="B24">
        <v>1</v>
      </c>
      <c r="C24">
        <v>0</v>
      </c>
      <c r="D24">
        <v>1</v>
      </c>
      <c r="E24" t="s">
        <v>6</v>
      </c>
    </row>
    <row r="25" spans="1:5" x14ac:dyDescent="0.2">
      <c r="A25" t="s">
        <v>8</v>
      </c>
      <c r="B25">
        <v>1</v>
      </c>
      <c r="C25">
        <v>0</v>
      </c>
      <c r="D25">
        <v>1</v>
      </c>
      <c r="E25" t="s">
        <v>6</v>
      </c>
    </row>
    <row r="26" spans="1:5" x14ac:dyDescent="0.2">
      <c r="A26" t="s">
        <v>8</v>
      </c>
      <c r="B26">
        <v>2</v>
      </c>
      <c r="C26">
        <v>1</v>
      </c>
      <c r="D26">
        <v>0</v>
      </c>
      <c r="E26" t="s">
        <v>6</v>
      </c>
    </row>
    <row r="27" spans="1:5" x14ac:dyDescent="0.2">
      <c r="A27" t="s">
        <v>8</v>
      </c>
      <c r="B27">
        <v>2</v>
      </c>
      <c r="C27">
        <v>0</v>
      </c>
      <c r="D27">
        <v>1</v>
      </c>
      <c r="E27" t="s">
        <v>6</v>
      </c>
    </row>
    <row r="28" spans="1:5" x14ac:dyDescent="0.2">
      <c r="A28" t="s">
        <v>8</v>
      </c>
      <c r="B28">
        <v>2</v>
      </c>
      <c r="C28">
        <v>1</v>
      </c>
      <c r="D28">
        <v>1</v>
      </c>
      <c r="E28" t="s">
        <v>6</v>
      </c>
    </row>
    <row r="29" spans="1:5" x14ac:dyDescent="0.2">
      <c r="A29" t="s">
        <v>8</v>
      </c>
      <c r="B29">
        <v>2</v>
      </c>
      <c r="C29">
        <v>0</v>
      </c>
      <c r="D29">
        <v>1</v>
      </c>
      <c r="E29" t="s">
        <v>6</v>
      </c>
    </row>
    <row r="30" spans="1:5" x14ac:dyDescent="0.2">
      <c r="A30" t="s">
        <v>8</v>
      </c>
      <c r="B30">
        <v>2</v>
      </c>
      <c r="C30">
        <v>1</v>
      </c>
      <c r="D30">
        <v>0</v>
      </c>
      <c r="E30" t="s">
        <v>6</v>
      </c>
    </row>
    <row r="31" spans="1:5" x14ac:dyDescent="0.2">
      <c r="A31" t="s">
        <v>8</v>
      </c>
      <c r="B31">
        <v>2</v>
      </c>
      <c r="C31">
        <v>0</v>
      </c>
      <c r="D31">
        <v>1</v>
      </c>
      <c r="E31" t="s">
        <v>6</v>
      </c>
    </row>
    <row r="32" spans="1:5" x14ac:dyDescent="0.2">
      <c r="A32" t="s">
        <v>8</v>
      </c>
      <c r="B32">
        <v>2</v>
      </c>
      <c r="C32">
        <v>0</v>
      </c>
      <c r="D32">
        <v>1</v>
      </c>
      <c r="E32" t="s">
        <v>6</v>
      </c>
    </row>
    <row r="33" spans="1:5" x14ac:dyDescent="0.2">
      <c r="A33" t="s">
        <v>8</v>
      </c>
      <c r="B33">
        <v>2</v>
      </c>
      <c r="C33">
        <v>0</v>
      </c>
      <c r="D33">
        <v>1</v>
      </c>
      <c r="E33" t="s">
        <v>6</v>
      </c>
    </row>
    <row r="34" spans="1:5" x14ac:dyDescent="0.2">
      <c r="A34" t="s">
        <v>8</v>
      </c>
      <c r="B34">
        <v>2</v>
      </c>
      <c r="C34">
        <v>1</v>
      </c>
      <c r="D34">
        <v>0</v>
      </c>
      <c r="E34" t="s">
        <v>6</v>
      </c>
    </row>
    <row r="35" spans="1:5" x14ac:dyDescent="0.2">
      <c r="A35" t="s">
        <v>8</v>
      </c>
      <c r="B35">
        <v>2</v>
      </c>
      <c r="C35">
        <v>1</v>
      </c>
      <c r="D35">
        <v>0</v>
      </c>
      <c r="E35" t="s">
        <v>6</v>
      </c>
    </row>
    <row r="36" spans="1:5" x14ac:dyDescent="0.2">
      <c r="A36" t="s">
        <v>8</v>
      </c>
      <c r="B36">
        <v>2</v>
      </c>
      <c r="C36">
        <v>0</v>
      </c>
      <c r="D36">
        <v>1</v>
      </c>
      <c r="E36" t="s">
        <v>6</v>
      </c>
    </row>
    <row r="37" spans="1:5" x14ac:dyDescent="0.2">
      <c r="A37" t="s">
        <v>8</v>
      </c>
      <c r="B37">
        <v>2</v>
      </c>
      <c r="C37">
        <v>0</v>
      </c>
      <c r="D37">
        <v>1</v>
      </c>
      <c r="E37" t="s">
        <v>6</v>
      </c>
    </row>
    <row r="38" spans="1:5" x14ac:dyDescent="0.2">
      <c r="A38" t="s">
        <v>8</v>
      </c>
      <c r="B38">
        <v>2</v>
      </c>
      <c r="C38">
        <v>0</v>
      </c>
      <c r="D38">
        <v>1</v>
      </c>
      <c r="E38" t="s">
        <v>6</v>
      </c>
    </row>
    <row r="39" spans="1:5" x14ac:dyDescent="0.2">
      <c r="A39" t="s">
        <v>8</v>
      </c>
      <c r="B39">
        <v>2</v>
      </c>
      <c r="C39">
        <v>1</v>
      </c>
      <c r="D39">
        <v>0</v>
      </c>
      <c r="E39" t="s">
        <v>6</v>
      </c>
    </row>
    <row r="40" spans="1:5" x14ac:dyDescent="0.2">
      <c r="A40" t="s">
        <v>8</v>
      </c>
      <c r="B40">
        <v>2</v>
      </c>
      <c r="C40">
        <v>1</v>
      </c>
      <c r="D40">
        <v>0</v>
      </c>
      <c r="E40" t="s">
        <v>6</v>
      </c>
    </row>
    <row r="41" spans="1:5" x14ac:dyDescent="0.2">
      <c r="A41" t="s">
        <v>8</v>
      </c>
      <c r="B41">
        <v>2</v>
      </c>
      <c r="C41">
        <v>1</v>
      </c>
      <c r="D41">
        <v>0</v>
      </c>
      <c r="E41" t="s">
        <v>6</v>
      </c>
    </row>
    <row r="42" spans="1:5" x14ac:dyDescent="0.2">
      <c r="A42" t="s">
        <v>8</v>
      </c>
      <c r="B42">
        <v>2</v>
      </c>
      <c r="C42">
        <v>0</v>
      </c>
      <c r="D42">
        <v>1</v>
      </c>
      <c r="E42" t="s">
        <v>6</v>
      </c>
    </row>
    <row r="43" spans="1:5" x14ac:dyDescent="0.2">
      <c r="A43" t="s">
        <v>8</v>
      </c>
      <c r="B43">
        <v>2</v>
      </c>
      <c r="C43">
        <v>0</v>
      </c>
      <c r="D43">
        <v>1</v>
      </c>
      <c r="E43" t="s">
        <v>6</v>
      </c>
    </row>
    <row r="44" spans="1:5" x14ac:dyDescent="0.2">
      <c r="A44" t="s">
        <v>8</v>
      </c>
      <c r="B44">
        <v>2</v>
      </c>
      <c r="C44">
        <v>0</v>
      </c>
      <c r="D44">
        <v>1</v>
      </c>
      <c r="E44" t="s">
        <v>6</v>
      </c>
    </row>
    <row r="45" spans="1:5" x14ac:dyDescent="0.2">
      <c r="A45" t="s">
        <v>8</v>
      </c>
      <c r="B45">
        <v>2</v>
      </c>
      <c r="C45">
        <v>0</v>
      </c>
      <c r="D45">
        <v>1</v>
      </c>
      <c r="E45" t="s">
        <v>6</v>
      </c>
    </row>
    <row r="46" spans="1:5" x14ac:dyDescent="0.2">
      <c r="A46" t="s">
        <v>8</v>
      </c>
      <c r="B46">
        <v>2</v>
      </c>
      <c r="C46">
        <v>0</v>
      </c>
      <c r="D46">
        <v>1</v>
      </c>
      <c r="E46" t="s">
        <v>6</v>
      </c>
    </row>
    <row r="47" spans="1:5" x14ac:dyDescent="0.2">
      <c r="A47" t="s">
        <v>8</v>
      </c>
      <c r="B47">
        <v>2</v>
      </c>
      <c r="C47">
        <v>1</v>
      </c>
      <c r="D47">
        <v>0</v>
      </c>
      <c r="E47" t="s">
        <v>6</v>
      </c>
    </row>
    <row r="48" spans="1:5" x14ac:dyDescent="0.2">
      <c r="A48" t="s">
        <v>8</v>
      </c>
      <c r="B48">
        <v>2</v>
      </c>
      <c r="C48">
        <v>0</v>
      </c>
      <c r="D48">
        <v>1</v>
      </c>
      <c r="E48" t="s">
        <v>6</v>
      </c>
    </row>
    <row r="49" spans="1:5" x14ac:dyDescent="0.2">
      <c r="A49" t="s">
        <v>8</v>
      </c>
      <c r="B49">
        <v>2</v>
      </c>
      <c r="C49">
        <v>1</v>
      </c>
      <c r="D49">
        <v>0</v>
      </c>
      <c r="E49" t="s">
        <v>6</v>
      </c>
    </row>
    <row r="50" spans="1:5" x14ac:dyDescent="0.2">
      <c r="A50" t="s">
        <v>8</v>
      </c>
      <c r="B50">
        <v>2</v>
      </c>
      <c r="C50">
        <v>1</v>
      </c>
      <c r="D50">
        <v>1</v>
      </c>
      <c r="E50" t="s">
        <v>6</v>
      </c>
    </row>
    <row r="51" spans="1:5" x14ac:dyDescent="0.2">
      <c r="A51" t="s">
        <v>8</v>
      </c>
      <c r="B51">
        <v>2</v>
      </c>
      <c r="C51">
        <v>0</v>
      </c>
      <c r="D51">
        <v>1</v>
      </c>
      <c r="E51" t="s">
        <v>6</v>
      </c>
    </row>
    <row r="52" spans="1:5" x14ac:dyDescent="0.2">
      <c r="A52" t="s">
        <v>8</v>
      </c>
      <c r="B52">
        <v>2</v>
      </c>
      <c r="C52">
        <v>1</v>
      </c>
      <c r="D52">
        <v>0</v>
      </c>
      <c r="E52" t="s">
        <v>6</v>
      </c>
    </row>
    <row r="53" spans="1:5" x14ac:dyDescent="0.2">
      <c r="A53" t="s">
        <v>8</v>
      </c>
      <c r="B53">
        <v>2</v>
      </c>
      <c r="C53">
        <v>0</v>
      </c>
      <c r="D53">
        <v>1</v>
      </c>
      <c r="E53" t="s">
        <v>6</v>
      </c>
    </row>
    <row r="54" spans="1:5" x14ac:dyDescent="0.2">
      <c r="A54" t="s">
        <v>8</v>
      </c>
      <c r="B54">
        <v>2</v>
      </c>
      <c r="C54">
        <v>0</v>
      </c>
      <c r="D54">
        <v>1</v>
      </c>
      <c r="E54" t="s">
        <v>6</v>
      </c>
    </row>
    <row r="55" spans="1:5" x14ac:dyDescent="0.2">
      <c r="A55" t="s">
        <v>8</v>
      </c>
      <c r="B55">
        <v>2</v>
      </c>
      <c r="C55">
        <v>0</v>
      </c>
      <c r="D55">
        <v>1</v>
      </c>
      <c r="E55" t="s">
        <v>6</v>
      </c>
    </row>
    <row r="56" spans="1:5" x14ac:dyDescent="0.2">
      <c r="A56" t="s">
        <v>8</v>
      </c>
      <c r="B56">
        <v>2</v>
      </c>
      <c r="C56">
        <v>0</v>
      </c>
      <c r="D56">
        <v>1</v>
      </c>
      <c r="E56" t="s">
        <v>6</v>
      </c>
    </row>
    <row r="57" spans="1:5" x14ac:dyDescent="0.2">
      <c r="A57" t="s">
        <v>8</v>
      </c>
      <c r="B57">
        <v>2</v>
      </c>
      <c r="C57">
        <v>0</v>
      </c>
      <c r="D57">
        <v>1</v>
      </c>
      <c r="E57" t="s">
        <v>6</v>
      </c>
    </row>
    <row r="58" spans="1:5" x14ac:dyDescent="0.2">
      <c r="A58" t="s">
        <v>8</v>
      </c>
      <c r="B58">
        <v>2</v>
      </c>
      <c r="C58">
        <v>0</v>
      </c>
      <c r="D58">
        <v>1</v>
      </c>
      <c r="E58" t="s">
        <v>6</v>
      </c>
    </row>
    <row r="59" spans="1:5" x14ac:dyDescent="0.2">
      <c r="A59" t="s">
        <v>8</v>
      </c>
      <c r="B59">
        <v>2</v>
      </c>
      <c r="C59">
        <v>1</v>
      </c>
      <c r="D59">
        <v>0</v>
      </c>
      <c r="E59" t="s">
        <v>6</v>
      </c>
    </row>
    <row r="60" spans="1:5" x14ac:dyDescent="0.2">
      <c r="A60" t="s">
        <v>8</v>
      </c>
      <c r="B60">
        <v>2</v>
      </c>
      <c r="C60">
        <v>1</v>
      </c>
      <c r="D60">
        <v>0</v>
      </c>
      <c r="E60" t="s">
        <v>6</v>
      </c>
    </row>
    <row r="61" spans="1:5" x14ac:dyDescent="0.2">
      <c r="A61" t="s">
        <v>8</v>
      </c>
      <c r="B61">
        <v>2</v>
      </c>
      <c r="C61">
        <v>1</v>
      </c>
      <c r="D61">
        <v>0</v>
      </c>
      <c r="E61" t="s">
        <v>6</v>
      </c>
    </row>
    <row r="62" spans="1:5" x14ac:dyDescent="0.2">
      <c r="A62" t="s">
        <v>8</v>
      </c>
      <c r="B62">
        <v>2</v>
      </c>
      <c r="C62">
        <v>1</v>
      </c>
      <c r="D62">
        <v>0</v>
      </c>
      <c r="E62" t="s">
        <v>6</v>
      </c>
    </row>
    <row r="63" spans="1:5" x14ac:dyDescent="0.2">
      <c r="A63" t="s">
        <v>8</v>
      </c>
      <c r="B63">
        <v>2</v>
      </c>
      <c r="C63">
        <v>0</v>
      </c>
      <c r="D63">
        <v>1</v>
      </c>
      <c r="E63" t="s">
        <v>6</v>
      </c>
    </row>
    <row r="64" spans="1:5" x14ac:dyDescent="0.2">
      <c r="A64" t="s">
        <v>8</v>
      </c>
      <c r="B64">
        <v>2</v>
      </c>
      <c r="C64">
        <v>0</v>
      </c>
      <c r="D64">
        <v>1</v>
      </c>
      <c r="E64" t="s">
        <v>6</v>
      </c>
    </row>
    <row r="65" spans="1:5" x14ac:dyDescent="0.2">
      <c r="A65" t="s">
        <v>8</v>
      </c>
      <c r="B65">
        <v>2</v>
      </c>
      <c r="C65">
        <v>0</v>
      </c>
      <c r="D65">
        <v>1</v>
      </c>
      <c r="E65" t="s">
        <v>6</v>
      </c>
    </row>
    <row r="66" spans="1:5" x14ac:dyDescent="0.2">
      <c r="A66" t="s">
        <v>8</v>
      </c>
      <c r="B66">
        <v>2</v>
      </c>
      <c r="C66">
        <v>0</v>
      </c>
      <c r="D66">
        <v>1</v>
      </c>
      <c r="E66" t="s">
        <v>6</v>
      </c>
    </row>
    <row r="67" spans="1:5" x14ac:dyDescent="0.2">
      <c r="A67" t="s">
        <v>8</v>
      </c>
      <c r="B67">
        <v>2</v>
      </c>
      <c r="C67">
        <v>0</v>
      </c>
      <c r="D67">
        <v>1</v>
      </c>
      <c r="E67" t="s">
        <v>6</v>
      </c>
    </row>
    <row r="68" spans="1:5" x14ac:dyDescent="0.2">
      <c r="A68" t="s">
        <v>8</v>
      </c>
      <c r="B68">
        <v>2</v>
      </c>
      <c r="C68">
        <v>0</v>
      </c>
      <c r="D68">
        <v>1</v>
      </c>
      <c r="E68" t="s">
        <v>6</v>
      </c>
    </row>
    <row r="69" spans="1:5" x14ac:dyDescent="0.2">
      <c r="A69" t="s">
        <v>8</v>
      </c>
      <c r="B69">
        <v>2</v>
      </c>
      <c r="C69">
        <v>0</v>
      </c>
      <c r="D69">
        <v>1</v>
      </c>
      <c r="E69" t="s">
        <v>6</v>
      </c>
    </row>
    <row r="70" spans="1:5" x14ac:dyDescent="0.2">
      <c r="A70" t="s">
        <v>8</v>
      </c>
      <c r="B70">
        <v>3</v>
      </c>
      <c r="C70">
        <v>0</v>
      </c>
      <c r="D70">
        <v>1</v>
      </c>
      <c r="E70" t="s">
        <v>6</v>
      </c>
    </row>
    <row r="71" spans="1:5" x14ac:dyDescent="0.2">
      <c r="A71" t="s">
        <v>8</v>
      </c>
      <c r="B71">
        <v>3</v>
      </c>
      <c r="C71">
        <v>0</v>
      </c>
      <c r="D71">
        <v>1</v>
      </c>
      <c r="E71" t="s">
        <v>6</v>
      </c>
    </row>
    <row r="72" spans="1:5" x14ac:dyDescent="0.2">
      <c r="A72" t="s">
        <v>8</v>
      </c>
      <c r="B72">
        <v>3</v>
      </c>
      <c r="C72">
        <v>0</v>
      </c>
      <c r="D72">
        <v>1</v>
      </c>
      <c r="E72" t="s">
        <v>6</v>
      </c>
    </row>
    <row r="73" spans="1:5" x14ac:dyDescent="0.2">
      <c r="A73" t="s">
        <v>8</v>
      </c>
      <c r="B73">
        <v>3</v>
      </c>
      <c r="C73">
        <v>0</v>
      </c>
      <c r="D73">
        <v>1</v>
      </c>
      <c r="E73" t="s">
        <v>6</v>
      </c>
    </row>
    <row r="74" spans="1:5" x14ac:dyDescent="0.2">
      <c r="A74" t="s">
        <v>8</v>
      </c>
      <c r="B74">
        <v>3</v>
      </c>
      <c r="C74">
        <v>1</v>
      </c>
      <c r="D74">
        <v>1</v>
      </c>
      <c r="E74" t="s">
        <v>6</v>
      </c>
    </row>
    <row r="75" spans="1:5" x14ac:dyDescent="0.2">
      <c r="A75" t="s">
        <v>8</v>
      </c>
      <c r="B75">
        <v>3</v>
      </c>
      <c r="C75">
        <v>0</v>
      </c>
      <c r="D75">
        <v>1</v>
      </c>
      <c r="E75" t="s">
        <v>6</v>
      </c>
    </row>
    <row r="76" spans="1:5" x14ac:dyDescent="0.2">
      <c r="A76" t="s">
        <v>8</v>
      </c>
      <c r="B76">
        <v>3</v>
      </c>
      <c r="C76">
        <v>0</v>
      </c>
      <c r="D76">
        <v>1</v>
      </c>
      <c r="E76" t="s">
        <v>6</v>
      </c>
    </row>
    <row r="77" spans="1:5" x14ac:dyDescent="0.2">
      <c r="A77" t="s">
        <v>8</v>
      </c>
      <c r="B77">
        <v>3</v>
      </c>
      <c r="C77">
        <v>0</v>
      </c>
      <c r="D77">
        <v>1</v>
      </c>
      <c r="E77" t="s">
        <v>6</v>
      </c>
    </row>
    <row r="78" spans="1:5" x14ac:dyDescent="0.2">
      <c r="A78" t="s">
        <v>8</v>
      </c>
      <c r="B78">
        <v>3</v>
      </c>
      <c r="C78">
        <v>0</v>
      </c>
      <c r="D78">
        <v>1</v>
      </c>
      <c r="E78" t="s">
        <v>6</v>
      </c>
    </row>
    <row r="79" spans="1:5" x14ac:dyDescent="0.2">
      <c r="A79" t="s">
        <v>8</v>
      </c>
      <c r="B79">
        <v>3</v>
      </c>
      <c r="C79">
        <v>1</v>
      </c>
      <c r="D79">
        <v>0</v>
      </c>
      <c r="E79" t="s">
        <v>6</v>
      </c>
    </row>
    <row r="80" spans="1:5" x14ac:dyDescent="0.2">
      <c r="A80" t="s">
        <v>8</v>
      </c>
      <c r="B80">
        <v>3</v>
      </c>
      <c r="C80">
        <v>0</v>
      </c>
      <c r="D80">
        <v>1</v>
      </c>
      <c r="E80" t="s">
        <v>6</v>
      </c>
    </row>
    <row r="81" spans="1:5" x14ac:dyDescent="0.2">
      <c r="A81" t="s">
        <v>8</v>
      </c>
      <c r="B81">
        <v>3</v>
      </c>
      <c r="C81">
        <v>1</v>
      </c>
      <c r="D81">
        <v>0</v>
      </c>
      <c r="E81" t="s">
        <v>6</v>
      </c>
    </row>
    <row r="82" spans="1:5" x14ac:dyDescent="0.2">
      <c r="A82" t="s">
        <v>8</v>
      </c>
      <c r="B82">
        <v>3</v>
      </c>
      <c r="C82">
        <v>1</v>
      </c>
      <c r="D82">
        <v>0</v>
      </c>
      <c r="E82" t="s">
        <v>6</v>
      </c>
    </row>
    <row r="83" spans="1:5" x14ac:dyDescent="0.2">
      <c r="A83" t="s">
        <v>8</v>
      </c>
      <c r="B83">
        <v>3</v>
      </c>
      <c r="C83">
        <v>0</v>
      </c>
      <c r="D83">
        <v>1</v>
      </c>
      <c r="E83" t="s">
        <v>6</v>
      </c>
    </row>
    <row r="84" spans="1:5" x14ac:dyDescent="0.2">
      <c r="A84" t="s">
        <v>8</v>
      </c>
      <c r="B84">
        <v>3</v>
      </c>
      <c r="C84">
        <v>1</v>
      </c>
      <c r="D84">
        <v>0</v>
      </c>
      <c r="E84" t="s">
        <v>6</v>
      </c>
    </row>
    <row r="85" spans="1:5" x14ac:dyDescent="0.2">
      <c r="A85" t="s">
        <v>8</v>
      </c>
      <c r="B85">
        <v>3</v>
      </c>
      <c r="C85">
        <v>0</v>
      </c>
      <c r="D85">
        <v>1</v>
      </c>
      <c r="E85" t="s">
        <v>6</v>
      </c>
    </row>
    <row r="86" spans="1:5" x14ac:dyDescent="0.2">
      <c r="A86" t="s">
        <v>8</v>
      </c>
      <c r="B86">
        <v>3</v>
      </c>
      <c r="C86">
        <v>0</v>
      </c>
      <c r="D86">
        <v>1</v>
      </c>
      <c r="E86" t="s">
        <v>6</v>
      </c>
    </row>
    <row r="87" spans="1:5" x14ac:dyDescent="0.2">
      <c r="A87" t="s">
        <v>8</v>
      </c>
      <c r="B87">
        <v>3</v>
      </c>
      <c r="C87">
        <v>1</v>
      </c>
      <c r="D87">
        <v>1</v>
      </c>
      <c r="E87" t="s">
        <v>6</v>
      </c>
    </row>
    <row r="88" spans="1:5" x14ac:dyDescent="0.2">
      <c r="A88" t="s">
        <v>8</v>
      </c>
      <c r="B88">
        <v>3</v>
      </c>
      <c r="C88">
        <v>0</v>
      </c>
      <c r="D88">
        <v>1</v>
      </c>
      <c r="E88" t="s">
        <v>6</v>
      </c>
    </row>
    <row r="89" spans="1:5" x14ac:dyDescent="0.2">
      <c r="A89" t="s">
        <v>8</v>
      </c>
      <c r="B89">
        <v>3</v>
      </c>
      <c r="C89">
        <v>1</v>
      </c>
      <c r="D89">
        <v>0</v>
      </c>
      <c r="E89" t="s">
        <v>6</v>
      </c>
    </row>
    <row r="90" spans="1:5" x14ac:dyDescent="0.2">
      <c r="A90" t="s">
        <v>8</v>
      </c>
      <c r="B90">
        <v>3</v>
      </c>
      <c r="C90">
        <v>0</v>
      </c>
      <c r="D90">
        <v>1</v>
      </c>
      <c r="E90" t="s">
        <v>6</v>
      </c>
    </row>
    <row r="91" spans="1:5" x14ac:dyDescent="0.2">
      <c r="A91" t="s">
        <v>8</v>
      </c>
      <c r="B91">
        <v>3</v>
      </c>
      <c r="C91">
        <v>0</v>
      </c>
      <c r="D91">
        <v>1</v>
      </c>
      <c r="E91" t="s">
        <v>6</v>
      </c>
    </row>
    <row r="92" spans="1:5" x14ac:dyDescent="0.2">
      <c r="A92" t="s">
        <v>8</v>
      </c>
      <c r="B92">
        <v>3</v>
      </c>
      <c r="C92">
        <v>1</v>
      </c>
      <c r="D92">
        <v>0</v>
      </c>
      <c r="E92" t="s">
        <v>6</v>
      </c>
    </row>
    <row r="93" spans="1:5" x14ac:dyDescent="0.2">
      <c r="A93" t="s">
        <v>8</v>
      </c>
      <c r="B93">
        <v>3</v>
      </c>
      <c r="C93">
        <v>1</v>
      </c>
      <c r="D93">
        <v>1</v>
      </c>
      <c r="E93" t="s">
        <v>6</v>
      </c>
    </row>
    <row r="94" spans="1:5" x14ac:dyDescent="0.2">
      <c r="A94" t="s">
        <v>8</v>
      </c>
      <c r="B94">
        <v>3</v>
      </c>
      <c r="C94">
        <v>0</v>
      </c>
      <c r="D94">
        <v>1</v>
      </c>
      <c r="E94" t="s">
        <v>6</v>
      </c>
    </row>
    <row r="95" spans="1:5" x14ac:dyDescent="0.2">
      <c r="A95" t="s">
        <v>8</v>
      </c>
      <c r="B95">
        <v>3</v>
      </c>
      <c r="C95">
        <v>1</v>
      </c>
      <c r="D95">
        <v>1</v>
      </c>
      <c r="E95" t="s">
        <v>6</v>
      </c>
    </row>
    <row r="96" spans="1:5" x14ac:dyDescent="0.2">
      <c r="A96" t="s">
        <v>8</v>
      </c>
      <c r="B96">
        <v>3</v>
      </c>
      <c r="C96">
        <v>0</v>
      </c>
      <c r="D96">
        <v>1</v>
      </c>
      <c r="E96" t="s">
        <v>6</v>
      </c>
    </row>
    <row r="97" spans="1:5" x14ac:dyDescent="0.2">
      <c r="A97" t="s">
        <v>8</v>
      </c>
      <c r="B97">
        <v>3</v>
      </c>
      <c r="C97">
        <v>1</v>
      </c>
      <c r="D97">
        <v>0</v>
      </c>
      <c r="E97" t="s">
        <v>6</v>
      </c>
    </row>
    <row r="98" spans="1:5" x14ac:dyDescent="0.2">
      <c r="A98" t="s">
        <v>8</v>
      </c>
      <c r="B98">
        <v>1</v>
      </c>
      <c r="C98">
        <v>1</v>
      </c>
      <c r="D98">
        <v>1</v>
      </c>
      <c r="E98" t="s">
        <v>10</v>
      </c>
    </row>
    <row r="99" spans="1:5" x14ac:dyDescent="0.2">
      <c r="A99" t="s">
        <v>8</v>
      </c>
      <c r="B99">
        <v>1</v>
      </c>
      <c r="C99">
        <v>1</v>
      </c>
      <c r="D99">
        <v>0</v>
      </c>
      <c r="E99" t="s">
        <v>10</v>
      </c>
    </row>
    <row r="100" spans="1:5" x14ac:dyDescent="0.2">
      <c r="A100" t="s">
        <v>8</v>
      </c>
      <c r="B100">
        <v>1</v>
      </c>
      <c r="C100">
        <v>1</v>
      </c>
      <c r="D100">
        <v>1</v>
      </c>
      <c r="E100" t="s">
        <v>10</v>
      </c>
    </row>
    <row r="101" spans="1:5" x14ac:dyDescent="0.2">
      <c r="A101" t="s">
        <v>8</v>
      </c>
      <c r="B101">
        <v>1</v>
      </c>
      <c r="C101">
        <v>0</v>
      </c>
      <c r="D101">
        <v>0</v>
      </c>
      <c r="E101" t="s">
        <v>10</v>
      </c>
    </row>
    <row r="102" spans="1:5" x14ac:dyDescent="0.2">
      <c r="A102" t="s">
        <v>8</v>
      </c>
      <c r="B102">
        <v>1</v>
      </c>
      <c r="C102">
        <v>0</v>
      </c>
      <c r="D102">
        <v>1</v>
      </c>
      <c r="E102" t="s">
        <v>10</v>
      </c>
    </row>
    <row r="103" spans="1:5" x14ac:dyDescent="0.2">
      <c r="A103" t="s">
        <v>8</v>
      </c>
      <c r="B103">
        <v>1</v>
      </c>
      <c r="C103">
        <v>0</v>
      </c>
      <c r="D103">
        <v>1</v>
      </c>
      <c r="E103" t="s">
        <v>10</v>
      </c>
    </row>
    <row r="104" spans="1:5" x14ac:dyDescent="0.2">
      <c r="A104" t="s">
        <v>8</v>
      </c>
      <c r="B104">
        <v>1</v>
      </c>
      <c r="C104">
        <v>1</v>
      </c>
      <c r="D104">
        <v>0</v>
      </c>
      <c r="E104" t="s">
        <v>10</v>
      </c>
    </row>
    <row r="105" spans="1:5" x14ac:dyDescent="0.2">
      <c r="A105" t="s">
        <v>8</v>
      </c>
      <c r="B105">
        <v>1</v>
      </c>
      <c r="C105">
        <v>1</v>
      </c>
      <c r="D105">
        <v>0</v>
      </c>
      <c r="E105" t="s">
        <v>10</v>
      </c>
    </row>
    <row r="106" spans="1:5" x14ac:dyDescent="0.2">
      <c r="A106" t="s">
        <v>8</v>
      </c>
      <c r="B106">
        <v>1</v>
      </c>
      <c r="C106">
        <v>1</v>
      </c>
      <c r="D106">
        <v>0</v>
      </c>
      <c r="E106" t="s">
        <v>10</v>
      </c>
    </row>
    <row r="107" spans="1:5" x14ac:dyDescent="0.2">
      <c r="A107" t="s">
        <v>8</v>
      </c>
      <c r="B107">
        <v>1</v>
      </c>
      <c r="C107">
        <v>1</v>
      </c>
      <c r="D107">
        <v>0</v>
      </c>
      <c r="E107" t="s">
        <v>10</v>
      </c>
    </row>
    <row r="108" spans="1:5" x14ac:dyDescent="0.2">
      <c r="A108" t="s">
        <v>8</v>
      </c>
      <c r="B108">
        <v>1</v>
      </c>
      <c r="C108">
        <v>1</v>
      </c>
      <c r="D108">
        <v>0</v>
      </c>
      <c r="E108" t="s">
        <v>10</v>
      </c>
    </row>
    <row r="109" spans="1:5" x14ac:dyDescent="0.2">
      <c r="A109" t="s">
        <v>8</v>
      </c>
      <c r="C109">
        <v>1</v>
      </c>
      <c r="D109">
        <v>0</v>
      </c>
      <c r="E109" t="s">
        <v>10</v>
      </c>
    </row>
    <row r="110" spans="1:5" x14ac:dyDescent="0.2">
      <c r="A110" t="s">
        <v>8</v>
      </c>
      <c r="B110">
        <v>1</v>
      </c>
      <c r="C110">
        <v>1</v>
      </c>
      <c r="D110">
        <v>1</v>
      </c>
      <c r="E110" t="s">
        <v>10</v>
      </c>
    </row>
    <row r="111" spans="1:5" x14ac:dyDescent="0.2">
      <c r="A111" t="s">
        <v>8</v>
      </c>
      <c r="B111">
        <v>1</v>
      </c>
      <c r="C111">
        <v>0</v>
      </c>
      <c r="D111">
        <v>1</v>
      </c>
      <c r="E111" t="s">
        <v>10</v>
      </c>
    </row>
    <row r="112" spans="1:5" x14ac:dyDescent="0.2">
      <c r="A112" t="s">
        <v>8</v>
      </c>
      <c r="B112">
        <v>1</v>
      </c>
      <c r="C112">
        <v>0</v>
      </c>
      <c r="D112">
        <v>1</v>
      </c>
      <c r="E112" t="s">
        <v>10</v>
      </c>
    </row>
    <row r="113" spans="1:5" x14ac:dyDescent="0.2">
      <c r="A113" t="s">
        <v>8</v>
      </c>
      <c r="B113">
        <v>1</v>
      </c>
      <c r="C113">
        <v>0</v>
      </c>
      <c r="D113">
        <v>1</v>
      </c>
      <c r="E113" t="s">
        <v>10</v>
      </c>
    </row>
    <row r="114" spans="1:5" x14ac:dyDescent="0.2">
      <c r="A114" t="s">
        <v>8</v>
      </c>
      <c r="B114">
        <v>1</v>
      </c>
      <c r="C114">
        <v>0</v>
      </c>
      <c r="D114">
        <v>1</v>
      </c>
      <c r="E114" t="s">
        <v>10</v>
      </c>
    </row>
    <row r="115" spans="1:5" x14ac:dyDescent="0.2">
      <c r="A115" t="s">
        <v>8</v>
      </c>
      <c r="B115">
        <v>2</v>
      </c>
      <c r="C115">
        <v>0</v>
      </c>
      <c r="D115">
        <v>1</v>
      </c>
      <c r="E115" t="s">
        <v>10</v>
      </c>
    </row>
    <row r="116" spans="1:5" x14ac:dyDescent="0.2">
      <c r="A116" t="s">
        <v>8</v>
      </c>
      <c r="B116">
        <v>2</v>
      </c>
      <c r="C116">
        <v>1</v>
      </c>
      <c r="D116">
        <v>1</v>
      </c>
      <c r="E116" t="s">
        <v>10</v>
      </c>
    </row>
    <row r="117" spans="1:5" x14ac:dyDescent="0.2">
      <c r="A117" t="s">
        <v>8</v>
      </c>
      <c r="B117">
        <v>2</v>
      </c>
      <c r="C117">
        <v>1</v>
      </c>
      <c r="D117">
        <v>1</v>
      </c>
      <c r="E117" t="s">
        <v>10</v>
      </c>
    </row>
    <row r="118" spans="1:5" x14ac:dyDescent="0.2">
      <c r="A118" t="s">
        <v>8</v>
      </c>
      <c r="B118">
        <v>2</v>
      </c>
      <c r="C118">
        <v>1</v>
      </c>
      <c r="D118">
        <v>0</v>
      </c>
      <c r="E118" t="s">
        <v>10</v>
      </c>
    </row>
    <row r="119" spans="1:5" x14ac:dyDescent="0.2">
      <c r="A119" t="s">
        <v>8</v>
      </c>
      <c r="B119">
        <v>2</v>
      </c>
      <c r="C119">
        <v>1</v>
      </c>
      <c r="D119">
        <v>1</v>
      </c>
      <c r="E119" t="s">
        <v>10</v>
      </c>
    </row>
    <row r="120" spans="1:5" x14ac:dyDescent="0.2">
      <c r="A120" t="s">
        <v>8</v>
      </c>
      <c r="B120">
        <v>2</v>
      </c>
      <c r="C120">
        <v>1</v>
      </c>
      <c r="D120">
        <v>1</v>
      </c>
      <c r="E120" t="s">
        <v>10</v>
      </c>
    </row>
    <row r="121" spans="1:5" x14ac:dyDescent="0.2">
      <c r="A121" t="s">
        <v>8</v>
      </c>
      <c r="B121">
        <v>2</v>
      </c>
      <c r="C121">
        <v>0</v>
      </c>
      <c r="D121">
        <v>1</v>
      </c>
      <c r="E121" t="s">
        <v>10</v>
      </c>
    </row>
    <row r="122" spans="1:5" x14ac:dyDescent="0.2">
      <c r="A122" t="s">
        <v>8</v>
      </c>
      <c r="B122">
        <v>2</v>
      </c>
      <c r="C122">
        <v>1</v>
      </c>
      <c r="D122">
        <v>0</v>
      </c>
      <c r="E122" t="s">
        <v>10</v>
      </c>
    </row>
    <row r="123" spans="1:5" x14ac:dyDescent="0.2">
      <c r="A123" t="s">
        <v>8</v>
      </c>
      <c r="B123">
        <v>2</v>
      </c>
      <c r="C123">
        <v>1</v>
      </c>
      <c r="D123">
        <v>0</v>
      </c>
      <c r="E123" t="s">
        <v>10</v>
      </c>
    </row>
    <row r="124" spans="1:5" x14ac:dyDescent="0.2">
      <c r="A124" t="s">
        <v>8</v>
      </c>
      <c r="B124">
        <v>2</v>
      </c>
      <c r="C124">
        <v>1</v>
      </c>
      <c r="D124">
        <v>1</v>
      </c>
      <c r="E124" t="s">
        <v>10</v>
      </c>
    </row>
    <row r="125" spans="1:5" x14ac:dyDescent="0.2">
      <c r="A125" t="s">
        <v>8</v>
      </c>
      <c r="B125">
        <v>2</v>
      </c>
      <c r="C125">
        <v>1</v>
      </c>
      <c r="D125">
        <v>0</v>
      </c>
      <c r="E125" t="s">
        <v>10</v>
      </c>
    </row>
    <row r="126" spans="1:5" x14ac:dyDescent="0.2">
      <c r="A126" t="s">
        <v>8</v>
      </c>
      <c r="B126">
        <v>2</v>
      </c>
      <c r="C126">
        <v>1</v>
      </c>
      <c r="D126">
        <v>0</v>
      </c>
      <c r="E126" t="s">
        <v>10</v>
      </c>
    </row>
    <row r="127" spans="1:5" x14ac:dyDescent="0.2">
      <c r="A127" t="s">
        <v>8</v>
      </c>
      <c r="B127">
        <v>2</v>
      </c>
      <c r="C127">
        <v>0</v>
      </c>
      <c r="D127">
        <v>1</v>
      </c>
      <c r="E127" t="s">
        <v>10</v>
      </c>
    </row>
    <row r="128" spans="1:5" x14ac:dyDescent="0.2">
      <c r="A128" t="s">
        <v>8</v>
      </c>
      <c r="B128">
        <v>2</v>
      </c>
      <c r="C128">
        <v>0</v>
      </c>
      <c r="D128">
        <v>1</v>
      </c>
      <c r="E128" t="s">
        <v>10</v>
      </c>
    </row>
    <row r="129" spans="1:5" x14ac:dyDescent="0.2">
      <c r="A129" t="s">
        <v>8</v>
      </c>
      <c r="B129">
        <v>2</v>
      </c>
      <c r="C129">
        <v>0</v>
      </c>
      <c r="D129">
        <v>1</v>
      </c>
      <c r="E129" t="s">
        <v>10</v>
      </c>
    </row>
    <row r="130" spans="1:5" x14ac:dyDescent="0.2">
      <c r="A130" t="s">
        <v>8</v>
      </c>
      <c r="B130">
        <v>2</v>
      </c>
      <c r="C130">
        <v>1</v>
      </c>
      <c r="D130">
        <v>0</v>
      </c>
      <c r="E130" t="s">
        <v>10</v>
      </c>
    </row>
    <row r="131" spans="1:5" x14ac:dyDescent="0.2">
      <c r="A131" t="s">
        <v>8</v>
      </c>
      <c r="B131">
        <v>2</v>
      </c>
      <c r="C131">
        <v>1</v>
      </c>
      <c r="D131">
        <v>1</v>
      </c>
      <c r="E131" t="s">
        <v>10</v>
      </c>
    </row>
    <row r="132" spans="1:5" x14ac:dyDescent="0.2">
      <c r="A132" t="s">
        <v>8</v>
      </c>
      <c r="B132">
        <v>2</v>
      </c>
      <c r="C132">
        <v>0</v>
      </c>
      <c r="D132">
        <v>1</v>
      </c>
      <c r="E132" t="s">
        <v>10</v>
      </c>
    </row>
    <row r="133" spans="1:5" x14ac:dyDescent="0.2">
      <c r="A133" t="s">
        <v>8</v>
      </c>
      <c r="B133">
        <v>2</v>
      </c>
      <c r="C133">
        <v>1</v>
      </c>
      <c r="D133">
        <v>0</v>
      </c>
      <c r="E133" t="s">
        <v>10</v>
      </c>
    </row>
    <row r="134" spans="1:5" x14ac:dyDescent="0.2">
      <c r="A134" t="s">
        <v>8</v>
      </c>
      <c r="B134">
        <v>3</v>
      </c>
      <c r="C134">
        <v>1</v>
      </c>
      <c r="D134">
        <v>0</v>
      </c>
      <c r="E134" t="s">
        <v>10</v>
      </c>
    </row>
    <row r="135" spans="1:5" x14ac:dyDescent="0.2">
      <c r="A135" t="s">
        <v>8</v>
      </c>
      <c r="B135">
        <v>3</v>
      </c>
      <c r="C135">
        <v>0</v>
      </c>
      <c r="D135">
        <v>1</v>
      </c>
      <c r="E135" t="s">
        <v>10</v>
      </c>
    </row>
    <row r="136" spans="1:5" x14ac:dyDescent="0.2">
      <c r="A136" t="s">
        <v>8</v>
      </c>
      <c r="B136">
        <v>3</v>
      </c>
      <c r="C136">
        <v>1</v>
      </c>
      <c r="D136">
        <v>0</v>
      </c>
      <c r="E136" t="s">
        <v>10</v>
      </c>
    </row>
    <row r="137" spans="1:5" x14ac:dyDescent="0.2">
      <c r="A137" t="s">
        <v>8</v>
      </c>
      <c r="B137">
        <v>3</v>
      </c>
      <c r="C137">
        <v>1</v>
      </c>
      <c r="D137">
        <v>0</v>
      </c>
      <c r="E137" t="s">
        <v>10</v>
      </c>
    </row>
    <row r="138" spans="1:5" x14ac:dyDescent="0.2">
      <c r="A138" t="s">
        <v>8</v>
      </c>
      <c r="B138">
        <v>3</v>
      </c>
      <c r="C138">
        <v>1</v>
      </c>
      <c r="D138">
        <v>1</v>
      </c>
      <c r="E138" t="s">
        <v>10</v>
      </c>
    </row>
    <row r="139" spans="1:5" x14ac:dyDescent="0.2">
      <c r="A139" t="s">
        <v>8</v>
      </c>
      <c r="B139">
        <v>3</v>
      </c>
      <c r="C139">
        <v>1</v>
      </c>
      <c r="D139">
        <v>0</v>
      </c>
      <c r="E139" t="s">
        <v>10</v>
      </c>
    </row>
    <row r="140" spans="1:5" x14ac:dyDescent="0.2">
      <c r="A140" t="s">
        <v>8</v>
      </c>
      <c r="B140">
        <v>3</v>
      </c>
      <c r="C140">
        <v>1</v>
      </c>
      <c r="D140">
        <v>0</v>
      </c>
      <c r="E140" t="s">
        <v>10</v>
      </c>
    </row>
    <row r="141" spans="1:5" x14ac:dyDescent="0.2">
      <c r="A141" t="s">
        <v>8</v>
      </c>
      <c r="B141">
        <v>3</v>
      </c>
      <c r="C141">
        <v>1</v>
      </c>
      <c r="D141">
        <v>1</v>
      </c>
      <c r="E141" t="s">
        <v>10</v>
      </c>
    </row>
    <row r="142" spans="1:5" x14ac:dyDescent="0.2">
      <c r="A142" t="s">
        <v>8</v>
      </c>
      <c r="B142">
        <v>3</v>
      </c>
      <c r="C142">
        <v>1</v>
      </c>
      <c r="D142">
        <v>1</v>
      </c>
      <c r="E142" t="s">
        <v>10</v>
      </c>
    </row>
    <row r="143" spans="1:5" x14ac:dyDescent="0.2">
      <c r="A143" t="s">
        <v>8</v>
      </c>
      <c r="B143">
        <v>3</v>
      </c>
      <c r="C143">
        <v>0</v>
      </c>
      <c r="D143">
        <v>1</v>
      </c>
      <c r="E143" t="s">
        <v>10</v>
      </c>
    </row>
    <row r="144" spans="1:5" x14ac:dyDescent="0.2">
      <c r="A144" t="s">
        <v>8</v>
      </c>
      <c r="B144">
        <v>3</v>
      </c>
      <c r="C144">
        <v>0</v>
      </c>
      <c r="D144">
        <v>1</v>
      </c>
      <c r="E144" t="s">
        <v>10</v>
      </c>
    </row>
    <row r="145" spans="1:5" x14ac:dyDescent="0.2">
      <c r="A145" t="s">
        <v>8</v>
      </c>
      <c r="B145">
        <v>3</v>
      </c>
      <c r="C145">
        <v>1</v>
      </c>
      <c r="D145">
        <v>0</v>
      </c>
      <c r="E145" t="s">
        <v>10</v>
      </c>
    </row>
    <row r="146" spans="1:5" x14ac:dyDescent="0.2">
      <c r="A146" t="s">
        <v>8</v>
      </c>
      <c r="B146">
        <v>3</v>
      </c>
      <c r="C146">
        <v>1</v>
      </c>
      <c r="D146">
        <v>0</v>
      </c>
      <c r="E146" t="s">
        <v>10</v>
      </c>
    </row>
    <row r="147" spans="1:5" x14ac:dyDescent="0.2">
      <c r="A147" t="s">
        <v>8</v>
      </c>
      <c r="B147">
        <v>3</v>
      </c>
      <c r="C147">
        <v>0</v>
      </c>
      <c r="D147">
        <v>1</v>
      </c>
      <c r="E147" t="s">
        <v>10</v>
      </c>
    </row>
    <row r="148" spans="1:5" x14ac:dyDescent="0.2">
      <c r="A148" t="s">
        <v>8</v>
      </c>
      <c r="B148">
        <v>3</v>
      </c>
      <c r="C148">
        <v>1</v>
      </c>
      <c r="D148">
        <v>0</v>
      </c>
      <c r="E148" t="s">
        <v>10</v>
      </c>
    </row>
    <row r="149" spans="1:5" x14ac:dyDescent="0.2">
      <c r="A149" t="s">
        <v>8</v>
      </c>
      <c r="B149">
        <v>3</v>
      </c>
      <c r="C149">
        <v>1</v>
      </c>
      <c r="D149">
        <v>0</v>
      </c>
      <c r="E149" t="s">
        <v>10</v>
      </c>
    </row>
    <row r="150" spans="1:5" x14ac:dyDescent="0.2">
      <c r="A150" t="s">
        <v>8</v>
      </c>
      <c r="B150">
        <v>3</v>
      </c>
      <c r="C150">
        <v>0</v>
      </c>
      <c r="D150">
        <v>1</v>
      </c>
      <c r="E150" t="s">
        <v>10</v>
      </c>
    </row>
    <row r="151" spans="1:5" x14ac:dyDescent="0.2">
      <c r="A151" t="s">
        <v>8</v>
      </c>
      <c r="B151">
        <v>3</v>
      </c>
      <c r="C151">
        <v>0</v>
      </c>
      <c r="D151">
        <v>1</v>
      </c>
      <c r="E151" t="s">
        <v>10</v>
      </c>
    </row>
    <row r="152" spans="1:5" x14ac:dyDescent="0.2">
      <c r="A152" t="s">
        <v>8</v>
      </c>
      <c r="B152">
        <v>3</v>
      </c>
      <c r="C152">
        <v>1</v>
      </c>
      <c r="D152">
        <v>1</v>
      </c>
      <c r="E152" t="s">
        <v>10</v>
      </c>
    </row>
    <row r="153" spans="1:5" x14ac:dyDescent="0.2">
      <c r="A153" t="s">
        <v>8</v>
      </c>
      <c r="B153">
        <v>3</v>
      </c>
      <c r="C153">
        <v>0</v>
      </c>
      <c r="D153">
        <v>1</v>
      </c>
      <c r="E153" t="s">
        <v>10</v>
      </c>
    </row>
    <row r="154" spans="1:5" x14ac:dyDescent="0.2">
      <c r="A154" t="s">
        <v>8</v>
      </c>
      <c r="B154">
        <v>3</v>
      </c>
      <c r="C154">
        <v>0</v>
      </c>
      <c r="D154">
        <v>1</v>
      </c>
      <c r="E154" t="s">
        <v>10</v>
      </c>
    </row>
    <row r="155" spans="1:5" x14ac:dyDescent="0.2">
      <c r="A155" t="s">
        <v>8</v>
      </c>
      <c r="B155">
        <v>3</v>
      </c>
      <c r="C155">
        <v>1</v>
      </c>
      <c r="D155">
        <v>0</v>
      </c>
      <c r="E155" t="s">
        <v>10</v>
      </c>
    </row>
    <row r="156" spans="1:5" x14ac:dyDescent="0.2">
      <c r="A156" t="s">
        <v>32</v>
      </c>
      <c r="B156">
        <v>1</v>
      </c>
      <c r="C156">
        <v>0</v>
      </c>
      <c r="D156">
        <v>1</v>
      </c>
      <c r="E156" t="s">
        <v>6</v>
      </c>
    </row>
    <row r="157" spans="1:5" x14ac:dyDescent="0.2">
      <c r="A157" t="s">
        <v>32</v>
      </c>
      <c r="B157">
        <v>1</v>
      </c>
      <c r="C157">
        <v>1</v>
      </c>
      <c r="D157">
        <v>0</v>
      </c>
      <c r="E157" t="s">
        <v>6</v>
      </c>
    </row>
    <row r="158" spans="1:5" x14ac:dyDescent="0.2">
      <c r="A158" t="s">
        <v>32</v>
      </c>
      <c r="B158">
        <v>1</v>
      </c>
      <c r="C158">
        <v>1</v>
      </c>
      <c r="D158">
        <v>0</v>
      </c>
      <c r="E158" t="s">
        <v>6</v>
      </c>
    </row>
    <row r="159" spans="1:5" x14ac:dyDescent="0.2">
      <c r="A159" t="s">
        <v>32</v>
      </c>
      <c r="B159">
        <v>1</v>
      </c>
      <c r="C159">
        <v>0</v>
      </c>
      <c r="D159">
        <v>1</v>
      </c>
      <c r="E159" t="s">
        <v>6</v>
      </c>
    </row>
    <row r="160" spans="1:5" x14ac:dyDescent="0.2">
      <c r="A160" t="s">
        <v>32</v>
      </c>
      <c r="B160">
        <v>1</v>
      </c>
      <c r="C160">
        <v>0</v>
      </c>
      <c r="D160">
        <v>1</v>
      </c>
      <c r="E160" t="s">
        <v>6</v>
      </c>
    </row>
    <row r="161" spans="1:5" x14ac:dyDescent="0.2">
      <c r="A161" t="s">
        <v>32</v>
      </c>
      <c r="B161">
        <v>1</v>
      </c>
      <c r="C161">
        <v>0</v>
      </c>
      <c r="D161">
        <v>1</v>
      </c>
      <c r="E161" t="s">
        <v>6</v>
      </c>
    </row>
    <row r="162" spans="1:5" x14ac:dyDescent="0.2">
      <c r="A162" t="s">
        <v>32</v>
      </c>
      <c r="B162">
        <v>1</v>
      </c>
      <c r="C162">
        <v>0</v>
      </c>
      <c r="D162">
        <v>1</v>
      </c>
      <c r="E162" t="s">
        <v>6</v>
      </c>
    </row>
    <row r="163" spans="1:5" x14ac:dyDescent="0.2">
      <c r="A163" t="s">
        <v>32</v>
      </c>
      <c r="B163">
        <v>1</v>
      </c>
      <c r="C163">
        <v>0</v>
      </c>
      <c r="D163">
        <v>1</v>
      </c>
      <c r="E163" t="s">
        <v>6</v>
      </c>
    </row>
    <row r="164" spans="1:5" x14ac:dyDescent="0.2">
      <c r="A164" t="s">
        <v>32</v>
      </c>
      <c r="B164">
        <v>1</v>
      </c>
      <c r="C164">
        <v>1</v>
      </c>
      <c r="D164">
        <v>0</v>
      </c>
      <c r="E164" t="s">
        <v>6</v>
      </c>
    </row>
    <row r="165" spans="1:5" x14ac:dyDescent="0.2">
      <c r="A165" t="s">
        <v>32</v>
      </c>
      <c r="B165">
        <v>1</v>
      </c>
      <c r="C165">
        <v>0</v>
      </c>
      <c r="D165">
        <v>1</v>
      </c>
      <c r="E165" t="s">
        <v>6</v>
      </c>
    </row>
    <row r="166" spans="1:5" x14ac:dyDescent="0.2">
      <c r="A166" t="s">
        <v>32</v>
      </c>
      <c r="B166">
        <v>1</v>
      </c>
      <c r="C166">
        <v>1</v>
      </c>
      <c r="D166">
        <v>0</v>
      </c>
      <c r="E166" t="s">
        <v>6</v>
      </c>
    </row>
    <row r="167" spans="1:5" x14ac:dyDescent="0.2">
      <c r="A167" t="s">
        <v>32</v>
      </c>
      <c r="B167">
        <v>1</v>
      </c>
      <c r="C167">
        <v>1</v>
      </c>
      <c r="D167">
        <v>0</v>
      </c>
      <c r="E167" t="s">
        <v>6</v>
      </c>
    </row>
    <row r="168" spans="1:5" x14ac:dyDescent="0.2">
      <c r="A168" t="s">
        <v>32</v>
      </c>
      <c r="B168">
        <v>1</v>
      </c>
      <c r="C168">
        <v>0</v>
      </c>
      <c r="D168">
        <v>1</v>
      </c>
      <c r="E168" t="s">
        <v>6</v>
      </c>
    </row>
    <row r="169" spans="1:5" x14ac:dyDescent="0.2">
      <c r="A169" t="s">
        <v>32</v>
      </c>
      <c r="B169">
        <v>1</v>
      </c>
      <c r="C169">
        <v>1</v>
      </c>
      <c r="D169">
        <v>0</v>
      </c>
      <c r="E169" t="s">
        <v>6</v>
      </c>
    </row>
    <row r="170" spans="1:5" x14ac:dyDescent="0.2">
      <c r="A170" t="s">
        <v>32</v>
      </c>
      <c r="B170">
        <v>1</v>
      </c>
      <c r="C170">
        <v>0</v>
      </c>
      <c r="D170">
        <v>1</v>
      </c>
      <c r="E170" t="s">
        <v>6</v>
      </c>
    </row>
    <row r="171" spans="1:5" x14ac:dyDescent="0.2">
      <c r="A171" t="s">
        <v>32</v>
      </c>
      <c r="B171">
        <v>1</v>
      </c>
      <c r="C171">
        <v>0</v>
      </c>
      <c r="D171">
        <v>1</v>
      </c>
      <c r="E171" t="s">
        <v>6</v>
      </c>
    </row>
    <row r="172" spans="1:5" x14ac:dyDescent="0.2">
      <c r="A172" t="s">
        <v>32</v>
      </c>
      <c r="B172">
        <v>1</v>
      </c>
      <c r="C172">
        <v>0</v>
      </c>
      <c r="D172">
        <v>1</v>
      </c>
      <c r="E172" t="s">
        <v>6</v>
      </c>
    </row>
    <row r="173" spans="1:5" x14ac:dyDescent="0.2">
      <c r="A173" t="s">
        <v>32</v>
      </c>
      <c r="B173">
        <v>1</v>
      </c>
      <c r="C173">
        <v>1</v>
      </c>
      <c r="D173">
        <v>0</v>
      </c>
      <c r="E173" t="s">
        <v>6</v>
      </c>
    </row>
    <row r="174" spans="1:5" x14ac:dyDescent="0.2">
      <c r="A174" t="s">
        <v>32</v>
      </c>
      <c r="B174">
        <v>1</v>
      </c>
      <c r="C174">
        <v>1</v>
      </c>
      <c r="D174">
        <v>0</v>
      </c>
      <c r="E174" t="s">
        <v>6</v>
      </c>
    </row>
    <row r="175" spans="1:5" x14ac:dyDescent="0.2">
      <c r="A175" t="s">
        <v>32</v>
      </c>
      <c r="B175">
        <v>1</v>
      </c>
      <c r="C175">
        <v>0</v>
      </c>
      <c r="D175">
        <v>1</v>
      </c>
      <c r="E175" t="s">
        <v>6</v>
      </c>
    </row>
    <row r="176" spans="1:5" x14ac:dyDescent="0.2">
      <c r="A176" t="s">
        <v>32</v>
      </c>
      <c r="B176">
        <v>1</v>
      </c>
      <c r="C176">
        <v>0</v>
      </c>
      <c r="D176">
        <v>1</v>
      </c>
      <c r="E176" t="s">
        <v>6</v>
      </c>
    </row>
    <row r="177" spans="1:5" x14ac:dyDescent="0.2">
      <c r="A177" t="s">
        <v>32</v>
      </c>
      <c r="B177">
        <v>1</v>
      </c>
      <c r="C177">
        <v>1</v>
      </c>
      <c r="D177">
        <v>0</v>
      </c>
      <c r="E177" t="s">
        <v>6</v>
      </c>
    </row>
    <row r="178" spans="1:5" x14ac:dyDescent="0.2">
      <c r="A178" t="s">
        <v>32</v>
      </c>
      <c r="B178">
        <v>1</v>
      </c>
      <c r="C178">
        <v>0</v>
      </c>
      <c r="D178">
        <v>1</v>
      </c>
      <c r="E178" t="s">
        <v>6</v>
      </c>
    </row>
    <row r="179" spans="1:5" x14ac:dyDescent="0.2">
      <c r="A179" t="s">
        <v>32</v>
      </c>
      <c r="B179">
        <v>1</v>
      </c>
      <c r="C179">
        <v>0</v>
      </c>
      <c r="D179">
        <v>1</v>
      </c>
      <c r="E179" t="s">
        <v>6</v>
      </c>
    </row>
    <row r="180" spans="1:5" x14ac:dyDescent="0.2">
      <c r="A180" t="s">
        <v>32</v>
      </c>
      <c r="B180">
        <v>1</v>
      </c>
      <c r="C180">
        <v>0</v>
      </c>
      <c r="D180">
        <v>1</v>
      </c>
      <c r="E180" t="s">
        <v>6</v>
      </c>
    </row>
    <row r="181" spans="1:5" x14ac:dyDescent="0.2">
      <c r="A181" t="s">
        <v>32</v>
      </c>
      <c r="B181">
        <v>1</v>
      </c>
      <c r="C181">
        <v>1</v>
      </c>
      <c r="D181">
        <v>0</v>
      </c>
      <c r="E181" t="s">
        <v>6</v>
      </c>
    </row>
    <row r="182" spans="1:5" x14ac:dyDescent="0.2">
      <c r="A182" t="s">
        <v>32</v>
      </c>
      <c r="B182">
        <v>1</v>
      </c>
      <c r="C182">
        <v>0</v>
      </c>
      <c r="D182">
        <v>1</v>
      </c>
      <c r="E182" t="s">
        <v>6</v>
      </c>
    </row>
    <row r="183" spans="1:5" x14ac:dyDescent="0.2">
      <c r="A183" t="s">
        <v>32</v>
      </c>
      <c r="B183">
        <v>1</v>
      </c>
      <c r="C183">
        <v>1</v>
      </c>
      <c r="D183">
        <v>0</v>
      </c>
      <c r="E183" t="s">
        <v>6</v>
      </c>
    </row>
    <row r="184" spans="1:5" x14ac:dyDescent="0.2">
      <c r="A184" t="s">
        <v>32</v>
      </c>
      <c r="B184">
        <v>1</v>
      </c>
      <c r="C184">
        <v>0</v>
      </c>
      <c r="D184">
        <v>1</v>
      </c>
      <c r="E184" t="s">
        <v>6</v>
      </c>
    </row>
    <row r="185" spans="1:5" x14ac:dyDescent="0.2">
      <c r="A185" t="s">
        <v>32</v>
      </c>
      <c r="B185">
        <v>1</v>
      </c>
      <c r="C185">
        <v>0</v>
      </c>
      <c r="D185">
        <v>1</v>
      </c>
      <c r="E185" t="s">
        <v>6</v>
      </c>
    </row>
    <row r="186" spans="1:5" x14ac:dyDescent="0.2">
      <c r="A186" t="s">
        <v>32</v>
      </c>
      <c r="B186">
        <v>1</v>
      </c>
      <c r="C186">
        <v>0</v>
      </c>
      <c r="D186">
        <v>1</v>
      </c>
      <c r="E186" t="s">
        <v>6</v>
      </c>
    </row>
    <row r="187" spans="1:5" x14ac:dyDescent="0.2">
      <c r="A187" t="s">
        <v>32</v>
      </c>
      <c r="B187">
        <v>2</v>
      </c>
      <c r="C187">
        <v>0</v>
      </c>
      <c r="D187">
        <v>1</v>
      </c>
      <c r="E187" t="s">
        <v>6</v>
      </c>
    </row>
    <row r="188" spans="1:5" x14ac:dyDescent="0.2">
      <c r="A188" t="s">
        <v>32</v>
      </c>
      <c r="B188">
        <v>2</v>
      </c>
      <c r="C188">
        <v>0</v>
      </c>
      <c r="D188">
        <v>1</v>
      </c>
      <c r="E188" t="s">
        <v>6</v>
      </c>
    </row>
    <row r="189" spans="1:5" x14ac:dyDescent="0.2">
      <c r="A189" t="s">
        <v>32</v>
      </c>
      <c r="B189">
        <v>2</v>
      </c>
      <c r="C189">
        <v>0</v>
      </c>
      <c r="D189">
        <v>1</v>
      </c>
      <c r="E189" t="s">
        <v>6</v>
      </c>
    </row>
    <row r="190" spans="1:5" x14ac:dyDescent="0.2">
      <c r="A190" t="s">
        <v>32</v>
      </c>
      <c r="B190">
        <v>2</v>
      </c>
      <c r="C190">
        <v>1</v>
      </c>
      <c r="D190">
        <v>0</v>
      </c>
      <c r="E190" t="s">
        <v>6</v>
      </c>
    </row>
    <row r="191" spans="1:5" x14ac:dyDescent="0.2">
      <c r="A191" t="s">
        <v>32</v>
      </c>
      <c r="B191">
        <v>2</v>
      </c>
      <c r="C191">
        <v>1</v>
      </c>
      <c r="D191">
        <v>0</v>
      </c>
      <c r="E191" t="s">
        <v>6</v>
      </c>
    </row>
    <row r="192" spans="1:5" x14ac:dyDescent="0.2">
      <c r="A192" t="s">
        <v>32</v>
      </c>
      <c r="B192">
        <v>2</v>
      </c>
      <c r="C192">
        <v>1</v>
      </c>
      <c r="D192">
        <v>0</v>
      </c>
      <c r="E192" t="s">
        <v>6</v>
      </c>
    </row>
    <row r="193" spans="1:5" x14ac:dyDescent="0.2">
      <c r="A193" t="s">
        <v>32</v>
      </c>
      <c r="B193">
        <v>2</v>
      </c>
      <c r="C193">
        <v>0</v>
      </c>
      <c r="D193">
        <v>1</v>
      </c>
      <c r="E193" t="s">
        <v>6</v>
      </c>
    </row>
    <row r="194" spans="1:5" x14ac:dyDescent="0.2">
      <c r="A194" t="s">
        <v>32</v>
      </c>
      <c r="B194">
        <v>2</v>
      </c>
      <c r="C194">
        <v>1</v>
      </c>
      <c r="D194">
        <v>0</v>
      </c>
      <c r="E194" t="s">
        <v>6</v>
      </c>
    </row>
    <row r="195" spans="1:5" x14ac:dyDescent="0.2">
      <c r="A195" t="s">
        <v>32</v>
      </c>
      <c r="B195">
        <v>2</v>
      </c>
      <c r="C195">
        <v>0</v>
      </c>
      <c r="D195">
        <v>1</v>
      </c>
      <c r="E195" t="s">
        <v>6</v>
      </c>
    </row>
    <row r="196" spans="1:5" x14ac:dyDescent="0.2">
      <c r="A196" t="s">
        <v>32</v>
      </c>
      <c r="B196">
        <v>2</v>
      </c>
      <c r="C196">
        <v>0</v>
      </c>
      <c r="D196">
        <v>1</v>
      </c>
      <c r="E196" t="s">
        <v>6</v>
      </c>
    </row>
    <row r="197" spans="1:5" x14ac:dyDescent="0.2">
      <c r="A197" t="s">
        <v>32</v>
      </c>
      <c r="B197">
        <v>2</v>
      </c>
      <c r="C197">
        <v>0</v>
      </c>
      <c r="D197">
        <v>1</v>
      </c>
      <c r="E197" t="s">
        <v>6</v>
      </c>
    </row>
    <row r="198" spans="1:5" x14ac:dyDescent="0.2">
      <c r="A198" t="s">
        <v>32</v>
      </c>
      <c r="B198">
        <v>2</v>
      </c>
      <c r="C198">
        <v>1</v>
      </c>
      <c r="D198">
        <v>0</v>
      </c>
      <c r="E198" t="s">
        <v>6</v>
      </c>
    </row>
    <row r="199" spans="1:5" x14ac:dyDescent="0.2">
      <c r="A199" t="s">
        <v>32</v>
      </c>
      <c r="B199">
        <v>2</v>
      </c>
      <c r="C199">
        <v>0</v>
      </c>
      <c r="D199">
        <v>1</v>
      </c>
      <c r="E199" t="s">
        <v>6</v>
      </c>
    </row>
    <row r="200" spans="1:5" x14ac:dyDescent="0.2">
      <c r="A200" t="s">
        <v>32</v>
      </c>
      <c r="B200">
        <v>2</v>
      </c>
      <c r="C200">
        <v>1</v>
      </c>
      <c r="D200">
        <v>0</v>
      </c>
      <c r="E200" t="s">
        <v>6</v>
      </c>
    </row>
    <row r="201" spans="1:5" x14ac:dyDescent="0.2">
      <c r="A201" t="s">
        <v>32</v>
      </c>
      <c r="B201">
        <v>2</v>
      </c>
      <c r="C201">
        <v>0</v>
      </c>
      <c r="D201">
        <v>1</v>
      </c>
      <c r="E201" t="s">
        <v>6</v>
      </c>
    </row>
    <row r="202" spans="1:5" x14ac:dyDescent="0.2">
      <c r="A202" t="s">
        <v>32</v>
      </c>
      <c r="B202">
        <v>2</v>
      </c>
      <c r="C202">
        <v>0</v>
      </c>
      <c r="D202">
        <v>1</v>
      </c>
      <c r="E202" t="s">
        <v>6</v>
      </c>
    </row>
    <row r="203" spans="1:5" x14ac:dyDescent="0.2">
      <c r="A203" t="s">
        <v>32</v>
      </c>
      <c r="B203">
        <v>2</v>
      </c>
      <c r="C203">
        <v>1</v>
      </c>
      <c r="D203">
        <v>0</v>
      </c>
      <c r="E203" t="s">
        <v>6</v>
      </c>
    </row>
    <row r="204" spans="1:5" x14ac:dyDescent="0.2">
      <c r="A204" t="s">
        <v>32</v>
      </c>
      <c r="B204">
        <v>2</v>
      </c>
      <c r="C204">
        <v>0</v>
      </c>
      <c r="D204">
        <v>1</v>
      </c>
      <c r="E204" t="s">
        <v>6</v>
      </c>
    </row>
    <row r="205" spans="1:5" x14ac:dyDescent="0.2">
      <c r="A205" t="s">
        <v>32</v>
      </c>
      <c r="B205">
        <v>2</v>
      </c>
      <c r="C205">
        <v>0</v>
      </c>
      <c r="D205">
        <v>1</v>
      </c>
      <c r="E205" t="s">
        <v>6</v>
      </c>
    </row>
    <row r="206" spans="1:5" x14ac:dyDescent="0.2">
      <c r="A206" t="s">
        <v>32</v>
      </c>
      <c r="B206">
        <v>2</v>
      </c>
      <c r="C206">
        <v>0</v>
      </c>
      <c r="D206">
        <v>1</v>
      </c>
      <c r="E206" t="s">
        <v>6</v>
      </c>
    </row>
    <row r="207" spans="1:5" x14ac:dyDescent="0.2">
      <c r="A207" t="s">
        <v>32</v>
      </c>
      <c r="B207">
        <v>2</v>
      </c>
      <c r="C207">
        <v>0</v>
      </c>
      <c r="D207">
        <v>1</v>
      </c>
      <c r="E207" t="s">
        <v>6</v>
      </c>
    </row>
    <row r="208" spans="1:5" x14ac:dyDescent="0.2">
      <c r="A208" t="s">
        <v>32</v>
      </c>
      <c r="B208">
        <v>2</v>
      </c>
      <c r="C208">
        <v>0</v>
      </c>
      <c r="D208">
        <v>1</v>
      </c>
      <c r="E208" t="s">
        <v>6</v>
      </c>
    </row>
    <row r="209" spans="1:5" x14ac:dyDescent="0.2">
      <c r="A209" t="s">
        <v>32</v>
      </c>
      <c r="B209">
        <v>2</v>
      </c>
      <c r="C209">
        <v>1</v>
      </c>
      <c r="D209">
        <v>0</v>
      </c>
      <c r="E209" t="s">
        <v>6</v>
      </c>
    </row>
    <row r="210" spans="1:5" x14ac:dyDescent="0.2">
      <c r="A210" t="s">
        <v>32</v>
      </c>
      <c r="B210">
        <v>2</v>
      </c>
      <c r="C210">
        <v>0</v>
      </c>
      <c r="D210">
        <v>1</v>
      </c>
      <c r="E210" t="s">
        <v>6</v>
      </c>
    </row>
    <row r="211" spans="1:5" x14ac:dyDescent="0.2">
      <c r="A211" t="s">
        <v>32</v>
      </c>
      <c r="B211">
        <v>2</v>
      </c>
      <c r="C211">
        <v>0</v>
      </c>
      <c r="D211">
        <v>1</v>
      </c>
      <c r="E211" t="s">
        <v>6</v>
      </c>
    </row>
    <row r="212" spans="1:5" x14ac:dyDescent="0.2">
      <c r="A212" t="s">
        <v>32</v>
      </c>
      <c r="B212">
        <v>2</v>
      </c>
      <c r="C212">
        <v>0</v>
      </c>
      <c r="D212">
        <v>1</v>
      </c>
      <c r="E212" t="s">
        <v>6</v>
      </c>
    </row>
    <row r="213" spans="1:5" x14ac:dyDescent="0.2">
      <c r="A213" t="s">
        <v>32</v>
      </c>
      <c r="B213">
        <v>2</v>
      </c>
      <c r="C213">
        <v>1</v>
      </c>
      <c r="D213">
        <v>0</v>
      </c>
      <c r="E213" t="s">
        <v>6</v>
      </c>
    </row>
    <row r="214" spans="1:5" x14ac:dyDescent="0.2">
      <c r="A214" t="s">
        <v>32</v>
      </c>
      <c r="B214">
        <v>2</v>
      </c>
      <c r="C214">
        <v>1</v>
      </c>
      <c r="D214">
        <v>0</v>
      </c>
      <c r="E214" t="s">
        <v>6</v>
      </c>
    </row>
    <row r="215" spans="1:5" x14ac:dyDescent="0.2">
      <c r="A215" t="s">
        <v>32</v>
      </c>
      <c r="B215">
        <v>2</v>
      </c>
      <c r="C215">
        <v>1</v>
      </c>
      <c r="D215">
        <v>0</v>
      </c>
      <c r="E215" t="s">
        <v>6</v>
      </c>
    </row>
    <row r="216" spans="1:5" x14ac:dyDescent="0.2">
      <c r="A216" t="s">
        <v>32</v>
      </c>
      <c r="B216">
        <v>2</v>
      </c>
      <c r="C216">
        <v>1</v>
      </c>
      <c r="D216">
        <v>0</v>
      </c>
      <c r="E216" t="s">
        <v>6</v>
      </c>
    </row>
    <row r="217" spans="1:5" x14ac:dyDescent="0.2">
      <c r="A217" t="s">
        <v>32</v>
      </c>
      <c r="B217">
        <v>2</v>
      </c>
      <c r="C217">
        <v>1</v>
      </c>
      <c r="D217">
        <v>0</v>
      </c>
      <c r="E217" t="s">
        <v>6</v>
      </c>
    </row>
    <row r="218" spans="1:5" x14ac:dyDescent="0.2">
      <c r="A218" t="s">
        <v>32</v>
      </c>
      <c r="B218">
        <v>2</v>
      </c>
      <c r="C218">
        <v>0</v>
      </c>
      <c r="D218">
        <v>1</v>
      </c>
      <c r="E218" t="s">
        <v>6</v>
      </c>
    </row>
    <row r="219" spans="1:5" x14ac:dyDescent="0.2">
      <c r="A219" t="s">
        <v>32</v>
      </c>
      <c r="B219">
        <v>2</v>
      </c>
      <c r="C219">
        <v>0</v>
      </c>
      <c r="D219">
        <v>1</v>
      </c>
      <c r="E219" t="s">
        <v>6</v>
      </c>
    </row>
    <row r="220" spans="1:5" x14ac:dyDescent="0.2">
      <c r="A220" t="s">
        <v>32</v>
      </c>
      <c r="B220">
        <v>2</v>
      </c>
      <c r="C220">
        <v>0</v>
      </c>
      <c r="D220">
        <v>1</v>
      </c>
      <c r="E220" t="s">
        <v>6</v>
      </c>
    </row>
    <row r="221" spans="1:5" x14ac:dyDescent="0.2">
      <c r="A221" t="s">
        <v>32</v>
      </c>
      <c r="B221">
        <v>2</v>
      </c>
      <c r="C221">
        <v>0</v>
      </c>
      <c r="D221">
        <v>1</v>
      </c>
      <c r="E221" t="s">
        <v>6</v>
      </c>
    </row>
    <row r="222" spans="1:5" x14ac:dyDescent="0.2">
      <c r="A222" t="s">
        <v>32</v>
      </c>
      <c r="B222">
        <v>2</v>
      </c>
      <c r="C222">
        <v>1</v>
      </c>
      <c r="D222">
        <v>0</v>
      </c>
      <c r="E222" t="s">
        <v>6</v>
      </c>
    </row>
    <row r="223" spans="1:5" x14ac:dyDescent="0.2">
      <c r="A223" t="s">
        <v>32</v>
      </c>
      <c r="B223">
        <v>2</v>
      </c>
      <c r="C223">
        <v>0</v>
      </c>
      <c r="D223">
        <v>1</v>
      </c>
      <c r="E223" t="s">
        <v>6</v>
      </c>
    </row>
    <row r="224" spans="1:5" x14ac:dyDescent="0.2">
      <c r="A224" t="s">
        <v>32</v>
      </c>
      <c r="B224">
        <v>2</v>
      </c>
      <c r="C224">
        <v>0</v>
      </c>
      <c r="D224">
        <v>1</v>
      </c>
      <c r="E224" t="s">
        <v>6</v>
      </c>
    </row>
    <row r="225" spans="1:5" x14ac:dyDescent="0.2">
      <c r="A225" t="s">
        <v>32</v>
      </c>
      <c r="B225">
        <v>3</v>
      </c>
      <c r="C225">
        <v>1</v>
      </c>
      <c r="D225">
        <v>0</v>
      </c>
      <c r="E225" t="s">
        <v>6</v>
      </c>
    </row>
    <row r="226" spans="1:5" x14ac:dyDescent="0.2">
      <c r="A226" t="s">
        <v>32</v>
      </c>
      <c r="B226">
        <v>3</v>
      </c>
      <c r="C226">
        <v>0</v>
      </c>
      <c r="D226">
        <v>1</v>
      </c>
      <c r="E226" t="s">
        <v>6</v>
      </c>
    </row>
    <row r="227" spans="1:5" x14ac:dyDescent="0.2">
      <c r="A227" t="s">
        <v>32</v>
      </c>
      <c r="B227">
        <v>3</v>
      </c>
      <c r="C227">
        <v>0</v>
      </c>
      <c r="D227">
        <v>1</v>
      </c>
      <c r="E227" t="s">
        <v>6</v>
      </c>
    </row>
    <row r="228" spans="1:5" x14ac:dyDescent="0.2">
      <c r="A228" t="s">
        <v>32</v>
      </c>
      <c r="B228">
        <v>3</v>
      </c>
      <c r="C228">
        <v>0</v>
      </c>
      <c r="D228">
        <v>1</v>
      </c>
      <c r="E228" t="s">
        <v>6</v>
      </c>
    </row>
    <row r="229" spans="1:5" x14ac:dyDescent="0.2">
      <c r="A229" t="s">
        <v>32</v>
      </c>
      <c r="B229">
        <v>3</v>
      </c>
      <c r="C229">
        <v>1</v>
      </c>
      <c r="D229">
        <v>0</v>
      </c>
      <c r="E229" t="s">
        <v>6</v>
      </c>
    </row>
    <row r="230" spans="1:5" x14ac:dyDescent="0.2">
      <c r="A230" t="s">
        <v>32</v>
      </c>
      <c r="B230">
        <v>3</v>
      </c>
      <c r="C230">
        <v>0</v>
      </c>
      <c r="D230">
        <v>1</v>
      </c>
      <c r="E230" t="s">
        <v>6</v>
      </c>
    </row>
    <row r="231" spans="1:5" x14ac:dyDescent="0.2">
      <c r="A231" t="s">
        <v>32</v>
      </c>
      <c r="B231">
        <v>3</v>
      </c>
      <c r="C231">
        <v>0</v>
      </c>
      <c r="D231">
        <v>1</v>
      </c>
      <c r="E231" t="s">
        <v>6</v>
      </c>
    </row>
    <row r="232" spans="1:5" x14ac:dyDescent="0.2">
      <c r="A232" t="s">
        <v>32</v>
      </c>
      <c r="B232">
        <v>3</v>
      </c>
      <c r="C232">
        <v>1</v>
      </c>
      <c r="D232">
        <v>0</v>
      </c>
      <c r="E232" t="s">
        <v>6</v>
      </c>
    </row>
    <row r="233" spans="1:5" x14ac:dyDescent="0.2">
      <c r="A233" t="s">
        <v>32</v>
      </c>
      <c r="B233">
        <v>3</v>
      </c>
      <c r="C233">
        <v>1</v>
      </c>
      <c r="D233">
        <v>0</v>
      </c>
      <c r="E233" t="s">
        <v>6</v>
      </c>
    </row>
    <row r="234" spans="1:5" x14ac:dyDescent="0.2">
      <c r="A234" t="s">
        <v>32</v>
      </c>
      <c r="B234">
        <v>3</v>
      </c>
      <c r="C234">
        <v>0</v>
      </c>
      <c r="D234">
        <v>1</v>
      </c>
      <c r="E234" t="s">
        <v>6</v>
      </c>
    </row>
    <row r="235" spans="1:5" x14ac:dyDescent="0.2">
      <c r="A235" t="s">
        <v>32</v>
      </c>
      <c r="B235">
        <v>3</v>
      </c>
      <c r="C235">
        <v>1</v>
      </c>
      <c r="D235">
        <v>0</v>
      </c>
      <c r="E235" t="s">
        <v>6</v>
      </c>
    </row>
    <row r="236" spans="1:5" x14ac:dyDescent="0.2">
      <c r="A236" t="s">
        <v>32</v>
      </c>
      <c r="B236">
        <v>3</v>
      </c>
      <c r="C236">
        <v>0</v>
      </c>
      <c r="D236">
        <v>1</v>
      </c>
      <c r="E236" t="s">
        <v>6</v>
      </c>
    </row>
    <row r="237" spans="1:5" x14ac:dyDescent="0.2">
      <c r="A237" t="s">
        <v>32</v>
      </c>
      <c r="B237">
        <v>3</v>
      </c>
      <c r="C237">
        <v>0</v>
      </c>
      <c r="D237">
        <v>1</v>
      </c>
      <c r="E237" t="s">
        <v>6</v>
      </c>
    </row>
    <row r="238" spans="1:5" x14ac:dyDescent="0.2">
      <c r="A238" t="s">
        <v>32</v>
      </c>
      <c r="B238">
        <v>3</v>
      </c>
      <c r="C238">
        <v>0</v>
      </c>
      <c r="D238">
        <v>1</v>
      </c>
      <c r="E238" t="s">
        <v>6</v>
      </c>
    </row>
    <row r="239" spans="1:5" x14ac:dyDescent="0.2">
      <c r="A239" t="s">
        <v>32</v>
      </c>
      <c r="B239">
        <v>3</v>
      </c>
      <c r="C239">
        <v>1</v>
      </c>
      <c r="D239">
        <v>0</v>
      </c>
      <c r="E239" t="s">
        <v>6</v>
      </c>
    </row>
    <row r="240" spans="1:5" x14ac:dyDescent="0.2">
      <c r="A240" t="s">
        <v>32</v>
      </c>
      <c r="B240">
        <v>3</v>
      </c>
      <c r="C240">
        <v>1</v>
      </c>
      <c r="D240">
        <v>0</v>
      </c>
      <c r="E240" t="s">
        <v>6</v>
      </c>
    </row>
    <row r="241" spans="1:5" x14ac:dyDescent="0.2">
      <c r="A241" t="s">
        <v>32</v>
      </c>
      <c r="B241">
        <v>3</v>
      </c>
      <c r="C241">
        <v>1</v>
      </c>
      <c r="D241">
        <v>0</v>
      </c>
      <c r="E241" t="s">
        <v>6</v>
      </c>
    </row>
    <row r="242" spans="1:5" x14ac:dyDescent="0.2">
      <c r="A242" t="s">
        <v>32</v>
      </c>
      <c r="B242">
        <v>3</v>
      </c>
      <c r="C242">
        <v>0</v>
      </c>
      <c r="D242">
        <v>1</v>
      </c>
      <c r="E242" t="s">
        <v>6</v>
      </c>
    </row>
    <row r="243" spans="1:5" x14ac:dyDescent="0.2">
      <c r="A243" t="s">
        <v>32</v>
      </c>
      <c r="B243">
        <v>3</v>
      </c>
      <c r="C243">
        <v>0</v>
      </c>
      <c r="D243">
        <v>1</v>
      </c>
      <c r="E243" t="s">
        <v>6</v>
      </c>
    </row>
    <row r="244" spans="1:5" x14ac:dyDescent="0.2">
      <c r="A244" t="s">
        <v>32</v>
      </c>
      <c r="B244">
        <v>3</v>
      </c>
      <c r="C244">
        <v>0</v>
      </c>
      <c r="D244">
        <v>1</v>
      </c>
      <c r="E244" t="s">
        <v>6</v>
      </c>
    </row>
    <row r="245" spans="1:5" x14ac:dyDescent="0.2">
      <c r="A245" t="s">
        <v>32</v>
      </c>
      <c r="B245">
        <v>3</v>
      </c>
      <c r="C245">
        <v>0</v>
      </c>
      <c r="D245">
        <v>1</v>
      </c>
      <c r="E245" t="s">
        <v>6</v>
      </c>
    </row>
    <row r="246" spans="1:5" x14ac:dyDescent="0.2">
      <c r="A246" t="s">
        <v>32</v>
      </c>
      <c r="B246">
        <v>3</v>
      </c>
      <c r="C246">
        <v>0</v>
      </c>
      <c r="D246">
        <v>1</v>
      </c>
      <c r="E246" t="s">
        <v>6</v>
      </c>
    </row>
    <row r="247" spans="1:5" x14ac:dyDescent="0.2">
      <c r="A247" t="s">
        <v>32</v>
      </c>
      <c r="B247">
        <v>3</v>
      </c>
      <c r="C247">
        <v>0</v>
      </c>
      <c r="D247">
        <v>1</v>
      </c>
      <c r="E247" t="s">
        <v>6</v>
      </c>
    </row>
    <row r="248" spans="1:5" x14ac:dyDescent="0.2">
      <c r="A248" t="s">
        <v>32</v>
      </c>
      <c r="B248">
        <v>3</v>
      </c>
      <c r="C248">
        <v>0</v>
      </c>
      <c r="D248">
        <v>1</v>
      </c>
      <c r="E248" t="s">
        <v>6</v>
      </c>
    </row>
    <row r="249" spans="1:5" x14ac:dyDescent="0.2">
      <c r="A249" t="s">
        <v>32</v>
      </c>
      <c r="B249">
        <v>3</v>
      </c>
      <c r="C249">
        <v>0</v>
      </c>
      <c r="D249">
        <v>1</v>
      </c>
      <c r="E249" t="s">
        <v>6</v>
      </c>
    </row>
    <row r="250" spans="1:5" x14ac:dyDescent="0.2">
      <c r="A250" t="s">
        <v>32</v>
      </c>
      <c r="B250">
        <v>3</v>
      </c>
      <c r="C250">
        <v>1</v>
      </c>
      <c r="D250">
        <v>0</v>
      </c>
      <c r="E250" t="s">
        <v>6</v>
      </c>
    </row>
    <row r="251" spans="1:5" x14ac:dyDescent="0.2">
      <c r="A251" t="s">
        <v>32</v>
      </c>
      <c r="B251">
        <v>3</v>
      </c>
      <c r="C251">
        <v>0</v>
      </c>
      <c r="D251">
        <v>1</v>
      </c>
      <c r="E251" t="s">
        <v>6</v>
      </c>
    </row>
    <row r="252" spans="1:5" x14ac:dyDescent="0.2">
      <c r="A252" t="s">
        <v>32</v>
      </c>
      <c r="B252">
        <v>3</v>
      </c>
      <c r="C252">
        <v>1</v>
      </c>
      <c r="D252">
        <v>0</v>
      </c>
      <c r="E252" t="s">
        <v>6</v>
      </c>
    </row>
    <row r="253" spans="1:5" x14ac:dyDescent="0.2">
      <c r="A253" t="s">
        <v>32</v>
      </c>
      <c r="B253">
        <v>3</v>
      </c>
      <c r="C253">
        <v>0</v>
      </c>
      <c r="D253">
        <v>1</v>
      </c>
      <c r="E253" t="s">
        <v>6</v>
      </c>
    </row>
    <row r="254" spans="1:5" x14ac:dyDescent="0.2">
      <c r="A254" t="s">
        <v>32</v>
      </c>
      <c r="B254">
        <v>3</v>
      </c>
      <c r="C254">
        <v>0</v>
      </c>
      <c r="D254">
        <v>1</v>
      </c>
      <c r="E254" t="s">
        <v>6</v>
      </c>
    </row>
    <row r="255" spans="1:5" x14ac:dyDescent="0.2">
      <c r="A255" t="s">
        <v>32</v>
      </c>
      <c r="B255">
        <v>3</v>
      </c>
      <c r="C255">
        <v>0</v>
      </c>
      <c r="D255">
        <v>1</v>
      </c>
      <c r="E255" t="s">
        <v>6</v>
      </c>
    </row>
    <row r="256" spans="1:5" x14ac:dyDescent="0.2">
      <c r="A256" t="s">
        <v>32</v>
      </c>
      <c r="B256">
        <v>3</v>
      </c>
      <c r="C256">
        <v>1</v>
      </c>
      <c r="D256">
        <v>0</v>
      </c>
      <c r="E256" t="s">
        <v>6</v>
      </c>
    </row>
    <row r="257" spans="1:5" x14ac:dyDescent="0.2">
      <c r="A257" t="s">
        <v>32</v>
      </c>
      <c r="B257">
        <v>3</v>
      </c>
      <c r="C257">
        <v>1</v>
      </c>
      <c r="D257">
        <v>0</v>
      </c>
      <c r="E257" t="s">
        <v>6</v>
      </c>
    </row>
    <row r="258" spans="1:5" x14ac:dyDescent="0.2">
      <c r="A258" t="s">
        <v>32</v>
      </c>
      <c r="B258">
        <v>1</v>
      </c>
      <c r="C258">
        <v>1</v>
      </c>
      <c r="D258">
        <v>1</v>
      </c>
      <c r="E258" t="s">
        <v>10</v>
      </c>
    </row>
    <row r="259" spans="1:5" x14ac:dyDescent="0.2">
      <c r="A259" t="s">
        <v>32</v>
      </c>
      <c r="B259">
        <v>1</v>
      </c>
      <c r="C259">
        <v>1</v>
      </c>
      <c r="D259">
        <v>0</v>
      </c>
      <c r="E259" t="s">
        <v>10</v>
      </c>
    </row>
    <row r="260" spans="1:5" x14ac:dyDescent="0.2">
      <c r="A260" t="s">
        <v>32</v>
      </c>
      <c r="B260">
        <v>1</v>
      </c>
      <c r="C260">
        <v>1</v>
      </c>
      <c r="D260">
        <v>1</v>
      </c>
      <c r="E260" t="s">
        <v>10</v>
      </c>
    </row>
    <row r="261" spans="1:5" x14ac:dyDescent="0.2">
      <c r="A261" t="s">
        <v>32</v>
      </c>
      <c r="B261">
        <v>1</v>
      </c>
      <c r="C261">
        <v>0</v>
      </c>
      <c r="D261">
        <v>1</v>
      </c>
      <c r="E261" t="s">
        <v>10</v>
      </c>
    </row>
    <row r="262" spans="1:5" x14ac:dyDescent="0.2">
      <c r="A262" t="s">
        <v>32</v>
      </c>
      <c r="B262">
        <v>1</v>
      </c>
      <c r="C262">
        <v>0</v>
      </c>
      <c r="D262">
        <v>1</v>
      </c>
      <c r="E262" t="s">
        <v>10</v>
      </c>
    </row>
    <row r="263" spans="1:5" x14ac:dyDescent="0.2">
      <c r="A263" t="s">
        <v>32</v>
      </c>
      <c r="B263">
        <v>1</v>
      </c>
      <c r="C263">
        <v>0</v>
      </c>
      <c r="D263">
        <v>1</v>
      </c>
      <c r="E263" t="s">
        <v>10</v>
      </c>
    </row>
    <row r="264" spans="1:5" x14ac:dyDescent="0.2">
      <c r="A264" t="s">
        <v>32</v>
      </c>
      <c r="B264">
        <v>1</v>
      </c>
      <c r="C264">
        <v>0</v>
      </c>
      <c r="D264">
        <v>0</v>
      </c>
      <c r="E264" t="s">
        <v>10</v>
      </c>
    </row>
    <row r="265" spans="1:5" x14ac:dyDescent="0.2">
      <c r="A265" t="s">
        <v>32</v>
      </c>
      <c r="B265">
        <v>1</v>
      </c>
      <c r="C265">
        <v>1</v>
      </c>
      <c r="D265">
        <v>0</v>
      </c>
      <c r="E265" t="s">
        <v>10</v>
      </c>
    </row>
    <row r="266" spans="1:5" x14ac:dyDescent="0.2">
      <c r="A266" t="s">
        <v>32</v>
      </c>
      <c r="B266">
        <v>1</v>
      </c>
      <c r="C266">
        <v>1</v>
      </c>
      <c r="D266">
        <v>0</v>
      </c>
      <c r="E266" t="s">
        <v>10</v>
      </c>
    </row>
    <row r="267" spans="1:5" x14ac:dyDescent="0.2">
      <c r="A267" t="s">
        <v>32</v>
      </c>
      <c r="B267">
        <v>1</v>
      </c>
      <c r="C267">
        <v>2</v>
      </c>
      <c r="D267">
        <v>1</v>
      </c>
      <c r="E267" t="s">
        <v>10</v>
      </c>
    </row>
    <row r="268" spans="1:5" x14ac:dyDescent="0.2">
      <c r="A268" t="s">
        <v>32</v>
      </c>
      <c r="B268">
        <v>1</v>
      </c>
      <c r="C268">
        <v>1</v>
      </c>
      <c r="D268">
        <v>0</v>
      </c>
      <c r="E268" t="s">
        <v>10</v>
      </c>
    </row>
    <row r="269" spans="1:5" x14ac:dyDescent="0.2">
      <c r="A269" t="s">
        <v>32</v>
      </c>
      <c r="B269">
        <v>1</v>
      </c>
      <c r="C269">
        <v>0</v>
      </c>
      <c r="D269">
        <v>1</v>
      </c>
      <c r="E269" t="s">
        <v>10</v>
      </c>
    </row>
    <row r="270" spans="1:5" x14ac:dyDescent="0.2">
      <c r="A270" t="s">
        <v>32</v>
      </c>
      <c r="B270">
        <v>1</v>
      </c>
      <c r="C270">
        <v>0</v>
      </c>
      <c r="D270">
        <v>2</v>
      </c>
      <c r="E270" t="s">
        <v>10</v>
      </c>
    </row>
    <row r="271" spans="1:5" x14ac:dyDescent="0.2">
      <c r="A271" t="s">
        <v>32</v>
      </c>
      <c r="B271">
        <v>1</v>
      </c>
      <c r="C271">
        <v>1</v>
      </c>
      <c r="D271">
        <v>1</v>
      </c>
      <c r="E271" t="s">
        <v>10</v>
      </c>
    </row>
    <row r="272" spans="1:5" x14ac:dyDescent="0.2">
      <c r="A272" t="s">
        <v>32</v>
      </c>
      <c r="B272">
        <v>1</v>
      </c>
      <c r="C272">
        <v>1</v>
      </c>
      <c r="D272">
        <v>0</v>
      </c>
      <c r="E272" t="s">
        <v>10</v>
      </c>
    </row>
    <row r="273" spans="1:5" x14ac:dyDescent="0.2">
      <c r="A273" t="s">
        <v>32</v>
      </c>
      <c r="B273">
        <v>1</v>
      </c>
      <c r="C273">
        <v>1</v>
      </c>
      <c r="D273">
        <v>0</v>
      </c>
      <c r="E273" t="s">
        <v>10</v>
      </c>
    </row>
    <row r="274" spans="1:5" x14ac:dyDescent="0.2">
      <c r="A274" t="s">
        <v>32</v>
      </c>
      <c r="B274">
        <v>1</v>
      </c>
      <c r="C274">
        <v>0</v>
      </c>
      <c r="D274">
        <v>1</v>
      </c>
      <c r="E274" t="s">
        <v>10</v>
      </c>
    </row>
    <row r="275" spans="1:5" x14ac:dyDescent="0.2">
      <c r="A275" t="s">
        <v>32</v>
      </c>
      <c r="B275">
        <v>1</v>
      </c>
      <c r="C275">
        <v>1</v>
      </c>
      <c r="D275">
        <v>0</v>
      </c>
      <c r="E275" t="s">
        <v>10</v>
      </c>
    </row>
    <row r="276" spans="1:5" x14ac:dyDescent="0.2">
      <c r="A276" t="s">
        <v>32</v>
      </c>
      <c r="B276">
        <v>1</v>
      </c>
      <c r="C276">
        <v>1</v>
      </c>
      <c r="D276">
        <v>0</v>
      </c>
      <c r="E276" t="s">
        <v>10</v>
      </c>
    </row>
    <row r="277" spans="1:5" x14ac:dyDescent="0.2">
      <c r="A277" t="s">
        <v>32</v>
      </c>
      <c r="B277">
        <v>1</v>
      </c>
      <c r="C277">
        <v>1</v>
      </c>
      <c r="D277">
        <v>0</v>
      </c>
      <c r="E277" t="s">
        <v>10</v>
      </c>
    </row>
    <row r="278" spans="1:5" x14ac:dyDescent="0.2">
      <c r="A278" t="s">
        <v>32</v>
      </c>
      <c r="B278">
        <v>1</v>
      </c>
      <c r="C278">
        <v>0</v>
      </c>
      <c r="D278">
        <v>1</v>
      </c>
      <c r="E278" t="s">
        <v>10</v>
      </c>
    </row>
    <row r="279" spans="1:5" x14ac:dyDescent="0.2">
      <c r="A279" t="s">
        <v>32</v>
      </c>
      <c r="B279">
        <v>1</v>
      </c>
      <c r="C279">
        <v>0</v>
      </c>
      <c r="D279">
        <v>1</v>
      </c>
      <c r="E279" t="s">
        <v>10</v>
      </c>
    </row>
    <row r="280" spans="1:5" x14ac:dyDescent="0.2">
      <c r="A280" t="s">
        <v>32</v>
      </c>
      <c r="B280">
        <v>2</v>
      </c>
      <c r="C280">
        <v>1</v>
      </c>
      <c r="D280">
        <v>1</v>
      </c>
      <c r="E280" t="s">
        <v>10</v>
      </c>
    </row>
    <row r="281" spans="1:5" x14ac:dyDescent="0.2">
      <c r="A281" t="s">
        <v>32</v>
      </c>
      <c r="B281">
        <v>2</v>
      </c>
      <c r="C281">
        <v>0</v>
      </c>
      <c r="D281">
        <v>1</v>
      </c>
      <c r="E281" t="s">
        <v>10</v>
      </c>
    </row>
    <row r="282" spans="1:5" x14ac:dyDescent="0.2">
      <c r="A282" t="s">
        <v>32</v>
      </c>
      <c r="B282">
        <v>2</v>
      </c>
      <c r="C282">
        <v>1</v>
      </c>
      <c r="E282" t="s">
        <v>10</v>
      </c>
    </row>
    <row r="283" spans="1:5" x14ac:dyDescent="0.2">
      <c r="A283" t="s">
        <v>32</v>
      </c>
      <c r="B283">
        <v>2</v>
      </c>
      <c r="C283">
        <v>0</v>
      </c>
      <c r="D283">
        <v>1</v>
      </c>
      <c r="E283" t="s">
        <v>10</v>
      </c>
    </row>
    <row r="284" spans="1:5" x14ac:dyDescent="0.2">
      <c r="A284" t="s">
        <v>32</v>
      </c>
      <c r="B284">
        <v>2</v>
      </c>
      <c r="C284">
        <v>1</v>
      </c>
      <c r="D284">
        <v>0</v>
      </c>
      <c r="E284" t="s">
        <v>10</v>
      </c>
    </row>
    <row r="285" spans="1:5" x14ac:dyDescent="0.2">
      <c r="A285" t="s">
        <v>32</v>
      </c>
      <c r="B285">
        <v>2</v>
      </c>
      <c r="C285">
        <v>1</v>
      </c>
      <c r="D285">
        <v>0</v>
      </c>
      <c r="E285" t="s">
        <v>10</v>
      </c>
    </row>
    <row r="286" spans="1:5" x14ac:dyDescent="0.2">
      <c r="A286" t="s">
        <v>32</v>
      </c>
      <c r="B286">
        <v>2</v>
      </c>
      <c r="C286">
        <v>1</v>
      </c>
      <c r="D286">
        <v>0</v>
      </c>
      <c r="E286" t="s">
        <v>10</v>
      </c>
    </row>
    <row r="287" spans="1:5" x14ac:dyDescent="0.2">
      <c r="A287" t="s">
        <v>32</v>
      </c>
      <c r="B287">
        <v>2</v>
      </c>
      <c r="C287">
        <v>0</v>
      </c>
      <c r="D287">
        <v>1</v>
      </c>
      <c r="E287" t="s">
        <v>10</v>
      </c>
    </row>
    <row r="288" spans="1:5" x14ac:dyDescent="0.2">
      <c r="A288" t="s">
        <v>32</v>
      </c>
      <c r="B288">
        <v>2</v>
      </c>
      <c r="C288">
        <v>1</v>
      </c>
      <c r="D288">
        <v>0</v>
      </c>
      <c r="E288" t="s">
        <v>10</v>
      </c>
    </row>
    <row r="289" spans="1:5" x14ac:dyDescent="0.2">
      <c r="A289" t="s">
        <v>32</v>
      </c>
      <c r="B289">
        <v>2</v>
      </c>
      <c r="C289">
        <v>0</v>
      </c>
      <c r="D289">
        <v>1</v>
      </c>
      <c r="E289" t="s">
        <v>10</v>
      </c>
    </row>
    <row r="290" spans="1:5" x14ac:dyDescent="0.2">
      <c r="A290" t="s">
        <v>32</v>
      </c>
      <c r="B290">
        <v>2</v>
      </c>
      <c r="C290">
        <v>1</v>
      </c>
      <c r="D290">
        <v>1</v>
      </c>
      <c r="E290" t="s">
        <v>10</v>
      </c>
    </row>
    <row r="291" spans="1:5" x14ac:dyDescent="0.2">
      <c r="A291" t="s">
        <v>32</v>
      </c>
      <c r="B291">
        <v>2</v>
      </c>
      <c r="C291">
        <v>0</v>
      </c>
      <c r="D291">
        <v>1</v>
      </c>
      <c r="E291" t="s">
        <v>10</v>
      </c>
    </row>
    <row r="292" spans="1:5" x14ac:dyDescent="0.2">
      <c r="A292" t="s">
        <v>32</v>
      </c>
      <c r="B292">
        <v>2</v>
      </c>
      <c r="C292">
        <v>1</v>
      </c>
      <c r="D292">
        <v>1</v>
      </c>
      <c r="E292" t="s">
        <v>10</v>
      </c>
    </row>
    <row r="293" spans="1:5" x14ac:dyDescent="0.2">
      <c r="A293" t="s">
        <v>32</v>
      </c>
      <c r="B293">
        <v>2</v>
      </c>
      <c r="C293">
        <v>1</v>
      </c>
      <c r="D293">
        <v>0</v>
      </c>
      <c r="E293" t="s">
        <v>10</v>
      </c>
    </row>
    <row r="294" spans="1:5" x14ac:dyDescent="0.2">
      <c r="A294" t="s">
        <v>32</v>
      </c>
      <c r="B294">
        <v>2</v>
      </c>
      <c r="C294">
        <v>0</v>
      </c>
      <c r="D294">
        <v>1</v>
      </c>
      <c r="E294" t="s">
        <v>10</v>
      </c>
    </row>
    <row r="295" spans="1:5" x14ac:dyDescent="0.2">
      <c r="A295" t="s">
        <v>32</v>
      </c>
      <c r="B295">
        <v>2</v>
      </c>
      <c r="C295">
        <v>0</v>
      </c>
      <c r="D295">
        <v>1</v>
      </c>
      <c r="E295" t="s">
        <v>10</v>
      </c>
    </row>
    <row r="296" spans="1:5" x14ac:dyDescent="0.2">
      <c r="A296" t="s">
        <v>32</v>
      </c>
      <c r="B296">
        <v>2</v>
      </c>
      <c r="C296">
        <v>0</v>
      </c>
      <c r="D296">
        <v>1</v>
      </c>
      <c r="E296" t="s">
        <v>10</v>
      </c>
    </row>
    <row r="297" spans="1:5" x14ac:dyDescent="0.2">
      <c r="A297" t="s">
        <v>32</v>
      </c>
      <c r="B297">
        <v>2</v>
      </c>
      <c r="C297">
        <v>1</v>
      </c>
      <c r="D297">
        <v>0</v>
      </c>
      <c r="E297" t="s">
        <v>10</v>
      </c>
    </row>
    <row r="298" spans="1:5" x14ac:dyDescent="0.2">
      <c r="A298" t="s">
        <v>32</v>
      </c>
      <c r="B298">
        <v>2</v>
      </c>
      <c r="C298">
        <v>1</v>
      </c>
      <c r="D298">
        <v>0</v>
      </c>
      <c r="E298" t="s">
        <v>10</v>
      </c>
    </row>
    <row r="299" spans="1:5" x14ac:dyDescent="0.2">
      <c r="A299" t="s">
        <v>32</v>
      </c>
      <c r="B299">
        <v>2</v>
      </c>
      <c r="C299">
        <v>0</v>
      </c>
      <c r="D299">
        <v>1</v>
      </c>
      <c r="E299" t="s">
        <v>10</v>
      </c>
    </row>
    <row r="300" spans="1:5" x14ac:dyDescent="0.2">
      <c r="A300" t="s">
        <v>32</v>
      </c>
      <c r="B300">
        <v>2</v>
      </c>
      <c r="C300">
        <v>0</v>
      </c>
      <c r="D300">
        <v>1</v>
      </c>
      <c r="E300" t="s">
        <v>10</v>
      </c>
    </row>
    <row r="301" spans="1:5" x14ac:dyDescent="0.2">
      <c r="A301" t="s">
        <v>32</v>
      </c>
      <c r="B301">
        <v>2</v>
      </c>
      <c r="C301">
        <v>0</v>
      </c>
      <c r="D301">
        <v>1</v>
      </c>
      <c r="E301" t="s">
        <v>10</v>
      </c>
    </row>
    <row r="302" spans="1:5" x14ac:dyDescent="0.2">
      <c r="A302" t="s">
        <v>32</v>
      </c>
      <c r="B302">
        <v>2</v>
      </c>
      <c r="C302">
        <v>1</v>
      </c>
      <c r="D302">
        <v>0</v>
      </c>
      <c r="E302" t="s">
        <v>10</v>
      </c>
    </row>
    <row r="303" spans="1:5" x14ac:dyDescent="0.2">
      <c r="A303" t="s">
        <v>32</v>
      </c>
      <c r="B303">
        <v>3</v>
      </c>
      <c r="C303">
        <v>0</v>
      </c>
      <c r="D303">
        <v>1</v>
      </c>
      <c r="E303" t="s">
        <v>10</v>
      </c>
    </row>
    <row r="304" spans="1:5" x14ac:dyDescent="0.2">
      <c r="A304" t="s">
        <v>32</v>
      </c>
      <c r="B304">
        <v>3</v>
      </c>
      <c r="C304">
        <v>1</v>
      </c>
      <c r="D304">
        <v>0</v>
      </c>
      <c r="E304" t="s">
        <v>10</v>
      </c>
    </row>
    <row r="305" spans="1:5" x14ac:dyDescent="0.2">
      <c r="A305" t="s">
        <v>32</v>
      </c>
      <c r="B305">
        <v>3</v>
      </c>
      <c r="C305">
        <v>1</v>
      </c>
      <c r="D305">
        <v>0</v>
      </c>
      <c r="E305" t="s">
        <v>10</v>
      </c>
    </row>
    <row r="306" spans="1:5" x14ac:dyDescent="0.2">
      <c r="A306" t="s">
        <v>32</v>
      </c>
      <c r="B306">
        <v>3</v>
      </c>
      <c r="C306">
        <v>1</v>
      </c>
      <c r="D306">
        <v>0</v>
      </c>
      <c r="E306" t="s">
        <v>10</v>
      </c>
    </row>
    <row r="307" spans="1:5" x14ac:dyDescent="0.2">
      <c r="A307" t="s">
        <v>32</v>
      </c>
      <c r="B307">
        <v>3</v>
      </c>
      <c r="C307">
        <v>0</v>
      </c>
      <c r="D307">
        <v>1</v>
      </c>
      <c r="E307" t="s">
        <v>10</v>
      </c>
    </row>
    <row r="308" spans="1:5" x14ac:dyDescent="0.2">
      <c r="A308" t="s">
        <v>32</v>
      </c>
      <c r="B308">
        <v>3</v>
      </c>
      <c r="C308">
        <v>1</v>
      </c>
      <c r="D308">
        <v>0</v>
      </c>
      <c r="E308" t="s">
        <v>10</v>
      </c>
    </row>
    <row r="309" spans="1:5" x14ac:dyDescent="0.2">
      <c r="A309" t="s">
        <v>32</v>
      </c>
      <c r="B309">
        <v>3</v>
      </c>
      <c r="C309">
        <v>0</v>
      </c>
      <c r="D309">
        <v>1</v>
      </c>
      <c r="E309" t="s">
        <v>10</v>
      </c>
    </row>
    <row r="310" spans="1:5" x14ac:dyDescent="0.2">
      <c r="A310" t="s">
        <v>32</v>
      </c>
      <c r="B310">
        <v>3</v>
      </c>
      <c r="C310">
        <v>1</v>
      </c>
      <c r="D310">
        <v>0</v>
      </c>
      <c r="E310" t="s">
        <v>10</v>
      </c>
    </row>
    <row r="311" spans="1:5" x14ac:dyDescent="0.2">
      <c r="A311" t="s">
        <v>32</v>
      </c>
      <c r="B311">
        <v>3</v>
      </c>
      <c r="C311">
        <v>0</v>
      </c>
      <c r="D311">
        <v>1</v>
      </c>
      <c r="E311" t="s">
        <v>10</v>
      </c>
    </row>
    <row r="312" spans="1:5" x14ac:dyDescent="0.2">
      <c r="A312" t="s">
        <v>32</v>
      </c>
      <c r="B312">
        <v>3</v>
      </c>
      <c r="C312">
        <v>1</v>
      </c>
      <c r="D312">
        <v>0</v>
      </c>
      <c r="E312" t="s">
        <v>10</v>
      </c>
    </row>
    <row r="313" spans="1:5" x14ac:dyDescent="0.2">
      <c r="A313" t="s">
        <v>32</v>
      </c>
      <c r="B313">
        <v>3</v>
      </c>
      <c r="C313">
        <v>0</v>
      </c>
      <c r="D313">
        <v>1</v>
      </c>
      <c r="E313" t="s">
        <v>10</v>
      </c>
    </row>
    <row r="314" spans="1:5" x14ac:dyDescent="0.2">
      <c r="A314" t="s">
        <v>32</v>
      </c>
      <c r="B314">
        <v>3</v>
      </c>
      <c r="C314">
        <v>0</v>
      </c>
      <c r="D314">
        <v>1</v>
      </c>
      <c r="E314" t="s">
        <v>10</v>
      </c>
    </row>
    <row r="315" spans="1:5" x14ac:dyDescent="0.2">
      <c r="A315" t="s">
        <v>32</v>
      </c>
      <c r="B315">
        <v>3</v>
      </c>
      <c r="C315">
        <v>1</v>
      </c>
      <c r="D315">
        <v>0</v>
      </c>
      <c r="E315" t="s">
        <v>10</v>
      </c>
    </row>
    <row r="316" spans="1:5" x14ac:dyDescent="0.2">
      <c r="A316" t="s">
        <v>32</v>
      </c>
      <c r="B316">
        <v>3</v>
      </c>
      <c r="C316">
        <v>1</v>
      </c>
      <c r="D316">
        <v>0</v>
      </c>
      <c r="E316" t="s">
        <v>10</v>
      </c>
    </row>
    <row r="317" spans="1:5" x14ac:dyDescent="0.2">
      <c r="A317" t="s">
        <v>32</v>
      </c>
      <c r="B317">
        <v>3</v>
      </c>
      <c r="C317">
        <v>1</v>
      </c>
      <c r="D317">
        <v>0</v>
      </c>
      <c r="E317" t="s">
        <v>10</v>
      </c>
    </row>
    <row r="318" spans="1:5" x14ac:dyDescent="0.2">
      <c r="A318" t="s">
        <v>32</v>
      </c>
      <c r="B318">
        <v>3</v>
      </c>
      <c r="C318">
        <v>0</v>
      </c>
      <c r="D318">
        <v>1</v>
      </c>
      <c r="E318" t="s">
        <v>10</v>
      </c>
    </row>
    <row r="319" spans="1:5" x14ac:dyDescent="0.2">
      <c r="A319" t="s">
        <v>32</v>
      </c>
      <c r="B319">
        <v>3</v>
      </c>
      <c r="C319">
        <v>0</v>
      </c>
      <c r="D319">
        <v>1</v>
      </c>
      <c r="E319" t="s">
        <v>10</v>
      </c>
    </row>
    <row r="320" spans="1:5" x14ac:dyDescent="0.2">
      <c r="A320" t="s">
        <v>32</v>
      </c>
      <c r="B320">
        <v>3</v>
      </c>
      <c r="C320">
        <v>0</v>
      </c>
      <c r="D320">
        <v>1</v>
      </c>
      <c r="E320" t="s">
        <v>10</v>
      </c>
    </row>
    <row r="321" spans="1:5" x14ac:dyDescent="0.2">
      <c r="A321" t="s">
        <v>32</v>
      </c>
      <c r="B321">
        <v>3</v>
      </c>
      <c r="C321">
        <v>1</v>
      </c>
      <c r="D321">
        <v>0</v>
      </c>
      <c r="E321" t="s">
        <v>10</v>
      </c>
    </row>
    <row r="322" spans="1:5" x14ac:dyDescent="0.2">
      <c r="A322" t="s">
        <v>32</v>
      </c>
      <c r="B322">
        <v>3</v>
      </c>
      <c r="C322">
        <v>1</v>
      </c>
      <c r="D322">
        <v>0</v>
      </c>
      <c r="E322" t="s">
        <v>10</v>
      </c>
    </row>
    <row r="323" spans="1:5" x14ac:dyDescent="0.2">
      <c r="A323" t="s">
        <v>32</v>
      </c>
      <c r="B323">
        <v>3</v>
      </c>
      <c r="C323">
        <v>1</v>
      </c>
      <c r="D323">
        <v>0</v>
      </c>
      <c r="E323" t="s">
        <v>10</v>
      </c>
    </row>
    <row r="324" spans="1:5" x14ac:dyDescent="0.2">
      <c r="A324" t="s">
        <v>32</v>
      </c>
      <c r="B324">
        <v>3</v>
      </c>
      <c r="C324">
        <v>0</v>
      </c>
      <c r="D324">
        <v>1</v>
      </c>
      <c r="E324" t="s">
        <v>10</v>
      </c>
    </row>
    <row r="325" spans="1:5" x14ac:dyDescent="0.2">
      <c r="A325" t="s">
        <v>32</v>
      </c>
      <c r="B325">
        <v>3</v>
      </c>
      <c r="C325">
        <v>0</v>
      </c>
      <c r="D325">
        <v>1</v>
      </c>
      <c r="E325" t="s">
        <v>10</v>
      </c>
    </row>
    <row r="326" spans="1:5" x14ac:dyDescent="0.2">
      <c r="A326" t="s">
        <v>32</v>
      </c>
      <c r="B326">
        <v>3</v>
      </c>
      <c r="C326">
        <v>1</v>
      </c>
      <c r="D326">
        <v>0</v>
      </c>
      <c r="E326" t="s">
        <v>10</v>
      </c>
    </row>
    <row r="327" spans="1:5" x14ac:dyDescent="0.2">
      <c r="A327" t="s">
        <v>32</v>
      </c>
      <c r="B327">
        <v>3</v>
      </c>
      <c r="C327">
        <v>0</v>
      </c>
      <c r="D327">
        <v>1</v>
      </c>
      <c r="E327" t="s">
        <v>10</v>
      </c>
    </row>
    <row r="328" spans="1:5" x14ac:dyDescent="0.2">
      <c r="A328" t="s">
        <v>32</v>
      </c>
      <c r="B328">
        <v>3</v>
      </c>
      <c r="C328">
        <v>0</v>
      </c>
      <c r="D328">
        <v>1</v>
      </c>
      <c r="E328" t="s">
        <v>10</v>
      </c>
    </row>
    <row r="329" spans="1:5" x14ac:dyDescent="0.2">
      <c r="A329" t="s">
        <v>32</v>
      </c>
      <c r="B329">
        <v>3</v>
      </c>
      <c r="C329">
        <v>0</v>
      </c>
      <c r="D329">
        <v>1</v>
      </c>
      <c r="E329" t="s">
        <v>10</v>
      </c>
    </row>
    <row r="330" spans="1:5" x14ac:dyDescent="0.2">
      <c r="A330" t="s">
        <v>32</v>
      </c>
      <c r="B330">
        <v>3</v>
      </c>
      <c r="C330">
        <v>0</v>
      </c>
      <c r="D330">
        <v>1</v>
      </c>
      <c r="E330" t="s">
        <v>10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6C5340-C705-4229-8BF8-F519C83F50F7}">
  <dimension ref="A1:Z120"/>
  <sheetViews>
    <sheetView topLeftCell="C58" workbookViewId="0">
      <selection activeCell="H101" sqref="H101"/>
    </sheetView>
  </sheetViews>
  <sheetFormatPr baseColWidth="10" defaultColWidth="8.83203125" defaultRowHeight="15" x14ac:dyDescent="0.2"/>
  <cols>
    <col min="1" max="1" width="15.33203125" bestFit="1" customWidth="1"/>
    <col min="2" max="2" width="9.5" bestFit="1" customWidth="1"/>
    <col min="3" max="3" width="11.83203125" customWidth="1"/>
    <col min="4" max="4" width="22" customWidth="1"/>
    <col min="5" max="5" width="14.33203125" customWidth="1"/>
    <col min="6" max="6" width="12.33203125" customWidth="1"/>
    <col min="7" max="7" width="18.5" bestFit="1" customWidth="1"/>
    <col min="8" max="8" width="16.33203125" bestFit="1" customWidth="1"/>
    <col min="9" max="14" width="11.83203125" bestFit="1" customWidth="1"/>
    <col min="21" max="21" width="15.5" bestFit="1" customWidth="1"/>
    <col min="22" max="22" width="9.83203125" customWidth="1"/>
  </cols>
  <sheetData>
    <row r="1" spans="1:14" ht="21" x14ac:dyDescent="0.25">
      <c r="A1" s="42" t="s">
        <v>33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</row>
    <row r="2" spans="1:14" x14ac:dyDescent="0.2">
      <c r="C2" s="12"/>
      <c r="D2" s="12"/>
      <c r="E2" s="12"/>
      <c r="F2" s="12"/>
      <c r="G2" s="12" t="s">
        <v>34</v>
      </c>
      <c r="H2" s="12"/>
      <c r="I2" s="12"/>
      <c r="J2" s="12"/>
      <c r="K2" s="12"/>
      <c r="L2" s="12"/>
      <c r="M2" s="12"/>
      <c r="N2" s="12"/>
    </row>
    <row r="3" spans="1:14" x14ac:dyDescent="0.2">
      <c r="A3" s="1"/>
      <c r="B3" s="1" t="s">
        <v>35</v>
      </c>
      <c r="C3" s="1" t="s">
        <v>36</v>
      </c>
      <c r="D3" s="1" t="s">
        <v>37</v>
      </c>
      <c r="E3" s="1" t="s">
        <v>38</v>
      </c>
      <c r="F3" s="1" t="s">
        <v>39</v>
      </c>
      <c r="G3" s="1" t="s">
        <v>40</v>
      </c>
      <c r="H3" s="1" t="s">
        <v>41</v>
      </c>
      <c r="I3" s="1" t="s">
        <v>42</v>
      </c>
      <c r="J3" s="1" t="s">
        <v>43</v>
      </c>
      <c r="K3" s="1" t="s">
        <v>44</v>
      </c>
      <c r="L3" s="1" t="s">
        <v>45</v>
      </c>
      <c r="M3" s="1" t="s">
        <v>46</v>
      </c>
      <c r="N3" s="1" t="s">
        <v>47</v>
      </c>
    </row>
    <row r="4" spans="1:14" x14ac:dyDescent="0.2">
      <c r="A4" s="1" t="s">
        <v>48</v>
      </c>
      <c r="B4" s="1">
        <v>8.32</v>
      </c>
      <c r="C4" s="1">
        <v>211147462.699</v>
      </c>
      <c r="D4" s="1">
        <v>474897329.36400002</v>
      </c>
      <c r="E4" s="1">
        <v>281883111.30599999</v>
      </c>
      <c r="F4" s="1">
        <v>71185817.715000004</v>
      </c>
      <c r="G4" s="1">
        <v>221786614.89199999</v>
      </c>
      <c r="H4" s="1">
        <v>223769567.34</v>
      </c>
      <c r="I4" s="1">
        <v>362325009.30500001</v>
      </c>
      <c r="J4" s="1">
        <v>193128220.935</v>
      </c>
      <c r="K4" s="1">
        <v>386004763.21399999</v>
      </c>
      <c r="L4" s="1">
        <v>337091734.84600002</v>
      </c>
      <c r="M4" s="1">
        <v>85531600.994000003</v>
      </c>
      <c r="N4" s="1">
        <v>217116624.01300001</v>
      </c>
    </row>
    <row r="5" spans="1:14" x14ac:dyDescent="0.2">
      <c r="A5" s="13" t="s">
        <v>49</v>
      </c>
      <c r="B5" s="1">
        <v>8.6300000000000008</v>
      </c>
      <c r="C5" s="1">
        <v>49720195.769000001</v>
      </c>
      <c r="D5" s="1">
        <v>88690138.194000006</v>
      </c>
      <c r="E5" s="1">
        <v>49612468.031999998</v>
      </c>
      <c r="F5" s="1">
        <v>63666798.549999997</v>
      </c>
      <c r="G5" s="1">
        <v>83753253.003999993</v>
      </c>
      <c r="H5" s="1">
        <v>43311293.313000001</v>
      </c>
      <c r="I5" s="1">
        <v>79815227.290999994</v>
      </c>
      <c r="J5" s="1">
        <v>58304838.313000001</v>
      </c>
      <c r="K5" s="1">
        <v>60946812.612999998</v>
      </c>
      <c r="L5" s="1">
        <v>75986292.290999994</v>
      </c>
      <c r="M5" s="1">
        <v>67521792.504999995</v>
      </c>
      <c r="N5" s="1">
        <v>40758463.756999999</v>
      </c>
    </row>
    <row r="6" spans="1:14" x14ac:dyDescent="0.2">
      <c r="A6" s="1" t="s">
        <v>50</v>
      </c>
      <c r="B6" s="1">
        <v>9.0500000000000007</v>
      </c>
      <c r="C6" s="1">
        <v>129260911</v>
      </c>
      <c r="D6" s="1">
        <v>198460000.109</v>
      </c>
      <c r="E6" s="1">
        <v>108846459.212</v>
      </c>
      <c r="F6" s="1">
        <v>90127528.180000007</v>
      </c>
      <c r="G6" s="1">
        <v>152766722.92300001</v>
      </c>
      <c r="H6" s="1">
        <v>100870732.817</v>
      </c>
      <c r="I6" s="1">
        <v>165752649.36899999</v>
      </c>
      <c r="J6" s="1">
        <v>123359212.58400001</v>
      </c>
      <c r="K6" s="1">
        <v>148194918.118</v>
      </c>
      <c r="L6" s="1">
        <v>164853144.52599999</v>
      </c>
      <c r="M6" s="1">
        <v>108187540.413</v>
      </c>
      <c r="N6" s="1">
        <v>78560887.309</v>
      </c>
    </row>
    <row r="7" spans="1:14" x14ac:dyDescent="0.2">
      <c r="A7" s="13" t="s">
        <v>51</v>
      </c>
      <c r="B7" s="1">
        <v>9.6300000000000008</v>
      </c>
      <c r="C7" s="1">
        <v>137627018.81</v>
      </c>
      <c r="D7" s="1">
        <v>176259788.28200001</v>
      </c>
      <c r="E7" s="1">
        <v>136732956.01800001</v>
      </c>
      <c r="F7" s="1">
        <v>63567876.541000001</v>
      </c>
      <c r="G7" s="1">
        <v>150012810.32300001</v>
      </c>
      <c r="H7" s="1">
        <v>86225447.700000003</v>
      </c>
      <c r="I7" s="1">
        <v>91952999.047999993</v>
      </c>
      <c r="J7" s="1">
        <v>137827203.02399999</v>
      </c>
      <c r="K7" s="1">
        <v>159167677.36899999</v>
      </c>
      <c r="L7" s="1">
        <v>127811214.318</v>
      </c>
      <c r="M7" s="1">
        <v>93457260.328999996</v>
      </c>
      <c r="N7" s="1">
        <v>127792065.454</v>
      </c>
    </row>
    <row r="8" spans="1:14" x14ac:dyDescent="0.2">
      <c r="A8" s="13" t="s">
        <v>52</v>
      </c>
      <c r="B8" s="1">
        <v>9.94</v>
      </c>
      <c r="C8" s="1"/>
      <c r="D8" s="1"/>
      <c r="E8" s="1"/>
      <c r="F8" s="1"/>
      <c r="G8" s="1"/>
      <c r="H8" s="1"/>
      <c r="I8" s="1">
        <v>15586046.782</v>
      </c>
      <c r="J8" s="1">
        <v>17681206.339000002</v>
      </c>
      <c r="K8" s="1">
        <v>14195317.452</v>
      </c>
      <c r="L8" s="1">
        <v>21152674.809999999</v>
      </c>
      <c r="M8" s="1">
        <v>0</v>
      </c>
      <c r="N8" s="1">
        <v>0</v>
      </c>
    </row>
    <row r="9" spans="1:14" x14ac:dyDescent="0.2">
      <c r="A9" s="1" t="s">
        <v>53</v>
      </c>
      <c r="B9" s="1">
        <v>10.01</v>
      </c>
      <c r="C9" s="1">
        <v>272355453.15499997</v>
      </c>
      <c r="D9" s="1">
        <v>401043128.315</v>
      </c>
      <c r="E9" s="1">
        <v>275795788.19099998</v>
      </c>
      <c r="F9" s="1">
        <v>132819245.037</v>
      </c>
      <c r="G9" s="1">
        <v>292223697.29299998</v>
      </c>
      <c r="H9" s="1">
        <v>156033083.583</v>
      </c>
      <c r="I9" s="1">
        <v>180896370.68900001</v>
      </c>
      <c r="J9" s="1">
        <v>316475718.30599999</v>
      </c>
      <c r="K9" s="1">
        <v>299307836.463</v>
      </c>
      <c r="L9" s="1">
        <v>247698644.28200001</v>
      </c>
      <c r="M9" s="1">
        <v>198531402.31999999</v>
      </c>
      <c r="N9" s="1">
        <v>384010484.48699999</v>
      </c>
    </row>
    <row r="10" spans="1:14" x14ac:dyDescent="0.2">
      <c r="A10" s="13" t="s">
        <v>54</v>
      </c>
      <c r="B10" s="1">
        <v>10.9</v>
      </c>
      <c r="C10" s="1">
        <v>223930960.961</v>
      </c>
      <c r="D10" s="1">
        <v>279733390.35000002</v>
      </c>
      <c r="E10" s="1">
        <v>198845848.28799999</v>
      </c>
      <c r="F10" s="1">
        <v>79054244.752000004</v>
      </c>
      <c r="G10" s="1">
        <v>219919520.30500001</v>
      </c>
      <c r="H10" s="1">
        <v>101367127.62</v>
      </c>
      <c r="I10" s="1">
        <v>113895236.69499999</v>
      </c>
      <c r="J10" s="1">
        <v>233697296.278</v>
      </c>
      <c r="K10" s="1">
        <v>246167931.26499999</v>
      </c>
      <c r="L10" s="1">
        <v>199824237.82600001</v>
      </c>
      <c r="M10" s="1">
        <v>123671715.37100001</v>
      </c>
      <c r="N10" s="1">
        <v>176291637.04300001</v>
      </c>
    </row>
    <row r="11" spans="1:14" x14ac:dyDescent="0.2">
      <c r="A11" s="14" t="s">
        <v>55</v>
      </c>
      <c r="B11" s="15">
        <v>11.44</v>
      </c>
      <c r="C11" s="15">
        <v>31851465.969999999</v>
      </c>
      <c r="D11" s="15">
        <v>66231109.527999997</v>
      </c>
      <c r="E11" s="15">
        <v>33222265.526999999</v>
      </c>
      <c r="F11" s="15">
        <v>27444022.684</v>
      </c>
      <c r="G11" s="15">
        <v>47087714.864</v>
      </c>
      <c r="H11" s="15">
        <v>24702444.524</v>
      </c>
      <c r="I11" s="15">
        <v>33813879.778999999</v>
      </c>
      <c r="J11" s="15">
        <v>43865584.939999998</v>
      </c>
      <c r="K11" s="15">
        <v>39825541.024999999</v>
      </c>
      <c r="L11" s="15">
        <v>57139307.888999999</v>
      </c>
      <c r="M11" s="15">
        <v>33993962.821000002</v>
      </c>
      <c r="N11" s="15">
        <v>52086282.317000002</v>
      </c>
    </row>
    <row r="12" spans="1:14" x14ac:dyDescent="0.2">
      <c r="A12" s="13" t="s">
        <v>56</v>
      </c>
      <c r="B12" s="1">
        <v>11.82</v>
      </c>
      <c r="C12" s="1">
        <v>158291334.23100001</v>
      </c>
      <c r="D12" s="1">
        <v>180518771.87099999</v>
      </c>
      <c r="E12" s="1">
        <v>144545532.28</v>
      </c>
      <c r="F12" s="1">
        <v>34632593.908</v>
      </c>
      <c r="G12" s="1">
        <v>140713090.873</v>
      </c>
      <c r="H12" s="1">
        <v>61263259.704000004</v>
      </c>
      <c r="I12" s="1">
        <v>46525619.482000001</v>
      </c>
      <c r="J12" s="1">
        <v>183295559.62</v>
      </c>
      <c r="K12" s="1">
        <v>193626111.02399999</v>
      </c>
      <c r="L12" s="1">
        <v>113244170.708</v>
      </c>
      <c r="M12" s="1">
        <v>63290882.806000002</v>
      </c>
      <c r="N12" s="1">
        <v>59947552</v>
      </c>
    </row>
    <row r="13" spans="1:14" x14ac:dyDescent="0.2">
      <c r="A13" s="1"/>
      <c r="B13" s="1" t="s">
        <v>57</v>
      </c>
      <c r="C13" s="1">
        <v>1.4500000000000001E-2</v>
      </c>
      <c r="D13" s="1">
        <v>1.7000000000000001E-2</v>
      </c>
      <c r="E13" s="1">
        <v>2.3E-2</v>
      </c>
      <c r="F13" s="1">
        <v>2.8000000000000001E-2</v>
      </c>
      <c r="G13" s="1">
        <v>3.9699999999999999E-2</v>
      </c>
      <c r="H13" s="1">
        <v>6.5000000000000002E-2</v>
      </c>
      <c r="I13" s="1">
        <v>1.7999999999999999E-2</v>
      </c>
      <c r="J13" s="1">
        <v>3.1399999999999997E-2</v>
      </c>
      <c r="K13" s="1">
        <v>1.9300000000000001E-2</v>
      </c>
      <c r="L13" s="1">
        <v>2.6100000000000002E-2</v>
      </c>
      <c r="M13" s="1">
        <v>2.9600000000000001E-2</v>
      </c>
      <c r="N13" s="1">
        <v>5.8200000000000002E-2</v>
      </c>
    </row>
    <row r="14" spans="1:14" x14ac:dyDescent="0.2">
      <c r="A14" s="1"/>
      <c r="B14" s="1" t="s">
        <v>58</v>
      </c>
      <c r="C14" s="1">
        <v>1.4200000000000001E-2</v>
      </c>
      <c r="D14" s="1">
        <v>1.6500000000000001E-2</v>
      </c>
      <c r="E14" s="1">
        <v>1.9E-2</v>
      </c>
      <c r="F14" s="1">
        <v>2.5399999999999999E-2</v>
      </c>
      <c r="G14" s="1">
        <v>3.2000000000000001E-2</v>
      </c>
      <c r="H14" s="1">
        <v>5.0999999999999997E-2</v>
      </c>
      <c r="I14" s="1">
        <v>1.7000000000000001E-2</v>
      </c>
      <c r="J14" s="1">
        <v>2.8400000000000002E-2</v>
      </c>
      <c r="K14" s="16">
        <v>1.6500000000000001E-2</v>
      </c>
      <c r="L14" s="1">
        <v>2.4500000000000001E-2</v>
      </c>
      <c r="M14" s="1">
        <v>2.4899999999999999E-2</v>
      </c>
      <c r="N14" s="1">
        <v>4.87E-2</v>
      </c>
    </row>
    <row r="15" spans="1:14" x14ac:dyDescent="0.2">
      <c r="A15" t="s">
        <v>59</v>
      </c>
      <c r="B15" t="s">
        <v>60</v>
      </c>
      <c r="D15" t="s">
        <v>61</v>
      </c>
      <c r="E15" t="s">
        <v>62</v>
      </c>
      <c r="G15" t="s">
        <v>63</v>
      </c>
      <c r="J15" t="s">
        <v>64</v>
      </c>
    </row>
    <row r="16" spans="1:14" x14ac:dyDescent="0.2">
      <c r="B16" t="s">
        <v>65</v>
      </c>
      <c r="E16" t="s">
        <v>66</v>
      </c>
    </row>
    <row r="17" spans="1:13" x14ac:dyDescent="0.2">
      <c r="A17" s="2" t="s">
        <v>67</v>
      </c>
      <c r="B17" s="1"/>
      <c r="C17" s="1"/>
      <c r="D17" s="1"/>
      <c r="E17" s="1"/>
      <c r="F17" s="1"/>
      <c r="G17" s="1"/>
    </row>
    <row r="18" spans="1:13" x14ac:dyDescent="0.2">
      <c r="A18" s="1" t="s">
        <v>68</v>
      </c>
      <c r="B18" s="1" t="s">
        <v>69</v>
      </c>
      <c r="C18" s="1" t="s">
        <v>70</v>
      </c>
      <c r="D18" s="1" t="s">
        <v>71</v>
      </c>
      <c r="E18" s="1" t="s">
        <v>72</v>
      </c>
      <c r="F18" s="1" t="s">
        <v>73</v>
      </c>
      <c r="G18" s="1" t="s">
        <v>74</v>
      </c>
      <c r="J18" s="43"/>
      <c r="K18" s="43"/>
      <c r="L18" s="43"/>
      <c r="M18" s="43"/>
    </row>
    <row r="19" spans="1:13" x14ac:dyDescent="0.2">
      <c r="A19" s="1" t="s">
        <v>48</v>
      </c>
      <c r="B19" s="1" t="s">
        <v>36</v>
      </c>
      <c r="C19" s="1">
        <v>211147462.699</v>
      </c>
      <c r="D19" s="1">
        <f>C19/500000000</f>
        <v>0.42229492539800001</v>
      </c>
      <c r="E19" s="1">
        <f>D19*700</f>
        <v>295.6064477786</v>
      </c>
      <c r="F19" s="1">
        <v>1.4200000000000001E-2</v>
      </c>
      <c r="G19" s="1">
        <f>E19/F19</f>
        <v>20817.355477366196</v>
      </c>
      <c r="J19" s="17"/>
    </row>
    <row r="20" spans="1:13" x14ac:dyDescent="0.2">
      <c r="A20" s="1" t="s">
        <v>48</v>
      </c>
      <c r="B20" s="1" t="s">
        <v>37</v>
      </c>
      <c r="C20" s="1">
        <v>474897329.36400002</v>
      </c>
      <c r="D20" s="1">
        <f t="shared" ref="D20:D83" si="0">C20/500000000</f>
        <v>0.94979465872800006</v>
      </c>
      <c r="E20" s="1">
        <f t="shared" ref="E20:E83" si="1">D20*700</f>
        <v>664.85626110960004</v>
      </c>
      <c r="F20" s="1">
        <v>1.6500000000000001E-2</v>
      </c>
      <c r="G20" s="1">
        <f t="shared" ref="G20:G83" si="2">E20/F20</f>
        <v>40294.318855127276</v>
      </c>
      <c r="H20" s="17"/>
      <c r="I20" s="17"/>
    </row>
    <row r="21" spans="1:13" x14ac:dyDescent="0.2">
      <c r="A21" s="1" t="s">
        <v>48</v>
      </c>
      <c r="B21" s="1" t="s">
        <v>38</v>
      </c>
      <c r="C21" s="1">
        <v>281883111.30599999</v>
      </c>
      <c r="D21" s="1">
        <f t="shared" si="0"/>
        <v>0.56376622261199993</v>
      </c>
      <c r="E21" s="1">
        <f t="shared" si="1"/>
        <v>394.63635582839993</v>
      </c>
      <c r="F21" s="1">
        <v>1.9E-2</v>
      </c>
      <c r="G21" s="1">
        <f t="shared" si="2"/>
        <v>20770.334517284206</v>
      </c>
      <c r="H21" s="17"/>
      <c r="I21" s="17"/>
    </row>
    <row r="22" spans="1:13" x14ac:dyDescent="0.2">
      <c r="A22" s="1" t="s">
        <v>48</v>
      </c>
      <c r="B22" s="1" t="s">
        <v>42</v>
      </c>
      <c r="C22" s="1">
        <v>362325009.30500001</v>
      </c>
      <c r="D22" s="1">
        <f t="shared" si="0"/>
        <v>0.72465001861</v>
      </c>
      <c r="E22" s="1">
        <f t="shared" si="1"/>
        <v>507.25501302700002</v>
      </c>
      <c r="F22" s="1">
        <v>1.7000000000000001E-2</v>
      </c>
      <c r="G22" s="1">
        <f t="shared" si="2"/>
        <v>29838.530178058823</v>
      </c>
      <c r="H22" s="17"/>
      <c r="I22" s="17"/>
    </row>
    <row r="23" spans="1:13" x14ac:dyDescent="0.2">
      <c r="A23" s="1" t="s">
        <v>48</v>
      </c>
      <c r="B23" s="1" t="s">
        <v>43</v>
      </c>
      <c r="C23" s="1">
        <v>193128220.935</v>
      </c>
      <c r="D23" s="1">
        <f t="shared" si="0"/>
        <v>0.38625644187000002</v>
      </c>
      <c r="E23" s="1">
        <f t="shared" si="1"/>
        <v>270.37950930900001</v>
      </c>
      <c r="F23" s="1">
        <v>2.8400000000000002E-2</v>
      </c>
      <c r="G23" s="1">
        <f t="shared" si="2"/>
        <v>9520.4052573591543</v>
      </c>
      <c r="H23" s="17"/>
      <c r="I23" s="17"/>
    </row>
    <row r="24" spans="1:13" x14ac:dyDescent="0.2">
      <c r="A24" s="1" t="s">
        <v>48</v>
      </c>
      <c r="B24" s="1" t="s">
        <v>44</v>
      </c>
      <c r="C24" s="1">
        <v>386004763.21399999</v>
      </c>
      <c r="D24" s="1">
        <f t="shared" si="0"/>
        <v>0.77200952642800003</v>
      </c>
      <c r="E24" s="1">
        <f t="shared" si="1"/>
        <v>540.40666849960007</v>
      </c>
      <c r="F24" s="18">
        <v>1.6500000000000001E-2</v>
      </c>
      <c r="G24" s="1">
        <f t="shared" si="2"/>
        <v>32751.919303006063</v>
      </c>
      <c r="H24" s="17"/>
      <c r="I24" s="17"/>
    </row>
    <row r="25" spans="1:13" x14ac:dyDescent="0.2">
      <c r="A25" s="1" t="s">
        <v>48</v>
      </c>
      <c r="B25" s="1" t="s">
        <v>39</v>
      </c>
      <c r="C25" s="1">
        <v>71185817.715000004</v>
      </c>
      <c r="D25" s="1">
        <f t="shared" si="0"/>
        <v>0.14237163543</v>
      </c>
      <c r="E25" s="1">
        <f t="shared" si="1"/>
        <v>99.660144801000001</v>
      </c>
      <c r="F25" s="1">
        <v>2.5399999999999999E-2</v>
      </c>
      <c r="G25" s="1">
        <f t="shared" si="2"/>
        <v>3923.6277480708663</v>
      </c>
      <c r="H25" s="17"/>
      <c r="I25" s="17"/>
    </row>
    <row r="26" spans="1:13" x14ac:dyDescent="0.2">
      <c r="A26" s="1" t="s">
        <v>48</v>
      </c>
      <c r="B26" s="1" t="s">
        <v>40</v>
      </c>
      <c r="C26" s="1">
        <v>221786614.89199999</v>
      </c>
      <c r="D26" s="1">
        <f t="shared" si="0"/>
        <v>0.44357322978399999</v>
      </c>
      <c r="E26" s="1">
        <f t="shared" si="1"/>
        <v>310.50126084879997</v>
      </c>
      <c r="F26" s="1">
        <v>3.2000000000000001E-2</v>
      </c>
      <c r="G26" s="1">
        <f t="shared" si="2"/>
        <v>9703.1644015249985</v>
      </c>
      <c r="H26" s="19"/>
      <c r="I26" s="17"/>
    </row>
    <row r="27" spans="1:13" x14ac:dyDescent="0.2">
      <c r="A27" s="1" t="s">
        <v>48</v>
      </c>
      <c r="B27" s="1" t="s">
        <v>41</v>
      </c>
      <c r="C27" s="1">
        <v>223769567.34</v>
      </c>
      <c r="D27" s="1">
        <f t="shared" si="0"/>
        <v>0.44753913468000001</v>
      </c>
      <c r="E27" s="1">
        <f t="shared" si="1"/>
        <v>313.277394276</v>
      </c>
      <c r="F27" s="1">
        <v>5.0999999999999997E-2</v>
      </c>
      <c r="G27" s="1">
        <f t="shared" si="2"/>
        <v>6142.6940054117649</v>
      </c>
      <c r="H27" s="17"/>
      <c r="I27" s="17"/>
    </row>
    <row r="28" spans="1:13" x14ac:dyDescent="0.2">
      <c r="A28" s="1" t="s">
        <v>48</v>
      </c>
      <c r="B28" s="1" t="s">
        <v>45</v>
      </c>
      <c r="C28" s="1">
        <v>337091734.84600002</v>
      </c>
      <c r="D28" s="1">
        <f t="shared" si="0"/>
        <v>0.67418346969200005</v>
      </c>
      <c r="E28" s="1">
        <f t="shared" si="1"/>
        <v>471.92842878440001</v>
      </c>
      <c r="F28" s="1">
        <v>2.4500000000000001E-2</v>
      </c>
      <c r="G28" s="1">
        <f t="shared" si="2"/>
        <v>19262.384848342856</v>
      </c>
      <c r="H28" s="17"/>
      <c r="I28" s="17"/>
    </row>
    <row r="29" spans="1:13" x14ac:dyDescent="0.2">
      <c r="A29" s="1" t="s">
        <v>48</v>
      </c>
      <c r="B29" s="1" t="s">
        <v>46</v>
      </c>
      <c r="C29" s="1">
        <v>85531600.994000003</v>
      </c>
      <c r="D29" s="1">
        <f t="shared" si="0"/>
        <v>0.17106320198800001</v>
      </c>
      <c r="E29" s="1">
        <f t="shared" si="1"/>
        <v>119.74424139160001</v>
      </c>
      <c r="F29" s="1">
        <v>2.4899999999999999E-2</v>
      </c>
      <c r="G29" s="1">
        <f t="shared" si="2"/>
        <v>4809.0056783775108</v>
      </c>
      <c r="H29" s="17"/>
      <c r="I29" s="17"/>
    </row>
    <row r="30" spans="1:13" x14ac:dyDescent="0.2">
      <c r="A30" s="1" t="s">
        <v>48</v>
      </c>
      <c r="B30" s="1" t="s">
        <v>47</v>
      </c>
      <c r="C30" s="1">
        <v>217116624.01300001</v>
      </c>
      <c r="D30" s="1">
        <f t="shared" si="0"/>
        <v>0.434233248026</v>
      </c>
      <c r="E30" s="1">
        <f t="shared" si="1"/>
        <v>303.96327361819999</v>
      </c>
      <c r="F30" s="1">
        <v>4.87E-2</v>
      </c>
      <c r="G30" s="1">
        <f t="shared" si="2"/>
        <v>6241.5456595112937</v>
      </c>
      <c r="H30" s="20"/>
      <c r="I30" s="17"/>
    </row>
    <row r="31" spans="1:13" x14ac:dyDescent="0.2">
      <c r="A31" s="1" t="s">
        <v>49</v>
      </c>
      <c r="B31" s="1" t="s">
        <v>36</v>
      </c>
      <c r="C31" s="1">
        <v>49720195.769000001</v>
      </c>
      <c r="D31" s="1">
        <f t="shared" si="0"/>
        <v>9.9440391538000009E-2</v>
      </c>
      <c r="E31" s="1">
        <f t="shared" si="1"/>
        <v>69.608274076600011</v>
      </c>
      <c r="F31" s="1">
        <v>1.4200000000000001E-2</v>
      </c>
      <c r="G31" s="1">
        <f t="shared" si="2"/>
        <v>4901.9911321549298</v>
      </c>
      <c r="I31" s="17"/>
    </row>
    <row r="32" spans="1:13" x14ac:dyDescent="0.2">
      <c r="A32" s="1" t="s">
        <v>49</v>
      </c>
      <c r="B32" s="1" t="s">
        <v>37</v>
      </c>
      <c r="C32" s="1">
        <v>88690138.194000006</v>
      </c>
      <c r="D32" s="1">
        <f t="shared" si="0"/>
        <v>0.17738027638800002</v>
      </c>
      <c r="E32" s="1">
        <f t="shared" si="1"/>
        <v>124.16619347160001</v>
      </c>
      <c r="F32" s="1">
        <v>1.6500000000000001E-2</v>
      </c>
      <c r="G32" s="1">
        <f t="shared" si="2"/>
        <v>7525.2238467636371</v>
      </c>
    </row>
    <row r="33" spans="1:14" x14ac:dyDescent="0.2">
      <c r="A33" s="1" t="s">
        <v>49</v>
      </c>
      <c r="B33" s="1" t="s">
        <v>38</v>
      </c>
      <c r="C33" s="1">
        <v>49612468.031999998</v>
      </c>
      <c r="D33" s="1">
        <f t="shared" si="0"/>
        <v>9.9224936063999999E-2</v>
      </c>
      <c r="E33" s="1">
        <f t="shared" si="1"/>
        <v>69.457455244800002</v>
      </c>
      <c r="F33" s="1">
        <v>1.9E-2</v>
      </c>
      <c r="G33" s="1">
        <f t="shared" si="2"/>
        <v>3655.6555392</v>
      </c>
    </row>
    <row r="34" spans="1:14" x14ac:dyDescent="0.2">
      <c r="A34" s="1" t="s">
        <v>49</v>
      </c>
      <c r="B34" s="1" t="s">
        <v>42</v>
      </c>
      <c r="C34" s="1">
        <v>79815227.290999994</v>
      </c>
      <c r="D34" s="1">
        <f t="shared" si="0"/>
        <v>0.15963045458199998</v>
      </c>
      <c r="E34" s="1">
        <f t="shared" si="1"/>
        <v>111.74131820739998</v>
      </c>
      <c r="F34" s="1">
        <v>1.7000000000000001E-2</v>
      </c>
      <c r="G34" s="1">
        <f t="shared" si="2"/>
        <v>6573.0187180823514</v>
      </c>
      <c r="I34" s="17"/>
    </row>
    <row r="35" spans="1:14" x14ac:dyDescent="0.2">
      <c r="A35" s="1" t="s">
        <v>49</v>
      </c>
      <c r="B35" s="1" t="s">
        <v>43</v>
      </c>
      <c r="C35" s="1">
        <v>58304838.313000001</v>
      </c>
      <c r="D35" s="1">
        <f t="shared" si="0"/>
        <v>0.116609676626</v>
      </c>
      <c r="E35" s="1">
        <f t="shared" si="1"/>
        <v>81.626773638199992</v>
      </c>
      <c r="F35" s="1">
        <v>2.8400000000000002E-2</v>
      </c>
      <c r="G35" s="1">
        <f t="shared" si="2"/>
        <v>2874.1821703591545</v>
      </c>
      <c r="I35" s="17"/>
    </row>
    <row r="36" spans="1:14" x14ac:dyDescent="0.2">
      <c r="A36" s="1" t="s">
        <v>49</v>
      </c>
      <c r="B36" s="1" t="s">
        <v>44</v>
      </c>
      <c r="C36" s="1">
        <v>60946812.612999998</v>
      </c>
      <c r="D36" s="1">
        <f t="shared" si="0"/>
        <v>0.121893625226</v>
      </c>
      <c r="E36" s="1">
        <f t="shared" si="1"/>
        <v>85.325537658200005</v>
      </c>
      <c r="F36" s="1">
        <v>1.6500000000000001E-2</v>
      </c>
      <c r="G36" s="1">
        <f t="shared" si="2"/>
        <v>5171.2447065575761</v>
      </c>
    </row>
    <row r="37" spans="1:14" x14ac:dyDescent="0.2">
      <c r="A37" s="1" t="s">
        <v>49</v>
      </c>
      <c r="B37" s="1" t="s">
        <v>39</v>
      </c>
      <c r="C37" s="1">
        <v>63666798.549999997</v>
      </c>
      <c r="D37" s="1">
        <f t="shared" si="0"/>
        <v>0.1273335971</v>
      </c>
      <c r="E37" s="1">
        <f t="shared" si="1"/>
        <v>89.13351797</v>
      </c>
      <c r="F37" s="1">
        <v>2.5399999999999999E-2</v>
      </c>
      <c r="G37" s="1">
        <f t="shared" si="2"/>
        <v>3509.1936208661418</v>
      </c>
    </row>
    <row r="38" spans="1:14" x14ac:dyDescent="0.2">
      <c r="A38" s="1" t="s">
        <v>49</v>
      </c>
      <c r="B38" s="1" t="s">
        <v>40</v>
      </c>
      <c r="C38" s="1">
        <v>83753253.003999993</v>
      </c>
      <c r="D38" s="1">
        <f t="shared" si="0"/>
        <v>0.16750650600799999</v>
      </c>
      <c r="E38" s="1">
        <f t="shared" si="1"/>
        <v>117.25455420559999</v>
      </c>
      <c r="F38" s="1">
        <v>3.2000000000000001E-2</v>
      </c>
      <c r="G38" s="1">
        <f t="shared" si="2"/>
        <v>3664.2048189249995</v>
      </c>
    </row>
    <row r="39" spans="1:14" x14ac:dyDescent="0.2">
      <c r="A39" s="1" t="s">
        <v>49</v>
      </c>
      <c r="B39" s="1" t="s">
        <v>41</v>
      </c>
      <c r="C39" s="1">
        <v>43311293.313000001</v>
      </c>
      <c r="D39" s="1">
        <f t="shared" si="0"/>
        <v>8.6622586626000003E-2</v>
      </c>
      <c r="E39" s="1">
        <f t="shared" si="1"/>
        <v>60.635810638199999</v>
      </c>
      <c r="F39" s="1">
        <v>5.0999999999999997E-2</v>
      </c>
      <c r="G39" s="1">
        <f t="shared" si="2"/>
        <v>1188.9374634941178</v>
      </c>
    </row>
    <row r="40" spans="1:14" x14ac:dyDescent="0.2">
      <c r="A40" s="1" t="s">
        <v>49</v>
      </c>
      <c r="B40" s="1" t="s">
        <v>45</v>
      </c>
      <c r="C40" s="1">
        <v>75986292.290999994</v>
      </c>
      <c r="D40" s="1">
        <f t="shared" si="0"/>
        <v>0.151972584582</v>
      </c>
      <c r="E40" s="1">
        <f t="shared" si="1"/>
        <v>106.38080920739999</v>
      </c>
      <c r="F40" s="1">
        <v>2.4500000000000001E-2</v>
      </c>
      <c r="G40" s="1">
        <f t="shared" si="2"/>
        <v>4342.0738451999996</v>
      </c>
    </row>
    <row r="41" spans="1:14" x14ac:dyDescent="0.2">
      <c r="A41" s="1" t="s">
        <v>49</v>
      </c>
      <c r="B41" s="1" t="s">
        <v>46</v>
      </c>
      <c r="C41" s="1">
        <v>67521792.504999995</v>
      </c>
      <c r="D41" s="1">
        <f t="shared" si="0"/>
        <v>0.13504358500999999</v>
      </c>
      <c r="E41" s="1">
        <f t="shared" si="1"/>
        <v>94.530509506999991</v>
      </c>
      <c r="F41" s="1">
        <v>2.4899999999999999E-2</v>
      </c>
      <c r="G41" s="1">
        <f>E41/F41</f>
        <v>3796.4060042971887</v>
      </c>
    </row>
    <row r="42" spans="1:14" x14ac:dyDescent="0.2">
      <c r="A42" s="1" t="s">
        <v>49</v>
      </c>
      <c r="B42" s="1" t="s">
        <v>47</v>
      </c>
      <c r="C42" s="1">
        <v>40758463.756999999</v>
      </c>
      <c r="D42" s="1">
        <f t="shared" si="0"/>
        <v>8.1516927513999998E-2</v>
      </c>
      <c r="E42" s="1">
        <f t="shared" si="1"/>
        <v>57.061849259799999</v>
      </c>
      <c r="F42" s="1">
        <v>4.87E-2</v>
      </c>
      <c r="G42" s="1">
        <f t="shared" si="2"/>
        <v>1171.7012168336755</v>
      </c>
      <c r="J42" s="21" t="s">
        <v>75</v>
      </c>
      <c r="K42" s="21"/>
    </row>
    <row r="43" spans="1:14" x14ac:dyDescent="0.2">
      <c r="A43" s="1" t="s">
        <v>50</v>
      </c>
      <c r="B43" s="1" t="s">
        <v>36</v>
      </c>
      <c r="C43" s="1">
        <v>129260911</v>
      </c>
      <c r="D43" s="1">
        <f t="shared" si="0"/>
        <v>0.25852182200000001</v>
      </c>
      <c r="E43" s="1">
        <f t="shared" si="1"/>
        <v>180.9652754</v>
      </c>
      <c r="F43" s="1">
        <v>1.4200000000000001E-2</v>
      </c>
      <c r="G43" s="1">
        <f t="shared" si="2"/>
        <v>12744.033478873238</v>
      </c>
      <c r="J43" t="s">
        <v>76</v>
      </c>
    </row>
    <row r="44" spans="1:14" x14ac:dyDescent="0.2">
      <c r="A44" s="1" t="s">
        <v>50</v>
      </c>
      <c r="B44" s="1" t="s">
        <v>37</v>
      </c>
      <c r="C44" s="1">
        <v>198460000.109</v>
      </c>
      <c r="D44" s="1">
        <f t="shared" si="0"/>
        <v>0.396920000218</v>
      </c>
      <c r="E44" s="1">
        <f t="shared" si="1"/>
        <v>277.84400015260002</v>
      </c>
      <c r="F44" s="1">
        <v>1.6500000000000001E-2</v>
      </c>
      <c r="G44" s="1">
        <f t="shared" si="2"/>
        <v>16839.030312278788</v>
      </c>
      <c r="K44" s="43" t="s">
        <v>77</v>
      </c>
      <c r="L44" s="43"/>
      <c r="M44" s="43" t="s">
        <v>78</v>
      </c>
      <c r="N44" s="43"/>
    </row>
    <row r="45" spans="1:14" x14ac:dyDescent="0.2">
      <c r="A45" s="1" t="s">
        <v>50</v>
      </c>
      <c r="B45" s="1" t="s">
        <v>38</v>
      </c>
      <c r="C45" s="1">
        <v>108846459.212</v>
      </c>
      <c r="D45" s="1">
        <f t="shared" si="0"/>
        <v>0.21769291842399999</v>
      </c>
      <c r="E45" s="1">
        <f t="shared" si="1"/>
        <v>152.3850428968</v>
      </c>
      <c r="F45" s="1">
        <v>1.9E-2</v>
      </c>
      <c r="G45" s="1">
        <f t="shared" si="2"/>
        <v>8020.2654156210529</v>
      </c>
      <c r="K45" t="s">
        <v>79</v>
      </c>
      <c r="L45" t="s">
        <v>12</v>
      </c>
      <c r="M45" t="s">
        <v>80</v>
      </c>
    </row>
    <row r="46" spans="1:14" x14ac:dyDescent="0.2">
      <c r="A46" s="1" t="s">
        <v>50</v>
      </c>
      <c r="B46" s="1" t="s">
        <v>42</v>
      </c>
      <c r="C46" s="1">
        <v>165752649.36899999</v>
      </c>
      <c r="D46" s="1">
        <f t="shared" si="0"/>
        <v>0.331505298738</v>
      </c>
      <c r="E46" s="1">
        <f t="shared" si="1"/>
        <v>232.0537091166</v>
      </c>
      <c r="F46" s="1">
        <v>1.7000000000000001E-2</v>
      </c>
      <c r="G46" s="1">
        <f t="shared" si="2"/>
        <v>13650.218183329411</v>
      </c>
      <c r="J46" t="s">
        <v>81</v>
      </c>
      <c r="K46" s="22">
        <f>K62</f>
        <v>91294.603087359574</v>
      </c>
      <c r="L46" s="22">
        <f>K59</f>
        <v>119135.75264262709</v>
      </c>
      <c r="M46" s="22">
        <f>L62</f>
        <v>19050.123159184604</v>
      </c>
      <c r="N46" s="22">
        <f>L59</f>
        <v>18677.554262569018</v>
      </c>
    </row>
    <row r="47" spans="1:14" x14ac:dyDescent="0.2">
      <c r="A47" s="1" t="s">
        <v>50</v>
      </c>
      <c r="B47" s="1" t="s">
        <v>43</v>
      </c>
      <c r="C47" s="1">
        <v>123359212.58400001</v>
      </c>
      <c r="D47" s="1">
        <f t="shared" si="0"/>
        <v>0.24671842516800002</v>
      </c>
      <c r="E47" s="1">
        <f t="shared" si="1"/>
        <v>172.7028976176</v>
      </c>
      <c r="F47" s="1">
        <v>2.8400000000000002E-2</v>
      </c>
      <c r="G47" s="1">
        <f t="shared" si="2"/>
        <v>6081.0879442816895</v>
      </c>
      <c r="J47" t="s">
        <v>82</v>
      </c>
      <c r="K47" s="22">
        <f>K69</f>
        <v>49419.790819966853</v>
      </c>
      <c r="L47" s="22">
        <f>K66</f>
        <v>41096.170532198848</v>
      </c>
      <c r="M47" s="22">
        <f>L69</f>
        <v>12330.345011253245</v>
      </c>
      <c r="N47" s="22">
        <f>L66</f>
        <v>9423.8458793924947</v>
      </c>
    </row>
    <row r="48" spans="1:14" x14ac:dyDescent="0.2">
      <c r="A48" s="1" t="s">
        <v>50</v>
      </c>
      <c r="B48" s="1" t="s">
        <v>44</v>
      </c>
      <c r="C48" s="1">
        <v>148194918.118</v>
      </c>
      <c r="D48" s="1">
        <f t="shared" si="0"/>
        <v>0.29638983623600001</v>
      </c>
      <c r="E48" s="1">
        <f t="shared" si="1"/>
        <v>207.4728853652</v>
      </c>
      <c r="F48" s="1">
        <v>1.6500000000000001E-2</v>
      </c>
      <c r="G48" s="1">
        <f t="shared" si="2"/>
        <v>12574.114264557575</v>
      </c>
    </row>
    <row r="49" spans="1:14" x14ac:dyDescent="0.2">
      <c r="A49" s="1" t="s">
        <v>50</v>
      </c>
      <c r="B49" s="1" t="s">
        <v>39</v>
      </c>
      <c r="C49" s="1">
        <v>90127528.180000007</v>
      </c>
      <c r="D49" s="1">
        <f t="shared" si="0"/>
        <v>0.18025505636000003</v>
      </c>
      <c r="E49" s="1">
        <f t="shared" si="1"/>
        <v>126.17853945200002</v>
      </c>
      <c r="F49" s="1">
        <v>2.5399999999999999E-2</v>
      </c>
      <c r="G49" s="1">
        <f t="shared" si="2"/>
        <v>4967.6590335433084</v>
      </c>
      <c r="K49" t="s">
        <v>83</v>
      </c>
      <c r="N49" t="s">
        <v>78</v>
      </c>
    </row>
    <row r="50" spans="1:14" x14ac:dyDescent="0.2">
      <c r="A50" s="1" t="s">
        <v>50</v>
      </c>
      <c r="B50" s="1" t="s">
        <v>40</v>
      </c>
      <c r="C50" s="1">
        <v>152766722.92300001</v>
      </c>
      <c r="D50" s="1">
        <f t="shared" si="0"/>
        <v>0.30553344584600001</v>
      </c>
      <c r="E50" s="1">
        <f t="shared" si="1"/>
        <v>213.8734120922</v>
      </c>
      <c r="F50" s="1">
        <v>3.2000000000000001E-2</v>
      </c>
      <c r="G50" s="1">
        <f t="shared" si="2"/>
        <v>6683.5441278812496</v>
      </c>
      <c r="K50" t="s">
        <v>82</v>
      </c>
      <c r="L50" t="s">
        <v>84</v>
      </c>
      <c r="M50" t="s">
        <v>82</v>
      </c>
      <c r="N50" t="s">
        <v>84</v>
      </c>
    </row>
    <row r="51" spans="1:14" x14ac:dyDescent="0.2">
      <c r="A51" s="1" t="s">
        <v>50</v>
      </c>
      <c r="B51" s="1" t="s">
        <v>41</v>
      </c>
      <c r="C51" s="1">
        <v>100870732.817</v>
      </c>
      <c r="D51" s="1">
        <f t="shared" si="0"/>
        <v>0.201741465634</v>
      </c>
      <c r="E51" s="1">
        <f t="shared" si="1"/>
        <v>141.21902594380001</v>
      </c>
      <c r="F51" s="1">
        <v>5.0999999999999997E-2</v>
      </c>
      <c r="G51" s="1">
        <f t="shared" si="2"/>
        <v>2769.0005087019613</v>
      </c>
      <c r="J51" t="s">
        <v>79</v>
      </c>
      <c r="K51" s="22">
        <f>K47</f>
        <v>49419.790819966853</v>
      </c>
      <c r="L51" s="22">
        <f>K46</f>
        <v>91294.603087359574</v>
      </c>
      <c r="M51" s="22">
        <f>M47</f>
        <v>12330.345011253245</v>
      </c>
      <c r="N51" s="22">
        <f>M46</f>
        <v>19050.123159184604</v>
      </c>
    </row>
    <row r="52" spans="1:14" x14ac:dyDescent="0.2">
      <c r="A52" s="1" t="s">
        <v>50</v>
      </c>
      <c r="B52" s="1" t="s">
        <v>45</v>
      </c>
      <c r="C52" s="1">
        <v>164853144.52599999</v>
      </c>
      <c r="D52" s="1">
        <f t="shared" si="0"/>
        <v>0.329706289052</v>
      </c>
      <c r="E52" s="1">
        <f t="shared" si="1"/>
        <v>230.7944023364</v>
      </c>
      <c r="F52" s="1">
        <v>2.4500000000000001E-2</v>
      </c>
      <c r="G52" s="1">
        <f t="shared" si="2"/>
        <v>9420.1796871999995</v>
      </c>
      <c r="J52" t="s">
        <v>85</v>
      </c>
      <c r="K52" s="22">
        <f>L47</f>
        <v>41096.170532198848</v>
      </c>
      <c r="L52" s="22">
        <f>L46</f>
        <v>119135.75264262709</v>
      </c>
      <c r="M52" s="22">
        <f>N47</f>
        <v>9423.8458793924947</v>
      </c>
      <c r="N52" s="22">
        <f>N46</f>
        <v>18677.554262569018</v>
      </c>
    </row>
    <row r="53" spans="1:14" x14ac:dyDescent="0.2">
      <c r="A53" s="1" t="s">
        <v>50</v>
      </c>
      <c r="B53" s="1" t="s">
        <v>46</v>
      </c>
      <c r="C53" s="1">
        <v>108187540.413</v>
      </c>
      <c r="D53" s="1">
        <f t="shared" si="0"/>
        <v>0.21637508082600002</v>
      </c>
      <c r="E53" s="1">
        <f t="shared" si="1"/>
        <v>151.46255657820001</v>
      </c>
      <c r="F53" s="1">
        <v>2.4899999999999999E-2</v>
      </c>
      <c r="G53" s="1">
        <f t="shared" si="2"/>
        <v>6082.8335975180726</v>
      </c>
    </row>
    <row r="54" spans="1:14" x14ac:dyDescent="0.2">
      <c r="A54" s="1" t="s">
        <v>50</v>
      </c>
      <c r="B54" s="1" t="s">
        <v>47</v>
      </c>
      <c r="C54" s="1">
        <v>78560887.309</v>
      </c>
      <c r="D54" s="1">
        <f t="shared" si="0"/>
        <v>0.157121774618</v>
      </c>
      <c r="E54" s="1">
        <f t="shared" si="1"/>
        <v>109.9852422326</v>
      </c>
      <c r="F54" s="1">
        <v>4.87E-2</v>
      </c>
      <c r="G54" s="1">
        <f t="shared" si="2"/>
        <v>2258.4238651457904</v>
      </c>
    </row>
    <row r="55" spans="1:14" x14ac:dyDescent="0.2">
      <c r="A55" s="1" t="s">
        <v>51</v>
      </c>
      <c r="B55" s="1" t="s">
        <v>36</v>
      </c>
      <c r="C55" s="1">
        <v>137627018.81</v>
      </c>
      <c r="D55" s="1">
        <f t="shared" si="0"/>
        <v>0.27525403762</v>
      </c>
      <c r="E55" s="1">
        <f t="shared" si="1"/>
        <v>192.677826334</v>
      </c>
      <c r="F55" s="1">
        <v>1.4200000000000001E-2</v>
      </c>
      <c r="G55" s="1">
        <f t="shared" si="2"/>
        <v>13568.861009436619</v>
      </c>
    </row>
    <row r="56" spans="1:14" x14ac:dyDescent="0.2">
      <c r="A56" s="1" t="s">
        <v>51</v>
      </c>
      <c r="B56" s="1" t="s">
        <v>37</v>
      </c>
      <c r="C56" s="1">
        <v>176259788.28200001</v>
      </c>
      <c r="D56" s="1">
        <f t="shared" si="0"/>
        <v>0.35251957656400001</v>
      </c>
      <c r="E56" s="1">
        <f t="shared" si="1"/>
        <v>246.76370359480001</v>
      </c>
      <c r="F56" s="1">
        <v>1.6500000000000001E-2</v>
      </c>
      <c r="G56" s="1">
        <f t="shared" si="2"/>
        <v>14955.375975442425</v>
      </c>
      <c r="J56" t="s">
        <v>86</v>
      </c>
      <c r="K56" t="s">
        <v>87</v>
      </c>
      <c r="L56" t="s">
        <v>88</v>
      </c>
    </row>
    <row r="57" spans="1:14" x14ac:dyDescent="0.2">
      <c r="A57" s="1" t="s">
        <v>51</v>
      </c>
      <c r="B57" s="1" t="s">
        <v>38</v>
      </c>
      <c r="C57" s="1">
        <v>136732956.01800001</v>
      </c>
      <c r="D57" s="1">
        <f t="shared" si="0"/>
        <v>0.27346591203600001</v>
      </c>
      <c r="E57" s="1">
        <f t="shared" si="1"/>
        <v>191.42613842520001</v>
      </c>
      <c r="F57" s="1">
        <v>1.9E-2</v>
      </c>
      <c r="G57" s="1">
        <f t="shared" si="2"/>
        <v>10075.05991711579</v>
      </c>
      <c r="I57" t="s">
        <v>89</v>
      </c>
      <c r="J57" s="22">
        <f t="shared" ref="J57:J62" si="3">SUM(G19,G31,G43,G55,G67,G79,G103)</f>
        <v>116568.07544190138</v>
      </c>
    </row>
    <row r="58" spans="1:14" x14ac:dyDescent="0.2">
      <c r="A58" s="1" t="s">
        <v>51</v>
      </c>
      <c r="B58" s="1" t="s">
        <v>42</v>
      </c>
      <c r="C58" s="1">
        <v>91952999.047999993</v>
      </c>
      <c r="D58" s="1">
        <f t="shared" si="0"/>
        <v>0.18390599809599997</v>
      </c>
      <c r="E58" s="1">
        <f t="shared" si="1"/>
        <v>128.73419866719999</v>
      </c>
      <c r="F58" s="1">
        <v>1.7000000000000001E-2</v>
      </c>
      <c r="G58" s="1">
        <f t="shared" si="2"/>
        <v>7572.5999215999991</v>
      </c>
      <c r="I58" t="s">
        <v>90</v>
      </c>
      <c r="J58" s="22">
        <f t="shared" si="3"/>
        <v>152693.54939872728</v>
      </c>
    </row>
    <row r="59" spans="1:14" x14ac:dyDescent="0.2">
      <c r="A59" s="1" t="s">
        <v>51</v>
      </c>
      <c r="B59" s="1" t="s">
        <v>43</v>
      </c>
      <c r="C59" s="1">
        <v>137827203.02399999</v>
      </c>
      <c r="D59" s="1">
        <f t="shared" si="0"/>
        <v>0.27565440604799996</v>
      </c>
      <c r="E59" s="1">
        <f t="shared" si="1"/>
        <v>192.95808423359998</v>
      </c>
      <c r="F59" s="1">
        <v>2.8400000000000002E-2</v>
      </c>
      <c r="G59" s="1">
        <f t="shared" si="2"/>
        <v>6794.2987406197171</v>
      </c>
      <c r="I59" t="s">
        <v>91</v>
      </c>
      <c r="J59" s="22">
        <f t="shared" si="3"/>
        <v>88145.633087252616</v>
      </c>
      <c r="K59" s="22">
        <f>AVERAGE(J57:J59)</f>
        <v>119135.75264262709</v>
      </c>
      <c r="L59">
        <f>_xlfn.STDEV.S(J57:J59)/SQRT(COUNT(J57:J59))</f>
        <v>18677.554262569018</v>
      </c>
    </row>
    <row r="60" spans="1:14" x14ac:dyDescent="0.2">
      <c r="A60" s="1" t="s">
        <v>51</v>
      </c>
      <c r="B60" s="1" t="s">
        <v>44</v>
      </c>
      <c r="C60" s="1">
        <v>159167677.36899999</v>
      </c>
      <c r="D60" s="1">
        <f t="shared" si="0"/>
        <v>0.31833535473799995</v>
      </c>
      <c r="E60" s="1">
        <f t="shared" si="1"/>
        <v>222.83474831659996</v>
      </c>
      <c r="F60" s="1">
        <v>1.6500000000000001E-2</v>
      </c>
      <c r="G60" s="1">
        <f t="shared" si="2"/>
        <v>13505.136261612119</v>
      </c>
      <c r="I60" t="s">
        <v>92</v>
      </c>
      <c r="J60" s="22">
        <f t="shared" si="3"/>
        <v>85742.844507682341</v>
      </c>
    </row>
    <row r="61" spans="1:14" x14ac:dyDescent="0.2">
      <c r="A61" s="1" t="s">
        <v>51</v>
      </c>
      <c r="B61" s="1" t="s">
        <v>39</v>
      </c>
      <c r="C61" s="1">
        <v>63567876.541000001</v>
      </c>
      <c r="D61" s="1">
        <f t="shared" si="0"/>
        <v>0.12713575308200001</v>
      </c>
      <c r="E61" s="1">
        <f t="shared" si="1"/>
        <v>88.995027157400003</v>
      </c>
      <c r="F61" s="1">
        <v>2.5399999999999999E-2</v>
      </c>
      <c r="G61" s="1">
        <f t="shared" si="2"/>
        <v>3503.7412266692918</v>
      </c>
      <c r="I61" t="s">
        <v>93</v>
      </c>
      <c r="J61" s="22">
        <f t="shared" si="3"/>
        <v>61426.875657887322</v>
      </c>
    </row>
    <row r="62" spans="1:14" x14ac:dyDescent="0.2">
      <c r="A62" s="1" t="s">
        <v>51</v>
      </c>
      <c r="B62" s="1" t="s">
        <v>40</v>
      </c>
      <c r="C62" s="1">
        <v>150012810.32300001</v>
      </c>
      <c r="D62" s="1">
        <f t="shared" si="0"/>
        <v>0.30002562064600002</v>
      </c>
      <c r="E62" s="1">
        <f t="shared" si="1"/>
        <v>210.01793445220002</v>
      </c>
      <c r="F62" s="1">
        <v>3.2000000000000001E-2</v>
      </c>
      <c r="G62" s="1">
        <f t="shared" si="2"/>
        <v>6563.0604516312505</v>
      </c>
      <c r="I62" t="s">
        <v>94</v>
      </c>
      <c r="J62" s="22">
        <f t="shared" si="3"/>
        <v>126714.08909650908</v>
      </c>
      <c r="K62" s="22">
        <f>AVERAGE(J60:J62)</f>
        <v>91294.603087359574</v>
      </c>
      <c r="L62">
        <f>_xlfn.STDEV.S(J60:J62)/SQRT(COUNTA(J60:J62))</f>
        <v>19050.123159184604</v>
      </c>
    </row>
    <row r="63" spans="1:14" x14ac:dyDescent="0.2">
      <c r="A63" s="1" t="s">
        <v>51</v>
      </c>
      <c r="B63" s="1" t="s">
        <v>41</v>
      </c>
      <c r="C63" s="1">
        <v>86225447.700000003</v>
      </c>
      <c r="D63" s="1">
        <f t="shared" si="0"/>
        <v>0.1724508954</v>
      </c>
      <c r="E63" s="1">
        <f t="shared" si="1"/>
        <v>120.71562677999999</v>
      </c>
      <c r="F63" s="1">
        <v>5.0999999999999997E-2</v>
      </c>
      <c r="G63" s="1">
        <f t="shared" si="2"/>
        <v>2366.9730741176472</v>
      </c>
    </row>
    <row r="64" spans="1:14" x14ac:dyDescent="0.2">
      <c r="A64" s="1" t="s">
        <v>51</v>
      </c>
      <c r="B64" s="1" t="s">
        <v>45</v>
      </c>
      <c r="C64" s="1">
        <v>127811214.318</v>
      </c>
      <c r="D64" s="1">
        <f t="shared" si="0"/>
        <v>0.25562242863599999</v>
      </c>
      <c r="E64" s="1">
        <f t="shared" si="1"/>
        <v>178.93570004519998</v>
      </c>
      <c r="F64" s="1">
        <v>2.4500000000000001E-2</v>
      </c>
      <c r="G64" s="1">
        <f t="shared" si="2"/>
        <v>7303.49796102857</v>
      </c>
      <c r="I64" t="s">
        <v>95</v>
      </c>
      <c r="J64" s="22">
        <f>SUM(G49+G61+G25+G37+G73+G85+G109)</f>
        <v>29491.171124259843</v>
      </c>
    </row>
    <row r="65" spans="1:12" x14ac:dyDescent="0.2">
      <c r="A65" s="1" t="s">
        <v>51</v>
      </c>
      <c r="B65" s="1" t="s">
        <v>46</v>
      </c>
      <c r="C65" s="1">
        <v>93457260.328999996</v>
      </c>
      <c r="D65" s="1">
        <f t="shared" si="0"/>
        <v>0.18691452065799999</v>
      </c>
      <c r="E65" s="1">
        <f t="shared" si="1"/>
        <v>130.84016446059999</v>
      </c>
      <c r="F65" s="1">
        <v>2.4899999999999999E-2</v>
      </c>
      <c r="G65" s="1">
        <f t="shared" si="2"/>
        <v>5254.6250787389563</v>
      </c>
      <c r="I65" t="s">
        <v>96</v>
      </c>
      <c r="J65">
        <f>SUM(G26+G39+G50+G62+G74+G86+G110)</f>
        <v>52701.169940137857</v>
      </c>
    </row>
    <row r="66" spans="1:12" x14ac:dyDescent="0.2">
      <c r="A66" s="1" t="s">
        <v>51</v>
      </c>
      <c r="B66" s="1" t="s">
        <v>47</v>
      </c>
      <c r="C66" s="1">
        <v>127792065.454</v>
      </c>
      <c r="D66" s="1">
        <f t="shared" si="0"/>
        <v>0.25558413090799997</v>
      </c>
      <c r="E66" s="1">
        <f t="shared" si="1"/>
        <v>178.90889163559999</v>
      </c>
      <c r="F66" s="1">
        <v>4.87E-2</v>
      </c>
      <c r="G66" s="1">
        <f t="shared" si="2"/>
        <v>3673.6938734209443</v>
      </c>
      <c r="I66" t="s">
        <v>97</v>
      </c>
      <c r="J66">
        <f>SUM(G27+G39+G51+G63+G75+G87+G111)</f>
        <v>21215.229743290201</v>
      </c>
      <c r="K66" s="22">
        <f>AVERAGE(J64:J65)</f>
        <v>41096.170532198848</v>
      </c>
      <c r="L66">
        <f>_xlfn.STDEV.S(J64:J66)/SQRT(COUNTA(J64:J66))</f>
        <v>9423.8458793924947</v>
      </c>
    </row>
    <row r="67" spans="1:12" x14ac:dyDescent="0.2">
      <c r="A67" s="1" t="s">
        <v>53</v>
      </c>
      <c r="B67" s="1" t="s">
        <v>36</v>
      </c>
      <c r="C67" s="1">
        <v>272355453.15499997</v>
      </c>
      <c r="D67" s="1">
        <f t="shared" si="0"/>
        <v>0.54471090630999996</v>
      </c>
      <c r="E67" s="1">
        <f t="shared" si="1"/>
        <v>381.29763441699998</v>
      </c>
      <c r="F67" s="1">
        <v>1.4200000000000001E-2</v>
      </c>
      <c r="G67" s="1">
        <f t="shared" si="2"/>
        <v>26851.946085704221</v>
      </c>
      <c r="I67" t="s">
        <v>98</v>
      </c>
      <c r="J67">
        <f>SUM(G28,G40,G52,G64,G76,G88,G112,G118)</f>
        <v>73580.692206114298</v>
      </c>
    </row>
    <row r="68" spans="1:12" x14ac:dyDescent="0.2">
      <c r="A68" s="1" t="s">
        <v>53</v>
      </c>
      <c r="B68" s="1" t="s">
        <v>37</v>
      </c>
      <c r="C68" s="1">
        <v>401043128.315</v>
      </c>
      <c r="D68" s="1">
        <f t="shared" si="0"/>
        <v>0.80208625662999999</v>
      </c>
      <c r="E68" s="1">
        <f t="shared" si="1"/>
        <v>561.46037964100003</v>
      </c>
      <c r="F68" s="1">
        <v>1.6500000000000001E-2</v>
      </c>
      <c r="G68" s="1">
        <f t="shared" si="2"/>
        <v>34027.901796424245</v>
      </c>
      <c r="I68" t="s">
        <v>99</v>
      </c>
      <c r="J68">
        <f>SUM(G29,G41,G53,G65,G77,G89,G113,G119)</f>
        <v>41617.231832658639</v>
      </c>
    </row>
    <row r="69" spans="1:12" x14ac:dyDescent="0.2">
      <c r="A69" s="1" t="s">
        <v>53</v>
      </c>
      <c r="B69" s="1" t="s">
        <v>38</v>
      </c>
      <c r="C69" s="1">
        <v>275795788.19099998</v>
      </c>
      <c r="D69" s="1">
        <f t="shared" si="0"/>
        <v>0.55159157638199996</v>
      </c>
      <c r="E69" s="1">
        <f t="shared" si="1"/>
        <v>386.11410346739996</v>
      </c>
      <c r="F69" s="1">
        <v>1.9E-2</v>
      </c>
      <c r="G69" s="1">
        <f t="shared" si="2"/>
        <v>20321.79491933684</v>
      </c>
      <c r="I69" t="s">
        <v>100</v>
      </c>
      <c r="J69">
        <f>SUM(G30,G42,G54,G66,G78,G89,G114,G120)</f>
        <v>33061.448421127621</v>
      </c>
      <c r="K69">
        <f>AVERAGE(J67:J69)</f>
        <v>49419.790819966853</v>
      </c>
      <c r="L69">
        <f>_xlfn.STDEV.S(J67:J69)/SQRT(COUNTA(J67:J69))</f>
        <v>12330.345011253245</v>
      </c>
    </row>
    <row r="70" spans="1:12" x14ac:dyDescent="0.2">
      <c r="A70" s="1" t="s">
        <v>53</v>
      </c>
      <c r="B70" s="1" t="s">
        <v>42</v>
      </c>
      <c r="C70" s="1">
        <v>180896370.68900001</v>
      </c>
      <c r="D70" s="1">
        <f t="shared" si="0"/>
        <v>0.36179274137799999</v>
      </c>
      <c r="E70" s="1">
        <f t="shared" si="1"/>
        <v>253.25491896459999</v>
      </c>
      <c r="F70" s="1">
        <v>1.7000000000000001E-2</v>
      </c>
      <c r="G70" s="1">
        <f t="shared" si="2"/>
        <v>14897.348174388233</v>
      </c>
    </row>
    <row r="71" spans="1:12" x14ac:dyDescent="0.2">
      <c r="A71" s="1" t="s">
        <v>53</v>
      </c>
      <c r="B71" s="1" t="s">
        <v>43</v>
      </c>
      <c r="C71" s="1">
        <v>316475718.30599999</v>
      </c>
      <c r="D71" s="1">
        <f t="shared" si="0"/>
        <v>0.63295143661200004</v>
      </c>
      <c r="E71" s="1">
        <f t="shared" si="1"/>
        <v>443.06600562840003</v>
      </c>
      <c r="F71" s="1">
        <v>2.8400000000000002E-2</v>
      </c>
      <c r="G71" s="1">
        <f t="shared" si="2"/>
        <v>15600.915691140845</v>
      </c>
    </row>
    <row r="72" spans="1:12" x14ac:dyDescent="0.2">
      <c r="A72" s="1" t="s">
        <v>53</v>
      </c>
      <c r="B72" s="1" t="s">
        <v>44</v>
      </c>
      <c r="C72" s="1">
        <v>299307836.463</v>
      </c>
      <c r="D72" s="1">
        <f t="shared" si="0"/>
        <v>0.59861567292600004</v>
      </c>
      <c r="E72" s="1">
        <f t="shared" si="1"/>
        <v>419.0309710482</v>
      </c>
      <c r="F72" s="1">
        <v>1.6500000000000001E-2</v>
      </c>
      <c r="G72" s="1">
        <f t="shared" si="2"/>
        <v>25395.816427163634</v>
      </c>
    </row>
    <row r="73" spans="1:12" x14ac:dyDescent="0.2">
      <c r="A73" s="1" t="s">
        <v>53</v>
      </c>
      <c r="B73" s="1" t="s">
        <v>39</v>
      </c>
      <c r="C73" s="1">
        <v>132819245.037</v>
      </c>
      <c r="D73" s="1">
        <f t="shared" si="0"/>
        <v>0.26563849007399998</v>
      </c>
      <c r="E73" s="1">
        <f t="shared" si="1"/>
        <v>185.94694305179999</v>
      </c>
      <c r="F73" s="1">
        <v>2.5399999999999999E-2</v>
      </c>
      <c r="G73" s="1">
        <f t="shared" si="2"/>
        <v>7320.7457894409445</v>
      </c>
    </row>
    <row r="74" spans="1:12" x14ac:dyDescent="0.2">
      <c r="A74" s="1" t="s">
        <v>53</v>
      </c>
      <c r="B74" s="1" t="s">
        <v>40</v>
      </c>
      <c r="C74" s="1">
        <v>292223697.29299998</v>
      </c>
      <c r="D74" s="1">
        <f t="shared" si="0"/>
        <v>0.58444739458599992</v>
      </c>
      <c r="E74" s="1">
        <f t="shared" si="1"/>
        <v>409.11317621019992</v>
      </c>
      <c r="F74" s="1">
        <v>3.2000000000000001E-2</v>
      </c>
      <c r="G74" s="1">
        <f t="shared" si="2"/>
        <v>12784.786756568747</v>
      </c>
    </row>
    <row r="75" spans="1:12" x14ac:dyDescent="0.2">
      <c r="A75" s="1" t="s">
        <v>53</v>
      </c>
      <c r="B75" s="1" t="s">
        <v>41</v>
      </c>
      <c r="C75" s="1">
        <v>156033083.583</v>
      </c>
      <c r="D75" s="1">
        <f t="shared" si="0"/>
        <v>0.312066167166</v>
      </c>
      <c r="E75" s="1">
        <f t="shared" si="1"/>
        <v>218.4463170162</v>
      </c>
      <c r="F75" s="1">
        <v>5.0999999999999997E-2</v>
      </c>
      <c r="G75" s="1">
        <f t="shared" si="2"/>
        <v>4283.2611179647065</v>
      </c>
    </row>
    <row r="76" spans="1:12" x14ac:dyDescent="0.2">
      <c r="A76" s="1" t="s">
        <v>53</v>
      </c>
      <c r="B76" s="1" t="s">
        <v>45</v>
      </c>
      <c r="C76" s="1">
        <v>247698644.28200001</v>
      </c>
      <c r="D76" s="1">
        <f t="shared" si="0"/>
        <v>0.495397288564</v>
      </c>
      <c r="E76" s="1">
        <f t="shared" si="1"/>
        <v>346.77810199480001</v>
      </c>
      <c r="F76" s="1">
        <v>2.4500000000000001E-2</v>
      </c>
      <c r="G76" s="1">
        <f t="shared" si="2"/>
        <v>14154.208244685715</v>
      </c>
    </row>
    <row r="77" spans="1:12" x14ac:dyDescent="0.2">
      <c r="A77" s="1" t="s">
        <v>53</v>
      </c>
      <c r="B77" s="1" t="s">
        <v>46</v>
      </c>
      <c r="C77" s="1">
        <v>198531402.31999999</v>
      </c>
      <c r="D77" s="1">
        <f t="shared" si="0"/>
        <v>0.39706280463999999</v>
      </c>
      <c r="E77" s="1">
        <f t="shared" si="1"/>
        <v>277.94396324799999</v>
      </c>
      <c r="F77" s="1">
        <v>2.4899999999999999E-2</v>
      </c>
      <c r="G77" s="1">
        <f t="shared" si="2"/>
        <v>11162.408162570282</v>
      </c>
    </row>
    <row r="78" spans="1:12" x14ac:dyDescent="0.2">
      <c r="A78" s="1" t="s">
        <v>53</v>
      </c>
      <c r="B78" s="1" t="s">
        <v>47</v>
      </c>
      <c r="C78" s="1">
        <v>384010484.48699999</v>
      </c>
      <c r="D78" s="1">
        <f t="shared" si="0"/>
        <v>0.76802096897399996</v>
      </c>
      <c r="E78" s="1">
        <f t="shared" si="1"/>
        <v>537.61467828180002</v>
      </c>
      <c r="F78" s="1">
        <v>4.87E-2</v>
      </c>
      <c r="G78" s="1">
        <f t="shared" si="2"/>
        <v>11039.315775806983</v>
      </c>
    </row>
    <row r="79" spans="1:12" x14ac:dyDescent="0.2">
      <c r="A79" s="1" t="s">
        <v>54</v>
      </c>
      <c r="B79" s="1" t="s">
        <v>36</v>
      </c>
      <c r="C79" s="1">
        <v>223930960.961</v>
      </c>
      <c r="D79" s="1">
        <f t="shared" si="0"/>
        <v>0.44786192192199997</v>
      </c>
      <c r="E79" s="1">
        <f t="shared" si="1"/>
        <v>313.50334534539996</v>
      </c>
      <c r="F79" s="1">
        <v>1.4200000000000001E-2</v>
      </c>
      <c r="G79" s="1">
        <f t="shared" si="2"/>
        <v>22077.700376436616</v>
      </c>
    </row>
    <row r="80" spans="1:12" x14ac:dyDescent="0.2">
      <c r="A80" s="1" t="s">
        <v>54</v>
      </c>
      <c r="B80" s="1" t="s">
        <v>37</v>
      </c>
      <c r="C80" s="1">
        <v>279733390.35000002</v>
      </c>
      <c r="D80" s="1">
        <f t="shared" si="0"/>
        <v>0.5594667807</v>
      </c>
      <c r="E80" s="1">
        <f t="shared" si="1"/>
        <v>391.62674649000002</v>
      </c>
      <c r="F80" s="1">
        <v>1.6500000000000001E-2</v>
      </c>
      <c r="G80" s="1">
        <f t="shared" si="2"/>
        <v>23734.954332727273</v>
      </c>
    </row>
    <row r="81" spans="1:7" x14ac:dyDescent="0.2">
      <c r="A81" s="1" t="s">
        <v>54</v>
      </c>
      <c r="B81" s="1" t="s">
        <v>38</v>
      </c>
      <c r="C81" s="1">
        <v>198845848.28799999</v>
      </c>
      <c r="D81" s="1">
        <f t="shared" si="0"/>
        <v>0.39769169657599995</v>
      </c>
      <c r="E81" s="1">
        <f t="shared" si="1"/>
        <v>278.38418760319996</v>
      </c>
      <c r="F81" s="1">
        <v>1.9E-2</v>
      </c>
      <c r="G81" s="1">
        <f t="shared" si="2"/>
        <v>14651.79934753684</v>
      </c>
    </row>
    <row r="82" spans="1:7" x14ac:dyDescent="0.2">
      <c r="A82" s="1" t="s">
        <v>54</v>
      </c>
      <c r="B82" s="1" t="s">
        <v>42</v>
      </c>
      <c r="C82" s="1">
        <v>113895236.69499999</v>
      </c>
      <c r="D82" s="1">
        <f t="shared" si="0"/>
        <v>0.22779047339</v>
      </c>
      <c r="E82" s="1">
        <f t="shared" si="1"/>
        <v>159.453331373</v>
      </c>
      <c r="F82" s="1">
        <v>1.7000000000000001E-2</v>
      </c>
      <c r="G82" s="1">
        <f t="shared" si="2"/>
        <v>9379.607727823528</v>
      </c>
    </row>
    <row r="83" spans="1:7" x14ac:dyDescent="0.2">
      <c r="A83" s="1" t="s">
        <v>54</v>
      </c>
      <c r="B83" s="1" t="s">
        <v>43</v>
      </c>
      <c r="C83" s="1">
        <v>233697296.278</v>
      </c>
      <c r="D83" s="1">
        <f t="shared" si="0"/>
        <v>0.46739459255600002</v>
      </c>
      <c r="E83" s="1">
        <f t="shared" si="1"/>
        <v>327.1762147892</v>
      </c>
      <c r="F83" s="1">
        <v>2.8400000000000002E-2</v>
      </c>
      <c r="G83" s="1">
        <f t="shared" si="2"/>
        <v>11520.289253140845</v>
      </c>
    </row>
    <row r="84" spans="1:7" x14ac:dyDescent="0.2">
      <c r="A84" s="1" t="s">
        <v>54</v>
      </c>
      <c r="B84" s="1" t="s">
        <v>44</v>
      </c>
      <c r="C84" s="1">
        <v>246167931.26499999</v>
      </c>
      <c r="D84" s="1">
        <f t="shared" ref="D84:D120" si="4">C84/500000000</f>
        <v>0.49233586252999995</v>
      </c>
      <c r="E84" s="1">
        <f t="shared" ref="E84:E120" si="5">D84*700</f>
        <v>344.63510377099999</v>
      </c>
      <c r="F84" s="1">
        <v>1.6500000000000001E-2</v>
      </c>
      <c r="G84" s="1">
        <f t="shared" ref="G84:G120" si="6">E84/F84</f>
        <v>20886.975986121211</v>
      </c>
    </row>
    <row r="85" spans="1:7" x14ac:dyDescent="0.2">
      <c r="A85" s="1" t="s">
        <v>54</v>
      </c>
      <c r="B85" s="1" t="s">
        <v>39</v>
      </c>
      <c r="C85" s="1">
        <v>79054244.752000004</v>
      </c>
      <c r="D85" s="1">
        <f t="shared" si="4"/>
        <v>0.158108489504</v>
      </c>
      <c r="E85" s="1">
        <f t="shared" si="5"/>
        <v>110.6759426528</v>
      </c>
      <c r="F85" s="1">
        <v>2.5399999999999999E-2</v>
      </c>
      <c r="G85" s="1">
        <f t="shared" si="6"/>
        <v>4357.3205768818898</v>
      </c>
    </row>
    <row r="86" spans="1:7" x14ac:dyDescent="0.2">
      <c r="A86" s="1" t="s">
        <v>54</v>
      </c>
      <c r="B86" s="1" t="s">
        <v>40</v>
      </c>
      <c r="C86" s="1">
        <v>219919520.30500001</v>
      </c>
      <c r="D86" s="1">
        <f t="shared" si="4"/>
        <v>0.43983904061000001</v>
      </c>
      <c r="E86" s="1">
        <f t="shared" si="5"/>
        <v>307.887328427</v>
      </c>
      <c r="F86" s="1">
        <v>3.2000000000000001E-2</v>
      </c>
      <c r="G86" s="1">
        <f t="shared" si="6"/>
        <v>9621.4790133437491</v>
      </c>
    </row>
    <row r="87" spans="1:7" x14ac:dyDescent="0.2">
      <c r="A87" s="1" t="s">
        <v>54</v>
      </c>
      <c r="B87" s="1" t="s">
        <v>41</v>
      </c>
      <c r="C87" s="1">
        <v>101367127.62</v>
      </c>
      <c r="D87" s="1">
        <f t="shared" si="4"/>
        <v>0.20273425524000002</v>
      </c>
      <c r="E87" s="1">
        <f t="shared" si="5"/>
        <v>141.91397866800003</v>
      </c>
      <c r="F87" s="1">
        <v>5.0999999999999997E-2</v>
      </c>
      <c r="G87" s="1">
        <f t="shared" si="6"/>
        <v>2782.6270327058833</v>
      </c>
    </row>
    <row r="88" spans="1:7" x14ac:dyDescent="0.2">
      <c r="A88" s="1" t="s">
        <v>54</v>
      </c>
      <c r="B88" s="1" t="s">
        <v>45</v>
      </c>
      <c r="C88" s="1">
        <v>199824237.82600001</v>
      </c>
      <c r="D88" s="1">
        <f t="shared" si="4"/>
        <v>0.39964847565200001</v>
      </c>
      <c r="E88" s="1">
        <f t="shared" si="5"/>
        <v>279.75393295640004</v>
      </c>
      <c r="F88" s="1">
        <v>2.4500000000000001E-2</v>
      </c>
      <c r="G88" s="1">
        <f t="shared" si="6"/>
        <v>11418.52787577143</v>
      </c>
    </row>
    <row r="89" spans="1:7" x14ac:dyDescent="0.2">
      <c r="A89" s="1" t="s">
        <v>54</v>
      </c>
      <c r="B89" s="1" t="s">
        <v>46</v>
      </c>
      <c r="C89" s="1">
        <v>123671715.37100001</v>
      </c>
      <c r="D89" s="1">
        <f t="shared" si="4"/>
        <v>0.24734343074200002</v>
      </c>
      <c r="E89" s="1">
        <f t="shared" si="5"/>
        <v>173.1404015194</v>
      </c>
      <c r="F89" s="1">
        <v>2.4899999999999999E-2</v>
      </c>
      <c r="G89" s="1">
        <f t="shared" si="6"/>
        <v>6953.4297798955831</v>
      </c>
    </row>
    <row r="90" spans="1:7" x14ac:dyDescent="0.2">
      <c r="A90" s="1" t="s">
        <v>54</v>
      </c>
      <c r="B90" s="1" t="s">
        <v>47</v>
      </c>
      <c r="C90" s="1">
        <v>176291637.04300001</v>
      </c>
      <c r="D90" s="1">
        <f t="shared" si="4"/>
        <v>0.35258327408600004</v>
      </c>
      <c r="E90" s="1">
        <f t="shared" si="5"/>
        <v>246.80829186020003</v>
      </c>
      <c r="F90" s="1">
        <v>4.87E-2</v>
      </c>
      <c r="G90" s="1">
        <f t="shared" si="6"/>
        <v>5067.9320710513357</v>
      </c>
    </row>
    <row r="91" spans="1:7" x14ac:dyDescent="0.2">
      <c r="A91" s="1" t="s">
        <v>55</v>
      </c>
      <c r="B91" s="1" t="s">
        <v>36</v>
      </c>
      <c r="C91" s="1">
        <v>31851465.969999999</v>
      </c>
      <c r="D91" s="1">
        <f t="shared" si="4"/>
        <v>6.3702931939999999E-2</v>
      </c>
      <c r="E91" s="1">
        <f t="shared" si="5"/>
        <v>44.592052357999997</v>
      </c>
      <c r="F91" s="1">
        <v>1.4200000000000001E-2</v>
      </c>
      <c r="G91" s="1">
        <f t="shared" si="6"/>
        <v>3140.2853773239431</v>
      </c>
    </row>
    <row r="92" spans="1:7" x14ac:dyDescent="0.2">
      <c r="A92" s="1" t="s">
        <v>55</v>
      </c>
      <c r="B92" s="1" t="s">
        <v>37</v>
      </c>
      <c r="C92" s="1">
        <v>66231109.527999997</v>
      </c>
      <c r="D92" s="1">
        <f t="shared" si="4"/>
        <v>0.132462219056</v>
      </c>
      <c r="E92" s="1">
        <f t="shared" si="5"/>
        <v>92.723553339199995</v>
      </c>
      <c r="F92" s="1">
        <v>1.6500000000000001E-2</v>
      </c>
      <c r="G92" s="1">
        <f t="shared" si="6"/>
        <v>5619.6092932848478</v>
      </c>
    </row>
    <row r="93" spans="1:7" x14ac:dyDescent="0.2">
      <c r="A93" s="1" t="s">
        <v>55</v>
      </c>
      <c r="B93" s="1" t="s">
        <v>38</v>
      </c>
      <c r="C93" s="1">
        <v>33222265.526999999</v>
      </c>
      <c r="D93" s="1">
        <f t="shared" si="4"/>
        <v>6.6444531054E-2</v>
      </c>
      <c r="E93" s="1">
        <f t="shared" si="5"/>
        <v>46.511171737799998</v>
      </c>
      <c r="F93" s="1">
        <v>1.9E-2</v>
      </c>
      <c r="G93" s="1">
        <f t="shared" si="6"/>
        <v>2447.9564072526314</v>
      </c>
    </row>
    <row r="94" spans="1:7" x14ac:dyDescent="0.2">
      <c r="A94" s="1" t="s">
        <v>55</v>
      </c>
      <c r="B94" s="1" t="s">
        <v>42</v>
      </c>
      <c r="C94" s="1">
        <v>33813879.778999999</v>
      </c>
      <c r="D94" s="1">
        <f t="shared" si="4"/>
        <v>6.7627759558000003E-2</v>
      </c>
      <c r="E94" s="1">
        <f t="shared" si="5"/>
        <v>47.339431690600001</v>
      </c>
      <c r="F94" s="1">
        <v>1.7000000000000001E-2</v>
      </c>
      <c r="G94" s="1">
        <f t="shared" si="6"/>
        <v>2784.6724523882353</v>
      </c>
    </row>
    <row r="95" spans="1:7" x14ac:dyDescent="0.2">
      <c r="A95" s="1" t="s">
        <v>55</v>
      </c>
      <c r="B95" s="1" t="s">
        <v>43</v>
      </c>
      <c r="C95" s="1">
        <v>43865584.939999998</v>
      </c>
      <c r="D95" s="1">
        <f t="shared" si="4"/>
        <v>8.7731169880000001E-2</v>
      </c>
      <c r="E95" s="1">
        <f t="shared" si="5"/>
        <v>61.411818916000001</v>
      </c>
      <c r="F95" s="1">
        <v>2.8400000000000002E-2</v>
      </c>
      <c r="G95" s="1">
        <f t="shared" si="6"/>
        <v>2162.3879899999997</v>
      </c>
    </row>
    <row r="96" spans="1:7" x14ac:dyDescent="0.2">
      <c r="A96" s="1" t="s">
        <v>55</v>
      </c>
      <c r="B96" s="1" t="s">
        <v>44</v>
      </c>
      <c r="C96" s="1">
        <v>39825541.024999999</v>
      </c>
      <c r="D96" s="1">
        <f t="shared" si="4"/>
        <v>7.9651082050000002E-2</v>
      </c>
      <c r="E96" s="1">
        <f t="shared" si="5"/>
        <v>55.755757435</v>
      </c>
      <c r="F96" s="1">
        <v>1.6500000000000001E-2</v>
      </c>
      <c r="G96" s="1">
        <f t="shared" si="6"/>
        <v>3379.136814242424</v>
      </c>
    </row>
    <row r="97" spans="1:26" x14ac:dyDescent="0.2">
      <c r="A97" s="1" t="s">
        <v>55</v>
      </c>
      <c r="B97" s="1" t="s">
        <v>39</v>
      </c>
      <c r="C97" s="1">
        <v>27444022.684</v>
      </c>
      <c r="D97" s="1">
        <f t="shared" si="4"/>
        <v>5.4888045368000002E-2</v>
      </c>
      <c r="E97" s="1">
        <f t="shared" si="5"/>
        <v>38.421631757600004</v>
      </c>
      <c r="F97" s="1">
        <v>2.5399999999999999E-2</v>
      </c>
      <c r="G97" s="1">
        <f t="shared" si="6"/>
        <v>1512.6626676220474</v>
      </c>
    </row>
    <row r="98" spans="1:26" x14ac:dyDescent="0.2">
      <c r="A98" s="1" t="s">
        <v>55</v>
      </c>
      <c r="B98" s="1" t="s">
        <v>40</v>
      </c>
      <c r="C98" s="1">
        <v>47087714.864</v>
      </c>
      <c r="D98" s="1">
        <f t="shared" si="4"/>
        <v>9.4175429727999999E-2</v>
      </c>
      <c r="E98" s="1">
        <f t="shared" si="5"/>
        <v>65.922800809600005</v>
      </c>
      <c r="F98" s="1">
        <v>3.2000000000000001E-2</v>
      </c>
      <c r="G98" s="1">
        <f t="shared" si="6"/>
        <v>2060.0875252999999</v>
      </c>
    </row>
    <row r="99" spans="1:26" x14ac:dyDescent="0.2">
      <c r="A99" s="1" t="s">
        <v>55</v>
      </c>
      <c r="B99" s="1" t="s">
        <v>41</v>
      </c>
      <c r="C99" s="1">
        <v>24702444.524</v>
      </c>
      <c r="D99" s="1">
        <f t="shared" si="4"/>
        <v>4.9404889048E-2</v>
      </c>
      <c r="E99" s="1">
        <f t="shared" si="5"/>
        <v>34.583422333599998</v>
      </c>
      <c r="F99" s="1">
        <v>5.0999999999999997E-2</v>
      </c>
      <c r="G99" s="1">
        <f t="shared" si="6"/>
        <v>678.10632026666667</v>
      </c>
    </row>
    <row r="100" spans="1:26" x14ac:dyDescent="0.2">
      <c r="A100" s="1" t="s">
        <v>55</v>
      </c>
      <c r="B100" s="1" t="s">
        <v>45</v>
      </c>
      <c r="C100" s="1">
        <v>57139307.888999999</v>
      </c>
      <c r="D100" s="1">
        <f t="shared" si="4"/>
        <v>0.114278615778</v>
      </c>
      <c r="E100" s="1">
        <f t="shared" si="5"/>
        <v>79.995031044599997</v>
      </c>
      <c r="F100" s="1">
        <v>2.4500000000000001E-2</v>
      </c>
      <c r="G100" s="1">
        <f t="shared" si="6"/>
        <v>3265.1033079428571</v>
      </c>
    </row>
    <row r="101" spans="1:26" x14ac:dyDescent="0.2">
      <c r="A101" s="1" t="s">
        <v>55</v>
      </c>
      <c r="B101" s="1" t="s">
        <v>46</v>
      </c>
      <c r="C101" s="1">
        <v>33993962.821000002</v>
      </c>
      <c r="D101" s="1">
        <f t="shared" si="4"/>
        <v>6.7987925641999999E-2</v>
      </c>
      <c r="E101" s="1">
        <f t="shared" si="5"/>
        <v>47.591547949400002</v>
      </c>
      <c r="F101" s="1">
        <v>2.4899999999999999E-2</v>
      </c>
      <c r="G101" s="1">
        <f t="shared" si="6"/>
        <v>1911.3071465622493</v>
      </c>
      <c r="M101" s="21" t="s">
        <v>75</v>
      </c>
      <c r="N101" s="23"/>
    </row>
    <row r="102" spans="1:26" x14ac:dyDescent="0.2">
      <c r="A102" s="1" t="s">
        <v>55</v>
      </c>
      <c r="B102" s="1" t="s">
        <v>47</v>
      </c>
      <c r="C102" s="1">
        <v>52086282.317000002</v>
      </c>
      <c r="D102" s="1">
        <f t="shared" si="4"/>
        <v>0.104172564634</v>
      </c>
      <c r="E102" s="1">
        <f t="shared" si="5"/>
        <v>72.920795243800001</v>
      </c>
      <c r="F102" s="1">
        <v>4.87E-2</v>
      </c>
      <c r="G102" s="1">
        <f t="shared" si="6"/>
        <v>1497.3469249240247</v>
      </c>
      <c r="O102" t="s">
        <v>101</v>
      </c>
      <c r="Q102" t="s">
        <v>78</v>
      </c>
      <c r="W102" s="43" t="s">
        <v>102</v>
      </c>
      <c r="X102" s="43"/>
      <c r="Y102" s="43" t="s">
        <v>78</v>
      </c>
      <c r="Z102" s="43"/>
    </row>
    <row r="103" spans="1:26" x14ac:dyDescent="0.2">
      <c r="A103" s="1" t="s">
        <v>56</v>
      </c>
      <c r="B103" s="1" t="s">
        <v>36</v>
      </c>
      <c r="C103" s="1">
        <v>158291334.23100001</v>
      </c>
      <c r="D103" s="1">
        <f t="shared" si="4"/>
        <v>0.31658266846200001</v>
      </c>
      <c r="E103" s="1">
        <f t="shared" si="5"/>
        <v>221.60786792339999</v>
      </c>
      <c r="F103" s="1">
        <v>1.4200000000000001E-2</v>
      </c>
      <c r="G103" s="1">
        <f t="shared" si="6"/>
        <v>15606.187881929576</v>
      </c>
      <c r="O103" t="s">
        <v>103</v>
      </c>
      <c r="P103" t="s">
        <v>12</v>
      </c>
      <c r="Q103" t="s">
        <v>79</v>
      </c>
      <c r="R103" t="s">
        <v>12</v>
      </c>
      <c r="W103" t="s">
        <v>82</v>
      </c>
      <c r="X103" t="s">
        <v>104</v>
      </c>
      <c r="Y103" t="s">
        <v>82</v>
      </c>
      <c r="Z103" t="s">
        <v>104</v>
      </c>
    </row>
    <row r="104" spans="1:26" x14ac:dyDescent="0.2">
      <c r="A104" s="1" t="s">
        <v>56</v>
      </c>
      <c r="B104" s="1" t="s">
        <v>37</v>
      </c>
      <c r="C104" s="1">
        <v>180518771.87099999</v>
      </c>
      <c r="D104" s="1">
        <f t="shared" si="4"/>
        <v>0.36103754374199998</v>
      </c>
      <c r="E104" s="1">
        <f t="shared" si="5"/>
        <v>252.72628061939997</v>
      </c>
      <c r="F104" s="1">
        <v>1.6500000000000001E-2</v>
      </c>
      <c r="G104" s="1">
        <f t="shared" si="6"/>
        <v>15316.744279963634</v>
      </c>
      <c r="M104" t="s">
        <v>48</v>
      </c>
      <c r="N104" t="s">
        <v>81</v>
      </c>
      <c r="O104">
        <v>24036.95157947468</v>
      </c>
      <c r="P104">
        <v>27294.002949925893</v>
      </c>
      <c r="Q104">
        <v>7306.8357695593213</v>
      </c>
      <c r="R104">
        <v>6500.1721251298668</v>
      </c>
      <c r="U104" s="43" t="s">
        <v>48</v>
      </c>
      <c r="V104" t="s">
        <v>79</v>
      </c>
      <c r="W104">
        <f>O105</f>
        <v>10104.312062077219</v>
      </c>
      <c r="X104">
        <f>O104</f>
        <v>24036.95157947468</v>
      </c>
      <c r="Y104">
        <f>Q105</f>
        <v>4597.6720764712782</v>
      </c>
      <c r="Z104">
        <f>Q104</f>
        <v>7306.8357695593213</v>
      </c>
    </row>
    <row r="105" spans="1:26" x14ac:dyDescent="0.2">
      <c r="A105" s="1" t="s">
        <v>56</v>
      </c>
      <c r="B105" s="1" t="s">
        <v>38</v>
      </c>
      <c r="C105" s="1">
        <v>144545532.28</v>
      </c>
      <c r="D105" s="1">
        <f t="shared" si="4"/>
        <v>0.28909106456</v>
      </c>
      <c r="E105" s="1">
        <f t="shared" si="5"/>
        <v>202.36374519200001</v>
      </c>
      <c r="F105" s="1">
        <v>1.9E-2</v>
      </c>
      <c r="G105" s="1">
        <f t="shared" si="6"/>
        <v>10650.723431157896</v>
      </c>
      <c r="N105" t="s">
        <v>82</v>
      </c>
      <c r="O105">
        <v>10104.312062077219</v>
      </c>
      <c r="P105">
        <v>6589.8287183358771</v>
      </c>
      <c r="Q105">
        <v>4597.6720764712782</v>
      </c>
      <c r="R105">
        <v>1683.3209310547647</v>
      </c>
      <c r="U105" s="43"/>
      <c r="V105" t="s">
        <v>12</v>
      </c>
      <c r="W105">
        <f>P105</f>
        <v>6589.8287183358771</v>
      </c>
      <c r="X105">
        <f>P104</f>
        <v>27294.002949925893</v>
      </c>
      <c r="Y105">
        <f>R105</f>
        <v>1683.3209310547647</v>
      </c>
      <c r="Z105">
        <f>R104</f>
        <v>6500.1721251298668</v>
      </c>
    </row>
    <row r="106" spans="1:26" x14ac:dyDescent="0.2">
      <c r="A106" s="1" t="s">
        <v>56</v>
      </c>
      <c r="B106" s="1" t="s">
        <v>42</v>
      </c>
      <c r="C106" s="1">
        <v>46525619.482000001</v>
      </c>
      <c r="D106" s="1">
        <f t="shared" si="4"/>
        <v>9.3051238963999999E-2</v>
      </c>
      <c r="E106" s="1">
        <f t="shared" si="5"/>
        <v>65.135867274800006</v>
      </c>
      <c r="F106" s="1">
        <v>1.7000000000000001E-2</v>
      </c>
      <c r="G106" s="1">
        <f t="shared" si="6"/>
        <v>3831.5216043999999</v>
      </c>
      <c r="M106" t="s">
        <v>53</v>
      </c>
      <c r="N106" t="s">
        <v>81</v>
      </c>
      <c r="O106">
        <v>18631.360097564237</v>
      </c>
      <c r="P106">
        <v>27067.214267155101</v>
      </c>
      <c r="Q106">
        <v>3388.3208176002859</v>
      </c>
      <c r="R106">
        <v>2792.7903335756523</v>
      </c>
      <c r="U106" s="43" t="s">
        <v>53</v>
      </c>
      <c r="V106" t="s">
        <v>79</v>
      </c>
      <c r="W106">
        <f>O107</f>
        <v>12118.644061020992</v>
      </c>
      <c r="X106">
        <f>O106</f>
        <v>18631.360097564237</v>
      </c>
      <c r="Y106">
        <f>Q107</f>
        <v>1018.4021951540467</v>
      </c>
      <c r="Z106">
        <f>Q106</f>
        <v>3388.3208176002859</v>
      </c>
    </row>
    <row r="107" spans="1:26" x14ac:dyDescent="0.2">
      <c r="A107" s="1" t="s">
        <v>56</v>
      </c>
      <c r="B107" s="1" t="s">
        <v>43</v>
      </c>
      <c r="C107" s="1">
        <v>183295559.62</v>
      </c>
      <c r="D107" s="1">
        <f t="shared" si="4"/>
        <v>0.36659111923999999</v>
      </c>
      <c r="E107" s="1">
        <f t="shared" si="5"/>
        <v>256.61378346800001</v>
      </c>
      <c r="F107" s="1">
        <v>2.8400000000000002E-2</v>
      </c>
      <c r="G107" s="1">
        <f t="shared" si="6"/>
        <v>9035.6966009859152</v>
      </c>
      <c r="N107" t="s">
        <v>82</v>
      </c>
      <c r="O107">
        <v>12118.644061020992</v>
      </c>
      <c r="P107">
        <v>8129.5978879914655</v>
      </c>
      <c r="Q107">
        <v>1018.4021951540467</v>
      </c>
      <c r="R107">
        <v>2487.2786892477261</v>
      </c>
      <c r="U107" s="43"/>
      <c r="V107" t="s">
        <v>12</v>
      </c>
      <c r="W107">
        <f>P107</f>
        <v>8129.5978879914655</v>
      </c>
      <c r="X107">
        <f>P106</f>
        <v>27067.214267155101</v>
      </c>
      <c r="Y107">
        <f>R107</f>
        <v>2487.2786892477261</v>
      </c>
      <c r="Z107">
        <f>R106</f>
        <v>2792.7903335756523</v>
      </c>
    </row>
    <row r="108" spans="1:26" x14ac:dyDescent="0.2">
      <c r="A108" s="1" t="s">
        <v>56</v>
      </c>
      <c r="B108" s="1" t="s">
        <v>44</v>
      </c>
      <c r="C108" s="1">
        <v>193626111.02399999</v>
      </c>
      <c r="D108" s="1">
        <f t="shared" si="4"/>
        <v>0.38725222204799997</v>
      </c>
      <c r="E108" s="1">
        <f t="shared" si="5"/>
        <v>271.07655543359999</v>
      </c>
      <c r="F108" s="1">
        <v>1.6500000000000001E-2</v>
      </c>
      <c r="G108" s="1">
        <f t="shared" si="6"/>
        <v>16428.882147490909</v>
      </c>
      <c r="M108" t="s">
        <v>105</v>
      </c>
      <c r="N108" t="s">
        <v>81</v>
      </c>
      <c r="O108">
        <v>13928.957655695194</v>
      </c>
      <c r="P108">
        <v>20154.818018900245</v>
      </c>
      <c r="Q108">
        <v>3533.4658935723492</v>
      </c>
      <c r="R108">
        <v>2792.7903335756523</v>
      </c>
      <c r="U108" s="43" t="s">
        <v>105</v>
      </c>
      <c r="V108" t="s">
        <v>79</v>
      </c>
      <c r="W108">
        <f>O109</f>
        <v>7813.2965755727828</v>
      </c>
      <c r="X108">
        <f>O108</f>
        <v>13928.957655695194</v>
      </c>
      <c r="Y108">
        <f>Q109</f>
        <v>1882.9980481901061</v>
      </c>
      <c r="Z108">
        <f>Q108</f>
        <v>3533.4658935723492</v>
      </c>
    </row>
    <row r="109" spans="1:26" x14ac:dyDescent="0.2">
      <c r="A109" s="1" t="s">
        <v>56</v>
      </c>
      <c r="B109" s="1" t="s">
        <v>39</v>
      </c>
      <c r="C109" s="1">
        <v>34632593.908</v>
      </c>
      <c r="D109" s="1">
        <f t="shared" si="4"/>
        <v>6.9265187815999996E-2</v>
      </c>
      <c r="E109" s="1">
        <f t="shared" si="5"/>
        <v>48.485631471199994</v>
      </c>
      <c r="F109" s="1">
        <v>2.5399999999999999E-2</v>
      </c>
      <c r="G109" s="1">
        <f t="shared" si="6"/>
        <v>1908.8831287874013</v>
      </c>
      <c r="N109" t="s">
        <v>82</v>
      </c>
      <c r="O109">
        <v>7813.2965755727828</v>
      </c>
      <c r="P109">
        <v>5587.1422076438403</v>
      </c>
      <c r="Q109">
        <v>1882.9980481901061</v>
      </c>
      <c r="R109">
        <v>2067.7540179210632</v>
      </c>
      <c r="U109" s="43"/>
      <c r="V109" t="s">
        <v>12</v>
      </c>
      <c r="W109">
        <f>P109</f>
        <v>5587.1422076438403</v>
      </c>
      <c r="X109">
        <f>P108</f>
        <v>20154.818018900245</v>
      </c>
      <c r="Y109">
        <f>R109</f>
        <v>2067.7540179210632</v>
      </c>
      <c r="Z109">
        <f>R108</f>
        <v>2792.7903335756523</v>
      </c>
    </row>
    <row r="110" spans="1:26" x14ac:dyDescent="0.2">
      <c r="A110" s="1" t="s">
        <v>56</v>
      </c>
      <c r="B110" s="1" t="s">
        <v>40</v>
      </c>
      <c r="C110" s="1">
        <v>140713090.873</v>
      </c>
      <c r="D110" s="1">
        <f t="shared" si="4"/>
        <v>0.28142618174599998</v>
      </c>
      <c r="E110" s="1">
        <f t="shared" si="5"/>
        <v>196.99832722219998</v>
      </c>
      <c r="F110" s="1">
        <v>3.2000000000000001E-2</v>
      </c>
      <c r="G110" s="1">
        <f t="shared" si="6"/>
        <v>6156.1977256937489</v>
      </c>
      <c r="M110" t="s">
        <v>106</v>
      </c>
      <c r="N110" t="s">
        <v>81</v>
      </c>
      <c r="O110">
        <v>9765.366784292275</v>
      </c>
      <c r="P110">
        <v>13857.885197683701</v>
      </c>
      <c r="Q110">
        <v>3654.7999076766919</v>
      </c>
      <c r="R110">
        <v>1605.7562441809694</v>
      </c>
      <c r="U110" s="43" t="s">
        <v>106</v>
      </c>
      <c r="V110" t="s">
        <v>79</v>
      </c>
      <c r="W110">
        <f>O111</f>
        <v>3917.6524169343211</v>
      </c>
      <c r="X110">
        <f>O110</f>
        <v>9765.366784292275</v>
      </c>
      <c r="Y110">
        <f>Q111</f>
        <v>1382.2722620000923</v>
      </c>
      <c r="Z110">
        <f>Q110</f>
        <v>3654.7999076766919</v>
      </c>
    </row>
    <row r="111" spans="1:26" x14ac:dyDescent="0.2">
      <c r="A111" s="1" t="s">
        <v>56</v>
      </c>
      <c r="B111" s="1" t="s">
        <v>41</v>
      </c>
      <c r="C111" s="1">
        <v>61263259.704000004</v>
      </c>
      <c r="D111" s="1">
        <f t="shared" si="4"/>
        <v>0.12252651940800001</v>
      </c>
      <c r="E111" s="1">
        <f t="shared" si="5"/>
        <v>85.768563585600006</v>
      </c>
      <c r="F111" s="1">
        <v>5.0999999999999997E-2</v>
      </c>
      <c r="G111" s="1">
        <f t="shared" si="6"/>
        <v>1681.736540894118</v>
      </c>
      <c r="N111" t="s">
        <v>82</v>
      </c>
      <c r="O111">
        <v>3917.6524169343211</v>
      </c>
      <c r="P111">
        <v>3248.9391317917562</v>
      </c>
      <c r="Q111">
        <v>1382.2722620000923</v>
      </c>
      <c r="R111">
        <v>1455.1074750639136</v>
      </c>
      <c r="U111" s="43"/>
      <c r="V111" t="s">
        <v>12</v>
      </c>
      <c r="W111">
        <f>P111</f>
        <v>3248.9391317917562</v>
      </c>
      <c r="X111">
        <f>P110</f>
        <v>13857.885197683701</v>
      </c>
      <c r="Y111">
        <f>R111</f>
        <v>1455.1074750639136</v>
      </c>
      <c r="Z111">
        <f>R110</f>
        <v>1605.7562441809694</v>
      </c>
    </row>
    <row r="112" spans="1:26" x14ac:dyDescent="0.2">
      <c r="A112" s="1" t="s">
        <v>56</v>
      </c>
      <c r="B112" s="1" t="s">
        <v>45</v>
      </c>
      <c r="C112" s="1">
        <v>113244170.708</v>
      </c>
      <c r="D112" s="1">
        <f t="shared" si="4"/>
        <v>0.22648834141600002</v>
      </c>
      <c r="E112" s="1">
        <f t="shared" si="5"/>
        <v>158.54183899120002</v>
      </c>
      <c r="F112" s="1">
        <v>2.4500000000000001E-2</v>
      </c>
      <c r="G112" s="1">
        <f t="shared" si="6"/>
        <v>6471.0954690285726</v>
      </c>
      <c r="M112" t="s">
        <v>50</v>
      </c>
      <c r="N112" t="s">
        <v>81</v>
      </c>
      <c r="O112">
        <v>10768.473464056226</v>
      </c>
      <c r="P112">
        <v>12534.44306892436</v>
      </c>
      <c r="Q112">
        <v>2364.1902891013242</v>
      </c>
      <c r="R112">
        <v>2547.9141587180393</v>
      </c>
      <c r="U112" s="43" t="s">
        <v>50</v>
      </c>
      <c r="V112" t="s">
        <v>79</v>
      </c>
      <c r="W112">
        <f>O113</f>
        <v>5920.4790499546207</v>
      </c>
      <c r="X112">
        <f>O112</f>
        <v>10768.473464056226</v>
      </c>
      <c r="Y112">
        <f>Q113</f>
        <v>2069.0139247974912</v>
      </c>
      <c r="Z112">
        <f>Q112</f>
        <v>2364.1902891013242</v>
      </c>
    </row>
    <row r="113" spans="1:26" x14ac:dyDescent="0.2">
      <c r="A113" s="1" t="s">
        <v>56</v>
      </c>
      <c r="B113" s="1" t="s">
        <v>46</v>
      </c>
      <c r="C113" s="1">
        <v>63290882.806000002</v>
      </c>
      <c r="D113" s="1">
        <f t="shared" si="4"/>
        <v>0.12658176561199999</v>
      </c>
      <c r="E113" s="1">
        <f t="shared" si="5"/>
        <v>88.607235928399987</v>
      </c>
      <c r="F113" s="1">
        <v>2.4899999999999999E-2</v>
      </c>
      <c r="G113" s="1">
        <f t="shared" si="6"/>
        <v>3558.5235312610439</v>
      </c>
      <c r="N113" t="s">
        <v>82</v>
      </c>
      <c r="O113">
        <v>5920.4790499546207</v>
      </c>
      <c r="P113">
        <v>4806.7345567088396</v>
      </c>
      <c r="Q113">
        <v>2069.0139247974912</v>
      </c>
      <c r="R113">
        <v>1132.8923826571311</v>
      </c>
      <c r="U113" s="43"/>
      <c r="V113" t="s">
        <v>12</v>
      </c>
      <c r="W113">
        <f>P113</f>
        <v>4806.7345567088396</v>
      </c>
      <c r="X113">
        <f>P112</f>
        <v>12534.44306892436</v>
      </c>
      <c r="Y113">
        <f>R113</f>
        <v>1132.8923826571311</v>
      </c>
      <c r="Z113">
        <f>R112</f>
        <v>2547.9141587180393</v>
      </c>
    </row>
    <row r="114" spans="1:26" x14ac:dyDescent="0.2">
      <c r="A114" s="1" t="s">
        <v>56</v>
      </c>
      <c r="B114" s="1" t="s">
        <v>47</v>
      </c>
      <c r="C114" s="1">
        <v>59947552</v>
      </c>
      <c r="D114" s="1">
        <f t="shared" si="4"/>
        <v>0.119895104</v>
      </c>
      <c r="E114" s="1">
        <f t="shared" si="5"/>
        <v>83.926572800000002</v>
      </c>
      <c r="F114" s="1">
        <v>4.87E-2</v>
      </c>
      <c r="G114" s="1">
        <f t="shared" si="6"/>
        <v>1723.338250513347</v>
      </c>
      <c r="M114" t="s">
        <v>107</v>
      </c>
      <c r="N114" t="s">
        <v>81</v>
      </c>
      <c r="O114">
        <v>9290.6783079439447</v>
      </c>
      <c r="P114">
        <v>12866.432300664945</v>
      </c>
      <c r="Q114">
        <v>2119.172799663942</v>
      </c>
      <c r="R114">
        <v>1451.9441880309046</v>
      </c>
      <c r="U114" s="43" t="s">
        <v>107</v>
      </c>
      <c r="V114" t="s">
        <v>79</v>
      </c>
      <c r="W114">
        <f>O115</f>
        <v>5410.6056377294908</v>
      </c>
      <c r="X114">
        <f>O114</f>
        <v>9290.6783079439447</v>
      </c>
      <c r="Y114">
        <f>Q115</f>
        <v>1050.732582485588</v>
      </c>
      <c r="Z114">
        <f>Q114</f>
        <v>2119.172799663942</v>
      </c>
    </row>
    <row r="115" spans="1:26" x14ac:dyDescent="0.2">
      <c r="A115" s="1" t="s">
        <v>52</v>
      </c>
      <c r="B115" s="1" t="s">
        <v>42</v>
      </c>
      <c r="C115" s="1">
        <v>15586046.782</v>
      </c>
      <c r="D115" s="1">
        <f t="shared" si="4"/>
        <v>3.1172093564000001E-2</v>
      </c>
      <c r="E115" s="1">
        <f t="shared" si="5"/>
        <v>21.820465494800001</v>
      </c>
      <c r="F115" s="1">
        <v>1.7000000000000001E-2</v>
      </c>
      <c r="G115" s="1">
        <f t="shared" si="6"/>
        <v>1283.5567938117647</v>
      </c>
      <c r="N115" t="s">
        <v>82</v>
      </c>
      <c r="O115">
        <v>5410.6056377294908</v>
      </c>
      <c r="P115">
        <v>4144.5915841393971</v>
      </c>
      <c r="Q115">
        <v>1050.732582485588</v>
      </c>
      <c r="R115">
        <v>1252.9703648310303</v>
      </c>
      <c r="U115" s="43"/>
      <c r="V115" t="s">
        <v>12</v>
      </c>
      <c r="W115">
        <f>P115</f>
        <v>4144.5915841393971</v>
      </c>
      <c r="X115">
        <f>P114</f>
        <v>12866.432300664945</v>
      </c>
      <c r="Y115">
        <f>R115</f>
        <v>1252.9703648310303</v>
      </c>
      <c r="Z115">
        <f>R114</f>
        <v>1451.9441880309046</v>
      </c>
    </row>
    <row r="116" spans="1:26" x14ac:dyDescent="0.2">
      <c r="A116" s="1" t="s">
        <v>52</v>
      </c>
      <c r="B116" s="1" t="s">
        <v>43</v>
      </c>
      <c r="C116" s="1">
        <v>17681206.339000002</v>
      </c>
      <c r="D116" s="1">
        <f t="shared" si="4"/>
        <v>3.5362412678000006E-2</v>
      </c>
      <c r="E116" s="1">
        <f t="shared" si="5"/>
        <v>24.753688874600005</v>
      </c>
      <c r="F116" s="1">
        <v>2.8400000000000002E-2</v>
      </c>
      <c r="G116" s="1">
        <f t="shared" si="6"/>
        <v>871.60876319014096</v>
      </c>
      <c r="M116" t="s">
        <v>108</v>
      </c>
      <c r="N116" t="s">
        <v>81</v>
      </c>
      <c r="O116">
        <v>4872.8151983330272</v>
      </c>
      <c r="P116">
        <v>5360.9568393728559</v>
      </c>
      <c r="Q116">
        <v>1078.1377587036482</v>
      </c>
      <c r="R116">
        <v>1140.3766719855855</v>
      </c>
      <c r="U116" s="43" t="s">
        <v>109</v>
      </c>
      <c r="V116" t="s">
        <v>79</v>
      </c>
      <c r="W116">
        <f>O117</f>
        <v>3103.3936887769546</v>
      </c>
      <c r="X116">
        <f>O116</f>
        <v>4872.8151983330272</v>
      </c>
      <c r="Y116">
        <f>Q117</f>
        <v>978.6070377106829</v>
      </c>
      <c r="Z116">
        <f>Q116</f>
        <v>1078.1377587036482</v>
      </c>
    </row>
    <row r="117" spans="1:26" x14ac:dyDescent="0.2">
      <c r="A117" s="1" t="s">
        <v>52</v>
      </c>
      <c r="B117" s="1" t="s">
        <v>44</v>
      </c>
      <c r="C117" s="1">
        <v>14195317.452</v>
      </c>
      <c r="D117" s="1">
        <f t="shared" si="4"/>
        <v>2.8390634903999998E-2</v>
      </c>
      <c r="E117" s="1">
        <f t="shared" si="5"/>
        <v>19.8734444328</v>
      </c>
      <c r="F117" s="1">
        <v>1.6500000000000001E-2</v>
      </c>
      <c r="G117" s="1">
        <f t="shared" si="6"/>
        <v>1204.4511777454545</v>
      </c>
      <c r="N117" t="s">
        <v>82</v>
      </c>
      <c r="O117">
        <v>3103.3936887769546</v>
      </c>
      <c r="P117">
        <v>2787.4453010950861</v>
      </c>
      <c r="Q117">
        <v>978.6070377106829</v>
      </c>
      <c r="R117">
        <v>800.50558982739278</v>
      </c>
      <c r="U117" s="43"/>
      <c r="V117" t="s">
        <v>12</v>
      </c>
      <c r="W117">
        <f>P117</f>
        <v>2787.4453010950861</v>
      </c>
      <c r="X117">
        <f>P116</f>
        <v>5360.9568393728559</v>
      </c>
      <c r="Y117">
        <f>R117</f>
        <v>800.50558982739278</v>
      </c>
      <c r="Z117">
        <f>R116</f>
        <v>1140.3766719855855</v>
      </c>
    </row>
    <row r="118" spans="1:26" x14ac:dyDescent="0.2">
      <c r="A118" s="1" t="s">
        <v>52</v>
      </c>
      <c r="B118" s="1" t="s">
        <v>45</v>
      </c>
      <c r="C118" s="1">
        <v>21152674.809999999</v>
      </c>
      <c r="D118" s="1">
        <f t="shared" si="4"/>
        <v>4.2305349619999995E-2</v>
      </c>
      <c r="E118" s="1">
        <f t="shared" si="5"/>
        <v>29.613744733999997</v>
      </c>
      <c r="F118" s="1">
        <v>2.4500000000000001E-2</v>
      </c>
      <c r="G118" s="1">
        <f t="shared" si="6"/>
        <v>1208.7242748571427</v>
      </c>
      <c r="M118" t="s">
        <v>52</v>
      </c>
      <c r="N118" t="s">
        <v>81</v>
      </c>
      <c r="O118">
        <v>1119.8722449157867</v>
      </c>
      <c r="P118">
        <v>0</v>
      </c>
      <c r="Q118">
        <v>126.21475335344456</v>
      </c>
      <c r="U118" s="43" t="s">
        <v>110</v>
      </c>
      <c r="V118" t="s">
        <v>79</v>
      </c>
      <c r="W118">
        <f>O119</f>
        <v>402.90809161904758</v>
      </c>
      <c r="X118">
        <f>O118</f>
        <v>1119.8722449157867</v>
      </c>
      <c r="Y118">
        <f>Q119</f>
        <v>402.90809161904764</v>
      </c>
      <c r="Z118">
        <f>Q118</f>
        <v>126.21475335344456</v>
      </c>
    </row>
    <row r="119" spans="1:26" x14ac:dyDescent="0.2">
      <c r="A119" s="1" t="s">
        <v>52</v>
      </c>
      <c r="B119" s="1" t="s">
        <v>111</v>
      </c>
      <c r="C119" s="1">
        <v>0</v>
      </c>
      <c r="D119" s="1">
        <f t="shared" si="4"/>
        <v>0</v>
      </c>
      <c r="E119" s="1">
        <f t="shared" si="5"/>
        <v>0</v>
      </c>
      <c r="F119" s="1">
        <v>2.4899999999999999E-2</v>
      </c>
      <c r="G119" s="1">
        <f t="shared" si="6"/>
        <v>0</v>
      </c>
      <c r="N119" t="s">
        <v>82</v>
      </c>
      <c r="O119">
        <v>402.90809161904758</v>
      </c>
      <c r="Q119">
        <v>402.90809161904764</v>
      </c>
      <c r="U119" s="43"/>
      <c r="V119" t="s">
        <v>12</v>
      </c>
    </row>
    <row r="120" spans="1:26" x14ac:dyDescent="0.2">
      <c r="A120" s="1" t="s">
        <v>52</v>
      </c>
      <c r="B120" s="1" t="s">
        <v>111</v>
      </c>
      <c r="C120" s="1">
        <v>0</v>
      </c>
      <c r="D120" s="1">
        <f t="shared" si="4"/>
        <v>0</v>
      </c>
      <c r="E120" s="1">
        <f t="shared" si="5"/>
        <v>0</v>
      </c>
      <c r="F120" s="1">
        <v>4.87E-2</v>
      </c>
      <c r="G120" s="1">
        <f t="shared" si="6"/>
        <v>0</v>
      </c>
    </row>
  </sheetData>
  <mergeCells count="15">
    <mergeCell ref="U114:U115"/>
    <mergeCell ref="U116:U117"/>
    <mergeCell ref="U118:U119"/>
    <mergeCell ref="Y102:Z102"/>
    <mergeCell ref="U104:U105"/>
    <mergeCell ref="U106:U107"/>
    <mergeCell ref="U108:U109"/>
    <mergeCell ref="U110:U111"/>
    <mergeCell ref="U112:U113"/>
    <mergeCell ref="W102:X102"/>
    <mergeCell ref="A1:N1"/>
    <mergeCell ref="J18:K18"/>
    <mergeCell ref="L18:M18"/>
    <mergeCell ref="K44:L44"/>
    <mergeCell ref="M44:N44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D16D27-19C0-4C8E-83F9-8832F40204A5}">
  <dimension ref="A1:M179"/>
  <sheetViews>
    <sheetView topLeftCell="A64" workbookViewId="0">
      <selection activeCell="B10" sqref="B10"/>
    </sheetView>
  </sheetViews>
  <sheetFormatPr baseColWidth="10" defaultColWidth="8.83203125" defaultRowHeight="15" x14ac:dyDescent="0.2"/>
  <cols>
    <col min="1" max="1" width="23.6640625" customWidth="1"/>
    <col min="8" max="8" width="11" bestFit="1" customWidth="1"/>
  </cols>
  <sheetData>
    <row r="1" spans="1:13" ht="21" x14ac:dyDescent="0.25">
      <c r="A1" s="24" t="s">
        <v>112</v>
      </c>
    </row>
    <row r="2" spans="1:13" x14ac:dyDescent="0.2">
      <c r="G2" s="23" t="s">
        <v>113</v>
      </c>
      <c r="H2" s="23"/>
      <c r="I2" s="23"/>
    </row>
    <row r="3" spans="1:13" ht="17" x14ac:dyDescent="0.25">
      <c r="A3" s="1" t="s">
        <v>114</v>
      </c>
      <c r="B3" s="44" t="s">
        <v>115</v>
      </c>
      <c r="C3" s="45"/>
      <c r="D3" s="45"/>
      <c r="E3" s="45"/>
      <c r="J3" t="s">
        <v>116</v>
      </c>
      <c r="K3" t="s">
        <v>117</v>
      </c>
      <c r="L3" s="43" t="s">
        <v>78</v>
      </c>
      <c r="M3" s="43"/>
    </row>
    <row r="4" spans="1:13" x14ac:dyDescent="0.2">
      <c r="A4" s="25" t="s">
        <v>118</v>
      </c>
      <c r="B4" s="26" t="s">
        <v>119</v>
      </c>
      <c r="C4" s="1" t="s">
        <v>120</v>
      </c>
      <c r="D4" s="1" t="s">
        <v>121</v>
      </c>
      <c r="E4" s="1" t="s">
        <v>122</v>
      </c>
      <c r="G4" t="s">
        <v>123</v>
      </c>
      <c r="H4" t="s">
        <v>124</v>
      </c>
      <c r="I4" t="s">
        <v>125</v>
      </c>
      <c r="J4">
        <f>-D65/86*100</f>
        <v>-47.674418604651166</v>
      </c>
      <c r="K4">
        <f>E65/86*100</f>
        <v>52.325581395348841</v>
      </c>
      <c r="L4">
        <f>_xlfn.STDEV.S(D58:D64)/SQRT(COUNTA(D58:D64))</f>
        <v>1.1004019055515564</v>
      </c>
      <c r="M4">
        <f>_xlfn.STDEV.S(E58:E64)/SQRT(COUNTA(E58:E64))</f>
        <v>0.99659283506935004</v>
      </c>
    </row>
    <row r="5" spans="1:13" x14ac:dyDescent="0.2">
      <c r="B5" s="26">
        <v>1</v>
      </c>
      <c r="C5" s="1">
        <v>1</v>
      </c>
      <c r="D5" s="1">
        <v>3</v>
      </c>
      <c r="E5" s="1">
        <v>5</v>
      </c>
      <c r="I5" t="s">
        <v>126</v>
      </c>
      <c r="J5">
        <f>-D89/70*100</f>
        <v>-45.714285714285715</v>
      </c>
      <c r="K5">
        <f>E89/70*100</f>
        <v>54.285714285714285</v>
      </c>
      <c r="L5">
        <f>_xlfn.STDEV.S(D82:D88)/SQRT(COUNTA(D82:D88))</f>
        <v>0.64943722366599332</v>
      </c>
      <c r="M5">
        <f>_xlfn.STDEV.S(E82:E88)/SQRT(COUNTA(E82:E88))</f>
        <v>1.1517511068997928</v>
      </c>
    </row>
    <row r="6" spans="1:13" x14ac:dyDescent="0.2">
      <c r="A6" s="1"/>
      <c r="B6" s="26">
        <v>1</v>
      </c>
      <c r="C6" s="1">
        <v>1</v>
      </c>
      <c r="D6" s="1">
        <v>9</v>
      </c>
      <c r="E6" s="1">
        <v>1</v>
      </c>
      <c r="H6" t="s">
        <v>127</v>
      </c>
      <c r="I6" t="s">
        <v>125</v>
      </c>
      <c r="J6">
        <f>-E12/87*100</f>
        <v>-56.321839080459768</v>
      </c>
      <c r="K6">
        <f>D12/87*100</f>
        <v>43.678160919540232</v>
      </c>
      <c r="L6">
        <f>_xlfn.STDEV.S(E5:E11)/SQRT(COUNTA(E5:E11))</f>
        <v>1.7457431218879389</v>
      </c>
      <c r="M6">
        <f>_xlfn.STDEV.S(D5:D11)/SQRT(COUNTA(D5:D11))</f>
        <v>0.8959470343917515</v>
      </c>
    </row>
    <row r="7" spans="1:13" x14ac:dyDescent="0.2">
      <c r="A7" s="1"/>
      <c r="B7" s="26">
        <v>1</v>
      </c>
      <c r="C7" s="1">
        <v>1</v>
      </c>
      <c r="D7" s="1">
        <v>5</v>
      </c>
      <c r="E7" s="1">
        <v>11</v>
      </c>
      <c r="I7" t="s">
        <v>126</v>
      </c>
      <c r="J7">
        <f>-E37/77*100</f>
        <v>-49.350649350649348</v>
      </c>
      <c r="K7">
        <f>D37/77*100</f>
        <v>50.649350649350644</v>
      </c>
      <c r="L7">
        <f>_xlfn.STDEV.S(E30:E36)/SQRT(COUNTA(E30:E36))</f>
        <v>0.78246079643595168</v>
      </c>
      <c r="M7">
        <f>_xlfn.STDEV.S(D30:D36)/SQRT(COUNTA(D30:D36))</f>
        <v>0.86896607575688867</v>
      </c>
    </row>
    <row r="8" spans="1:13" x14ac:dyDescent="0.2">
      <c r="A8" s="1"/>
      <c r="B8" s="26">
        <v>1</v>
      </c>
      <c r="C8" s="1">
        <v>1</v>
      </c>
      <c r="D8" s="1">
        <v>6</v>
      </c>
      <c r="E8" s="1">
        <v>5</v>
      </c>
      <c r="G8" t="s">
        <v>128</v>
      </c>
      <c r="H8" t="s">
        <v>124</v>
      </c>
      <c r="I8" t="s">
        <v>125</v>
      </c>
      <c r="J8">
        <f>-D73/113*100</f>
        <v>-55.752212389380531</v>
      </c>
      <c r="K8">
        <f>E73/113*100</f>
        <v>44.247787610619469</v>
      </c>
      <c r="L8">
        <f>_xlfn.STDEV.S(D66:D72)/SQRT(COUNTA(D66:D72))</f>
        <v>1.6035674514745462</v>
      </c>
      <c r="M8">
        <f>_xlfn.STDEV.S(E66:E72)/SQRT(COUNTA(E66:E72))</f>
        <v>1.223355483682393</v>
      </c>
    </row>
    <row r="9" spans="1:13" x14ac:dyDescent="0.2">
      <c r="A9" s="1"/>
      <c r="B9" s="26">
        <v>1</v>
      </c>
      <c r="C9" s="1">
        <v>1</v>
      </c>
      <c r="D9" s="1">
        <v>8</v>
      </c>
      <c r="E9" s="1">
        <v>7</v>
      </c>
      <c r="I9" t="s">
        <v>126</v>
      </c>
      <c r="J9">
        <f>-D97/103*100</f>
        <v>-37.864077669902912</v>
      </c>
      <c r="K9">
        <f>E97/103*100</f>
        <v>62.135922330097081</v>
      </c>
      <c r="L9">
        <f>_xlfn.STDEV.S(D90:D96)/SQRT(COUNTA(D90:D96))</f>
        <v>0.61167774184119672</v>
      </c>
      <c r="M9">
        <f>_xlfn.STDEV.S(E90:E96)/SQRT(COUNTA(E90:E96))</f>
        <v>0.8844845533812723</v>
      </c>
    </row>
    <row r="10" spans="1:13" x14ac:dyDescent="0.2">
      <c r="A10" s="1"/>
      <c r="B10" s="26">
        <v>1</v>
      </c>
      <c r="C10" s="1">
        <v>1</v>
      </c>
      <c r="D10" s="1">
        <v>3</v>
      </c>
      <c r="E10" s="1">
        <v>15</v>
      </c>
      <c r="H10" t="s">
        <v>127</v>
      </c>
      <c r="I10" t="s">
        <v>125</v>
      </c>
      <c r="J10">
        <f>-E20/82*100</f>
        <v>-46.341463414634148</v>
      </c>
      <c r="K10">
        <f>D20/82*100</f>
        <v>53.658536585365859</v>
      </c>
      <c r="L10">
        <f>_xlfn.STDEV.S(E13:E19)/SQRT(COUNTA(E13:E19))</f>
        <v>1.4451419909993828</v>
      </c>
      <c r="M10">
        <f>_xlfn.STDEV.S(D13:D19)/SQRT(COUNTA(D13:D19))</f>
        <v>2.0898198340468275</v>
      </c>
    </row>
    <row r="11" spans="1:13" x14ac:dyDescent="0.2">
      <c r="A11" s="1"/>
      <c r="B11" s="26">
        <v>1</v>
      </c>
      <c r="C11" s="1">
        <v>1</v>
      </c>
      <c r="D11" s="1">
        <v>4</v>
      </c>
      <c r="E11" s="1">
        <v>5</v>
      </c>
      <c r="I11" t="s">
        <v>126</v>
      </c>
      <c r="J11">
        <f>-E45/63*100</f>
        <v>-49.206349206349202</v>
      </c>
      <c r="K11">
        <f>D45/63*100</f>
        <v>50.793650793650791</v>
      </c>
      <c r="L11">
        <f>_xlfn.STDEV.S(E38:E44)/SQRT(COUNTA(E38:E44))</f>
        <v>1.0658585374094949</v>
      </c>
      <c r="M11">
        <f>_xlfn.STDEV.S(D38:D44)/SQRT(COUNTA(D38:D44))</f>
        <v>1.1517511068997928</v>
      </c>
    </row>
    <row r="12" spans="1:13" x14ac:dyDescent="0.2">
      <c r="A12" s="1"/>
      <c r="B12" s="27"/>
      <c r="C12" s="2"/>
      <c r="D12" s="2">
        <f>SUM(D5:D11)</f>
        <v>38</v>
      </c>
      <c r="E12" s="2">
        <f>SUM(E5:E11)</f>
        <v>49</v>
      </c>
      <c r="G12" t="s">
        <v>129</v>
      </c>
      <c r="H12" t="s">
        <v>124</v>
      </c>
      <c r="I12" t="s">
        <v>125</v>
      </c>
      <c r="J12">
        <f>-D81/76*100</f>
        <v>-42.105263157894733</v>
      </c>
      <c r="K12">
        <f>E81/76*100</f>
        <v>57.894736842105267</v>
      </c>
      <c r="L12">
        <f>_xlfn.STDEV.S(D74:D80)/SQRT(COUNTA(D74:D80))</f>
        <v>1.212183053462653</v>
      </c>
      <c r="M12">
        <f>_xlfn.STDEV.S(E74:E80)/SQRT(COUNTA(E74:E80))</f>
        <v>0.99317398164829584</v>
      </c>
    </row>
    <row r="13" spans="1:13" x14ac:dyDescent="0.2">
      <c r="A13" s="1"/>
      <c r="B13" s="26">
        <v>2</v>
      </c>
      <c r="C13" s="1">
        <v>1</v>
      </c>
      <c r="D13" s="1">
        <v>3</v>
      </c>
      <c r="E13" s="1">
        <v>5</v>
      </c>
      <c r="I13" t="s">
        <v>126</v>
      </c>
      <c r="J13">
        <f>-D105/101*100</f>
        <v>-42.574257425742573</v>
      </c>
      <c r="K13">
        <f>E105/101*100</f>
        <v>57.42574257425742</v>
      </c>
      <c r="L13">
        <f>_xlfn.STDEV.S(D98:D104)/SQRT(COUNTA(D98:D104))</f>
        <v>0.85714285714285676</v>
      </c>
      <c r="M13">
        <f>_xlfn.STDEV.S(E98:E104)/SQRT(COUNTA(E98:E104))</f>
        <v>1.0400156984686455</v>
      </c>
    </row>
    <row r="14" spans="1:13" x14ac:dyDescent="0.2">
      <c r="A14" s="1"/>
      <c r="B14" s="26">
        <v>2</v>
      </c>
      <c r="C14" s="1">
        <v>1</v>
      </c>
      <c r="D14" s="1">
        <v>2</v>
      </c>
      <c r="E14" s="1">
        <v>4</v>
      </c>
      <c r="H14" t="s">
        <v>127</v>
      </c>
      <c r="I14" t="s">
        <v>125</v>
      </c>
      <c r="J14">
        <f>-E29/116*100</f>
        <v>-41.379310344827587</v>
      </c>
      <c r="K14">
        <f>D29/116*100</f>
        <v>58.620689655172406</v>
      </c>
      <c r="L14">
        <f>_xlfn.STDEV.S(E21:E28)/SQRT(COUNTA(E21:E28))</f>
        <v>1.4142135623730949</v>
      </c>
      <c r="M14">
        <f>_xlfn.STDEV.S(D21:D28)/SQRT(COUNTA(D21:D28))</f>
        <v>2.1547290184283368</v>
      </c>
    </row>
    <row r="15" spans="1:13" x14ac:dyDescent="0.2">
      <c r="A15" s="1"/>
      <c r="B15" s="26">
        <v>2</v>
      </c>
      <c r="C15" s="1">
        <v>1</v>
      </c>
      <c r="D15" s="1">
        <v>15</v>
      </c>
      <c r="E15" s="1">
        <v>3</v>
      </c>
      <c r="I15" t="s">
        <v>126</v>
      </c>
      <c r="J15">
        <f>-E54/133*100</f>
        <v>-41.353383458646611</v>
      </c>
      <c r="K15">
        <f>D54/133*100</f>
        <v>59.398496240601503</v>
      </c>
      <c r="L15">
        <f>_xlfn.STDEV.S(E46:E53)/SQRT(COUNTA(E46:E53))</f>
        <v>1.3421398160081108</v>
      </c>
      <c r="M15">
        <f>_xlfn.STDEV.S(D46:D53)/SQRT(COUNTA(D46:D53))</f>
        <v>1.5633926021864846</v>
      </c>
    </row>
    <row r="16" spans="1:13" x14ac:dyDescent="0.2">
      <c r="A16" s="1"/>
      <c r="B16" s="26">
        <v>2</v>
      </c>
      <c r="C16" s="1">
        <v>1</v>
      </c>
      <c r="D16" s="1">
        <v>6</v>
      </c>
      <c r="E16" s="1">
        <v>5</v>
      </c>
    </row>
    <row r="17" spans="1:5" x14ac:dyDescent="0.2">
      <c r="A17" s="1"/>
      <c r="B17" s="26">
        <v>2</v>
      </c>
      <c r="C17" s="1">
        <v>1</v>
      </c>
      <c r="D17" s="1">
        <v>1</v>
      </c>
      <c r="E17" s="1">
        <v>7</v>
      </c>
    </row>
    <row r="18" spans="1:5" x14ac:dyDescent="0.2">
      <c r="A18" s="1"/>
      <c r="B18" s="26">
        <v>2</v>
      </c>
      <c r="C18" s="1">
        <v>1</v>
      </c>
      <c r="D18" s="1">
        <v>4</v>
      </c>
      <c r="E18" s="1">
        <v>13</v>
      </c>
    </row>
    <row r="19" spans="1:5" x14ac:dyDescent="0.2">
      <c r="A19" s="1"/>
      <c r="B19" s="26">
        <v>2</v>
      </c>
      <c r="C19" s="1">
        <v>1</v>
      </c>
      <c r="D19" s="1">
        <v>13</v>
      </c>
      <c r="E19" s="1">
        <v>1</v>
      </c>
    </row>
    <row r="20" spans="1:5" x14ac:dyDescent="0.2">
      <c r="A20" s="1"/>
      <c r="B20" s="27"/>
      <c r="C20" s="2"/>
      <c r="D20" s="2">
        <f>SUM(D13:D19)</f>
        <v>44</v>
      </c>
      <c r="E20" s="2">
        <f>SUM(E13:E19)</f>
        <v>38</v>
      </c>
    </row>
    <row r="21" spans="1:5" x14ac:dyDescent="0.2">
      <c r="A21" s="1"/>
      <c r="B21" s="26">
        <v>3</v>
      </c>
      <c r="C21" s="1">
        <v>1</v>
      </c>
      <c r="D21" s="1">
        <v>9</v>
      </c>
      <c r="E21" s="1">
        <v>1</v>
      </c>
    </row>
    <row r="22" spans="1:5" x14ac:dyDescent="0.2">
      <c r="A22" s="1"/>
      <c r="B22" s="26">
        <v>3</v>
      </c>
      <c r="C22" s="1">
        <v>1</v>
      </c>
      <c r="D22" s="1">
        <v>3</v>
      </c>
      <c r="E22" s="1">
        <v>2</v>
      </c>
    </row>
    <row r="23" spans="1:5" x14ac:dyDescent="0.2">
      <c r="A23" s="1"/>
      <c r="B23" s="26">
        <v>3</v>
      </c>
      <c r="C23" s="1">
        <v>1</v>
      </c>
      <c r="D23" s="1">
        <v>0</v>
      </c>
      <c r="E23" s="1">
        <v>12</v>
      </c>
    </row>
    <row r="24" spans="1:5" x14ac:dyDescent="0.2">
      <c r="A24" s="1"/>
      <c r="B24" s="26">
        <v>3</v>
      </c>
      <c r="C24" s="1">
        <v>1</v>
      </c>
      <c r="D24" s="1">
        <v>13</v>
      </c>
      <c r="E24" s="1">
        <v>8</v>
      </c>
    </row>
    <row r="25" spans="1:5" x14ac:dyDescent="0.2">
      <c r="A25" s="1"/>
      <c r="B25" s="26">
        <v>3</v>
      </c>
      <c r="C25" s="1">
        <v>1</v>
      </c>
      <c r="D25" s="1">
        <v>7</v>
      </c>
      <c r="E25" s="1">
        <v>5</v>
      </c>
    </row>
    <row r="26" spans="1:5" x14ac:dyDescent="0.2">
      <c r="A26" s="1"/>
      <c r="B26" s="26">
        <v>3</v>
      </c>
      <c r="C26" s="1">
        <v>1</v>
      </c>
      <c r="D26" s="1">
        <v>12</v>
      </c>
      <c r="E26" s="1">
        <v>11</v>
      </c>
    </row>
    <row r="27" spans="1:5" x14ac:dyDescent="0.2">
      <c r="A27" s="1"/>
      <c r="B27" s="26">
        <v>3</v>
      </c>
      <c r="C27" s="1">
        <v>1</v>
      </c>
      <c r="D27" s="1">
        <v>5</v>
      </c>
      <c r="E27" s="1">
        <v>5</v>
      </c>
    </row>
    <row r="28" spans="1:5" x14ac:dyDescent="0.2">
      <c r="A28" s="1"/>
      <c r="B28" s="26">
        <v>3</v>
      </c>
      <c r="C28" s="1">
        <v>1</v>
      </c>
      <c r="D28" s="1">
        <v>19</v>
      </c>
      <c r="E28" s="1">
        <v>4</v>
      </c>
    </row>
    <row r="29" spans="1:5" x14ac:dyDescent="0.2">
      <c r="A29" s="1"/>
      <c r="B29" s="27"/>
      <c r="C29" s="2"/>
      <c r="D29" s="2">
        <f>SUM(D21:D28)</f>
        <v>68</v>
      </c>
      <c r="E29" s="2">
        <f>SUM(E21:E28)</f>
        <v>48</v>
      </c>
    </row>
    <row r="30" spans="1:5" x14ac:dyDescent="0.2">
      <c r="A30" s="1"/>
      <c r="B30" s="26">
        <v>1</v>
      </c>
      <c r="C30" s="1">
        <v>24</v>
      </c>
      <c r="D30" s="1">
        <v>9</v>
      </c>
      <c r="E30" s="1">
        <v>3</v>
      </c>
    </row>
    <row r="31" spans="1:5" x14ac:dyDescent="0.2">
      <c r="A31" s="1"/>
      <c r="B31" s="26">
        <v>1</v>
      </c>
      <c r="C31" s="1">
        <v>24</v>
      </c>
      <c r="D31" s="1">
        <v>4</v>
      </c>
      <c r="E31" s="1">
        <v>4</v>
      </c>
    </row>
    <row r="32" spans="1:5" x14ac:dyDescent="0.2">
      <c r="A32" s="1"/>
      <c r="B32" s="26">
        <v>1</v>
      </c>
      <c r="C32" s="1">
        <v>24</v>
      </c>
      <c r="D32" s="1">
        <v>5</v>
      </c>
      <c r="E32" s="1">
        <v>6</v>
      </c>
    </row>
    <row r="33" spans="1:5" x14ac:dyDescent="0.2">
      <c r="A33" s="1"/>
      <c r="B33" s="26">
        <v>1</v>
      </c>
      <c r="C33" s="1">
        <v>24</v>
      </c>
      <c r="D33" s="1">
        <v>7</v>
      </c>
      <c r="E33" s="1">
        <v>5</v>
      </c>
    </row>
    <row r="34" spans="1:5" x14ac:dyDescent="0.2">
      <c r="A34" s="1"/>
      <c r="B34" s="26">
        <v>1</v>
      </c>
      <c r="C34" s="1">
        <v>24</v>
      </c>
      <c r="D34" s="1">
        <v>7</v>
      </c>
      <c r="E34" s="1">
        <v>7</v>
      </c>
    </row>
    <row r="35" spans="1:5" x14ac:dyDescent="0.2">
      <c r="A35" s="1"/>
      <c r="B35" s="26">
        <v>1</v>
      </c>
      <c r="C35" s="1">
        <v>24</v>
      </c>
      <c r="D35" s="1">
        <v>2</v>
      </c>
      <c r="E35" s="1">
        <v>9</v>
      </c>
    </row>
    <row r="36" spans="1:5" x14ac:dyDescent="0.2">
      <c r="A36" s="1"/>
      <c r="B36" s="26">
        <v>1</v>
      </c>
      <c r="C36" s="1">
        <v>24</v>
      </c>
      <c r="D36" s="1">
        <v>5</v>
      </c>
      <c r="E36" s="1">
        <v>4</v>
      </c>
    </row>
    <row r="37" spans="1:5" x14ac:dyDescent="0.2">
      <c r="A37" s="1"/>
      <c r="B37" s="27"/>
      <c r="C37" s="2"/>
      <c r="D37" s="2">
        <f>SUM(D30:D36)</f>
        <v>39</v>
      </c>
      <c r="E37" s="2">
        <f>SUM(E30:E36)</f>
        <v>38</v>
      </c>
    </row>
    <row r="38" spans="1:5" x14ac:dyDescent="0.2">
      <c r="A38" s="1"/>
      <c r="B38" s="26">
        <v>2</v>
      </c>
      <c r="C38" s="1">
        <v>24</v>
      </c>
      <c r="D38" s="1">
        <v>2</v>
      </c>
      <c r="E38" s="1">
        <v>6</v>
      </c>
    </row>
    <row r="39" spans="1:5" x14ac:dyDescent="0.2">
      <c r="A39" s="1"/>
      <c r="B39" s="26">
        <v>2</v>
      </c>
      <c r="C39" s="1">
        <v>24</v>
      </c>
      <c r="D39" s="1">
        <v>1</v>
      </c>
      <c r="E39" s="1">
        <v>5</v>
      </c>
    </row>
    <row r="40" spans="1:5" x14ac:dyDescent="0.2">
      <c r="A40" s="1"/>
      <c r="B40" s="26">
        <v>2</v>
      </c>
      <c r="C40" s="1">
        <v>24</v>
      </c>
      <c r="D40" s="1">
        <v>7</v>
      </c>
      <c r="E40" s="1">
        <v>1</v>
      </c>
    </row>
    <row r="41" spans="1:5" x14ac:dyDescent="0.2">
      <c r="A41" s="1"/>
      <c r="B41" s="26">
        <v>2</v>
      </c>
      <c r="C41" s="1">
        <v>24</v>
      </c>
      <c r="D41" s="1">
        <v>8</v>
      </c>
      <c r="E41" s="1">
        <v>5</v>
      </c>
    </row>
    <row r="42" spans="1:5" x14ac:dyDescent="0.2">
      <c r="A42" s="1"/>
      <c r="B42" s="26">
        <v>2</v>
      </c>
      <c r="C42" s="1">
        <v>24</v>
      </c>
      <c r="D42" s="1">
        <v>2</v>
      </c>
      <c r="E42" s="1">
        <v>7</v>
      </c>
    </row>
    <row r="43" spans="1:5" x14ac:dyDescent="0.2">
      <c r="A43" s="1"/>
      <c r="B43" s="26">
        <v>2</v>
      </c>
      <c r="C43" s="1">
        <v>24</v>
      </c>
      <c r="D43" s="1">
        <v>4</v>
      </c>
      <c r="E43" s="1">
        <v>7</v>
      </c>
    </row>
    <row r="44" spans="1:5" x14ac:dyDescent="0.2">
      <c r="A44" s="1"/>
      <c r="B44" s="26">
        <v>2</v>
      </c>
      <c r="C44" s="1">
        <v>24</v>
      </c>
      <c r="D44" s="1">
        <v>8</v>
      </c>
      <c r="E44" s="1">
        <v>0</v>
      </c>
    </row>
    <row r="45" spans="1:5" x14ac:dyDescent="0.2">
      <c r="A45" s="1"/>
      <c r="B45" s="27"/>
      <c r="C45" s="2"/>
      <c r="D45" s="2">
        <f>SUM(D38:D44)</f>
        <v>32</v>
      </c>
      <c r="E45" s="2">
        <f>SUM(E38:E44)</f>
        <v>31</v>
      </c>
    </row>
    <row r="46" spans="1:5" x14ac:dyDescent="0.2">
      <c r="A46" s="1"/>
      <c r="B46" s="26">
        <v>3</v>
      </c>
      <c r="C46" s="1">
        <v>24</v>
      </c>
      <c r="D46" s="1">
        <v>12</v>
      </c>
      <c r="E46" s="1">
        <v>4</v>
      </c>
    </row>
    <row r="47" spans="1:5" s="28" customFormat="1" x14ac:dyDescent="0.2">
      <c r="A47" s="2"/>
      <c r="B47" s="26">
        <v>3</v>
      </c>
      <c r="C47" s="1">
        <v>24</v>
      </c>
      <c r="D47" s="1">
        <v>4</v>
      </c>
      <c r="E47" s="1">
        <v>6</v>
      </c>
    </row>
    <row r="48" spans="1:5" x14ac:dyDescent="0.2">
      <c r="A48" s="1"/>
      <c r="B48" s="26">
        <v>3</v>
      </c>
      <c r="C48" s="1">
        <v>24</v>
      </c>
      <c r="D48" s="1">
        <v>4</v>
      </c>
      <c r="E48" s="1">
        <v>9</v>
      </c>
    </row>
    <row r="49" spans="1:5" x14ac:dyDescent="0.2">
      <c r="A49" s="1"/>
      <c r="B49" s="26">
        <v>3</v>
      </c>
      <c r="C49" s="1">
        <v>24</v>
      </c>
      <c r="D49" s="1">
        <v>12</v>
      </c>
      <c r="E49" s="1">
        <v>10</v>
      </c>
    </row>
    <row r="50" spans="1:5" x14ac:dyDescent="0.2">
      <c r="A50" s="1"/>
      <c r="B50" s="26">
        <v>3</v>
      </c>
      <c r="C50" s="1">
        <v>24</v>
      </c>
      <c r="D50" s="1">
        <v>9</v>
      </c>
      <c r="E50" s="1">
        <v>4</v>
      </c>
    </row>
    <row r="51" spans="1:5" x14ac:dyDescent="0.2">
      <c r="A51" s="1"/>
      <c r="B51" s="26">
        <v>3</v>
      </c>
      <c r="C51" s="1">
        <v>24</v>
      </c>
      <c r="D51" s="1">
        <v>16</v>
      </c>
      <c r="E51" s="1">
        <v>14</v>
      </c>
    </row>
    <row r="52" spans="1:5" x14ac:dyDescent="0.2">
      <c r="A52" s="1"/>
      <c r="B52" s="26">
        <v>3</v>
      </c>
      <c r="C52" s="1">
        <v>24</v>
      </c>
      <c r="D52" s="1">
        <v>8</v>
      </c>
      <c r="E52" s="1">
        <v>3</v>
      </c>
    </row>
    <row r="53" spans="1:5" x14ac:dyDescent="0.2">
      <c r="A53" s="1"/>
      <c r="B53" s="26">
        <v>3</v>
      </c>
      <c r="C53" s="1">
        <v>24</v>
      </c>
      <c r="D53" s="1">
        <v>14</v>
      </c>
      <c r="E53" s="1">
        <v>5</v>
      </c>
    </row>
    <row r="54" spans="1:5" x14ac:dyDescent="0.2">
      <c r="A54" s="1"/>
      <c r="B54" s="27"/>
      <c r="C54" s="2"/>
      <c r="D54" s="2">
        <f>SUM(D46:D53)</f>
        <v>79</v>
      </c>
      <c r="E54" s="2">
        <f>SUM(E46:E53)</f>
        <v>55</v>
      </c>
    </row>
    <row r="55" spans="1:5" x14ac:dyDescent="0.2">
      <c r="A55" s="1"/>
      <c r="B55" s="26"/>
      <c r="C55" s="1"/>
      <c r="D55" s="1"/>
      <c r="E55" s="1"/>
    </row>
    <row r="56" spans="1:5" x14ac:dyDescent="0.2">
      <c r="A56" s="1"/>
      <c r="B56" s="29" t="s">
        <v>130</v>
      </c>
      <c r="C56" s="30"/>
      <c r="D56" s="30"/>
      <c r="E56" s="30"/>
    </row>
    <row r="57" spans="1:5" x14ac:dyDescent="0.2">
      <c r="A57" s="1"/>
      <c r="B57" s="26" t="s">
        <v>131</v>
      </c>
      <c r="C57" s="1" t="s">
        <v>120</v>
      </c>
      <c r="D57" s="1" t="s">
        <v>132</v>
      </c>
      <c r="E57" s="1" t="s">
        <v>133</v>
      </c>
    </row>
    <row r="58" spans="1:5" x14ac:dyDescent="0.2">
      <c r="A58" s="1"/>
      <c r="B58" s="26">
        <v>1</v>
      </c>
      <c r="C58" s="1">
        <v>1</v>
      </c>
      <c r="D58" s="1">
        <v>8</v>
      </c>
      <c r="E58" s="1">
        <v>4</v>
      </c>
    </row>
    <row r="59" spans="1:5" x14ac:dyDescent="0.2">
      <c r="A59" s="1"/>
      <c r="B59" s="26">
        <v>1</v>
      </c>
      <c r="C59" s="1">
        <v>1</v>
      </c>
      <c r="D59" s="1">
        <v>2</v>
      </c>
      <c r="E59" s="1">
        <v>10</v>
      </c>
    </row>
    <row r="60" spans="1:5" x14ac:dyDescent="0.2">
      <c r="A60" s="1"/>
      <c r="B60" s="26">
        <v>1</v>
      </c>
      <c r="C60" s="1">
        <v>1</v>
      </c>
      <c r="D60" s="1">
        <v>3</v>
      </c>
      <c r="E60" s="1">
        <v>7</v>
      </c>
    </row>
    <row r="61" spans="1:5" x14ac:dyDescent="0.2">
      <c r="A61" s="1"/>
      <c r="B61" s="26">
        <v>1</v>
      </c>
      <c r="C61" s="1">
        <v>1</v>
      </c>
      <c r="D61" s="1">
        <v>5</v>
      </c>
      <c r="E61" s="1">
        <v>5</v>
      </c>
    </row>
    <row r="62" spans="1:5" x14ac:dyDescent="0.2">
      <c r="A62" s="1"/>
      <c r="B62" s="26">
        <v>1</v>
      </c>
      <c r="C62" s="1">
        <v>1</v>
      </c>
      <c r="D62" s="1">
        <v>8</v>
      </c>
      <c r="E62" s="1">
        <v>10</v>
      </c>
    </row>
    <row r="63" spans="1:5" x14ac:dyDescent="0.2">
      <c r="A63" s="1"/>
      <c r="B63" s="26">
        <v>1</v>
      </c>
      <c r="C63" s="1">
        <v>1</v>
      </c>
      <c r="D63" s="1">
        <v>5</v>
      </c>
      <c r="E63" s="1">
        <v>5</v>
      </c>
    </row>
    <row r="64" spans="1:5" x14ac:dyDescent="0.2">
      <c r="A64" s="1"/>
      <c r="B64" s="26">
        <v>1</v>
      </c>
      <c r="C64" s="1">
        <v>1</v>
      </c>
      <c r="D64" s="1">
        <v>10</v>
      </c>
      <c r="E64" s="1">
        <v>4</v>
      </c>
    </row>
    <row r="65" spans="1:5" x14ac:dyDescent="0.2">
      <c r="A65" s="1"/>
      <c r="B65" s="27"/>
      <c r="C65" s="2"/>
      <c r="D65" s="2">
        <f>SUM(D58:D64)</f>
        <v>41</v>
      </c>
      <c r="E65" s="2">
        <f>SUM(E58:E64)</f>
        <v>45</v>
      </c>
    </row>
    <row r="66" spans="1:5" x14ac:dyDescent="0.2">
      <c r="A66" s="1"/>
      <c r="B66" s="26">
        <v>2</v>
      </c>
      <c r="C66" s="1">
        <v>1</v>
      </c>
      <c r="D66" s="1">
        <v>17</v>
      </c>
      <c r="E66" s="1">
        <v>3</v>
      </c>
    </row>
    <row r="67" spans="1:5" x14ac:dyDescent="0.2">
      <c r="A67" s="1"/>
      <c r="B67" s="26">
        <v>2</v>
      </c>
      <c r="C67" s="1">
        <v>1</v>
      </c>
      <c r="D67" s="1">
        <v>8</v>
      </c>
      <c r="E67" s="1">
        <v>9</v>
      </c>
    </row>
    <row r="68" spans="1:5" x14ac:dyDescent="0.2">
      <c r="A68" s="1"/>
      <c r="B68" s="26">
        <v>2</v>
      </c>
      <c r="C68" s="1">
        <v>1</v>
      </c>
      <c r="D68" s="1">
        <v>9</v>
      </c>
      <c r="E68" s="1">
        <v>5</v>
      </c>
    </row>
    <row r="69" spans="1:5" x14ac:dyDescent="0.2">
      <c r="A69" s="1"/>
      <c r="B69" s="26">
        <v>2</v>
      </c>
      <c r="C69" s="1">
        <v>1</v>
      </c>
      <c r="D69" s="1">
        <v>4</v>
      </c>
      <c r="E69" s="1">
        <v>6</v>
      </c>
    </row>
    <row r="70" spans="1:5" x14ac:dyDescent="0.2">
      <c r="A70" s="1"/>
      <c r="B70" s="26">
        <v>2</v>
      </c>
      <c r="C70" s="1">
        <v>1</v>
      </c>
      <c r="D70" s="1">
        <v>5</v>
      </c>
      <c r="E70" s="1">
        <v>12</v>
      </c>
    </row>
    <row r="71" spans="1:5" x14ac:dyDescent="0.2">
      <c r="A71" s="1"/>
      <c r="B71" s="26">
        <v>2</v>
      </c>
      <c r="C71" s="1">
        <v>1</v>
      </c>
      <c r="D71" s="1">
        <v>10</v>
      </c>
      <c r="E71" s="1">
        <v>10</v>
      </c>
    </row>
    <row r="72" spans="1:5" x14ac:dyDescent="0.2">
      <c r="A72" s="1"/>
      <c r="B72" s="26">
        <v>2</v>
      </c>
      <c r="C72" s="1">
        <v>1</v>
      </c>
      <c r="D72" s="1">
        <v>10</v>
      </c>
      <c r="E72" s="1">
        <v>5</v>
      </c>
    </row>
    <row r="73" spans="1:5" x14ac:dyDescent="0.2">
      <c r="A73" s="1"/>
      <c r="B73" s="27"/>
      <c r="C73" s="2"/>
      <c r="D73" s="2">
        <f>SUM(D66:D72)</f>
        <v>63</v>
      </c>
      <c r="E73" s="2">
        <f>SUM(E66:E72)</f>
        <v>50</v>
      </c>
    </row>
    <row r="74" spans="1:5" x14ac:dyDescent="0.2">
      <c r="A74" s="1"/>
      <c r="B74" s="26">
        <v>3</v>
      </c>
      <c r="C74" s="1">
        <v>1</v>
      </c>
      <c r="D74" s="1">
        <v>5</v>
      </c>
      <c r="E74" s="1">
        <v>5</v>
      </c>
    </row>
    <row r="75" spans="1:5" x14ac:dyDescent="0.2">
      <c r="A75" s="1"/>
      <c r="B75" s="26">
        <v>3</v>
      </c>
      <c r="C75" s="1">
        <v>1</v>
      </c>
      <c r="D75" s="1">
        <v>0</v>
      </c>
      <c r="E75" s="1">
        <v>6</v>
      </c>
    </row>
    <row r="76" spans="1:5" x14ac:dyDescent="0.2">
      <c r="A76" s="1"/>
      <c r="B76" s="26">
        <v>3</v>
      </c>
      <c r="C76" s="1">
        <v>1</v>
      </c>
      <c r="D76" s="1">
        <v>6</v>
      </c>
      <c r="E76" s="1">
        <v>12</v>
      </c>
    </row>
    <row r="77" spans="1:5" x14ac:dyDescent="0.2">
      <c r="A77" s="1"/>
      <c r="B77" s="26">
        <v>3</v>
      </c>
      <c r="C77" s="1">
        <v>1</v>
      </c>
      <c r="D77" s="1">
        <v>1</v>
      </c>
      <c r="E77" s="1">
        <v>6</v>
      </c>
    </row>
    <row r="78" spans="1:5" x14ac:dyDescent="0.2">
      <c r="A78" s="1"/>
      <c r="B78" s="26">
        <v>3</v>
      </c>
      <c r="C78" s="1">
        <v>1</v>
      </c>
      <c r="D78" s="1">
        <v>4</v>
      </c>
      <c r="E78" s="1">
        <v>5</v>
      </c>
    </row>
    <row r="79" spans="1:5" x14ac:dyDescent="0.2">
      <c r="A79" s="1"/>
      <c r="B79" s="26">
        <v>3</v>
      </c>
      <c r="C79" s="1">
        <v>1</v>
      </c>
      <c r="D79" s="1">
        <v>9</v>
      </c>
      <c r="E79" s="1">
        <v>4</v>
      </c>
    </row>
    <row r="80" spans="1:5" x14ac:dyDescent="0.2">
      <c r="A80" s="1"/>
      <c r="B80" s="26">
        <v>3</v>
      </c>
      <c r="C80" s="1">
        <v>1</v>
      </c>
      <c r="D80" s="1">
        <v>7</v>
      </c>
      <c r="E80" s="1">
        <v>6</v>
      </c>
    </row>
    <row r="81" spans="1:5" x14ac:dyDescent="0.2">
      <c r="A81" s="1"/>
      <c r="B81" s="27"/>
      <c r="C81" s="2"/>
      <c r="D81" s="2">
        <f>SUM(D74:D80)</f>
        <v>32</v>
      </c>
      <c r="E81" s="2">
        <f>SUM(E74:E80)</f>
        <v>44</v>
      </c>
    </row>
    <row r="82" spans="1:5" x14ac:dyDescent="0.2">
      <c r="A82" s="1"/>
      <c r="B82" s="26">
        <v>1</v>
      </c>
      <c r="C82" s="1">
        <v>24</v>
      </c>
      <c r="D82" s="1">
        <v>2</v>
      </c>
      <c r="E82" s="1">
        <v>6</v>
      </c>
    </row>
    <row r="83" spans="1:5" x14ac:dyDescent="0.2">
      <c r="A83" s="1"/>
      <c r="B83" s="26">
        <v>1</v>
      </c>
      <c r="C83" s="1">
        <v>24</v>
      </c>
      <c r="D83" s="1">
        <v>5</v>
      </c>
      <c r="E83" s="1">
        <v>1</v>
      </c>
    </row>
    <row r="84" spans="1:5" x14ac:dyDescent="0.2">
      <c r="A84" s="1"/>
      <c r="B84" s="26">
        <v>1</v>
      </c>
      <c r="C84" s="1">
        <v>24</v>
      </c>
      <c r="D84" s="1">
        <v>3</v>
      </c>
      <c r="E84" s="1">
        <v>3</v>
      </c>
    </row>
    <row r="85" spans="1:5" x14ac:dyDescent="0.2">
      <c r="A85" s="1"/>
      <c r="B85" s="26">
        <v>1</v>
      </c>
      <c r="C85" s="1">
        <v>24</v>
      </c>
      <c r="D85" s="1">
        <v>6</v>
      </c>
      <c r="E85" s="1">
        <v>6</v>
      </c>
    </row>
    <row r="86" spans="1:5" x14ac:dyDescent="0.2">
      <c r="A86" s="1"/>
      <c r="B86" s="26">
        <v>1</v>
      </c>
      <c r="C86" s="1">
        <v>24</v>
      </c>
      <c r="D86" s="1">
        <v>7</v>
      </c>
      <c r="E86" s="1">
        <v>10</v>
      </c>
    </row>
    <row r="87" spans="1:5" x14ac:dyDescent="0.2">
      <c r="A87" s="1"/>
      <c r="B87" s="26">
        <v>1</v>
      </c>
      <c r="C87" s="1">
        <v>24</v>
      </c>
      <c r="D87" s="1">
        <v>5</v>
      </c>
      <c r="E87" s="1">
        <v>8</v>
      </c>
    </row>
    <row r="88" spans="1:5" x14ac:dyDescent="0.2">
      <c r="A88" s="1"/>
      <c r="B88" s="26">
        <v>1</v>
      </c>
      <c r="C88" s="1">
        <v>24</v>
      </c>
      <c r="D88" s="1">
        <v>4</v>
      </c>
      <c r="E88" s="1">
        <v>4</v>
      </c>
    </row>
    <row r="89" spans="1:5" x14ac:dyDescent="0.2">
      <c r="A89" s="1"/>
      <c r="B89" s="27"/>
      <c r="C89" s="2"/>
      <c r="D89" s="2">
        <f>SUM(D82:D88)</f>
        <v>32</v>
      </c>
      <c r="E89" s="2">
        <f>SUM(E82:E88)</f>
        <v>38</v>
      </c>
    </row>
    <row r="90" spans="1:5" x14ac:dyDescent="0.2">
      <c r="A90" s="1"/>
      <c r="B90" s="26">
        <v>2</v>
      </c>
      <c r="C90" s="1">
        <v>24</v>
      </c>
      <c r="D90" s="1">
        <v>6</v>
      </c>
      <c r="E90" s="1">
        <v>8</v>
      </c>
    </row>
    <row r="91" spans="1:5" x14ac:dyDescent="0.2">
      <c r="A91" s="1"/>
      <c r="B91" s="26">
        <v>2</v>
      </c>
      <c r="C91" s="1">
        <v>24</v>
      </c>
      <c r="D91" s="1">
        <v>8</v>
      </c>
      <c r="E91" s="1">
        <v>10</v>
      </c>
    </row>
    <row r="92" spans="1:5" x14ac:dyDescent="0.2">
      <c r="A92" s="1"/>
      <c r="B92" s="26">
        <v>2</v>
      </c>
      <c r="C92" s="1">
        <v>24</v>
      </c>
      <c r="D92" s="1">
        <v>4</v>
      </c>
      <c r="E92" s="1">
        <v>7</v>
      </c>
    </row>
    <row r="93" spans="1:5" x14ac:dyDescent="0.2">
      <c r="A93" s="1"/>
      <c r="B93" s="26">
        <v>2</v>
      </c>
      <c r="C93" s="1">
        <v>24</v>
      </c>
      <c r="D93" s="1">
        <v>4</v>
      </c>
      <c r="E93" s="1">
        <v>14</v>
      </c>
    </row>
    <row r="94" spans="1:5" x14ac:dyDescent="0.2">
      <c r="A94" s="1"/>
      <c r="B94" s="26">
        <v>2</v>
      </c>
      <c r="C94" s="1">
        <v>24</v>
      </c>
      <c r="D94" s="1">
        <v>4</v>
      </c>
      <c r="E94" s="1">
        <v>9</v>
      </c>
    </row>
    <row r="95" spans="1:5" x14ac:dyDescent="0.2">
      <c r="A95" s="1"/>
      <c r="B95" s="26">
        <v>2</v>
      </c>
      <c r="C95" s="1">
        <v>24</v>
      </c>
      <c r="D95" s="1">
        <v>7</v>
      </c>
      <c r="E95" s="1">
        <v>8</v>
      </c>
    </row>
    <row r="96" spans="1:5" x14ac:dyDescent="0.2">
      <c r="A96" s="1"/>
      <c r="B96" s="26">
        <v>2</v>
      </c>
      <c r="C96" s="1">
        <v>24</v>
      </c>
      <c r="D96" s="1">
        <v>6</v>
      </c>
      <c r="E96" s="1">
        <v>8</v>
      </c>
    </row>
    <row r="97" spans="1:13" x14ac:dyDescent="0.2">
      <c r="A97" s="1"/>
      <c r="B97" s="27"/>
      <c r="C97" s="2"/>
      <c r="D97" s="2">
        <f>SUM(D90:D96)</f>
        <v>39</v>
      </c>
      <c r="E97" s="2">
        <f>SUM(E90:E96)</f>
        <v>64</v>
      </c>
    </row>
    <row r="98" spans="1:13" x14ac:dyDescent="0.2">
      <c r="A98" s="1"/>
      <c r="B98" s="26">
        <v>3</v>
      </c>
      <c r="C98" s="1">
        <v>24</v>
      </c>
      <c r="D98" s="1">
        <v>6</v>
      </c>
      <c r="E98" s="1">
        <v>6</v>
      </c>
    </row>
    <row r="99" spans="1:13" x14ac:dyDescent="0.2">
      <c r="A99" s="1"/>
      <c r="B99" s="26">
        <v>3</v>
      </c>
      <c r="C99" s="1">
        <v>24</v>
      </c>
      <c r="D99" s="1">
        <v>8</v>
      </c>
      <c r="E99" s="1">
        <v>14</v>
      </c>
    </row>
    <row r="100" spans="1:13" x14ac:dyDescent="0.2">
      <c r="A100" s="1"/>
      <c r="B100" s="26">
        <v>3</v>
      </c>
      <c r="C100" s="1">
        <v>24</v>
      </c>
      <c r="D100" s="1">
        <v>3</v>
      </c>
      <c r="E100" s="1">
        <v>9</v>
      </c>
    </row>
    <row r="101" spans="1:13" x14ac:dyDescent="0.2">
      <c r="A101" s="1"/>
      <c r="B101" s="26">
        <v>3</v>
      </c>
      <c r="C101" s="1">
        <v>24</v>
      </c>
      <c r="D101" s="1">
        <v>5</v>
      </c>
      <c r="E101" s="1">
        <v>6</v>
      </c>
    </row>
    <row r="102" spans="1:13" x14ac:dyDescent="0.2">
      <c r="A102" s="1"/>
      <c r="B102" s="26">
        <v>3</v>
      </c>
      <c r="C102" s="1">
        <v>24</v>
      </c>
      <c r="D102" s="1">
        <v>4</v>
      </c>
      <c r="E102" s="1">
        <v>7</v>
      </c>
    </row>
    <row r="103" spans="1:13" x14ac:dyDescent="0.2">
      <c r="A103" s="1"/>
      <c r="B103" s="26">
        <v>3</v>
      </c>
      <c r="C103" s="1">
        <v>24</v>
      </c>
      <c r="D103" s="1">
        <v>9</v>
      </c>
      <c r="E103" s="1">
        <v>8</v>
      </c>
    </row>
    <row r="104" spans="1:13" x14ac:dyDescent="0.2">
      <c r="A104" s="1"/>
      <c r="B104" s="26">
        <v>3</v>
      </c>
      <c r="C104" s="1">
        <v>24</v>
      </c>
      <c r="D104" s="1">
        <v>8</v>
      </c>
      <c r="E104" s="1">
        <v>8</v>
      </c>
    </row>
    <row r="105" spans="1:13" x14ac:dyDescent="0.2">
      <c r="A105" s="1"/>
      <c r="B105" s="27"/>
      <c r="C105" s="2"/>
      <c r="D105" s="2">
        <f>SUM(D98:D104)</f>
        <v>43</v>
      </c>
      <c r="E105" s="2">
        <f>SUM(E98:E104)</f>
        <v>58</v>
      </c>
    </row>
    <row r="106" spans="1:13" x14ac:dyDescent="0.2">
      <c r="A106" s="1"/>
      <c r="G106" s="21" t="s">
        <v>134</v>
      </c>
      <c r="H106" s="21"/>
      <c r="I106" s="21"/>
      <c r="J106" s="21"/>
    </row>
    <row r="107" spans="1:13" ht="17" x14ac:dyDescent="0.25">
      <c r="A107" s="25" t="s">
        <v>32</v>
      </c>
      <c r="B107" s="31" t="s">
        <v>115</v>
      </c>
      <c r="C107" s="32"/>
      <c r="D107" s="32"/>
      <c r="E107" s="23"/>
      <c r="L107" s="12" t="s">
        <v>78</v>
      </c>
      <c r="M107" s="12"/>
    </row>
    <row r="108" spans="1:13" x14ac:dyDescent="0.2">
      <c r="B108" s="26"/>
      <c r="C108" s="1" t="s">
        <v>120</v>
      </c>
      <c r="D108" s="1" t="s">
        <v>121</v>
      </c>
      <c r="E108" s="1" t="s">
        <v>122</v>
      </c>
      <c r="G108" t="s">
        <v>135</v>
      </c>
      <c r="J108" t="s">
        <v>116</v>
      </c>
      <c r="K108" t="s">
        <v>117</v>
      </c>
    </row>
    <row r="109" spans="1:13" x14ac:dyDescent="0.2">
      <c r="A109" s="1"/>
      <c r="B109" s="26">
        <v>1</v>
      </c>
      <c r="C109" s="1">
        <v>1</v>
      </c>
      <c r="D109" s="1">
        <v>12</v>
      </c>
      <c r="E109" s="1">
        <v>0</v>
      </c>
      <c r="G109">
        <v>1</v>
      </c>
      <c r="H109" t="s">
        <v>136</v>
      </c>
      <c r="I109" t="s">
        <v>137</v>
      </c>
      <c r="J109">
        <f>-D151/34*100</f>
        <v>-52.941176470588239</v>
      </c>
      <c r="K109">
        <f>16/34*100</f>
        <v>47.058823529411761</v>
      </c>
      <c r="L109">
        <f>_xlfn.STDEV.S(D148:D150)/SQRT(COUNTA(D148:D150))</f>
        <v>2.5166114784235836</v>
      </c>
      <c r="M109">
        <f>_xlfn.STDEV.S(E148:E150)/SQRT(COUNTA(E148:E150))</f>
        <v>2.3333333333333335</v>
      </c>
    </row>
    <row r="110" spans="1:13" x14ac:dyDescent="0.2">
      <c r="A110" s="1"/>
      <c r="B110" s="26">
        <v>1</v>
      </c>
      <c r="C110" s="1">
        <v>1</v>
      </c>
      <c r="D110" s="1">
        <v>2</v>
      </c>
      <c r="E110" s="1">
        <v>8</v>
      </c>
      <c r="I110" t="s">
        <v>138</v>
      </c>
      <c r="J110">
        <f>-D167/23*100</f>
        <v>-47.826086956521742</v>
      </c>
      <c r="K110">
        <f>E167/23*100</f>
        <v>52.173913043478258</v>
      </c>
      <c r="L110">
        <f>_xlfn.STDEV.S(D164:D166)/SQRT(COUNTA(D164:D166))</f>
        <v>1.855921454276674</v>
      </c>
      <c r="M110">
        <f>_xlfn.STDEV.S(E164:E166)/SQRT(COUNTA(E164:E166))</f>
        <v>2.0816659994661326</v>
      </c>
    </row>
    <row r="111" spans="1:13" x14ac:dyDescent="0.2">
      <c r="A111" s="1"/>
      <c r="B111" s="26">
        <v>1</v>
      </c>
      <c r="C111" s="1">
        <v>1</v>
      </c>
      <c r="D111" s="1">
        <v>4</v>
      </c>
      <c r="E111" s="1">
        <v>5</v>
      </c>
      <c r="H111" t="s">
        <v>139</v>
      </c>
      <c r="I111" t="s">
        <v>137</v>
      </c>
      <c r="J111">
        <f>-E114/53*100</f>
        <v>-39.622641509433961</v>
      </c>
      <c r="K111">
        <f>D114/52*100</f>
        <v>59.615384615384613</v>
      </c>
      <c r="L111">
        <f>_xlfn.STDEV.S(D127:D131)/SQRT(COUNTA(D127:D131))</f>
        <v>1.5362291495737213</v>
      </c>
      <c r="M111">
        <f>_xlfn.STDEV.S(E109:E113)/SQRT(COUNTA(E109:E113))</f>
        <v>1.42828568570857</v>
      </c>
    </row>
    <row r="112" spans="1:13" x14ac:dyDescent="0.2">
      <c r="A112" s="1"/>
      <c r="B112" s="26">
        <v>1</v>
      </c>
      <c r="C112" s="1">
        <v>1</v>
      </c>
      <c r="D112" s="1">
        <v>2</v>
      </c>
      <c r="E112" s="1">
        <v>6</v>
      </c>
      <c r="I112" t="s">
        <v>138</v>
      </c>
      <c r="J112">
        <f>-E132/51*100</f>
        <v>-45.098039215686278</v>
      </c>
      <c r="K112">
        <f>D132/51*100</f>
        <v>54.901960784313729</v>
      </c>
      <c r="L112">
        <f>_xlfn.STDEV.S(E127:E131)/SQRT(COUNTA(E127:E131))</f>
        <v>1.5362291495737215</v>
      </c>
      <c r="M112">
        <f>_xlfn.STDEV.S(D127:D131)/SQRT(COUNTA(D127:D131))</f>
        <v>1.5362291495737213</v>
      </c>
    </row>
    <row r="113" spans="1:13" x14ac:dyDescent="0.2">
      <c r="A113" s="1"/>
      <c r="B113" s="26">
        <v>1</v>
      </c>
      <c r="C113" s="1">
        <v>1</v>
      </c>
      <c r="D113" s="1">
        <v>11</v>
      </c>
      <c r="E113" s="1">
        <v>2</v>
      </c>
      <c r="G113">
        <v>2</v>
      </c>
      <c r="H113" t="s">
        <v>136</v>
      </c>
      <c r="I113" t="s">
        <v>137</v>
      </c>
      <c r="J113">
        <f>-D157/56*100</f>
        <v>-42.857142857142854</v>
      </c>
      <c r="K113">
        <f>E157/56*100</f>
        <v>57.142857142857139</v>
      </c>
      <c r="L113">
        <f>_xlfn.STDEV.S(D152:D156)/SQRT(COUNTA(D152:D156))</f>
        <v>0.91651513899116788</v>
      </c>
      <c r="M113">
        <f>_xlfn.STDEV.S(E152:E156)/SQRT(COUNTA(E152:E156))</f>
        <v>1.3638181696985852</v>
      </c>
    </row>
    <row r="114" spans="1:13" x14ac:dyDescent="0.2">
      <c r="A114" s="1"/>
      <c r="B114" s="27"/>
      <c r="C114" s="2"/>
      <c r="D114" s="2">
        <f>SUM(D109:D113)</f>
        <v>31</v>
      </c>
      <c r="E114" s="2">
        <f>SUM(E109:E113)</f>
        <v>21</v>
      </c>
      <c r="G114" s="28"/>
      <c r="I114" t="s">
        <v>138</v>
      </c>
      <c r="J114" s="28">
        <f>-D173/68*100</f>
        <v>-58.82352941176471</v>
      </c>
      <c r="K114" s="28">
        <f>E173/68*100</f>
        <v>41.17647058823529</v>
      </c>
      <c r="L114" s="28">
        <f>_xlfn.STDEV.S(D168:D172)/SQRT(COUNTA(D168:D172))</f>
        <v>1.0488088481701516</v>
      </c>
      <c r="M114" s="28">
        <f>_xlfn.STDEV.S(E168:E172)/SQRT(COUNTA(E168:E172))</f>
        <v>1.1661903789690597</v>
      </c>
    </row>
    <row r="115" spans="1:13" x14ac:dyDescent="0.2">
      <c r="A115" s="1"/>
      <c r="B115" s="26">
        <v>2</v>
      </c>
      <c r="C115" s="1">
        <v>1</v>
      </c>
      <c r="D115" s="1">
        <v>2</v>
      </c>
      <c r="E115" s="1">
        <v>10</v>
      </c>
      <c r="H115" t="s">
        <v>139</v>
      </c>
      <c r="I115" t="s">
        <v>137</v>
      </c>
      <c r="J115">
        <f>-E120/56*100</f>
        <v>-57.142857142857139</v>
      </c>
      <c r="K115">
        <f>D120/56*100</f>
        <v>42.857142857142854</v>
      </c>
      <c r="L115">
        <f>_xlfn.STDEV.S(E115:E119)/SQRT(COUNTA(E115:E119))</f>
        <v>1.1224972160321822</v>
      </c>
      <c r="M115">
        <f>_xlfn.STDEV.S(D115:D119)/SQRT(COUNTA(D115:D119))</f>
        <v>1.3928388277184118</v>
      </c>
    </row>
    <row r="116" spans="1:13" x14ac:dyDescent="0.2">
      <c r="A116" s="1"/>
      <c r="B116" s="26">
        <v>2</v>
      </c>
      <c r="C116" s="1">
        <v>1</v>
      </c>
      <c r="D116" s="1">
        <v>6</v>
      </c>
      <c r="E116" s="1">
        <v>7</v>
      </c>
      <c r="I116" t="s">
        <v>138</v>
      </c>
      <c r="J116">
        <f>-E138/56*100</f>
        <v>-42.857142857142854</v>
      </c>
      <c r="K116">
        <f>D138/56*100</f>
        <v>57.142857142857139</v>
      </c>
      <c r="L116">
        <f>_xlfn.STDEV.S(E133:E137)/SQRT(COUNTA(E133:E137))</f>
        <v>0.58309518948452987</v>
      </c>
      <c r="M116">
        <f>_xlfn.STDEV.S(D133:D137)/SQRT(COUNTA(D133:D137))</f>
        <v>1.1661903789690597</v>
      </c>
    </row>
    <row r="117" spans="1:13" x14ac:dyDescent="0.2">
      <c r="A117" s="1"/>
      <c r="B117" s="26">
        <v>2</v>
      </c>
      <c r="C117" s="1">
        <v>1</v>
      </c>
      <c r="D117" s="1">
        <v>8</v>
      </c>
      <c r="E117" s="1">
        <v>3</v>
      </c>
      <c r="G117">
        <v>3</v>
      </c>
      <c r="H117" t="s">
        <v>136</v>
      </c>
      <c r="I117" t="s">
        <v>137</v>
      </c>
      <c r="J117">
        <f>-D163/56*100</f>
        <v>-58.928571428571431</v>
      </c>
      <c r="K117">
        <f>E163/56*100</f>
        <v>41.071428571428569</v>
      </c>
      <c r="L117">
        <f>_xlfn.STDEV.S(D158:D162)/SQRT(COUNTA(D158:D162))</f>
        <v>1.2884098726725122</v>
      </c>
      <c r="M117">
        <f>_xlfn.STDEV.S(E158:E162)/SQRT(COUNTA(E158:E162))</f>
        <v>1.4352700094407322</v>
      </c>
    </row>
    <row r="118" spans="1:13" x14ac:dyDescent="0.2">
      <c r="A118" s="1"/>
      <c r="B118" s="26">
        <v>2</v>
      </c>
      <c r="C118" s="1">
        <v>1</v>
      </c>
      <c r="D118" s="1">
        <v>7</v>
      </c>
      <c r="E118" s="1">
        <v>6</v>
      </c>
      <c r="I118" t="s">
        <v>138</v>
      </c>
      <c r="J118">
        <f>-D179/67*100</f>
        <v>-55.223880597014926</v>
      </c>
      <c r="K118">
        <f>E179/67*100</f>
        <v>49.253731343283583</v>
      </c>
      <c r="L118">
        <f>_xlfn.STDEV.S(D174:D178)/SQRT(COUNTA(D174:D178))</f>
        <v>1.3266499161421597</v>
      </c>
      <c r="M118">
        <f>_xlfn.STDEV.S(E174:E178)/SQRT(COUNTA(E174:E178))</f>
        <v>1.5033296378372905</v>
      </c>
    </row>
    <row r="119" spans="1:13" x14ac:dyDescent="0.2">
      <c r="A119" s="1"/>
      <c r="B119" s="26">
        <v>2</v>
      </c>
      <c r="C119" s="1">
        <v>1</v>
      </c>
      <c r="D119" s="1">
        <v>1</v>
      </c>
      <c r="E119" s="1">
        <v>6</v>
      </c>
      <c r="H119" t="s">
        <v>139</v>
      </c>
      <c r="I119" t="s">
        <v>137</v>
      </c>
      <c r="J119">
        <f>-E126/73*100</f>
        <v>-52.054794520547944</v>
      </c>
      <c r="K119">
        <f>D126/73*100</f>
        <v>47.945205479452049</v>
      </c>
      <c r="L119">
        <f>_xlfn.STDEV.S(E121:E125)/SQRT(COUNTA(E121:E125))</f>
        <v>1.8055470085267786</v>
      </c>
      <c r="M119">
        <f>_xlfn.STDEV.S(D121:D125)/SQRT(COUNTA(D121:D125))</f>
        <v>1.6431676725154982</v>
      </c>
    </row>
    <row r="120" spans="1:13" x14ac:dyDescent="0.2">
      <c r="A120" s="1"/>
      <c r="B120" s="27"/>
      <c r="C120" s="2"/>
      <c r="D120" s="2">
        <f>SUM(D115:D119)</f>
        <v>24</v>
      </c>
      <c r="E120" s="2">
        <f>SUM(E115:E119)</f>
        <v>32</v>
      </c>
      <c r="G120" s="28"/>
      <c r="I120" t="s">
        <v>138</v>
      </c>
      <c r="J120" s="28">
        <f>-E144/64*100</f>
        <v>-54.6875</v>
      </c>
      <c r="K120" s="28">
        <f>D144/64*100</f>
        <v>45.3125</v>
      </c>
      <c r="L120" s="28">
        <f>_xlfn.STDEV.S(E139:E143)/SQRT(COUNTA(E139:E143))</f>
        <v>0.70710678118654757</v>
      </c>
      <c r="M120" s="28">
        <f>_xlfn.STDEV.S(D139:D143)/SQRT(COUNTA(D139:D143))</f>
        <v>0.37416573867739489</v>
      </c>
    </row>
    <row r="121" spans="1:13" x14ac:dyDescent="0.2">
      <c r="A121" s="1"/>
      <c r="B121" s="26">
        <v>3</v>
      </c>
      <c r="C121" s="1">
        <v>1</v>
      </c>
      <c r="D121" s="1">
        <v>6</v>
      </c>
      <c r="E121" s="1">
        <v>8</v>
      </c>
    </row>
    <row r="122" spans="1:13" x14ac:dyDescent="0.2">
      <c r="A122" s="1"/>
      <c r="B122" s="26">
        <v>3</v>
      </c>
      <c r="C122" s="1">
        <v>1</v>
      </c>
      <c r="D122" s="1">
        <v>13</v>
      </c>
      <c r="E122" s="1">
        <v>2</v>
      </c>
    </row>
    <row r="123" spans="1:13" x14ac:dyDescent="0.2">
      <c r="A123" s="1"/>
      <c r="B123" s="26">
        <v>3</v>
      </c>
      <c r="C123" s="1">
        <v>1</v>
      </c>
      <c r="D123" s="1">
        <v>6</v>
      </c>
      <c r="E123" s="1">
        <v>6</v>
      </c>
    </row>
    <row r="124" spans="1:13" x14ac:dyDescent="0.2">
      <c r="A124" s="1"/>
      <c r="B124" s="26">
        <v>3</v>
      </c>
      <c r="C124" s="1">
        <v>1</v>
      </c>
      <c r="D124" s="1">
        <v>7</v>
      </c>
      <c r="E124" s="1">
        <v>9</v>
      </c>
    </row>
    <row r="125" spans="1:13" x14ac:dyDescent="0.2">
      <c r="A125" s="1"/>
      <c r="B125" s="26">
        <v>3</v>
      </c>
      <c r="C125" s="1">
        <v>1</v>
      </c>
      <c r="D125" s="1">
        <v>3</v>
      </c>
      <c r="E125" s="1">
        <v>13</v>
      </c>
    </row>
    <row r="126" spans="1:13" x14ac:dyDescent="0.2">
      <c r="A126" s="1"/>
      <c r="B126" s="26"/>
      <c r="C126" s="1"/>
      <c r="D126" s="1">
        <f>SUM(D121:D125)</f>
        <v>35</v>
      </c>
      <c r="E126" s="1">
        <f>SUM(E121:E125)</f>
        <v>38</v>
      </c>
    </row>
    <row r="127" spans="1:13" x14ac:dyDescent="0.2">
      <c r="A127" s="1"/>
      <c r="B127" s="26">
        <v>1</v>
      </c>
      <c r="C127" s="1">
        <v>24</v>
      </c>
      <c r="D127" s="1">
        <v>9</v>
      </c>
      <c r="E127" s="1">
        <v>0</v>
      </c>
    </row>
    <row r="128" spans="1:13" x14ac:dyDescent="0.2">
      <c r="A128" s="1"/>
      <c r="B128" s="26">
        <v>1</v>
      </c>
      <c r="C128" s="1">
        <v>24</v>
      </c>
      <c r="D128" s="1">
        <v>3</v>
      </c>
      <c r="E128" s="1">
        <v>8</v>
      </c>
    </row>
    <row r="129" spans="1:5" x14ac:dyDescent="0.2">
      <c r="A129" s="1"/>
      <c r="B129" s="26">
        <v>1</v>
      </c>
      <c r="C129" s="1">
        <v>24</v>
      </c>
      <c r="D129" s="1">
        <v>7</v>
      </c>
      <c r="E129" s="1">
        <v>8</v>
      </c>
    </row>
    <row r="130" spans="1:5" x14ac:dyDescent="0.2">
      <c r="A130" s="1"/>
      <c r="B130" s="26">
        <v>1</v>
      </c>
      <c r="C130" s="1">
        <v>24</v>
      </c>
      <c r="D130" s="1">
        <v>1</v>
      </c>
      <c r="E130" s="1">
        <v>4</v>
      </c>
    </row>
    <row r="131" spans="1:5" x14ac:dyDescent="0.2">
      <c r="A131" s="1"/>
      <c r="B131" s="26">
        <v>1</v>
      </c>
      <c r="C131" s="1">
        <v>24</v>
      </c>
      <c r="D131" s="1">
        <v>8</v>
      </c>
      <c r="E131" s="1">
        <v>3</v>
      </c>
    </row>
    <row r="132" spans="1:5" x14ac:dyDescent="0.2">
      <c r="A132" s="1"/>
      <c r="B132" s="26"/>
      <c r="C132" s="1"/>
      <c r="D132" s="2">
        <f>SUM(D127:D131)</f>
        <v>28</v>
      </c>
      <c r="E132" s="2">
        <f>SUM(E127:E131)</f>
        <v>23</v>
      </c>
    </row>
    <row r="133" spans="1:5" x14ac:dyDescent="0.2">
      <c r="A133" s="1"/>
      <c r="B133" s="26">
        <v>2</v>
      </c>
      <c r="C133" s="1">
        <v>24</v>
      </c>
      <c r="D133" s="1">
        <v>5</v>
      </c>
      <c r="E133" s="1">
        <v>6</v>
      </c>
    </row>
    <row r="134" spans="1:5" x14ac:dyDescent="0.2">
      <c r="A134" s="1"/>
      <c r="B134" s="26">
        <v>2</v>
      </c>
      <c r="C134" s="1">
        <v>24</v>
      </c>
      <c r="D134" s="1">
        <v>6</v>
      </c>
      <c r="E134" s="1">
        <v>5</v>
      </c>
    </row>
    <row r="135" spans="1:5" x14ac:dyDescent="0.2">
      <c r="A135" s="1"/>
      <c r="B135" s="26">
        <v>2</v>
      </c>
      <c r="C135" s="1">
        <v>24</v>
      </c>
      <c r="D135" s="1">
        <v>11</v>
      </c>
      <c r="E135" s="1">
        <v>4</v>
      </c>
    </row>
    <row r="136" spans="1:5" x14ac:dyDescent="0.2">
      <c r="A136" s="1"/>
      <c r="B136" s="26">
        <v>2</v>
      </c>
      <c r="C136" s="1">
        <v>24</v>
      </c>
      <c r="D136" s="1">
        <v>5</v>
      </c>
      <c r="E136" s="1">
        <v>3</v>
      </c>
    </row>
    <row r="137" spans="1:5" x14ac:dyDescent="0.2">
      <c r="A137" s="1"/>
      <c r="B137" s="26">
        <v>2</v>
      </c>
      <c r="C137" s="1">
        <v>24</v>
      </c>
      <c r="D137" s="1">
        <v>5</v>
      </c>
      <c r="E137" s="1">
        <v>6</v>
      </c>
    </row>
    <row r="138" spans="1:5" x14ac:dyDescent="0.2">
      <c r="A138" s="1"/>
      <c r="B138" s="26"/>
      <c r="C138" s="1"/>
      <c r="D138" s="2">
        <f>SUM(D133:D137)</f>
        <v>32</v>
      </c>
      <c r="E138" s="2">
        <f>SUM(E133:E137)</f>
        <v>24</v>
      </c>
    </row>
    <row r="139" spans="1:5" x14ac:dyDescent="0.2">
      <c r="A139" s="1"/>
      <c r="B139" s="26">
        <v>3</v>
      </c>
      <c r="C139" s="1">
        <v>24</v>
      </c>
      <c r="D139" s="1">
        <v>7</v>
      </c>
      <c r="E139" s="1">
        <v>8</v>
      </c>
    </row>
    <row r="140" spans="1:5" x14ac:dyDescent="0.2">
      <c r="A140" s="1"/>
      <c r="B140" s="26">
        <v>3</v>
      </c>
      <c r="C140" s="1">
        <v>24</v>
      </c>
      <c r="D140" s="1">
        <v>6</v>
      </c>
      <c r="E140" s="1">
        <v>5</v>
      </c>
    </row>
    <row r="141" spans="1:5" x14ac:dyDescent="0.2">
      <c r="A141" s="1"/>
      <c r="B141" s="26">
        <v>3</v>
      </c>
      <c r="C141" s="1">
        <v>24</v>
      </c>
      <c r="D141" s="1">
        <v>5</v>
      </c>
      <c r="E141" s="1">
        <v>6</v>
      </c>
    </row>
    <row r="142" spans="1:5" x14ac:dyDescent="0.2">
      <c r="A142" s="1"/>
      <c r="B142" s="26">
        <v>3</v>
      </c>
      <c r="C142" s="1">
        <v>24</v>
      </c>
      <c r="D142" s="1">
        <v>5</v>
      </c>
      <c r="E142" s="1">
        <v>9</v>
      </c>
    </row>
    <row r="143" spans="1:5" x14ac:dyDescent="0.2">
      <c r="A143" s="1"/>
      <c r="B143" s="26">
        <v>3</v>
      </c>
      <c r="C143" s="1">
        <v>24</v>
      </c>
      <c r="D143" s="1">
        <v>6</v>
      </c>
      <c r="E143" s="1">
        <v>7</v>
      </c>
    </row>
    <row r="144" spans="1:5" x14ac:dyDescent="0.2">
      <c r="A144" s="1"/>
      <c r="B144" s="26">
        <v>3</v>
      </c>
      <c r="C144" s="1">
        <v>24</v>
      </c>
      <c r="D144" s="1">
        <f>SUM(D139:D143)</f>
        <v>29</v>
      </c>
      <c r="E144" s="1">
        <f>SUM(E139:E143)</f>
        <v>35</v>
      </c>
    </row>
    <row r="145" spans="1:5" x14ac:dyDescent="0.2">
      <c r="A145" s="1"/>
      <c r="B145" s="26"/>
      <c r="C145" s="1"/>
      <c r="D145" s="1"/>
      <c r="E145" s="1"/>
    </row>
    <row r="146" spans="1:5" x14ac:dyDescent="0.2">
      <c r="B146" s="33" t="s">
        <v>130</v>
      </c>
      <c r="C146" s="34"/>
      <c r="D146" s="34"/>
      <c r="E146" s="23"/>
    </row>
    <row r="147" spans="1:5" x14ac:dyDescent="0.2">
      <c r="A147" s="1"/>
      <c r="B147" s="26" t="s">
        <v>131</v>
      </c>
      <c r="C147" s="1" t="s">
        <v>120</v>
      </c>
      <c r="D147" s="1" t="s">
        <v>132</v>
      </c>
      <c r="E147" s="1" t="s">
        <v>133</v>
      </c>
    </row>
    <row r="148" spans="1:5" x14ac:dyDescent="0.2">
      <c r="A148" s="1"/>
      <c r="B148" s="26">
        <v>1</v>
      </c>
      <c r="C148" s="1">
        <v>1</v>
      </c>
      <c r="D148" s="1">
        <v>1</v>
      </c>
      <c r="E148" s="1">
        <v>10</v>
      </c>
    </row>
    <row r="149" spans="1:5" x14ac:dyDescent="0.2">
      <c r="A149" s="1"/>
      <c r="B149" s="26">
        <v>1</v>
      </c>
      <c r="C149" s="1">
        <v>1</v>
      </c>
      <c r="D149" s="1">
        <v>9</v>
      </c>
      <c r="E149" s="1">
        <v>3</v>
      </c>
    </row>
    <row r="150" spans="1:5" x14ac:dyDescent="0.2">
      <c r="A150" s="1"/>
      <c r="B150" s="26">
        <v>1</v>
      </c>
      <c r="C150" s="1">
        <v>1</v>
      </c>
      <c r="D150" s="1">
        <v>8</v>
      </c>
      <c r="E150" s="1">
        <v>3</v>
      </c>
    </row>
    <row r="151" spans="1:5" x14ac:dyDescent="0.2">
      <c r="A151" s="1"/>
      <c r="B151" s="26"/>
      <c r="C151" s="1"/>
      <c r="D151" s="2">
        <f>SUM(D148:D150)</f>
        <v>18</v>
      </c>
      <c r="E151" s="2">
        <f>SUM(E148:E150)</f>
        <v>16</v>
      </c>
    </row>
    <row r="152" spans="1:5" x14ac:dyDescent="0.2">
      <c r="A152" s="1"/>
      <c r="B152" s="26">
        <v>2</v>
      </c>
      <c r="C152" s="1">
        <v>1</v>
      </c>
      <c r="D152" s="1">
        <v>3</v>
      </c>
      <c r="E152" s="1">
        <v>10</v>
      </c>
    </row>
    <row r="153" spans="1:5" x14ac:dyDescent="0.2">
      <c r="A153" s="1"/>
      <c r="B153" s="26">
        <v>2</v>
      </c>
      <c r="C153" s="1">
        <v>1</v>
      </c>
      <c r="D153" s="1">
        <v>7</v>
      </c>
      <c r="E153" s="1">
        <v>6</v>
      </c>
    </row>
    <row r="154" spans="1:5" x14ac:dyDescent="0.2">
      <c r="A154" s="1"/>
      <c r="B154" s="26">
        <v>2</v>
      </c>
      <c r="C154" s="1">
        <v>1</v>
      </c>
      <c r="D154" s="1">
        <v>7</v>
      </c>
      <c r="E154" s="1">
        <v>4</v>
      </c>
    </row>
    <row r="155" spans="1:5" x14ac:dyDescent="0.2">
      <c r="A155" s="1"/>
      <c r="B155" s="26">
        <v>2</v>
      </c>
      <c r="C155" s="1">
        <v>1</v>
      </c>
      <c r="D155" s="1">
        <v>4</v>
      </c>
      <c r="E155" s="1">
        <v>3</v>
      </c>
    </row>
    <row r="156" spans="1:5" x14ac:dyDescent="0.2">
      <c r="A156" s="1"/>
      <c r="B156" s="26">
        <v>2</v>
      </c>
      <c r="C156" s="1">
        <v>1</v>
      </c>
      <c r="D156" s="1">
        <v>3</v>
      </c>
      <c r="E156" s="1">
        <v>9</v>
      </c>
    </row>
    <row r="157" spans="1:5" x14ac:dyDescent="0.2">
      <c r="A157" s="1"/>
      <c r="B157" s="26"/>
      <c r="C157" s="1"/>
      <c r="D157" s="2">
        <f>SUM(D152:D156)</f>
        <v>24</v>
      </c>
      <c r="E157" s="2">
        <f>SUM(E152:E156)</f>
        <v>32</v>
      </c>
    </row>
    <row r="158" spans="1:5" x14ac:dyDescent="0.2">
      <c r="A158" s="1"/>
      <c r="B158" s="26">
        <v>3</v>
      </c>
      <c r="C158" s="1">
        <v>1</v>
      </c>
      <c r="D158" s="1">
        <v>4</v>
      </c>
      <c r="E158" s="1">
        <v>2</v>
      </c>
    </row>
    <row r="159" spans="1:5" x14ac:dyDescent="0.2">
      <c r="A159" s="1"/>
      <c r="B159" s="26">
        <v>3</v>
      </c>
      <c r="C159" s="1">
        <v>1</v>
      </c>
      <c r="D159" s="1">
        <v>8</v>
      </c>
      <c r="E159" s="1">
        <v>1</v>
      </c>
    </row>
    <row r="160" spans="1:5" x14ac:dyDescent="0.2">
      <c r="A160" s="1"/>
      <c r="B160" s="26">
        <v>3</v>
      </c>
      <c r="C160" s="1">
        <v>1</v>
      </c>
      <c r="D160" s="1">
        <v>5</v>
      </c>
      <c r="E160" s="1">
        <v>9</v>
      </c>
    </row>
    <row r="161" spans="1:5" x14ac:dyDescent="0.2">
      <c r="A161" s="1"/>
      <c r="B161" s="26">
        <v>3</v>
      </c>
      <c r="C161" s="1">
        <v>1</v>
      </c>
      <c r="D161" s="1">
        <v>5</v>
      </c>
      <c r="E161" s="1">
        <v>5</v>
      </c>
    </row>
    <row r="162" spans="1:5" x14ac:dyDescent="0.2">
      <c r="A162" s="1"/>
      <c r="B162" s="26">
        <v>3</v>
      </c>
      <c r="C162" s="1">
        <v>1</v>
      </c>
      <c r="D162" s="1">
        <v>11</v>
      </c>
      <c r="E162" s="1">
        <v>6</v>
      </c>
    </row>
    <row r="163" spans="1:5" x14ac:dyDescent="0.2">
      <c r="A163" s="1"/>
      <c r="B163" s="26"/>
      <c r="C163" s="1"/>
      <c r="D163" s="2">
        <f>SUM(D158:D162)</f>
        <v>33</v>
      </c>
      <c r="E163" s="2">
        <f>SUM(E158:E162)</f>
        <v>23</v>
      </c>
    </row>
    <row r="164" spans="1:5" x14ac:dyDescent="0.2">
      <c r="A164" s="1"/>
      <c r="B164" s="26">
        <v>1</v>
      </c>
      <c r="C164" s="1">
        <v>24</v>
      </c>
      <c r="D164" s="1">
        <v>0</v>
      </c>
      <c r="E164" s="1">
        <v>7</v>
      </c>
    </row>
    <row r="165" spans="1:5" x14ac:dyDescent="0.2">
      <c r="A165" s="1"/>
      <c r="B165" s="26">
        <v>1</v>
      </c>
      <c r="C165" s="1">
        <v>24</v>
      </c>
      <c r="D165" s="1">
        <v>6</v>
      </c>
      <c r="E165" s="1">
        <v>0</v>
      </c>
    </row>
    <row r="166" spans="1:5" x14ac:dyDescent="0.2">
      <c r="A166" s="1"/>
      <c r="B166" s="26">
        <v>1</v>
      </c>
      <c r="C166" s="1">
        <v>24</v>
      </c>
      <c r="D166" s="1">
        <v>5</v>
      </c>
      <c r="E166" s="1">
        <v>5</v>
      </c>
    </row>
    <row r="167" spans="1:5" x14ac:dyDescent="0.2">
      <c r="A167" s="1"/>
      <c r="B167" s="26"/>
      <c r="C167" s="1"/>
      <c r="D167" s="2">
        <f>SUM(D164:D166)</f>
        <v>11</v>
      </c>
      <c r="E167" s="2">
        <f>SUM(E164:E166)</f>
        <v>12</v>
      </c>
    </row>
    <row r="168" spans="1:5" x14ac:dyDescent="0.2">
      <c r="A168" s="1"/>
      <c r="B168" s="26">
        <v>2</v>
      </c>
      <c r="C168" s="1">
        <v>24</v>
      </c>
      <c r="D168" s="1">
        <v>5</v>
      </c>
      <c r="E168" s="1">
        <v>10</v>
      </c>
    </row>
    <row r="169" spans="1:5" x14ac:dyDescent="0.2">
      <c r="A169" s="1"/>
      <c r="B169" s="26">
        <v>2</v>
      </c>
      <c r="C169" s="1">
        <v>24</v>
      </c>
      <c r="D169" s="1">
        <v>10</v>
      </c>
      <c r="E169" s="1">
        <v>5</v>
      </c>
    </row>
    <row r="170" spans="1:5" x14ac:dyDescent="0.2">
      <c r="A170" s="1"/>
      <c r="B170" s="26">
        <v>2</v>
      </c>
      <c r="C170" s="1">
        <v>24</v>
      </c>
      <c r="D170" s="1">
        <v>10</v>
      </c>
      <c r="E170" s="1">
        <v>3</v>
      </c>
    </row>
    <row r="171" spans="1:5" x14ac:dyDescent="0.2">
      <c r="A171" s="1"/>
      <c r="B171" s="26">
        <v>2</v>
      </c>
      <c r="C171" s="1">
        <v>24</v>
      </c>
      <c r="D171" s="1">
        <v>6</v>
      </c>
      <c r="E171" s="1">
        <v>5</v>
      </c>
    </row>
    <row r="172" spans="1:5" x14ac:dyDescent="0.2">
      <c r="A172" s="1"/>
      <c r="B172" s="26">
        <v>2</v>
      </c>
      <c r="C172" s="1">
        <v>24</v>
      </c>
      <c r="D172" s="1">
        <v>9</v>
      </c>
      <c r="E172" s="1">
        <v>5</v>
      </c>
    </row>
    <row r="173" spans="1:5" x14ac:dyDescent="0.2">
      <c r="A173" s="1"/>
      <c r="B173" s="26"/>
      <c r="C173" s="1"/>
      <c r="D173" s="2">
        <f>SUM(D168:D172)</f>
        <v>40</v>
      </c>
      <c r="E173" s="2">
        <f>SUM(E168:E172)</f>
        <v>28</v>
      </c>
    </row>
    <row r="174" spans="1:5" x14ac:dyDescent="0.2">
      <c r="A174" s="1"/>
      <c r="B174" s="26">
        <v>3</v>
      </c>
      <c r="C174" s="1">
        <v>24</v>
      </c>
      <c r="D174" s="1">
        <v>7</v>
      </c>
      <c r="E174" s="1">
        <v>5</v>
      </c>
    </row>
    <row r="175" spans="1:5" x14ac:dyDescent="0.2">
      <c r="A175" s="1"/>
      <c r="B175" s="26">
        <v>3</v>
      </c>
      <c r="C175" s="1">
        <v>24</v>
      </c>
      <c r="D175" s="1">
        <v>12</v>
      </c>
      <c r="E175" s="1">
        <v>3</v>
      </c>
    </row>
    <row r="176" spans="1:5" x14ac:dyDescent="0.2">
      <c r="A176" s="1"/>
      <c r="B176" s="26">
        <v>3</v>
      </c>
      <c r="C176" s="1">
        <v>24</v>
      </c>
      <c r="D176" s="1">
        <v>8</v>
      </c>
      <c r="E176" s="1">
        <v>6</v>
      </c>
    </row>
    <row r="177" spans="1:5" x14ac:dyDescent="0.2">
      <c r="A177" s="1"/>
      <c r="B177" s="26">
        <v>3</v>
      </c>
      <c r="C177" s="1">
        <v>24</v>
      </c>
      <c r="D177" s="1">
        <v>4</v>
      </c>
      <c r="E177" s="1">
        <v>7</v>
      </c>
    </row>
    <row r="178" spans="1:5" x14ac:dyDescent="0.2">
      <c r="A178" s="1"/>
      <c r="B178" s="26">
        <v>3</v>
      </c>
      <c r="C178" s="1">
        <v>24</v>
      </c>
      <c r="D178" s="1">
        <v>6</v>
      </c>
      <c r="E178" s="1">
        <v>12</v>
      </c>
    </row>
    <row r="179" spans="1:5" x14ac:dyDescent="0.2">
      <c r="A179" s="1"/>
      <c r="B179" s="26"/>
      <c r="C179" s="1"/>
      <c r="D179" s="2">
        <f>SUM(D174:D178)</f>
        <v>37</v>
      </c>
      <c r="E179" s="2">
        <f>SUM(E174:E178)</f>
        <v>33</v>
      </c>
    </row>
  </sheetData>
  <mergeCells count="2">
    <mergeCell ref="B3:E3"/>
    <mergeCell ref="L3:M3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298A7C-D5B2-4D94-886D-B7404C2E9888}">
  <dimension ref="A1:F1043"/>
  <sheetViews>
    <sheetView topLeftCell="A7" workbookViewId="0">
      <selection activeCell="G1" sqref="G1:G1048576"/>
    </sheetView>
  </sheetViews>
  <sheetFormatPr baseColWidth="10" defaultColWidth="8.83203125" defaultRowHeight="15" x14ac:dyDescent="0.2"/>
  <cols>
    <col min="1" max="1" width="24.1640625" bestFit="1" customWidth="1"/>
    <col min="2" max="2" width="10.5" bestFit="1" customWidth="1"/>
    <col min="3" max="3" width="5.1640625" bestFit="1" customWidth="1"/>
    <col min="4" max="5" width="8.6640625" style="36"/>
  </cols>
  <sheetData>
    <row r="1" spans="1:6" x14ac:dyDescent="0.2">
      <c r="A1" t="s">
        <v>7</v>
      </c>
      <c r="B1" t="s">
        <v>1</v>
      </c>
      <c r="C1" t="s">
        <v>2</v>
      </c>
      <c r="D1" s="36" t="s">
        <v>3</v>
      </c>
      <c r="E1" s="36" t="s">
        <v>4</v>
      </c>
      <c r="F1" t="s">
        <v>5</v>
      </c>
    </row>
    <row r="2" spans="1:6" x14ac:dyDescent="0.2">
      <c r="A2" t="s">
        <v>8</v>
      </c>
      <c r="B2">
        <v>1</v>
      </c>
      <c r="C2">
        <v>1</v>
      </c>
      <c r="D2" s="3">
        <v>7</v>
      </c>
      <c r="E2" s="3">
        <v>9</v>
      </c>
      <c r="F2" t="s">
        <v>13</v>
      </c>
    </row>
    <row r="3" spans="1:6" x14ac:dyDescent="0.2">
      <c r="A3" t="s">
        <v>8</v>
      </c>
      <c r="B3">
        <v>1</v>
      </c>
      <c r="C3">
        <v>1</v>
      </c>
      <c r="D3" s="3">
        <v>12</v>
      </c>
      <c r="E3" s="3">
        <v>1</v>
      </c>
      <c r="F3" t="s">
        <v>13</v>
      </c>
    </row>
    <row r="4" spans="1:6" x14ac:dyDescent="0.2">
      <c r="A4" t="s">
        <v>8</v>
      </c>
      <c r="B4">
        <v>1</v>
      </c>
      <c r="C4">
        <v>1</v>
      </c>
      <c r="D4" s="3">
        <v>12</v>
      </c>
      <c r="E4" s="3">
        <v>2</v>
      </c>
      <c r="F4" t="s">
        <v>13</v>
      </c>
    </row>
    <row r="5" spans="1:6" x14ac:dyDescent="0.2">
      <c r="A5" t="s">
        <v>8</v>
      </c>
      <c r="B5">
        <v>1</v>
      </c>
      <c r="C5">
        <v>1</v>
      </c>
      <c r="D5" s="3">
        <v>1</v>
      </c>
      <c r="E5" s="3">
        <v>11</v>
      </c>
      <c r="F5" t="s">
        <v>13</v>
      </c>
    </row>
    <row r="6" spans="1:6" x14ac:dyDescent="0.2">
      <c r="A6" t="s">
        <v>8</v>
      </c>
      <c r="B6">
        <v>1</v>
      </c>
      <c r="C6">
        <v>1</v>
      </c>
      <c r="D6" s="3">
        <v>1</v>
      </c>
      <c r="E6" s="3">
        <v>13</v>
      </c>
      <c r="F6" t="s">
        <v>13</v>
      </c>
    </row>
    <row r="7" spans="1:6" x14ac:dyDescent="0.2">
      <c r="A7" t="s">
        <v>8</v>
      </c>
      <c r="B7">
        <v>2</v>
      </c>
      <c r="C7">
        <v>1</v>
      </c>
      <c r="D7" s="3">
        <v>12</v>
      </c>
      <c r="E7" s="3">
        <v>0</v>
      </c>
      <c r="F7" t="s">
        <v>13</v>
      </c>
    </row>
    <row r="8" spans="1:6" x14ac:dyDescent="0.2">
      <c r="A8" t="s">
        <v>8</v>
      </c>
      <c r="B8">
        <v>2</v>
      </c>
      <c r="C8">
        <v>1</v>
      </c>
      <c r="D8" s="3">
        <v>6</v>
      </c>
      <c r="E8" s="3">
        <v>5</v>
      </c>
      <c r="F8" t="s">
        <v>13</v>
      </c>
    </row>
    <row r="9" spans="1:6" x14ac:dyDescent="0.2">
      <c r="A9" t="s">
        <v>8</v>
      </c>
      <c r="B9">
        <v>2</v>
      </c>
      <c r="C9">
        <v>1</v>
      </c>
      <c r="D9" s="3">
        <v>8</v>
      </c>
      <c r="E9" s="3">
        <v>0</v>
      </c>
      <c r="F9" t="s">
        <v>13</v>
      </c>
    </row>
    <row r="10" spans="1:6" x14ac:dyDescent="0.2">
      <c r="A10" t="s">
        <v>8</v>
      </c>
      <c r="B10">
        <v>2</v>
      </c>
      <c r="C10">
        <v>1</v>
      </c>
      <c r="D10" s="3">
        <v>5</v>
      </c>
      <c r="E10" s="3">
        <v>8</v>
      </c>
      <c r="F10" t="s">
        <v>13</v>
      </c>
    </row>
    <row r="11" spans="1:6" x14ac:dyDescent="0.2">
      <c r="A11" t="s">
        <v>8</v>
      </c>
      <c r="B11">
        <v>2</v>
      </c>
      <c r="C11">
        <v>1</v>
      </c>
      <c r="D11" s="3">
        <v>7</v>
      </c>
      <c r="E11" s="3">
        <v>7</v>
      </c>
      <c r="F11" t="s">
        <v>13</v>
      </c>
    </row>
    <row r="12" spans="1:6" x14ac:dyDescent="0.2">
      <c r="A12" t="s">
        <v>8</v>
      </c>
      <c r="B12">
        <v>2</v>
      </c>
      <c r="C12">
        <v>1</v>
      </c>
      <c r="D12" s="3">
        <v>6</v>
      </c>
      <c r="E12" s="3">
        <v>13</v>
      </c>
      <c r="F12" t="s">
        <v>13</v>
      </c>
    </row>
    <row r="13" spans="1:6" x14ac:dyDescent="0.2">
      <c r="A13" t="s">
        <v>8</v>
      </c>
      <c r="B13">
        <v>2</v>
      </c>
      <c r="C13">
        <v>1</v>
      </c>
      <c r="D13" s="3">
        <v>8</v>
      </c>
      <c r="E13" s="3">
        <v>1</v>
      </c>
      <c r="F13" t="s">
        <v>13</v>
      </c>
    </row>
    <row r="14" spans="1:6" x14ac:dyDescent="0.2">
      <c r="A14" t="s">
        <v>8</v>
      </c>
      <c r="B14">
        <v>2</v>
      </c>
      <c r="C14">
        <v>1</v>
      </c>
      <c r="D14" s="3">
        <v>13</v>
      </c>
      <c r="E14" s="3">
        <v>1</v>
      </c>
      <c r="F14" t="s">
        <v>13</v>
      </c>
    </row>
    <row r="15" spans="1:6" x14ac:dyDescent="0.2">
      <c r="A15" t="s">
        <v>8</v>
      </c>
      <c r="B15">
        <v>2</v>
      </c>
      <c r="C15">
        <v>1</v>
      </c>
      <c r="D15" s="3">
        <v>4</v>
      </c>
      <c r="E15" s="3">
        <v>6</v>
      </c>
      <c r="F15" t="s">
        <v>13</v>
      </c>
    </row>
    <row r="16" spans="1:6" x14ac:dyDescent="0.2">
      <c r="A16" t="s">
        <v>8</v>
      </c>
      <c r="B16">
        <v>3</v>
      </c>
      <c r="C16">
        <v>1</v>
      </c>
      <c r="D16" s="3">
        <v>7</v>
      </c>
      <c r="E16" s="3">
        <v>9</v>
      </c>
      <c r="F16" t="s">
        <v>13</v>
      </c>
    </row>
    <row r="17" spans="1:6" x14ac:dyDescent="0.2">
      <c r="A17" t="s">
        <v>8</v>
      </c>
      <c r="B17">
        <v>3</v>
      </c>
      <c r="C17">
        <v>1</v>
      </c>
      <c r="D17" s="3">
        <v>10</v>
      </c>
      <c r="E17" s="3">
        <v>2</v>
      </c>
      <c r="F17" t="s">
        <v>13</v>
      </c>
    </row>
    <row r="18" spans="1:6" x14ac:dyDescent="0.2">
      <c r="A18" t="s">
        <v>8</v>
      </c>
      <c r="B18">
        <v>3</v>
      </c>
      <c r="C18">
        <v>1</v>
      </c>
      <c r="D18" s="3">
        <v>9</v>
      </c>
      <c r="E18" s="3">
        <v>5</v>
      </c>
      <c r="F18" t="s">
        <v>13</v>
      </c>
    </row>
    <row r="19" spans="1:6" x14ac:dyDescent="0.2">
      <c r="A19" t="s">
        <v>8</v>
      </c>
      <c r="B19">
        <v>3</v>
      </c>
      <c r="C19">
        <v>1</v>
      </c>
      <c r="D19" s="3">
        <v>11</v>
      </c>
      <c r="E19" s="3">
        <v>4</v>
      </c>
      <c r="F19" t="s">
        <v>13</v>
      </c>
    </row>
    <row r="20" spans="1:6" x14ac:dyDescent="0.2">
      <c r="A20" t="s">
        <v>8</v>
      </c>
      <c r="B20">
        <v>3</v>
      </c>
      <c r="C20">
        <v>1</v>
      </c>
      <c r="D20" s="3">
        <v>17</v>
      </c>
      <c r="E20" s="3">
        <v>0</v>
      </c>
      <c r="F20" t="s">
        <v>13</v>
      </c>
    </row>
    <row r="21" spans="1:6" x14ac:dyDescent="0.2">
      <c r="A21" t="s">
        <v>8</v>
      </c>
      <c r="B21">
        <v>3</v>
      </c>
      <c r="C21">
        <v>1</v>
      </c>
      <c r="D21" s="3">
        <v>7</v>
      </c>
      <c r="E21" s="3">
        <v>6</v>
      </c>
      <c r="F21" t="s">
        <v>13</v>
      </c>
    </row>
    <row r="22" spans="1:6" x14ac:dyDescent="0.2">
      <c r="A22" t="s">
        <v>8</v>
      </c>
      <c r="B22">
        <v>3</v>
      </c>
      <c r="C22">
        <v>1</v>
      </c>
      <c r="D22" s="3">
        <v>7</v>
      </c>
      <c r="E22" s="3">
        <v>0</v>
      </c>
      <c r="F22" t="s">
        <v>13</v>
      </c>
    </row>
    <row r="23" spans="1:6" x14ac:dyDescent="0.2">
      <c r="A23" t="s">
        <v>8</v>
      </c>
      <c r="B23">
        <v>3</v>
      </c>
      <c r="C23">
        <v>1</v>
      </c>
      <c r="D23" s="3">
        <v>10</v>
      </c>
      <c r="E23" s="3">
        <v>1</v>
      </c>
      <c r="F23" t="s">
        <v>13</v>
      </c>
    </row>
    <row r="24" spans="1:6" x14ac:dyDescent="0.2">
      <c r="A24" t="s">
        <v>8</v>
      </c>
      <c r="B24">
        <v>3</v>
      </c>
      <c r="C24">
        <v>1</v>
      </c>
      <c r="D24" s="3">
        <v>13</v>
      </c>
      <c r="E24" s="3">
        <v>4</v>
      </c>
      <c r="F24" t="s">
        <v>13</v>
      </c>
    </row>
    <row r="25" spans="1:6" x14ac:dyDescent="0.2">
      <c r="A25" t="s">
        <v>8</v>
      </c>
      <c r="B25">
        <v>4</v>
      </c>
      <c r="C25">
        <v>1</v>
      </c>
      <c r="D25" s="3">
        <v>1</v>
      </c>
      <c r="E25" s="3">
        <v>3</v>
      </c>
      <c r="F25" t="s">
        <v>13</v>
      </c>
    </row>
    <row r="26" spans="1:6" x14ac:dyDescent="0.2">
      <c r="A26" t="s">
        <v>8</v>
      </c>
      <c r="B26">
        <v>4</v>
      </c>
      <c r="C26">
        <v>1</v>
      </c>
      <c r="D26" s="3">
        <v>3</v>
      </c>
      <c r="E26" s="3">
        <v>8</v>
      </c>
      <c r="F26" t="s">
        <v>13</v>
      </c>
    </row>
    <row r="27" spans="1:6" x14ac:dyDescent="0.2">
      <c r="A27" t="s">
        <v>8</v>
      </c>
      <c r="B27">
        <v>4</v>
      </c>
      <c r="C27">
        <v>1</v>
      </c>
      <c r="D27" s="3">
        <v>5</v>
      </c>
      <c r="E27" s="3">
        <v>7</v>
      </c>
      <c r="F27" t="s">
        <v>13</v>
      </c>
    </row>
    <row r="28" spans="1:6" x14ac:dyDescent="0.2">
      <c r="A28" t="s">
        <v>8</v>
      </c>
      <c r="B28">
        <v>4</v>
      </c>
      <c r="C28">
        <v>1</v>
      </c>
      <c r="D28" s="3">
        <v>4</v>
      </c>
      <c r="E28" s="3">
        <v>1</v>
      </c>
      <c r="F28" t="s">
        <v>13</v>
      </c>
    </row>
    <row r="29" spans="1:6" x14ac:dyDescent="0.2">
      <c r="A29" t="s">
        <v>8</v>
      </c>
      <c r="B29">
        <v>4</v>
      </c>
      <c r="C29">
        <v>1</v>
      </c>
      <c r="D29" s="3">
        <v>5</v>
      </c>
      <c r="E29" s="3">
        <v>1</v>
      </c>
      <c r="F29" t="s">
        <v>13</v>
      </c>
    </row>
    <row r="30" spans="1:6" x14ac:dyDescent="0.2">
      <c r="A30" t="s">
        <v>8</v>
      </c>
      <c r="B30">
        <v>4</v>
      </c>
      <c r="C30">
        <v>1</v>
      </c>
      <c r="D30" s="3">
        <v>6</v>
      </c>
      <c r="E30" s="3">
        <v>11</v>
      </c>
      <c r="F30" t="s">
        <v>13</v>
      </c>
    </row>
    <row r="31" spans="1:6" x14ac:dyDescent="0.2">
      <c r="A31" t="s">
        <v>8</v>
      </c>
      <c r="B31">
        <v>4</v>
      </c>
      <c r="C31">
        <v>1</v>
      </c>
      <c r="D31" s="3">
        <v>2</v>
      </c>
      <c r="E31" s="3">
        <v>11</v>
      </c>
      <c r="F31" t="s">
        <v>13</v>
      </c>
    </row>
    <row r="32" spans="1:6" x14ac:dyDescent="0.2">
      <c r="A32" t="s">
        <v>8</v>
      </c>
      <c r="B32">
        <v>4</v>
      </c>
      <c r="C32">
        <v>1</v>
      </c>
      <c r="D32" s="3">
        <v>5</v>
      </c>
      <c r="E32" s="3">
        <v>6</v>
      </c>
      <c r="F32" t="s">
        <v>13</v>
      </c>
    </row>
    <row r="33" spans="1:6" x14ac:dyDescent="0.2">
      <c r="A33" t="s">
        <v>8</v>
      </c>
      <c r="B33">
        <v>4</v>
      </c>
      <c r="C33">
        <v>1</v>
      </c>
      <c r="D33" s="3">
        <v>1</v>
      </c>
      <c r="E33" s="3">
        <v>7</v>
      </c>
      <c r="F33" t="s">
        <v>13</v>
      </c>
    </row>
    <row r="34" spans="1:6" x14ac:dyDescent="0.2">
      <c r="A34" t="s">
        <v>8</v>
      </c>
      <c r="B34">
        <v>1</v>
      </c>
      <c r="C34">
        <v>24</v>
      </c>
      <c r="D34" s="3">
        <v>5</v>
      </c>
      <c r="E34" s="3">
        <v>8</v>
      </c>
      <c r="F34" t="s">
        <v>13</v>
      </c>
    </row>
    <row r="35" spans="1:6" x14ac:dyDescent="0.2">
      <c r="A35" t="s">
        <v>8</v>
      </c>
      <c r="B35">
        <v>1</v>
      </c>
      <c r="C35">
        <v>24</v>
      </c>
      <c r="D35" s="3">
        <v>14</v>
      </c>
      <c r="E35" s="3">
        <v>1</v>
      </c>
      <c r="F35" t="s">
        <v>13</v>
      </c>
    </row>
    <row r="36" spans="1:6" x14ac:dyDescent="0.2">
      <c r="A36" t="s">
        <v>8</v>
      </c>
      <c r="B36">
        <v>1</v>
      </c>
      <c r="C36">
        <v>24</v>
      </c>
      <c r="D36" s="3">
        <v>12</v>
      </c>
      <c r="E36" s="3">
        <v>2</v>
      </c>
      <c r="F36" t="s">
        <v>13</v>
      </c>
    </row>
    <row r="37" spans="1:6" x14ac:dyDescent="0.2">
      <c r="A37" t="s">
        <v>8</v>
      </c>
      <c r="B37">
        <v>1</v>
      </c>
      <c r="C37">
        <v>24</v>
      </c>
      <c r="D37" s="3">
        <v>2</v>
      </c>
      <c r="E37" s="3">
        <v>10</v>
      </c>
      <c r="F37" t="s">
        <v>13</v>
      </c>
    </row>
    <row r="38" spans="1:6" x14ac:dyDescent="0.2">
      <c r="A38" t="s">
        <v>8</v>
      </c>
      <c r="B38">
        <v>1</v>
      </c>
      <c r="C38">
        <v>24</v>
      </c>
      <c r="D38" s="3">
        <v>7</v>
      </c>
      <c r="E38" s="3">
        <v>4</v>
      </c>
      <c r="F38" t="s">
        <v>13</v>
      </c>
    </row>
    <row r="39" spans="1:6" x14ac:dyDescent="0.2">
      <c r="A39" t="s">
        <v>8</v>
      </c>
      <c r="B39">
        <v>2</v>
      </c>
      <c r="C39">
        <v>24</v>
      </c>
      <c r="D39" s="3">
        <v>9</v>
      </c>
      <c r="E39" s="3">
        <v>4</v>
      </c>
      <c r="F39" t="s">
        <v>13</v>
      </c>
    </row>
    <row r="40" spans="1:6" x14ac:dyDescent="0.2">
      <c r="A40" t="s">
        <v>8</v>
      </c>
      <c r="B40">
        <v>2</v>
      </c>
      <c r="C40">
        <v>24</v>
      </c>
      <c r="D40" s="3">
        <v>4</v>
      </c>
      <c r="E40" s="3">
        <v>3</v>
      </c>
      <c r="F40" t="s">
        <v>13</v>
      </c>
    </row>
    <row r="41" spans="1:6" x14ac:dyDescent="0.2">
      <c r="A41" t="s">
        <v>8</v>
      </c>
      <c r="B41">
        <v>2</v>
      </c>
      <c r="C41">
        <v>24</v>
      </c>
      <c r="D41" s="3">
        <v>11</v>
      </c>
      <c r="E41" s="3">
        <v>1</v>
      </c>
      <c r="F41" t="s">
        <v>13</v>
      </c>
    </row>
    <row r="42" spans="1:6" x14ac:dyDescent="0.2">
      <c r="A42" t="s">
        <v>8</v>
      </c>
      <c r="B42">
        <v>2</v>
      </c>
      <c r="C42">
        <v>24</v>
      </c>
      <c r="D42" s="3">
        <v>5</v>
      </c>
      <c r="E42" s="3">
        <v>11</v>
      </c>
      <c r="F42" t="s">
        <v>13</v>
      </c>
    </row>
    <row r="43" spans="1:6" x14ac:dyDescent="0.2">
      <c r="A43" t="s">
        <v>8</v>
      </c>
      <c r="B43">
        <v>2</v>
      </c>
      <c r="C43">
        <v>24</v>
      </c>
      <c r="D43" s="3">
        <v>6</v>
      </c>
      <c r="E43" s="3">
        <v>4</v>
      </c>
      <c r="F43" t="s">
        <v>13</v>
      </c>
    </row>
    <row r="44" spans="1:6" x14ac:dyDescent="0.2">
      <c r="A44" t="s">
        <v>8</v>
      </c>
      <c r="B44">
        <v>2</v>
      </c>
      <c r="C44">
        <v>24</v>
      </c>
      <c r="D44" s="3">
        <v>8</v>
      </c>
      <c r="E44" s="3">
        <v>8</v>
      </c>
      <c r="F44" t="s">
        <v>13</v>
      </c>
    </row>
    <row r="45" spans="1:6" x14ac:dyDescent="0.2">
      <c r="A45" t="s">
        <v>8</v>
      </c>
      <c r="B45">
        <v>2</v>
      </c>
      <c r="C45">
        <v>24</v>
      </c>
      <c r="D45" s="3">
        <v>8</v>
      </c>
      <c r="E45" s="3">
        <v>2</v>
      </c>
      <c r="F45" t="s">
        <v>13</v>
      </c>
    </row>
    <row r="46" spans="1:6" x14ac:dyDescent="0.2">
      <c r="A46" t="s">
        <v>8</v>
      </c>
      <c r="B46">
        <v>2</v>
      </c>
      <c r="C46">
        <v>24</v>
      </c>
      <c r="D46" s="3">
        <v>7</v>
      </c>
      <c r="E46" s="3">
        <v>1</v>
      </c>
      <c r="F46" t="s">
        <v>13</v>
      </c>
    </row>
    <row r="47" spans="1:6" x14ac:dyDescent="0.2">
      <c r="A47" t="s">
        <v>8</v>
      </c>
      <c r="B47">
        <v>2</v>
      </c>
      <c r="C47">
        <v>24</v>
      </c>
      <c r="D47" s="3">
        <v>4</v>
      </c>
      <c r="E47" s="3">
        <v>9</v>
      </c>
      <c r="F47" t="s">
        <v>13</v>
      </c>
    </row>
    <row r="48" spans="1:6" x14ac:dyDescent="0.2">
      <c r="A48" t="s">
        <v>8</v>
      </c>
      <c r="B48">
        <v>3</v>
      </c>
      <c r="C48">
        <v>24</v>
      </c>
      <c r="D48" s="3">
        <v>10</v>
      </c>
      <c r="E48" s="3">
        <v>5</v>
      </c>
      <c r="F48" t="s">
        <v>13</v>
      </c>
    </row>
    <row r="49" spans="1:6" x14ac:dyDescent="0.2">
      <c r="A49" t="s">
        <v>8</v>
      </c>
      <c r="B49">
        <v>3</v>
      </c>
      <c r="C49">
        <v>24</v>
      </c>
      <c r="D49" s="3">
        <v>2</v>
      </c>
      <c r="E49" s="3">
        <v>1</v>
      </c>
      <c r="F49" t="s">
        <v>13</v>
      </c>
    </row>
    <row r="50" spans="1:6" x14ac:dyDescent="0.2">
      <c r="A50" t="s">
        <v>8</v>
      </c>
      <c r="B50">
        <v>3</v>
      </c>
      <c r="C50">
        <v>24</v>
      </c>
      <c r="D50" s="3">
        <v>1</v>
      </c>
      <c r="E50" s="3">
        <v>6</v>
      </c>
      <c r="F50" t="s">
        <v>13</v>
      </c>
    </row>
    <row r="51" spans="1:6" x14ac:dyDescent="0.2">
      <c r="A51" t="s">
        <v>8</v>
      </c>
      <c r="B51">
        <v>3</v>
      </c>
      <c r="C51">
        <v>24</v>
      </c>
      <c r="D51" s="3">
        <v>5</v>
      </c>
      <c r="E51" s="3">
        <v>4</v>
      </c>
      <c r="F51" t="s">
        <v>13</v>
      </c>
    </row>
    <row r="52" spans="1:6" x14ac:dyDescent="0.2">
      <c r="A52" t="s">
        <v>8</v>
      </c>
      <c r="B52">
        <v>3</v>
      </c>
      <c r="C52">
        <v>24</v>
      </c>
      <c r="D52" s="3">
        <v>15</v>
      </c>
      <c r="E52" s="3">
        <v>2</v>
      </c>
      <c r="F52" t="s">
        <v>13</v>
      </c>
    </row>
    <row r="53" spans="1:6" x14ac:dyDescent="0.2">
      <c r="A53" t="s">
        <v>8</v>
      </c>
      <c r="B53">
        <v>3</v>
      </c>
      <c r="C53">
        <v>24</v>
      </c>
      <c r="D53" s="3">
        <v>6</v>
      </c>
      <c r="E53" s="3">
        <v>8</v>
      </c>
      <c r="F53" t="s">
        <v>13</v>
      </c>
    </row>
    <row r="54" spans="1:6" x14ac:dyDescent="0.2">
      <c r="A54" t="s">
        <v>8</v>
      </c>
      <c r="B54">
        <v>3</v>
      </c>
      <c r="C54">
        <v>24</v>
      </c>
      <c r="D54" s="3">
        <v>3</v>
      </c>
      <c r="E54" s="3">
        <v>3</v>
      </c>
      <c r="F54" t="s">
        <v>13</v>
      </c>
    </row>
    <row r="55" spans="1:6" x14ac:dyDescent="0.2">
      <c r="A55" t="s">
        <v>8</v>
      </c>
      <c r="B55">
        <v>3</v>
      </c>
      <c r="C55">
        <v>24</v>
      </c>
      <c r="D55" s="3">
        <v>5</v>
      </c>
      <c r="E55" s="3">
        <v>8</v>
      </c>
      <c r="F55" t="s">
        <v>13</v>
      </c>
    </row>
    <row r="56" spans="1:6" x14ac:dyDescent="0.2">
      <c r="A56" t="s">
        <v>8</v>
      </c>
      <c r="B56">
        <v>3</v>
      </c>
      <c r="C56">
        <v>24</v>
      </c>
      <c r="D56" s="3">
        <v>5</v>
      </c>
      <c r="E56" s="3">
        <v>6</v>
      </c>
      <c r="F56" t="s">
        <v>13</v>
      </c>
    </row>
    <row r="57" spans="1:6" x14ac:dyDescent="0.2">
      <c r="A57" t="s">
        <v>8</v>
      </c>
      <c r="B57">
        <v>4</v>
      </c>
      <c r="C57">
        <v>24</v>
      </c>
      <c r="D57" s="3">
        <v>3</v>
      </c>
      <c r="E57" s="3">
        <v>8</v>
      </c>
      <c r="F57" t="s">
        <v>13</v>
      </c>
    </row>
    <row r="58" spans="1:6" x14ac:dyDescent="0.2">
      <c r="A58" t="s">
        <v>8</v>
      </c>
      <c r="B58">
        <v>4</v>
      </c>
      <c r="C58">
        <v>24</v>
      </c>
      <c r="D58" s="3">
        <v>5</v>
      </c>
      <c r="E58" s="3">
        <v>6</v>
      </c>
      <c r="F58" t="s">
        <v>13</v>
      </c>
    </row>
    <row r="59" spans="1:6" x14ac:dyDescent="0.2">
      <c r="A59" t="s">
        <v>8</v>
      </c>
      <c r="B59">
        <v>4</v>
      </c>
      <c r="C59">
        <v>24</v>
      </c>
      <c r="D59" s="3">
        <v>8</v>
      </c>
      <c r="E59" s="3">
        <v>4</v>
      </c>
      <c r="F59" t="s">
        <v>13</v>
      </c>
    </row>
    <row r="60" spans="1:6" x14ac:dyDescent="0.2">
      <c r="A60" t="s">
        <v>8</v>
      </c>
      <c r="B60">
        <v>4</v>
      </c>
      <c r="C60">
        <v>24</v>
      </c>
      <c r="D60" s="3">
        <v>4</v>
      </c>
      <c r="E60" s="3">
        <v>3</v>
      </c>
      <c r="F60" t="s">
        <v>13</v>
      </c>
    </row>
    <row r="61" spans="1:6" x14ac:dyDescent="0.2">
      <c r="A61" t="s">
        <v>8</v>
      </c>
      <c r="B61">
        <v>4</v>
      </c>
      <c r="C61">
        <v>24</v>
      </c>
      <c r="D61" s="3">
        <v>10</v>
      </c>
      <c r="E61" s="3">
        <v>2</v>
      </c>
      <c r="F61" t="s">
        <v>13</v>
      </c>
    </row>
    <row r="62" spans="1:6" x14ac:dyDescent="0.2">
      <c r="A62" t="s">
        <v>8</v>
      </c>
      <c r="B62">
        <v>4</v>
      </c>
      <c r="C62">
        <v>24</v>
      </c>
      <c r="D62" s="3">
        <v>5</v>
      </c>
      <c r="E62" s="3">
        <v>7</v>
      </c>
      <c r="F62" t="s">
        <v>13</v>
      </c>
    </row>
    <row r="63" spans="1:6" x14ac:dyDescent="0.2">
      <c r="A63" t="s">
        <v>8</v>
      </c>
      <c r="B63">
        <v>4</v>
      </c>
      <c r="C63">
        <v>24</v>
      </c>
      <c r="D63" s="3">
        <v>11</v>
      </c>
      <c r="E63" s="3">
        <v>3</v>
      </c>
      <c r="F63" t="s">
        <v>13</v>
      </c>
    </row>
    <row r="64" spans="1:6" x14ac:dyDescent="0.2">
      <c r="A64" t="s">
        <v>8</v>
      </c>
      <c r="B64">
        <v>4</v>
      </c>
      <c r="C64">
        <v>24</v>
      </c>
      <c r="D64" s="3">
        <v>10</v>
      </c>
      <c r="E64" s="3">
        <v>7</v>
      </c>
      <c r="F64" t="s">
        <v>13</v>
      </c>
    </row>
    <row r="65" spans="1:6" x14ac:dyDescent="0.2">
      <c r="A65" t="s">
        <v>8</v>
      </c>
      <c r="B65">
        <v>4</v>
      </c>
      <c r="C65">
        <v>24</v>
      </c>
      <c r="D65" s="3">
        <v>2</v>
      </c>
      <c r="E65" s="3">
        <v>6</v>
      </c>
      <c r="F65" t="s">
        <v>13</v>
      </c>
    </row>
    <row r="66" spans="1:6" x14ac:dyDescent="0.2">
      <c r="A66" t="s">
        <v>8</v>
      </c>
      <c r="B66">
        <v>1</v>
      </c>
      <c r="C66">
        <v>1</v>
      </c>
      <c r="D66" s="3">
        <v>11</v>
      </c>
      <c r="E66" s="3">
        <v>1</v>
      </c>
      <c r="F66" t="s">
        <v>14</v>
      </c>
    </row>
    <row r="67" spans="1:6" x14ac:dyDescent="0.2">
      <c r="A67" t="s">
        <v>8</v>
      </c>
      <c r="B67">
        <v>1</v>
      </c>
      <c r="C67">
        <v>1</v>
      </c>
      <c r="D67" s="3">
        <v>15</v>
      </c>
      <c r="E67" s="3">
        <v>0</v>
      </c>
      <c r="F67" t="s">
        <v>14</v>
      </c>
    </row>
    <row r="68" spans="1:6" x14ac:dyDescent="0.2">
      <c r="A68" t="s">
        <v>8</v>
      </c>
      <c r="B68">
        <v>1</v>
      </c>
      <c r="C68">
        <v>1</v>
      </c>
      <c r="D68" s="3">
        <v>11</v>
      </c>
      <c r="E68" s="3">
        <v>3</v>
      </c>
      <c r="F68" t="s">
        <v>14</v>
      </c>
    </row>
    <row r="69" spans="1:6" x14ac:dyDescent="0.2">
      <c r="A69" t="s">
        <v>8</v>
      </c>
      <c r="B69">
        <v>1</v>
      </c>
      <c r="C69">
        <v>1</v>
      </c>
      <c r="D69" s="3">
        <v>13</v>
      </c>
      <c r="E69" s="3">
        <v>4</v>
      </c>
      <c r="F69" t="s">
        <v>14</v>
      </c>
    </row>
    <row r="70" spans="1:6" x14ac:dyDescent="0.2">
      <c r="A70" t="s">
        <v>8</v>
      </c>
      <c r="B70">
        <v>1</v>
      </c>
      <c r="C70">
        <v>1</v>
      </c>
      <c r="D70" s="3">
        <v>8</v>
      </c>
      <c r="E70" s="3">
        <v>3</v>
      </c>
      <c r="F70" t="s">
        <v>14</v>
      </c>
    </row>
    <row r="71" spans="1:6" x14ac:dyDescent="0.2">
      <c r="A71" t="s">
        <v>8</v>
      </c>
      <c r="B71">
        <v>2</v>
      </c>
      <c r="C71">
        <v>1</v>
      </c>
      <c r="D71" s="3">
        <v>9</v>
      </c>
      <c r="E71" s="3">
        <v>4</v>
      </c>
      <c r="F71" t="s">
        <v>14</v>
      </c>
    </row>
    <row r="72" spans="1:6" x14ac:dyDescent="0.2">
      <c r="A72" t="s">
        <v>8</v>
      </c>
      <c r="B72">
        <v>2</v>
      </c>
      <c r="C72">
        <v>1</v>
      </c>
      <c r="D72" s="3">
        <v>6</v>
      </c>
      <c r="E72" s="3">
        <v>3</v>
      </c>
      <c r="F72" t="s">
        <v>14</v>
      </c>
    </row>
    <row r="73" spans="1:6" x14ac:dyDescent="0.2">
      <c r="A73" t="s">
        <v>8</v>
      </c>
      <c r="B73">
        <v>2</v>
      </c>
      <c r="C73">
        <v>1</v>
      </c>
      <c r="D73" s="3">
        <v>13</v>
      </c>
      <c r="E73" s="3">
        <v>2</v>
      </c>
      <c r="F73" t="s">
        <v>14</v>
      </c>
    </row>
    <row r="74" spans="1:6" x14ac:dyDescent="0.2">
      <c r="A74" t="s">
        <v>8</v>
      </c>
      <c r="B74">
        <v>2</v>
      </c>
      <c r="C74">
        <v>1</v>
      </c>
      <c r="D74" s="3">
        <v>5</v>
      </c>
      <c r="E74" s="3">
        <v>1</v>
      </c>
      <c r="F74" t="s">
        <v>14</v>
      </c>
    </row>
    <row r="75" spans="1:6" x14ac:dyDescent="0.2">
      <c r="A75" t="s">
        <v>8</v>
      </c>
      <c r="B75">
        <v>2</v>
      </c>
      <c r="C75">
        <v>1</v>
      </c>
      <c r="D75" s="3">
        <v>9</v>
      </c>
      <c r="E75" s="3">
        <v>2</v>
      </c>
      <c r="F75" t="s">
        <v>14</v>
      </c>
    </row>
    <row r="76" spans="1:6" x14ac:dyDescent="0.2">
      <c r="A76" t="s">
        <v>8</v>
      </c>
      <c r="B76">
        <v>2</v>
      </c>
      <c r="C76">
        <v>1</v>
      </c>
      <c r="D76" s="3">
        <v>2</v>
      </c>
      <c r="E76" s="3">
        <v>11</v>
      </c>
      <c r="F76" t="s">
        <v>14</v>
      </c>
    </row>
    <row r="77" spans="1:6" x14ac:dyDescent="0.2">
      <c r="A77" t="s">
        <v>8</v>
      </c>
      <c r="B77">
        <v>2</v>
      </c>
      <c r="C77">
        <v>1</v>
      </c>
      <c r="D77" s="3">
        <v>4</v>
      </c>
      <c r="E77" s="3">
        <v>6</v>
      </c>
      <c r="F77" t="s">
        <v>14</v>
      </c>
    </row>
    <row r="78" spans="1:6" x14ac:dyDescent="0.2">
      <c r="A78" t="s">
        <v>8</v>
      </c>
      <c r="B78">
        <v>2</v>
      </c>
      <c r="C78">
        <v>1</v>
      </c>
      <c r="D78" s="3">
        <v>8</v>
      </c>
      <c r="E78" s="3">
        <v>4</v>
      </c>
      <c r="F78" t="s">
        <v>14</v>
      </c>
    </row>
    <row r="79" spans="1:6" x14ac:dyDescent="0.2">
      <c r="A79" t="s">
        <v>8</v>
      </c>
      <c r="B79">
        <v>2</v>
      </c>
      <c r="C79">
        <v>1</v>
      </c>
      <c r="D79" s="3">
        <v>20</v>
      </c>
      <c r="E79" s="3">
        <v>0</v>
      </c>
      <c r="F79" t="s">
        <v>14</v>
      </c>
    </row>
    <row r="80" spans="1:6" x14ac:dyDescent="0.2">
      <c r="A80" t="s">
        <v>8</v>
      </c>
      <c r="B80">
        <v>3</v>
      </c>
      <c r="C80">
        <v>1</v>
      </c>
      <c r="D80" s="3">
        <v>7</v>
      </c>
      <c r="E80" s="3">
        <v>4</v>
      </c>
      <c r="F80" t="s">
        <v>14</v>
      </c>
    </row>
    <row r="81" spans="1:6" x14ac:dyDescent="0.2">
      <c r="A81" t="s">
        <v>8</v>
      </c>
      <c r="B81">
        <v>3</v>
      </c>
      <c r="C81">
        <v>1</v>
      </c>
      <c r="D81" s="3">
        <v>10</v>
      </c>
      <c r="E81" s="3">
        <v>7</v>
      </c>
      <c r="F81" t="s">
        <v>14</v>
      </c>
    </row>
    <row r="82" spans="1:6" x14ac:dyDescent="0.2">
      <c r="A82" t="s">
        <v>8</v>
      </c>
      <c r="B82">
        <v>3</v>
      </c>
      <c r="C82">
        <v>1</v>
      </c>
      <c r="D82" s="3">
        <v>10</v>
      </c>
      <c r="E82" s="3">
        <v>3</v>
      </c>
      <c r="F82" t="s">
        <v>14</v>
      </c>
    </row>
    <row r="83" spans="1:6" x14ac:dyDescent="0.2">
      <c r="A83" t="s">
        <v>8</v>
      </c>
      <c r="B83">
        <v>3</v>
      </c>
      <c r="C83">
        <v>1</v>
      </c>
      <c r="D83" s="3">
        <v>5</v>
      </c>
      <c r="E83" s="3">
        <v>2</v>
      </c>
      <c r="F83" t="s">
        <v>14</v>
      </c>
    </row>
    <row r="84" spans="1:6" x14ac:dyDescent="0.2">
      <c r="A84" t="s">
        <v>8</v>
      </c>
      <c r="B84">
        <v>3</v>
      </c>
      <c r="C84">
        <v>1</v>
      </c>
      <c r="D84" s="3">
        <v>5</v>
      </c>
      <c r="E84" s="3">
        <v>5</v>
      </c>
      <c r="F84" t="s">
        <v>14</v>
      </c>
    </row>
    <row r="85" spans="1:6" x14ac:dyDescent="0.2">
      <c r="A85" t="s">
        <v>8</v>
      </c>
      <c r="B85">
        <v>3</v>
      </c>
      <c r="C85">
        <v>1</v>
      </c>
      <c r="D85" s="3">
        <v>9</v>
      </c>
      <c r="E85" s="3">
        <v>0</v>
      </c>
      <c r="F85" t="s">
        <v>14</v>
      </c>
    </row>
    <row r="86" spans="1:6" x14ac:dyDescent="0.2">
      <c r="A86" t="s">
        <v>8</v>
      </c>
      <c r="B86">
        <v>3</v>
      </c>
      <c r="C86">
        <v>1</v>
      </c>
      <c r="D86" s="3">
        <v>11</v>
      </c>
      <c r="E86" s="3">
        <v>2</v>
      </c>
      <c r="F86" t="s">
        <v>14</v>
      </c>
    </row>
    <row r="87" spans="1:6" x14ac:dyDescent="0.2">
      <c r="A87" t="s">
        <v>8</v>
      </c>
      <c r="B87">
        <v>3</v>
      </c>
      <c r="C87">
        <v>1</v>
      </c>
      <c r="D87" s="3">
        <v>4</v>
      </c>
      <c r="E87" s="3">
        <v>2</v>
      </c>
      <c r="F87" t="s">
        <v>14</v>
      </c>
    </row>
    <row r="88" spans="1:6" x14ac:dyDescent="0.2">
      <c r="A88" t="s">
        <v>8</v>
      </c>
      <c r="B88">
        <v>3</v>
      </c>
      <c r="C88">
        <v>1</v>
      </c>
      <c r="D88" s="3">
        <v>4</v>
      </c>
      <c r="E88" s="3">
        <v>1</v>
      </c>
      <c r="F88" t="s">
        <v>14</v>
      </c>
    </row>
    <row r="89" spans="1:6" x14ac:dyDescent="0.2">
      <c r="A89" t="s">
        <v>8</v>
      </c>
      <c r="B89">
        <v>4</v>
      </c>
      <c r="C89">
        <v>1</v>
      </c>
      <c r="D89" s="3">
        <v>5</v>
      </c>
      <c r="E89" s="3">
        <v>2</v>
      </c>
      <c r="F89" t="s">
        <v>14</v>
      </c>
    </row>
    <row r="90" spans="1:6" x14ac:dyDescent="0.2">
      <c r="A90" t="s">
        <v>8</v>
      </c>
      <c r="B90">
        <v>4</v>
      </c>
      <c r="C90">
        <v>1</v>
      </c>
      <c r="D90" s="3">
        <v>7</v>
      </c>
      <c r="E90" s="3">
        <v>4</v>
      </c>
      <c r="F90" t="s">
        <v>14</v>
      </c>
    </row>
    <row r="91" spans="1:6" x14ac:dyDescent="0.2">
      <c r="A91" t="s">
        <v>8</v>
      </c>
      <c r="B91">
        <v>4</v>
      </c>
      <c r="C91">
        <v>1</v>
      </c>
      <c r="D91" s="3">
        <v>1</v>
      </c>
      <c r="E91" s="3">
        <v>7</v>
      </c>
      <c r="F91" t="s">
        <v>14</v>
      </c>
    </row>
    <row r="92" spans="1:6" x14ac:dyDescent="0.2">
      <c r="A92" t="s">
        <v>8</v>
      </c>
      <c r="B92">
        <v>4</v>
      </c>
      <c r="C92">
        <v>1</v>
      </c>
      <c r="D92" s="3">
        <v>10</v>
      </c>
      <c r="E92" s="3">
        <v>1</v>
      </c>
      <c r="F92" t="s">
        <v>14</v>
      </c>
    </row>
    <row r="93" spans="1:6" x14ac:dyDescent="0.2">
      <c r="A93" t="s">
        <v>8</v>
      </c>
      <c r="B93">
        <v>4</v>
      </c>
      <c r="C93">
        <v>1</v>
      </c>
      <c r="D93" s="3">
        <v>10</v>
      </c>
      <c r="E93" s="3">
        <v>1</v>
      </c>
      <c r="F93" t="s">
        <v>14</v>
      </c>
    </row>
    <row r="94" spans="1:6" x14ac:dyDescent="0.2">
      <c r="A94" t="s">
        <v>8</v>
      </c>
      <c r="B94">
        <v>4</v>
      </c>
      <c r="C94">
        <v>1</v>
      </c>
      <c r="D94" s="3">
        <v>7</v>
      </c>
      <c r="E94" s="3">
        <v>5</v>
      </c>
      <c r="F94" t="s">
        <v>14</v>
      </c>
    </row>
    <row r="95" spans="1:6" x14ac:dyDescent="0.2">
      <c r="A95" t="s">
        <v>8</v>
      </c>
      <c r="B95">
        <v>4</v>
      </c>
      <c r="C95">
        <v>1</v>
      </c>
      <c r="D95" s="3">
        <v>2</v>
      </c>
      <c r="E95" s="3">
        <v>6</v>
      </c>
      <c r="F95" t="s">
        <v>14</v>
      </c>
    </row>
    <row r="96" spans="1:6" x14ac:dyDescent="0.2">
      <c r="A96" t="s">
        <v>8</v>
      </c>
      <c r="B96">
        <v>4</v>
      </c>
      <c r="C96">
        <v>1</v>
      </c>
      <c r="D96" s="3">
        <v>1</v>
      </c>
      <c r="E96" s="3">
        <v>6</v>
      </c>
      <c r="F96" t="s">
        <v>14</v>
      </c>
    </row>
    <row r="97" spans="1:6" x14ac:dyDescent="0.2">
      <c r="A97" t="s">
        <v>8</v>
      </c>
      <c r="B97">
        <v>4</v>
      </c>
      <c r="C97">
        <v>1</v>
      </c>
      <c r="D97" s="3">
        <v>10</v>
      </c>
      <c r="E97" s="3">
        <v>5</v>
      </c>
      <c r="F97" t="s">
        <v>14</v>
      </c>
    </row>
    <row r="98" spans="1:6" x14ac:dyDescent="0.2">
      <c r="A98" t="s">
        <v>8</v>
      </c>
      <c r="B98">
        <v>4</v>
      </c>
      <c r="C98">
        <v>1</v>
      </c>
      <c r="D98" s="3">
        <v>8</v>
      </c>
      <c r="E98" s="3">
        <v>1</v>
      </c>
      <c r="F98" t="s">
        <v>14</v>
      </c>
    </row>
    <row r="99" spans="1:6" x14ac:dyDescent="0.2">
      <c r="A99" t="s">
        <v>8</v>
      </c>
      <c r="B99">
        <v>4</v>
      </c>
      <c r="C99">
        <v>1</v>
      </c>
      <c r="D99" s="3">
        <v>8</v>
      </c>
      <c r="E99" s="3">
        <v>1</v>
      </c>
      <c r="F99" t="s">
        <v>14</v>
      </c>
    </row>
    <row r="100" spans="1:6" x14ac:dyDescent="0.2">
      <c r="A100" t="s">
        <v>8</v>
      </c>
      <c r="B100">
        <v>4</v>
      </c>
      <c r="C100">
        <v>1</v>
      </c>
      <c r="D100" s="3">
        <v>18</v>
      </c>
      <c r="E100" s="3">
        <v>0</v>
      </c>
      <c r="F100" t="s">
        <v>14</v>
      </c>
    </row>
    <row r="101" spans="1:6" x14ac:dyDescent="0.2">
      <c r="A101" t="s">
        <v>8</v>
      </c>
      <c r="B101">
        <v>1</v>
      </c>
      <c r="C101">
        <v>24</v>
      </c>
      <c r="D101" s="3">
        <v>10</v>
      </c>
      <c r="E101" s="3">
        <v>3</v>
      </c>
      <c r="F101" t="s">
        <v>14</v>
      </c>
    </row>
    <row r="102" spans="1:6" x14ac:dyDescent="0.2">
      <c r="A102" t="s">
        <v>8</v>
      </c>
      <c r="B102">
        <v>1</v>
      </c>
      <c r="C102">
        <v>24</v>
      </c>
      <c r="D102" s="3">
        <v>9</v>
      </c>
      <c r="E102" s="3">
        <v>0</v>
      </c>
      <c r="F102" t="s">
        <v>14</v>
      </c>
    </row>
    <row r="103" spans="1:6" x14ac:dyDescent="0.2">
      <c r="A103" t="s">
        <v>8</v>
      </c>
      <c r="B103">
        <v>1</v>
      </c>
      <c r="C103">
        <v>24</v>
      </c>
      <c r="D103" s="3">
        <v>10</v>
      </c>
      <c r="E103" s="3">
        <v>0</v>
      </c>
      <c r="F103" t="s">
        <v>14</v>
      </c>
    </row>
    <row r="104" spans="1:6" x14ac:dyDescent="0.2">
      <c r="A104" t="s">
        <v>8</v>
      </c>
      <c r="B104">
        <v>1</v>
      </c>
      <c r="C104">
        <v>24</v>
      </c>
      <c r="D104" s="3">
        <v>9</v>
      </c>
      <c r="E104" s="3">
        <v>7</v>
      </c>
      <c r="F104" t="s">
        <v>14</v>
      </c>
    </row>
    <row r="105" spans="1:6" x14ac:dyDescent="0.2">
      <c r="A105" t="s">
        <v>8</v>
      </c>
      <c r="B105">
        <v>2</v>
      </c>
      <c r="C105">
        <v>24</v>
      </c>
      <c r="D105" s="3">
        <v>7</v>
      </c>
      <c r="E105" s="3">
        <v>3</v>
      </c>
      <c r="F105" t="s">
        <v>14</v>
      </c>
    </row>
    <row r="106" spans="1:6" x14ac:dyDescent="0.2">
      <c r="A106" t="s">
        <v>8</v>
      </c>
      <c r="B106">
        <v>2</v>
      </c>
      <c r="C106">
        <v>24</v>
      </c>
      <c r="D106" s="3">
        <v>8</v>
      </c>
      <c r="E106" s="3">
        <v>1</v>
      </c>
      <c r="F106" t="s">
        <v>14</v>
      </c>
    </row>
    <row r="107" spans="1:6" x14ac:dyDescent="0.2">
      <c r="A107" t="s">
        <v>8</v>
      </c>
      <c r="B107">
        <v>2</v>
      </c>
      <c r="C107">
        <v>24</v>
      </c>
      <c r="D107" s="3">
        <v>8</v>
      </c>
      <c r="E107" s="3">
        <v>4</v>
      </c>
      <c r="F107" t="s">
        <v>14</v>
      </c>
    </row>
    <row r="108" spans="1:6" x14ac:dyDescent="0.2">
      <c r="A108" t="s">
        <v>8</v>
      </c>
      <c r="B108">
        <v>2</v>
      </c>
      <c r="C108">
        <v>24</v>
      </c>
      <c r="D108" s="3">
        <v>10</v>
      </c>
      <c r="E108" s="3">
        <v>5</v>
      </c>
      <c r="F108" t="s">
        <v>14</v>
      </c>
    </row>
    <row r="109" spans="1:6" x14ac:dyDescent="0.2">
      <c r="A109" t="s">
        <v>8</v>
      </c>
      <c r="B109">
        <v>2</v>
      </c>
      <c r="C109">
        <v>24</v>
      </c>
      <c r="D109" s="3">
        <v>11</v>
      </c>
      <c r="E109" s="3">
        <v>4</v>
      </c>
      <c r="F109" t="s">
        <v>14</v>
      </c>
    </row>
    <row r="110" spans="1:6" x14ac:dyDescent="0.2">
      <c r="A110" t="s">
        <v>8</v>
      </c>
      <c r="B110">
        <v>2</v>
      </c>
      <c r="C110">
        <v>24</v>
      </c>
      <c r="D110" s="3">
        <v>13</v>
      </c>
      <c r="E110" s="3">
        <v>3</v>
      </c>
      <c r="F110" t="s">
        <v>14</v>
      </c>
    </row>
    <row r="111" spans="1:6" x14ac:dyDescent="0.2">
      <c r="A111" t="s">
        <v>8</v>
      </c>
      <c r="B111">
        <v>2</v>
      </c>
      <c r="C111">
        <v>24</v>
      </c>
      <c r="D111" s="3">
        <v>6</v>
      </c>
      <c r="E111" s="3">
        <v>8</v>
      </c>
      <c r="F111" t="s">
        <v>14</v>
      </c>
    </row>
    <row r="112" spans="1:6" x14ac:dyDescent="0.2">
      <c r="A112" t="s">
        <v>8</v>
      </c>
      <c r="B112">
        <v>2</v>
      </c>
      <c r="C112">
        <v>24</v>
      </c>
      <c r="D112" s="3">
        <v>4</v>
      </c>
      <c r="E112" s="3">
        <v>5</v>
      </c>
      <c r="F112" t="s">
        <v>14</v>
      </c>
    </row>
    <row r="113" spans="1:6" x14ac:dyDescent="0.2">
      <c r="A113" t="s">
        <v>8</v>
      </c>
      <c r="B113">
        <v>2</v>
      </c>
      <c r="C113">
        <v>24</v>
      </c>
      <c r="D113" s="3">
        <v>6</v>
      </c>
      <c r="E113" s="3">
        <v>2</v>
      </c>
      <c r="F113" t="s">
        <v>14</v>
      </c>
    </row>
    <row r="114" spans="1:6" x14ac:dyDescent="0.2">
      <c r="A114" t="s">
        <v>8</v>
      </c>
      <c r="B114">
        <v>2</v>
      </c>
      <c r="C114">
        <v>24</v>
      </c>
      <c r="D114" s="3">
        <v>8</v>
      </c>
      <c r="E114" s="3">
        <v>5</v>
      </c>
      <c r="F114" t="s">
        <v>14</v>
      </c>
    </row>
    <row r="115" spans="1:6" x14ac:dyDescent="0.2">
      <c r="A115" t="s">
        <v>8</v>
      </c>
      <c r="B115">
        <v>3</v>
      </c>
      <c r="C115">
        <v>24</v>
      </c>
      <c r="D115" s="3">
        <v>9</v>
      </c>
      <c r="E115" s="3">
        <v>2</v>
      </c>
      <c r="F115" t="s">
        <v>14</v>
      </c>
    </row>
    <row r="116" spans="1:6" x14ac:dyDescent="0.2">
      <c r="A116" t="s">
        <v>8</v>
      </c>
      <c r="B116">
        <v>3</v>
      </c>
      <c r="C116">
        <v>24</v>
      </c>
      <c r="D116" s="3">
        <v>9</v>
      </c>
      <c r="E116" s="3">
        <v>2</v>
      </c>
      <c r="F116" t="s">
        <v>14</v>
      </c>
    </row>
    <row r="117" spans="1:6" x14ac:dyDescent="0.2">
      <c r="A117" t="s">
        <v>8</v>
      </c>
      <c r="B117">
        <v>3</v>
      </c>
      <c r="C117">
        <v>24</v>
      </c>
      <c r="D117" s="3">
        <v>7</v>
      </c>
      <c r="E117" s="3">
        <v>0</v>
      </c>
      <c r="F117" t="s">
        <v>14</v>
      </c>
    </row>
    <row r="118" spans="1:6" x14ac:dyDescent="0.2">
      <c r="A118" t="s">
        <v>8</v>
      </c>
      <c r="B118">
        <v>3</v>
      </c>
      <c r="C118">
        <v>24</v>
      </c>
      <c r="D118" s="3">
        <v>3</v>
      </c>
      <c r="E118" s="3">
        <v>5</v>
      </c>
      <c r="F118" t="s">
        <v>14</v>
      </c>
    </row>
    <row r="119" spans="1:6" x14ac:dyDescent="0.2">
      <c r="A119" t="s">
        <v>8</v>
      </c>
      <c r="B119">
        <v>3</v>
      </c>
      <c r="C119">
        <v>24</v>
      </c>
      <c r="D119" s="3">
        <v>6</v>
      </c>
      <c r="E119" s="3">
        <v>0</v>
      </c>
      <c r="F119" t="s">
        <v>14</v>
      </c>
    </row>
    <row r="120" spans="1:6" x14ac:dyDescent="0.2">
      <c r="A120" t="s">
        <v>8</v>
      </c>
      <c r="B120">
        <v>3</v>
      </c>
      <c r="C120">
        <v>24</v>
      </c>
      <c r="D120" s="3">
        <v>8</v>
      </c>
      <c r="E120" s="3">
        <v>0</v>
      </c>
      <c r="F120" t="s">
        <v>14</v>
      </c>
    </row>
    <row r="121" spans="1:6" x14ac:dyDescent="0.2">
      <c r="A121" t="s">
        <v>8</v>
      </c>
      <c r="B121">
        <v>3</v>
      </c>
      <c r="C121">
        <v>24</v>
      </c>
      <c r="D121" s="3">
        <v>11</v>
      </c>
      <c r="E121" s="3">
        <v>2</v>
      </c>
      <c r="F121" t="s">
        <v>14</v>
      </c>
    </row>
    <row r="122" spans="1:6" x14ac:dyDescent="0.2">
      <c r="A122" t="s">
        <v>8</v>
      </c>
      <c r="B122">
        <v>3</v>
      </c>
      <c r="C122">
        <v>24</v>
      </c>
      <c r="D122" s="3">
        <v>1</v>
      </c>
      <c r="E122" s="3">
        <v>6</v>
      </c>
      <c r="F122" t="s">
        <v>14</v>
      </c>
    </row>
    <row r="123" spans="1:6" x14ac:dyDescent="0.2">
      <c r="A123" t="s">
        <v>8</v>
      </c>
      <c r="B123">
        <v>3</v>
      </c>
      <c r="C123">
        <v>24</v>
      </c>
      <c r="D123" s="3">
        <v>7</v>
      </c>
      <c r="E123" s="3">
        <v>6</v>
      </c>
      <c r="F123" t="s">
        <v>14</v>
      </c>
    </row>
    <row r="124" spans="1:6" x14ac:dyDescent="0.2">
      <c r="A124" t="s">
        <v>8</v>
      </c>
      <c r="B124">
        <v>4</v>
      </c>
      <c r="C124">
        <v>24</v>
      </c>
      <c r="D124" s="3">
        <v>6</v>
      </c>
      <c r="E124" s="3">
        <v>5</v>
      </c>
      <c r="F124" t="s">
        <v>14</v>
      </c>
    </row>
    <row r="125" spans="1:6" x14ac:dyDescent="0.2">
      <c r="A125" t="s">
        <v>8</v>
      </c>
      <c r="B125">
        <v>4</v>
      </c>
      <c r="C125">
        <v>24</v>
      </c>
      <c r="D125" s="3">
        <v>11</v>
      </c>
      <c r="E125" s="3">
        <v>2</v>
      </c>
      <c r="F125" t="s">
        <v>14</v>
      </c>
    </row>
    <row r="126" spans="1:6" x14ac:dyDescent="0.2">
      <c r="A126" t="s">
        <v>8</v>
      </c>
      <c r="B126">
        <v>4</v>
      </c>
      <c r="C126">
        <v>24</v>
      </c>
      <c r="D126" s="3">
        <v>3</v>
      </c>
      <c r="E126" s="3">
        <v>5</v>
      </c>
      <c r="F126" t="s">
        <v>14</v>
      </c>
    </row>
    <row r="127" spans="1:6" x14ac:dyDescent="0.2">
      <c r="A127" t="s">
        <v>8</v>
      </c>
      <c r="B127">
        <v>4</v>
      </c>
      <c r="C127">
        <v>24</v>
      </c>
      <c r="D127" s="3">
        <v>12</v>
      </c>
      <c r="E127" s="3">
        <v>4</v>
      </c>
      <c r="F127" t="s">
        <v>14</v>
      </c>
    </row>
    <row r="128" spans="1:6" x14ac:dyDescent="0.2">
      <c r="A128" t="s">
        <v>8</v>
      </c>
      <c r="B128">
        <v>4</v>
      </c>
      <c r="C128">
        <v>24</v>
      </c>
      <c r="D128" s="3">
        <v>6</v>
      </c>
      <c r="E128" s="3">
        <v>8</v>
      </c>
      <c r="F128" t="s">
        <v>14</v>
      </c>
    </row>
    <row r="129" spans="1:6" x14ac:dyDescent="0.2">
      <c r="A129" t="s">
        <v>8</v>
      </c>
      <c r="B129">
        <v>4</v>
      </c>
      <c r="C129">
        <v>24</v>
      </c>
      <c r="D129" s="3">
        <v>8</v>
      </c>
      <c r="E129" s="3">
        <v>4</v>
      </c>
      <c r="F129" t="s">
        <v>14</v>
      </c>
    </row>
    <row r="130" spans="1:6" x14ac:dyDescent="0.2">
      <c r="A130" t="s">
        <v>8</v>
      </c>
      <c r="B130">
        <v>4</v>
      </c>
      <c r="C130">
        <v>24</v>
      </c>
      <c r="D130" s="3">
        <v>9</v>
      </c>
      <c r="E130" s="3">
        <v>7</v>
      </c>
      <c r="F130" t="s">
        <v>14</v>
      </c>
    </row>
    <row r="131" spans="1:6" x14ac:dyDescent="0.2">
      <c r="A131" t="s">
        <v>8</v>
      </c>
      <c r="B131">
        <v>4</v>
      </c>
      <c r="C131">
        <v>24</v>
      </c>
      <c r="D131" s="3">
        <v>2</v>
      </c>
      <c r="E131" s="3">
        <v>9</v>
      </c>
      <c r="F131" t="s">
        <v>14</v>
      </c>
    </row>
    <row r="132" spans="1:6" x14ac:dyDescent="0.2">
      <c r="A132" t="s">
        <v>8</v>
      </c>
      <c r="B132">
        <v>4</v>
      </c>
      <c r="C132">
        <v>24</v>
      </c>
      <c r="D132" s="3">
        <v>7</v>
      </c>
      <c r="E132" s="3">
        <v>6</v>
      </c>
      <c r="F132" t="s">
        <v>14</v>
      </c>
    </row>
    <row r="133" spans="1:6" x14ac:dyDescent="0.2">
      <c r="A133" t="s">
        <v>8</v>
      </c>
      <c r="B133">
        <v>4</v>
      </c>
      <c r="C133">
        <v>24</v>
      </c>
      <c r="D133" s="3">
        <v>12</v>
      </c>
      <c r="E133" s="3">
        <v>1</v>
      </c>
      <c r="F133" t="s">
        <v>14</v>
      </c>
    </row>
    <row r="134" spans="1:6" x14ac:dyDescent="0.2">
      <c r="A134" t="s">
        <v>8</v>
      </c>
      <c r="B134">
        <v>4</v>
      </c>
      <c r="C134">
        <v>24</v>
      </c>
      <c r="D134" s="3">
        <v>12</v>
      </c>
      <c r="E134" s="3">
        <v>2</v>
      </c>
      <c r="F134" t="s">
        <v>14</v>
      </c>
    </row>
    <row r="135" spans="1:6" x14ac:dyDescent="0.2">
      <c r="A135" t="s">
        <v>8</v>
      </c>
      <c r="B135">
        <v>4</v>
      </c>
      <c r="C135">
        <v>24</v>
      </c>
      <c r="D135" s="3">
        <v>11</v>
      </c>
      <c r="E135" s="3">
        <v>1</v>
      </c>
      <c r="F135" t="s">
        <v>14</v>
      </c>
    </row>
    <row r="136" spans="1:6" x14ac:dyDescent="0.2">
      <c r="A136" s="1" t="s">
        <v>8</v>
      </c>
      <c r="B136">
        <v>1</v>
      </c>
      <c r="C136">
        <v>1</v>
      </c>
      <c r="D136" s="3">
        <v>7</v>
      </c>
      <c r="E136" s="3">
        <v>5</v>
      </c>
      <c r="F136" t="s">
        <v>17</v>
      </c>
    </row>
    <row r="137" spans="1:6" x14ac:dyDescent="0.2">
      <c r="A137" s="1" t="s">
        <v>8</v>
      </c>
      <c r="B137">
        <v>1</v>
      </c>
      <c r="C137">
        <v>1</v>
      </c>
      <c r="D137" s="3">
        <v>7</v>
      </c>
      <c r="E137" s="3">
        <v>4</v>
      </c>
      <c r="F137" t="s">
        <v>17</v>
      </c>
    </row>
    <row r="138" spans="1:6" x14ac:dyDescent="0.2">
      <c r="A138" s="1" t="s">
        <v>8</v>
      </c>
      <c r="B138">
        <v>1</v>
      </c>
      <c r="C138">
        <v>1</v>
      </c>
      <c r="D138" s="3">
        <v>15</v>
      </c>
      <c r="E138" s="3">
        <v>0</v>
      </c>
      <c r="F138" t="s">
        <v>17</v>
      </c>
    </row>
    <row r="139" spans="1:6" x14ac:dyDescent="0.2">
      <c r="A139" s="1" t="s">
        <v>8</v>
      </c>
      <c r="B139">
        <v>1</v>
      </c>
      <c r="C139">
        <v>1</v>
      </c>
      <c r="D139" s="3">
        <v>15</v>
      </c>
      <c r="E139" s="3">
        <v>1</v>
      </c>
      <c r="F139" t="s">
        <v>17</v>
      </c>
    </row>
    <row r="140" spans="1:6" x14ac:dyDescent="0.2">
      <c r="A140" s="1" t="s">
        <v>8</v>
      </c>
      <c r="B140">
        <v>1</v>
      </c>
      <c r="C140">
        <v>1</v>
      </c>
      <c r="D140" s="3">
        <v>14</v>
      </c>
      <c r="E140" s="3">
        <v>2</v>
      </c>
      <c r="F140" t="s">
        <v>17</v>
      </c>
    </row>
    <row r="141" spans="1:6" x14ac:dyDescent="0.2">
      <c r="A141" s="1" t="s">
        <v>8</v>
      </c>
      <c r="B141">
        <v>1</v>
      </c>
      <c r="C141">
        <v>1</v>
      </c>
      <c r="D141" s="3">
        <v>18</v>
      </c>
      <c r="E141" s="3">
        <v>0</v>
      </c>
      <c r="F141" t="s">
        <v>17</v>
      </c>
    </row>
    <row r="142" spans="1:6" x14ac:dyDescent="0.2">
      <c r="A142" s="1" t="s">
        <v>8</v>
      </c>
      <c r="B142">
        <v>2</v>
      </c>
      <c r="C142">
        <v>1</v>
      </c>
      <c r="D142" s="3">
        <v>10</v>
      </c>
      <c r="E142" s="3">
        <v>0</v>
      </c>
      <c r="F142" t="s">
        <v>17</v>
      </c>
    </row>
    <row r="143" spans="1:6" x14ac:dyDescent="0.2">
      <c r="A143" s="1" t="s">
        <v>8</v>
      </c>
      <c r="B143">
        <v>2</v>
      </c>
      <c r="C143">
        <v>1</v>
      </c>
      <c r="D143" s="3">
        <v>13</v>
      </c>
      <c r="E143" s="3">
        <v>2</v>
      </c>
      <c r="F143" t="s">
        <v>17</v>
      </c>
    </row>
    <row r="144" spans="1:6" x14ac:dyDescent="0.2">
      <c r="A144" s="1" t="s">
        <v>8</v>
      </c>
      <c r="B144">
        <v>2</v>
      </c>
      <c r="C144">
        <v>1</v>
      </c>
      <c r="D144" s="3">
        <v>5</v>
      </c>
      <c r="E144" s="3">
        <v>3</v>
      </c>
      <c r="F144" t="s">
        <v>17</v>
      </c>
    </row>
    <row r="145" spans="1:6" x14ac:dyDescent="0.2">
      <c r="A145" s="1" t="s">
        <v>8</v>
      </c>
      <c r="B145">
        <v>2</v>
      </c>
      <c r="C145">
        <v>1</v>
      </c>
      <c r="D145" s="3">
        <v>8</v>
      </c>
      <c r="E145" s="3">
        <v>2</v>
      </c>
      <c r="F145" t="s">
        <v>17</v>
      </c>
    </row>
    <row r="146" spans="1:6" x14ac:dyDescent="0.2">
      <c r="A146" s="1" t="s">
        <v>8</v>
      </c>
      <c r="B146">
        <v>2</v>
      </c>
      <c r="C146">
        <v>1</v>
      </c>
      <c r="D146" s="3">
        <v>10</v>
      </c>
      <c r="E146" s="3">
        <v>2</v>
      </c>
      <c r="F146" t="s">
        <v>17</v>
      </c>
    </row>
    <row r="147" spans="1:6" x14ac:dyDescent="0.2">
      <c r="A147" s="1" t="s">
        <v>8</v>
      </c>
      <c r="B147">
        <v>2</v>
      </c>
      <c r="C147">
        <v>1</v>
      </c>
      <c r="D147" s="3">
        <v>8</v>
      </c>
      <c r="E147" s="3">
        <v>5</v>
      </c>
      <c r="F147" t="s">
        <v>17</v>
      </c>
    </row>
    <row r="148" spans="1:6" x14ac:dyDescent="0.2">
      <c r="A148" s="1" t="s">
        <v>8</v>
      </c>
      <c r="B148">
        <v>2</v>
      </c>
      <c r="C148">
        <v>1</v>
      </c>
      <c r="D148" s="3">
        <v>14</v>
      </c>
      <c r="E148" s="3">
        <v>1</v>
      </c>
      <c r="F148" t="s">
        <v>17</v>
      </c>
    </row>
    <row r="149" spans="1:6" x14ac:dyDescent="0.2">
      <c r="A149" s="1" t="s">
        <v>8</v>
      </c>
      <c r="B149">
        <v>3</v>
      </c>
      <c r="C149">
        <v>1</v>
      </c>
      <c r="D149" s="3">
        <v>9</v>
      </c>
      <c r="E149" s="3">
        <v>1</v>
      </c>
      <c r="F149" t="s">
        <v>17</v>
      </c>
    </row>
    <row r="150" spans="1:6" x14ac:dyDescent="0.2">
      <c r="A150" s="1" t="s">
        <v>8</v>
      </c>
      <c r="B150">
        <v>3</v>
      </c>
      <c r="C150">
        <v>1</v>
      </c>
      <c r="D150" s="3">
        <v>10</v>
      </c>
      <c r="E150" s="3">
        <v>1</v>
      </c>
      <c r="F150" t="s">
        <v>17</v>
      </c>
    </row>
    <row r="151" spans="1:6" x14ac:dyDescent="0.2">
      <c r="A151" s="1" t="s">
        <v>8</v>
      </c>
      <c r="B151">
        <v>3</v>
      </c>
      <c r="C151">
        <v>1</v>
      </c>
      <c r="D151" s="3">
        <v>13</v>
      </c>
      <c r="E151" s="3">
        <v>0</v>
      </c>
      <c r="F151" t="s">
        <v>17</v>
      </c>
    </row>
    <row r="152" spans="1:6" x14ac:dyDescent="0.2">
      <c r="A152" s="1" t="s">
        <v>8</v>
      </c>
      <c r="B152">
        <v>3</v>
      </c>
      <c r="C152">
        <v>1</v>
      </c>
      <c r="D152" s="3">
        <v>15</v>
      </c>
      <c r="E152" s="3">
        <v>2</v>
      </c>
      <c r="F152" t="s">
        <v>17</v>
      </c>
    </row>
    <row r="153" spans="1:6" x14ac:dyDescent="0.2">
      <c r="A153" s="1" t="s">
        <v>8</v>
      </c>
      <c r="B153">
        <v>3</v>
      </c>
      <c r="C153">
        <v>1</v>
      </c>
      <c r="D153" s="3">
        <v>9</v>
      </c>
      <c r="E153" s="3">
        <v>5</v>
      </c>
      <c r="F153" t="s">
        <v>17</v>
      </c>
    </row>
    <row r="154" spans="1:6" x14ac:dyDescent="0.2">
      <c r="A154" s="1" t="s">
        <v>8</v>
      </c>
      <c r="B154">
        <v>1</v>
      </c>
      <c r="C154">
        <v>24</v>
      </c>
      <c r="D154" s="3">
        <v>10</v>
      </c>
      <c r="E154" s="3">
        <v>0</v>
      </c>
      <c r="F154" t="s">
        <v>17</v>
      </c>
    </row>
    <row r="155" spans="1:6" x14ac:dyDescent="0.2">
      <c r="A155" s="1" t="s">
        <v>8</v>
      </c>
      <c r="B155">
        <v>1</v>
      </c>
      <c r="C155">
        <v>24</v>
      </c>
      <c r="D155" s="3">
        <v>17</v>
      </c>
      <c r="E155" s="3">
        <v>0</v>
      </c>
      <c r="F155" t="s">
        <v>17</v>
      </c>
    </row>
    <row r="156" spans="1:6" x14ac:dyDescent="0.2">
      <c r="A156" s="1" t="s">
        <v>8</v>
      </c>
      <c r="B156">
        <v>1</v>
      </c>
      <c r="C156">
        <v>24</v>
      </c>
      <c r="D156" s="3">
        <v>12</v>
      </c>
      <c r="E156" s="3">
        <v>0</v>
      </c>
      <c r="F156" t="s">
        <v>17</v>
      </c>
    </row>
    <row r="157" spans="1:6" x14ac:dyDescent="0.2">
      <c r="A157" s="1" t="s">
        <v>8</v>
      </c>
      <c r="B157">
        <v>1</v>
      </c>
      <c r="C157">
        <v>24</v>
      </c>
      <c r="D157" s="3">
        <v>9</v>
      </c>
      <c r="E157" s="3">
        <v>2</v>
      </c>
      <c r="F157" t="s">
        <v>17</v>
      </c>
    </row>
    <row r="158" spans="1:6" x14ac:dyDescent="0.2">
      <c r="A158" s="1" t="s">
        <v>8</v>
      </c>
      <c r="B158">
        <v>1</v>
      </c>
      <c r="C158">
        <v>24</v>
      </c>
      <c r="D158" s="3">
        <v>9</v>
      </c>
      <c r="E158" s="3">
        <v>5</v>
      </c>
      <c r="F158" t="s">
        <v>17</v>
      </c>
    </row>
    <row r="159" spans="1:6" x14ac:dyDescent="0.2">
      <c r="A159" s="1" t="s">
        <v>8</v>
      </c>
      <c r="B159">
        <v>1</v>
      </c>
      <c r="C159">
        <v>24</v>
      </c>
      <c r="D159" s="3">
        <v>13</v>
      </c>
      <c r="E159" s="3">
        <v>1</v>
      </c>
      <c r="F159" t="s">
        <v>17</v>
      </c>
    </row>
    <row r="160" spans="1:6" x14ac:dyDescent="0.2">
      <c r="A160" s="1" t="s">
        <v>8</v>
      </c>
      <c r="B160">
        <v>2</v>
      </c>
      <c r="C160">
        <v>24</v>
      </c>
      <c r="D160" s="3">
        <v>6</v>
      </c>
      <c r="E160" s="3">
        <v>8</v>
      </c>
      <c r="F160" t="s">
        <v>17</v>
      </c>
    </row>
    <row r="161" spans="1:6" x14ac:dyDescent="0.2">
      <c r="A161" s="1" t="s">
        <v>8</v>
      </c>
      <c r="B161">
        <v>2</v>
      </c>
      <c r="C161">
        <v>24</v>
      </c>
      <c r="D161" s="3">
        <v>15</v>
      </c>
      <c r="E161" s="3">
        <v>2</v>
      </c>
      <c r="F161" t="s">
        <v>17</v>
      </c>
    </row>
    <row r="162" spans="1:6" x14ac:dyDescent="0.2">
      <c r="A162" s="1" t="s">
        <v>8</v>
      </c>
      <c r="B162">
        <v>2</v>
      </c>
      <c r="C162">
        <v>24</v>
      </c>
      <c r="D162" s="3">
        <v>8</v>
      </c>
      <c r="E162" s="3">
        <v>6</v>
      </c>
      <c r="F162" t="s">
        <v>17</v>
      </c>
    </row>
    <row r="163" spans="1:6" x14ac:dyDescent="0.2">
      <c r="A163" s="1" t="s">
        <v>8</v>
      </c>
      <c r="B163">
        <v>2</v>
      </c>
      <c r="C163">
        <v>24</v>
      </c>
      <c r="D163" s="3">
        <v>12</v>
      </c>
      <c r="E163" s="3">
        <v>1</v>
      </c>
      <c r="F163" t="s">
        <v>17</v>
      </c>
    </row>
    <row r="164" spans="1:6" x14ac:dyDescent="0.2">
      <c r="A164" s="1" t="s">
        <v>8</v>
      </c>
      <c r="B164">
        <v>2</v>
      </c>
      <c r="C164">
        <v>24</v>
      </c>
      <c r="D164" s="3">
        <v>13</v>
      </c>
      <c r="E164" s="3">
        <v>1</v>
      </c>
      <c r="F164" t="s">
        <v>17</v>
      </c>
    </row>
    <row r="165" spans="1:6" x14ac:dyDescent="0.2">
      <c r="A165" s="1" t="s">
        <v>8</v>
      </c>
      <c r="B165">
        <v>2</v>
      </c>
      <c r="C165">
        <v>24</v>
      </c>
      <c r="D165" s="3">
        <v>1</v>
      </c>
      <c r="E165" s="3">
        <v>5</v>
      </c>
      <c r="F165" t="s">
        <v>17</v>
      </c>
    </row>
    <row r="166" spans="1:6" x14ac:dyDescent="0.2">
      <c r="A166" s="1" t="s">
        <v>8</v>
      </c>
      <c r="B166">
        <v>2</v>
      </c>
      <c r="C166">
        <v>24</v>
      </c>
      <c r="D166" s="3">
        <v>11</v>
      </c>
      <c r="E166" s="3">
        <v>0</v>
      </c>
      <c r="F166" t="s">
        <v>17</v>
      </c>
    </row>
    <row r="167" spans="1:6" x14ac:dyDescent="0.2">
      <c r="A167" s="1" t="s">
        <v>8</v>
      </c>
      <c r="B167">
        <v>3</v>
      </c>
      <c r="C167">
        <v>24</v>
      </c>
      <c r="D167" s="3">
        <v>9</v>
      </c>
      <c r="E167" s="3">
        <v>2</v>
      </c>
      <c r="F167" t="s">
        <v>17</v>
      </c>
    </row>
    <row r="168" spans="1:6" x14ac:dyDescent="0.2">
      <c r="A168" s="1" t="s">
        <v>8</v>
      </c>
      <c r="B168">
        <v>3</v>
      </c>
      <c r="C168">
        <v>24</v>
      </c>
      <c r="D168" s="3">
        <v>10</v>
      </c>
      <c r="E168" s="3">
        <v>4</v>
      </c>
      <c r="F168" t="s">
        <v>17</v>
      </c>
    </row>
    <row r="169" spans="1:6" x14ac:dyDescent="0.2">
      <c r="A169" s="1" t="s">
        <v>8</v>
      </c>
      <c r="B169">
        <v>3</v>
      </c>
      <c r="C169">
        <v>24</v>
      </c>
      <c r="D169" s="3">
        <v>7</v>
      </c>
      <c r="E169" s="3">
        <v>3</v>
      </c>
      <c r="F169" t="s">
        <v>17</v>
      </c>
    </row>
    <row r="170" spans="1:6" x14ac:dyDescent="0.2">
      <c r="A170" s="1" t="s">
        <v>8</v>
      </c>
      <c r="B170">
        <v>3</v>
      </c>
      <c r="C170">
        <v>24</v>
      </c>
      <c r="D170" s="3">
        <v>14</v>
      </c>
      <c r="E170" s="3">
        <v>2</v>
      </c>
      <c r="F170" t="s">
        <v>17</v>
      </c>
    </row>
    <row r="171" spans="1:6" x14ac:dyDescent="0.2">
      <c r="A171" s="1" t="s">
        <v>8</v>
      </c>
      <c r="B171">
        <v>3</v>
      </c>
      <c r="C171">
        <v>24</v>
      </c>
      <c r="D171" s="3">
        <v>14</v>
      </c>
      <c r="E171" s="3">
        <v>1</v>
      </c>
      <c r="F171" t="s">
        <v>17</v>
      </c>
    </row>
    <row r="172" spans="1:6" x14ac:dyDescent="0.2">
      <c r="A172" s="1" t="s">
        <v>8</v>
      </c>
      <c r="B172">
        <v>1</v>
      </c>
      <c r="C172">
        <v>1</v>
      </c>
      <c r="D172" s="3">
        <v>1</v>
      </c>
      <c r="E172" s="3">
        <v>2</v>
      </c>
      <c r="F172" t="s">
        <v>18</v>
      </c>
    </row>
    <row r="173" spans="1:6" x14ac:dyDescent="0.2">
      <c r="A173" s="1" t="s">
        <v>8</v>
      </c>
      <c r="B173">
        <v>1</v>
      </c>
      <c r="C173">
        <v>1</v>
      </c>
      <c r="D173" s="3">
        <v>7</v>
      </c>
      <c r="E173" s="3">
        <v>0</v>
      </c>
      <c r="F173" t="s">
        <v>18</v>
      </c>
    </row>
    <row r="174" spans="1:6" x14ac:dyDescent="0.2">
      <c r="A174" s="1" t="s">
        <v>8</v>
      </c>
      <c r="B174">
        <v>1</v>
      </c>
      <c r="C174">
        <v>1</v>
      </c>
      <c r="D174" s="3">
        <v>8</v>
      </c>
      <c r="E174" s="3">
        <v>4</v>
      </c>
      <c r="F174" t="s">
        <v>18</v>
      </c>
    </row>
    <row r="175" spans="1:6" x14ac:dyDescent="0.2">
      <c r="A175" s="1" t="s">
        <v>8</v>
      </c>
      <c r="B175">
        <v>1</v>
      </c>
      <c r="C175">
        <v>1</v>
      </c>
      <c r="D175" s="3">
        <v>5</v>
      </c>
      <c r="E175" s="3">
        <f ca="1">SUM(E172:E175)</f>
        <v>6</v>
      </c>
      <c r="F175" t="s">
        <v>18</v>
      </c>
    </row>
    <row r="176" spans="1:6" x14ac:dyDescent="0.2">
      <c r="A176" s="1" t="s">
        <v>8</v>
      </c>
      <c r="B176">
        <v>1</v>
      </c>
      <c r="C176">
        <v>1</v>
      </c>
      <c r="D176" s="3">
        <v>1</v>
      </c>
      <c r="E176" s="3">
        <v>6</v>
      </c>
      <c r="F176" t="s">
        <v>18</v>
      </c>
    </row>
    <row r="177" spans="1:6" x14ac:dyDescent="0.2">
      <c r="A177" s="1" t="s">
        <v>8</v>
      </c>
      <c r="B177">
        <v>1</v>
      </c>
      <c r="C177">
        <v>1</v>
      </c>
      <c r="D177" s="3">
        <v>2</v>
      </c>
      <c r="E177" s="3">
        <v>6</v>
      </c>
      <c r="F177" t="s">
        <v>18</v>
      </c>
    </row>
    <row r="178" spans="1:6" x14ac:dyDescent="0.2">
      <c r="A178" s="1" t="s">
        <v>8</v>
      </c>
      <c r="B178">
        <v>1</v>
      </c>
      <c r="C178">
        <v>1</v>
      </c>
      <c r="D178" s="3">
        <v>1</v>
      </c>
      <c r="E178" s="3">
        <v>4</v>
      </c>
      <c r="F178" t="s">
        <v>18</v>
      </c>
    </row>
    <row r="179" spans="1:6" x14ac:dyDescent="0.2">
      <c r="A179" s="1" t="s">
        <v>8</v>
      </c>
      <c r="B179">
        <v>2</v>
      </c>
      <c r="C179">
        <v>1</v>
      </c>
      <c r="D179" s="3">
        <v>0</v>
      </c>
      <c r="E179" s="3">
        <v>1</v>
      </c>
      <c r="F179" t="s">
        <v>18</v>
      </c>
    </row>
    <row r="180" spans="1:6" x14ac:dyDescent="0.2">
      <c r="A180" s="1" t="s">
        <v>8</v>
      </c>
      <c r="B180">
        <v>2</v>
      </c>
      <c r="C180">
        <v>1</v>
      </c>
      <c r="D180" s="3">
        <v>1</v>
      </c>
      <c r="E180" s="3">
        <v>0</v>
      </c>
      <c r="F180" t="s">
        <v>18</v>
      </c>
    </row>
    <row r="181" spans="1:6" x14ac:dyDescent="0.2">
      <c r="A181" s="1" t="s">
        <v>8</v>
      </c>
      <c r="B181">
        <v>2</v>
      </c>
      <c r="C181">
        <v>1</v>
      </c>
      <c r="D181" s="3">
        <v>1</v>
      </c>
      <c r="E181" s="3">
        <v>0</v>
      </c>
      <c r="F181" t="s">
        <v>18</v>
      </c>
    </row>
    <row r="182" spans="1:6" x14ac:dyDescent="0.2">
      <c r="A182" s="1" t="s">
        <v>8</v>
      </c>
      <c r="B182">
        <v>2</v>
      </c>
      <c r="C182">
        <v>1</v>
      </c>
      <c r="D182" s="3">
        <v>5</v>
      </c>
      <c r="E182" s="3">
        <v>1</v>
      </c>
      <c r="F182" t="s">
        <v>18</v>
      </c>
    </row>
    <row r="183" spans="1:6" x14ac:dyDescent="0.2">
      <c r="A183" s="1" t="s">
        <v>8</v>
      </c>
      <c r="B183">
        <v>2</v>
      </c>
      <c r="C183">
        <v>1</v>
      </c>
      <c r="D183" s="3">
        <v>1</v>
      </c>
      <c r="E183" s="3">
        <v>2</v>
      </c>
      <c r="F183" t="s">
        <v>18</v>
      </c>
    </row>
    <row r="184" spans="1:6" x14ac:dyDescent="0.2">
      <c r="A184" s="1" t="s">
        <v>8</v>
      </c>
      <c r="B184">
        <v>2</v>
      </c>
      <c r="C184">
        <v>1</v>
      </c>
      <c r="D184" s="3">
        <v>7</v>
      </c>
      <c r="E184" s="3">
        <v>0</v>
      </c>
      <c r="F184" t="s">
        <v>18</v>
      </c>
    </row>
    <row r="185" spans="1:6" x14ac:dyDescent="0.2">
      <c r="A185" s="1" t="s">
        <v>8</v>
      </c>
      <c r="B185">
        <v>2</v>
      </c>
      <c r="C185">
        <v>1</v>
      </c>
      <c r="D185" s="3">
        <v>8</v>
      </c>
      <c r="E185" s="3">
        <v>4</v>
      </c>
      <c r="F185" t="s">
        <v>18</v>
      </c>
    </row>
    <row r="186" spans="1:6" x14ac:dyDescent="0.2">
      <c r="A186" s="1" t="s">
        <v>8</v>
      </c>
      <c r="B186">
        <v>2</v>
      </c>
      <c r="C186">
        <v>1</v>
      </c>
      <c r="D186" s="3">
        <v>2</v>
      </c>
      <c r="E186" s="3">
        <v>6</v>
      </c>
      <c r="F186" t="s">
        <v>18</v>
      </c>
    </row>
    <row r="187" spans="1:6" x14ac:dyDescent="0.2">
      <c r="A187" s="1" t="s">
        <v>8</v>
      </c>
      <c r="B187">
        <v>2</v>
      </c>
      <c r="C187">
        <v>1</v>
      </c>
      <c r="D187" s="3">
        <v>1</v>
      </c>
      <c r="E187" s="3">
        <v>4</v>
      </c>
      <c r="F187" t="s">
        <v>18</v>
      </c>
    </row>
    <row r="188" spans="1:6" x14ac:dyDescent="0.2">
      <c r="A188" s="1" t="s">
        <v>8</v>
      </c>
      <c r="B188">
        <v>3</v>
      </c>
      <c r="C188">
        <v>1</v>
      </c>
      <c r="D188" s="3">
        <v>5</v>
      </c>
      <c r="E188" s="3">
        <v>11</v>
      </c>
      <c r="F188" t="s">
        <v>18</v>
      </c>
    </row>
    <row r="189" spans="1:6" x14ac:dyDescent="0.2">
      <c r="A189" s="1" t="s">
        <v>8</v>
      </c>
      <c r="B189">
        <v>3</v>
      </c>
      <c r="C189">
        <v>1</v>
      </c>
      <c r="D189" s="3">
        <v>4</v>
      </c>
      <c r="E189" s="3">
        <v>9</v>
      </c>
      <c r="F189" t="s">
        <v>18</v>
      </c>
    </row>
    <row r="190" spans="1:6" x14ac:dyDescent="0.2">
      <c r="A190" s="1" t="s">
        <v>8</v>
      </c>
      <c r="B190">
        <v>3</v>
      </c>
      <c r="C190">
        <v>1</v>
      </c>
      <c r="D190" s="3">
        <v>10</v>
      </c>
      <c r="E190" s="3">
        <v>5</v>
      </c>
      <c r="F190" t="s">
        <v>18</v>
      </c>
    </row>
    <row r="191" spans="1:6" x14ac:dyDescent="0.2">
      <c r="A191" s="1" t="s">
        <v>8</v>
      </c>
      <c r="B191">
        <v>3</v>
      </c>
      <c r="C191">
        <v>1</v>
      </c>
      <c r="D191" s="3">
        <v>14</v>
      </c>
      <c r="E191" s="3">
        <v>3</v>
      </c>
      <c r="F191" t="s">
        <v>18</v>
      </c>
    </row>
    <row r="192" spans="1:6" x14ac:dyDescent="0.2">
      <c r="A192" s="1" t="s">
        <v>8</v>
      </c>
      <c r="B192">
        <v>3</v>
      </c>
      <c r="C192">
        <v>1</v>
      </c>
      <c r="D192" s="3">
        <v>1</v>
      </c>
      <c r="E192" s="3">
        <v>9</v>
      </c>
      <c r="F192" t="s">
        <v>18</v>
      </c>
    </row>
    <row r="193" spans="1:6" x14ac:dyDescent="0.2">
      <c r="A193" s="1" t="s">
        <v>8</v>
      </c>
      <c r="B193">
        <v>3</v>
      </c>
      <c r="C193">
        <v>1</v>
      </c>
      <c r="D193" s="3">
        <v>12</v>
      </c>
      <c r="E193" s="3">
        <v>0</v>
      </c>
      <c r="F193" t="s">
        <v>18</v>
      </c>
    </row>
    <row r="194" spans="1:6" x14ac:dyDescent="0.2">
      <c r="A194" s="1" t="s">
        <v>8</v>
      </c>
      <c r="B194">
        <v>3</v>
      </c>
      <c r="C194">
        <v>1</v>
      </c>
      <c r="D194" s="3">
        <v>2</v>
      </c>
      <c r="E194" s="3">
        <v>12</v>
      </c>
      <c r="F194" t="s">
        <v>18</v>
      </c>
    </row>
    <row r="195" spans="1:6" x14ac:dyDescent="0.2">
      <c r="A195" s="1" t="s">
        <v>8</v>
      </c>
      <c r="B195">
        <v>1</v>
      </c>
      <c r="C195">
        <v>24</v>
      </c>
      <c r="D195" s="3">
        <v>4</v>
      </c>
      <c r="E195" s="3">
        <v>7</v>
      </c>
      <c r="F195" t="s">
        <v>18</v>
      </c>
    </row>
    <row r="196" spans="1:6" x14ac:dyDescent="0.2">
      <c r="A196" s="1" t="s">
        <v>8</v>
      </c>
      <c r="B196">
        <v>1</v>
      </c>
      <c r="C196">
        <v>24</v>
      </c>
      <c r="D196" s="3">
        <v>7</v>
      </c>
      <c r="E196" s="3">
        <v>1</v>
      </c>
      <c r="F196" t="s">
        <v>18</v>
      </c>
    </row>
    <row r="197" spans="1:6" x14ac:dyDescent="0.2">
      <c r="A197" s="1" t="s">
        <v>8</v>
      </c>
      <c r="B197">
        <v>1</v>
      </c>
      <c r="C197">
        <v>24</v>
      </c>
      <c r="D197" s="3">
        <v>3</v>
      </c>
      <c r="E197" s="3">
        <v>2</v>
      </c>
      <c r="F197" t="s">
        <v>18</v>
      </c>
    </row>
    <row r="198" spans="1:6" x14ac:dyDescent="0.2">
      <c r="A198" s="1" t="s">
        <v>8</v>
      </c>
      <c r="B198">
        <v>1</v>
      </c>
      <c r="C198">
        <v>24</v>
      </c>
      <c r="D198" s="3">
        <v>4</v>
      </c>
      <c r="E198" s="3">
        <v>6</v>
      </c>
      <c r="F198" t="s">
        <v>18</v>
      </c>
    </row>
    <row r="199" spans="1:6" x14ac:dyDescent="0.2">
      <c r="A199" s="1" t="s">
        <v>8</v>
      </c>
      <c r="B199">
        <v>1</v>
      </c>
      <c r="C199">
        <v>24</v>
      </c>
      <c r="D199" s="3">
        <v>4</v>
      </c>
      <c r="E199" s="3">
        <v>4</v>
      </c>
      <c r="F199" t="s">
        <v>18</v>
      </c>
    </row>
    <row r="200" spans="1:6" x14ac:dyDescent="0.2">
      <c r="A200" s="1" t="s">
        <v>8</v>
      </c>
      <c r="B200">
        <v>1</v>
      </c>
      <c r="C200">
        <v>24</v>
      </c>
      <c r="D200" s="3">
        <v>6</v>
      </c>
      <c r="E200" s="3">
        <v>3</v>
      </c>
      <c r="F200" t="s">
        <v>18</v>
      </c>
    </row>
    <row r="201" spans="1:6" x14ac:dyDescent="0.2">
      <c r="A201" s="1" t="s">
        <v>8</v>
      </c>
      <c r="B201">
        <v>1</v>
      </c>
      <c r="C201">
        <v>24</v>
      </c>
      <c r="D201" s="3">
        <v>4</v>
      </c>
      <c r="E201" s="3">
        <v>7</v>
      </c>
      <c r="F201" t="s">
        <v>18</v>
      </c>
    </row>
    <row r="202" spans="1:6" x14ac:dyDescent="0.2">
      <c r="A202" s="1" t="s">
        <v>8</v>
      </c>
      <c r="B202">
        <v>1</v>
      </c>
      <c r="C202">
        <v>24</v>
      </c>
      <c r="D202" s="3">
        <v>1</v>
      </c>
      <c r="E202" s="3">
        <v>4</v>
      </c>
      <c r="F202" t="s">
        <v>18</v>
      </c>
    </row>
    <row r="203" spans="1:6" x14ac:dyDescent="0.2">
      <c r="A203" s="1" t="s">
        <v>8</v>
      </c>
      <c r="B203">
        <v>1</v>
      </c>
      <c r="C203">
        <v>24</v>
      </c>
      <c r="D203" s="3">
        <v>5</v>
      </c>
      <c r="E203" s="3">
        <v>3</v>
      </c>
      <c r="F203" t="s">
        <v>18</v>
      </c>
    </row>
    <row r="204" spans="1:6" x14ac:dyDescent="0.2">
      <c r="A204" s="1" t="s">
        <v>8</v>
      </c>
      <c r="B204">
        <v>2</v>
      </c>
      <c r="C204">
        <v>24</v>
      </c>
      <c r="D204" s="3">
        <v>4</v>
      </c>
      <c r="E204" s="3">
        <v>7</v>
      </c>
      <c r="F204" t="s">
        <v>18</v>
      </c>
    </row>
    <row r="205" spans="1:6" x14ac:dyDescent="0.2">
      <c r="A205" s="1" t="s">
        <v>8</v>
      </c>
      <c r="B205">
        <v>2</v>
      </c>
      <c r="C205">
        <v>24</v>
      </c>
      <c r="D205" s="3">
        <v>7</v>
      </c>
      <c r="E205" s="3">
        <v>1</v>
      </c>
      <c r="F205" t="s">
        <v>18</v>
      </c>
    </row>
    <row r="206" spans="1:6" x14ac:dyDescent="0.2">
      <c r="A206" s="1" t="s">
        <v>8</v>
      </c>
      <c r="B206">
        <v>2</v>
      </c>
      <c r="C206">
        <v>24</v>
      </c>
      <c r="D206" s="3">
        <v>3</v>
      </c>
      <c r="E206" s="3">
        <v>2</v>
      </c>
      <c r="F206" t="s">
        <v>18</v>
      </c>
    </row>
    <row r="207" spans="1:6" x14ac:dyDescent="0.2">
      <c r="A207" s="1" t="s">
        <v>8</v>
      </c>
      <c r="B207">
        <v>2</v>
      </c>
      <c r="C207">
        <v>24</v>
      </c>
      <c r="D207" s="3">
        <v>4</v>
      </c>
      <c r="E207" s="3">
        <v>6</v>
      </c>
      <c r="F207" t="s">
        <v>18</v>
      </c>
    </row>
    <row r="208" spans="1:6" x14ac:dyDescent="0.2">
      <c r="A208" s="1" t="s">
        <v>8</v>
      </c>
      <c r="B208">
        <v>2</v>
      </c>
      <c r="C208">
        <v>24</v>
      </c>
      <c r="D208" s="3">
        <v>4</v>
      </c>
      <c r="E208" s="3">
        <v>4</v>
      </c>
      <c r="F208" t="s">
        <v>18</v>
      </c>
    </row>
    <row r="209" spans="1:6" x14ac:dyDescent="0.2">
      <c r="A209" s="1" t="s">
        <v>8</v>
      </c>
      <c r="B209">
        <v>2</v>
      </c>
      <c r="C209">
        <v>24</v>
      </c>
      <c r="D209" s="3">
        <v>6</v>
      </c>
      <c r="E209" s="3">
        <v>3</v>
      </c>
      <c r="F209" t="s">
        <v>18</v>
      </c>
    </row>
    <row r="210" spans="1:6" x14ac:dyDescent="0.2">
      <c r="A210" s="1" t="s">
        <v>8</v>
      </c>
      <c r="B210">
        <v>2</v>
      </c>
      <c r="C210">
        <v>24</v>
      </c>
      <c r="D210" s="3">
        <v>4</v>
      </c>
      <c r="E210" s="3">
        <v>7</v>
      </c>
      <c r="F210" t="s">
        <v>18</v>
      </c>
    </row>
    <row r="211" spans="1:6" x14ac:dyDescent="0.2">
      <c r="A211" s="1" t="s">
        <v>8</v>
      </c>
      <c r="B211">
        <v>2</v>
      </c>
      <c r="C211">
        <v>24</v>
      </c>
      <c r="D211" s="3">
        <v>1</v>
      </c>
      <c r="E211" s="3">
        <v>4</v>
      </c>
      <c r="F211" t="s">
        <v>18</v>
      </c>
    </row>
    <row r="212" spans="1:6" x14ac:dyDescent="0.2">
      <c r="A212" s="1" t="s">
        <v>8</v>
      </c>
      <c r="B212">
        <v>2</v>
      </c>
      <c r="C212">
        <v>24</v>
      </c>
      <c r="D212" s="3">
        <v>5</v>
      </c>
      <c r="E212" s="3">
        <v>3</v>
      </c>
      <c r="F212" t="s">
        <v>18</v>
      </c>
    </row>
    <row r="213" spans="1:6" x14ac:dyDescent="0.2">
      <c r="A213" s="1" t="s">
        <v>8</v>
      </c>
      <c r="B213">
        <v>3</v>
      </c>
      <c r="C213">
        <v>24</v>
      </c>
      <c r="D213" s="3">
        <v>4</v>
      </c>
      <c r="E213" s="3">
        <v>12</v>
      </c>
      <c r="F213" t="s">
        <v>18</v>
      </c>
    </row>
    <row r="214" spans="1:6" x14ac:dyDescent="0.2">
      <c r="A214" s="1" t="s">
        <v>8</v>
      </c>
      <c r="B214">
        <v>3</v>
      </c>
      <c r="C214">
        <v>24</v>
      </c>
      <c r="D214" s="3">
        <v>7</v>
      </c>
      <c r="E214" s="3">
        <v>9</v>
      </c>
      <c r="F214" t="s">
        <v>18</v>
      </c>
    </row>
    <row r="215" spans="1:6" x14ac:dyDescent="0.2">
      <c r="A215" s="1" t="s">
        <v>8</v>
      </c>
      <c r="B215">
        <v>3</v>
      </c>
      <c r="C215">
        <v>24</v>
      </c>
      <c r="D215" s="3">
        <v>8</v>
      </c>
      <c r="E215" s="3">
        <v>9</v>
      </c>
      <c r="F215" t="s">
        <v>18</v>
      </c>
    </row>
    <row r="216" spans="1:6" x14ac:dyDescent="0.2">
      <c r="A216" s="1" t="s">
        <v>8</v>
      </c>
      <c r="B216">
        <v>3</v>
      </c>
      <c r="C216">
        <v>24</v>
      </c>
      <c r="D216" s="3">
        <v>11</v>
      </c>
      <c r="E216" s="3">
        <v>6</v>
      </c>
      <c r="F216" t="s">
        <v>18</v>
      </c>
    </row>
    <row r="217" spans="1:6" x14ac:dyDescent="0.2">
      <c r="A217" s="1" t="s">
        <v>8</v>
      </c>
      <c r="B217">
        <v>3</v>
      </c>
      <c r="C217">
        <v>24</v>
      </c>
      <c r="D217" s="3">
        <v>6</v>
      </c>
      <c r="E217" s="3">
        <v>9</v>
      </c>
      <c r="F217" t="s">
        <v>18</v>
      </c>
    </row>
    <row r="218" spans="1:6" x14ac:dyDescent="0.2">
      <c r="A218" s="1" t="s">
        <v>8</v>
      </c>
      <c r="B218">
        <v>3</v>
      </c>
      <c r="C218">
        <v>24</v>
      </c>
      <c r="D218" s="3">
        <v>10</v>
      </c>
      <c r="E218" s="3">
        <v>3</v>
      </c>
      <c r="F218" t="s">
        <v>18</v>
      </c>
    </row>
    <row r="219" spans="1:6" x14ac:dyDescent="0.2">
      <c r="A219" s="1" t="s">
        <v>8</v>
      </c>
      <c r="B219">
        <v>3</v>
      </c>
      <c r="C219">
        <v>24</v>
      </c>
      <c r="D219" s="3">
        <v>9</v>
      </c>
      <c r="E219" s="3">
        <v>7</v>
      </c>
      <c r="F219" t="s">
        <v>18</v>
      </c>
    </row>
    <row r="220" spans="1:6" x14ac:dyDescent="0.2">
      <c r="A220" s="1" t="s">
        <v>8</v>
      </c>
      <c r="B220">
        <v>1</v>
      </c>
      <c r="C220">
        <v>1</v>
      </c>
      <c r="D220" s="3">
        <v>12</v>
      </c>
      <c r="E220" s="3">
        <v>3</v>
      </c>
      <c r="F220" t="s">
        <v>19</v>
      </c>
    </row>
    <row r="221" spans="1:6" x14ac:dyDescent="0.2">
      <c r="A221" s="1" t="s">
        <v>8</v>
      </c>
      <c r="B221">
        <v>1</v>
      </c>
      <c r="C221">
        <v>1</v>
      </c>
      <c r="D221" s="3">
        <v>2</v>
      </c>
      <c r="E221" s="3">
        <v>8</v>
      </c>
      <c r="F221" t="s">
        <v>19</v>
      </c>
    </row>
    <row r="222" spans="1:6" x14ac:dyDescent="0.2">
      <c r="A222" s="1" t="s">
        <v>8</v>
      </c>
      <c r="B222">
        <v>1</v>
      </c>
      <c r="C222">
        <v>1</v>
      </c>
      <c r="D222" s="3">
        <v>5</v>
      </c>
      <c r="E222" s="3">
        <v>6</v>
      </c>
      <c r="F222" t="s">
        <v>19</v>
      </c>
    </row>
    <row r="223" spans="1:6" x14ac:dyDescent="0.2">
      <c r="A223" s="1" t="s">
        <v>8</v>
      </c>
      <c r="B223">
        <v>1</v>
      </c>
      <c r="C223">
        <v>1</v>
      </c>
      <c r="D223" s="3">
        <v>14</v>
      </c>
      <c r="E223" s="3">
        <v>0</v>
      </c>
      <c r="F223" t="s">
        <v>19</v>
      </c>
    </row>
    <row r="224" spans="1:6" x14ac:dyDescent="0.2">
      <c r="A224" s="1" t="s">
        <v>8</v>
      </c>
      <c r="B224">
        <v>1</v>
      </c>
      <c r="C224">
        <v>1</v>
      </c>
      <c r="D224" s="3">
        <v>1</v>
      </c>
      <c r="E224" s="3">
        <v>13</v>
      </c>
      <c r="F224" t="s">
        <v>19</v>
      </c>
    </row>
    <row r="225" spans="1:6" x14ac:dyDescent="0.2">
      <c r="A225" s="1" t="s">
        <v>8</v>
      </c>
      <c r="B225">
        <v>1</v>
      </c>
      <c r="C225">
        <v>1</v>
      </c>
      <c r="D225" s="3">
        <v>5</v>
      </c>
      <c r="E225" s="3">
        <v>1</v>
      </c>
      <c r="F225" t="s">
        <v>19</v>
      </c>
    </row>
    <row r="226" spans="1:6" x14ac:dyDescent="0.2">
      <c r="A226" s="1" t="s">
        <v>8</v>
      </c>
      <c r="B226">
        <v>1</v>
      </c>
      <c r="C226">
        <v>1</v>
      </c>
      <c r="D226" s="3">
        <v>14</v>
      </c>
      <c r="E226" s="3">
        <v>1</v>
      </c>
      <c r="F226" t="s">
        <v>19</v>
      </c>
    </row>
    <row r="227" spans="1:6" x14ac:dyDescent="0.2">
      <c r="A227" s="1" t="s">
        <v>8</v>
      </c>
      <c r="B227">
        <v>1</v>
      </c>
      <c r="C227">
        <v>1</v>
      </c>
      <c r="D227" s="3">
        <v>2</v>
      </c>
      <c r="E227" s="3">
        <v>11</v>
      </c>
      <c r="F227" t="s">
        <v>19</v>
      </c>
    </row>
    <row r="228" spans="1:6" x14ac:dyDescent="0.2">
      <c r="A228" s="1" t="s">
        <v>8</v>
      </c>
      <c r="B228">
        <v>2</v>
      </c>
      <c r="C228">
        <v>1</v>
      </c>
      <c r="D228" s="3">
        <v>12</v>
      </c>
      <c r="E228" s="3">
        <v>1</v>
      </c>
      <c r="F228" t="s">
        <v>19</v>
      </c>
    </row>
    <row r="229" spans="1:6" x14ac:dyDescent="0.2">
      <c r="A229" s="1" t="s">
        <v>8</v>
      </c>
      <c r="B229">
        <v>2</v>
      </c>
      <c r="C229">
        <v>1</v>
      </c>
      <c r="D229" s="3">
        <v>5</v>
      </c>
      <c r="E229" s="3">
        <v>12</v>
      </c>
      <c r="F229" t="s">
        <v>19</v>
      </c>
    </row>
    <row r="230" spans="1:6" x14ac:dyDescent="0.2">
      <c r="A230" s="1" t="s">
        <v>8</v>
      </c>
      <c r="B230">
        <v>2</v>
      </c>
      <c r="C230">
        <v>1</v>
      </c>
      <c r="D230" s="3">
        <v>0</v>
      </c>
      <c r="E230" s="3">
        <v>12</v>
      </c>
      <c r="F230" t="s">
        <v>19</v>
      </c>
    </row>
    <row r="231" spans="1:6" x14ac:dyDescent="0.2">
      <c r="A231" s="1" t="s">
        <v>8</v>
      </c>
      <c r="B231">
        <v>2</v>
      </c>
      <c r="C231">
        <v>1</v>
      </c>
      <c r="D231" s="3">
        <v>3</v>
      </c>
      <c r="E231" s="3">
        <v>6</v>
      </c>
      <c r="F231" t="s">
        <v>19</v>
      </c>
    </row>
    <row r="232" spans="1:6" x14ac:dyDescent="0.2">
      <c r="A232" s="1" t="s">
        <v>8</v>
      </c>
      <c r="B232">
        <v>2</v>
      </c>
      <c r="C232">
        <v>1</v>
      </c>
      <c r="D232" s="3">
        <v>8</v>
      </c>
      <c r="E232" s="3">
        <v>1</v>
      </c>
      <c r="F232" t="s">
        <v>19</v>
      </c>
    </row>
    <row r="233" spans="1:6" x14ac:dyDescent="0.2">
      <c r="A233" s="1" t="s">
        <v>8</v>
      </c>
      <c r="B233">
        <v>2</v>
      </c>
      <c r="C233">
        <v>1</v>
      </c>
      <c r="D233" s="3">
        <v>11</v>
      </c>
      <c r="E233" s="3">
        <v>0</v>
      </c>
      <c r="F233" t="s">
        <v>19</v>
      </c>
    </row>
    <row r="234" spans="1:6" x14ac:dyDescent="0.2">
      <c r="A234" s="1" t="s">
        <v>8</v>
      </c>
      <c r="B234">
        <v>2</v>
      </c>
      <c r="C234">
        <v>1</v>
      </c>
      <c r="D234" s="3">
        <v>0</v>
      </c>
      <c r="E234" s="3">
        <v>10</v>
      </c>
      <c r="F234" t="s">
        <v>19</v>
      </c>
    </row>
    <row r="235" spans="1:6" x14ac:dyDescent="0.2">
      <c r="A235" s="1" t="s">
        <v>8</v>
      </c>
      <c r="B235">
        <v>2</v>
      </c>
      <c r="C235">
        <v>1</v>
      </c>
      <c r="D235" s="3">
        <v>4</v>
      </c>
      <c r="E235" s="3">
        <v>6</v>
      </c>
      <c r="F235" t="s">
        <v>19</v>
      </c>
    </row>
    <row r="236" spans="1:6" x14ac:dyDescent="0.2">
      <c r="A236" s="1" t="s">
        <v>8</v>
      </c>
      <c r="B236">
        <v>3</v>
      </c>
      <c r="C236">
        <v>1</v>
      </c>
      <c r="D236" s="3">
        <v>3</v>
      </c>
      <c r="E236" s="3">
        <v>10</v>
      </c>
      <c r="F236" t="s">
        <v>19</v>
      </c>
    </row>
    <row r="237" spans="1:6" x14ac:dyDescent="0.2">
      <c r="A237" s="1" t="s">
        <v>8</v>
      </c>
      <c r="B237">
        <v>3</v>
      </c>
      <c r="C237">
        <v>1</v>
      </c>
      <c r="D237" s="3">
        <v>1</v>
      </c>
      <c r="E237" s="3">
        <v>13</v>
      </c>
      <c r="F237" t="s">
        <v>19</v>
      </c>
    </row>
    <row r="238" spans="1:6" x14ac:dyDescent="0.2">
      <c r="A238" s="1" t="s">
        <v>8</v>
      </c>
      <c r="B238">
        <v>3</v>
      </c>
      <c r="C238">
        <v>1</v>
      </c>
      <c r="D238" s="3">
        <v>16</v>
      </c>
      <c r="E238" s="3">
        <v>0</v>
      </c>
      <c r="F238" t="s">
        <v>19</v>
      </c>
    </row>
    <row r="239" spans="1:6" x14ac:dyDescent="0.2">
      <c r="A239" s="1" t="s">
        <v>8</v>
      </c>
      <c r="B239">
        <v>3</v>
      </c>
      <c r="C239">
        <v>1</v>
      </c>
      <c r="D239" s="3">
        <v>5</v>
      </c>
      <c r="E239" s="3">
        <v>8</v>
      </c>
      <c r="F239" t="s">
        <v>19</v>
      </c>
    </row>
    <row r="240" spans="1:6" x14ac:dyDescent="0.2">
      <c r="A240" s="1" t="s">
        <v>8</v>
      </c>
      <c r="B240">
        <v>3</v>
      </c>
      <c r="C240">
        <v>1</v>
      </c>
      <c r="D240" s="3">
        <v>8</v>
      </c>
      <c r="E240" s="3">
        <v>0</v>
      </c>
      <c r="F240" t="s">
        <v>19</v>
      </c>
    </row>
    <row r="241" spans="1:6" x14ac:dyDescent="0.2">
      <c r="A241" s="1" t="s">
        <v>8</v>
      </c>
      <c r="B241">
        <v>3</v>
      </c>
      <c r="C241">
        <v>1</v>
      </c>
      <c r="D241" s="3">
        <v>10</v>
      </c>
      <c r="E241" s="3">
        <v>0</v>
      </c>
      <c r="F241" t="s">
        <v>19</v>
      </c>
    </row>
    <row r="242" spans="1:6" x14ac:dyDescent="0.2">
      <c r="A242" s="1" t="s">
        <v>8</v>
      </c>
      <c r="B242">
        <v>3</v>
      </c>
      <c r="C242">
        <v>1</v>
      </c>
      <c r="D242" s="3">
        <v>6</v>
      </c>
      <c r="E242" s="3">
        <v>4</v>
      </c>
      <c r="F242" t="s">
        <v>19</v>
      </c>
    </row>
    <row r="243" spans="1:6" x14ac:dyDescent="0.2">
      <c r="A243" s="1" t="s">
        <v>8</v>
      </c>
      <c r="B243">
        <v>3</v>
      </c>
      <c r="C243">
        <v>1</v>
      </c>
      <c r="D243" s="3">
        <v>6</v>
      </c>
      <c r="E243" s="3">
        <v>3</v>
      </c>
      <c r="F243" t="s">
        <v>19</v>
      </c>
    </row>
    <row r="244" spans="1:6" x14ac:dyDescent="0.2">
      <c r="A244" s="1" t="s">
        <v>8</v>
      </c>
      <c r="B244">
        <v>1</v>
      </c>
      <c r="C244">
        <v>24</v>
      </c>
      <c r="D244" s="3">
        <v>11</v>
      </c>
      <c r="E244" s="3">
        <v>3</v>
      </c>
      <c r="F244" t="s">
        <v>19</v>
      </c>
    </row>
    <row r="245" spans="1:6" x14ac:dyDescent="0.2">
      <c r="A245" s="1" t="s">
        <v>8</v>
      </c>
      <c r="B245">
        <v>1</v>
      </c>
      <c r="C245">
        <v>24</v>
      </c>
      <c r="D245" s="3">
        <v>6</v>
      </c>
      <c r="E245" s="3">
        <v>10</v>
      </c>
      <c r="F245" t="s">
        <v>19</v>
      </c>
    </row>
    <row r="246" spans="1:6" x14ac:dyDescent="0.2">
      <c r="A246" s="1" t="s">
        <v>8</v>
      </c>
      <c r="B246">
        <v>1</v>
      </c>
      <c r="C246">
        <v>24</v>
      </c>
      <c r="D246" s="3">
        <v>8</v>
      </c>
      <c r="E246" s="3">
        <v>6</v>
      </c>
      <c r="F246" t="s">
        <v>19</v>
      </c>
    </row>
    <row r="247" spans="1:6" x14ac:dyDescent="0.2">
      <c r="A247" s="1" t="s">
        <v>8</v>
      </c>
      <c r="B247">
        <v>1</v>
      </c>
      <c r="C247">
        <v>24</v>
      </c>
      <c r="D247" s="3">
        <v>13</v>
      </c>
      <c r="E247" s="3">
        <v>2</v>
      </c>
      <c r="F247" t="s">
        <v>19</v>
      </c>
    </row>
    <row r="248" spans="1:6" x14ac:dyDescent="0.2">
      <c r="A248" s="1" t="s">
        <v>8</v>
      </c>
      <c r="B248">
        <v>1</v>
      </c>
      <c r="C248">
        <v>24</v>
      </c>
      <c r="D248" s="3">
        <v>2</v>
      </c>
      <c r="E248" s="3">
        <v>8</v>
      </c>
      <c r="F248" t="s">
        <v>19</v>
      </c>
    </row>
    <row r="249" spans="1:6" x14ac:dyDescent="0.2">
      <c r="A249" s="1" t="s">
        <v>8</v>
      </c>
      <c r="B249">
        <v>1</v>
      </c>
      <c r="C249">
        <v>24</v>
      </c>
      <c r="D249" s="3">
        <v>6</v>
      </c>
      <c r="E249" s="3">
        <v>5</v>
      </c>
      <c r="F249" t="s">
        <v>19</v>
      </c>
    </row>
    <row r="250" spans="1:6" x14ac:dyDescent="0.2">
      <c r="A250" s="1" t="s">
        <v>8</v>
      </c>
      <c r="B250">
        <v>1</v>
      </c>
      <c r="C250">
        <v>24</v>
      </c>
      <c r="D250" s="3">
        <v>4</v>
      </c>
      <c r="E250" s="3">
        <v>8</v>
      </c>
      <c r="F250" t="s">
        <v>19</v>
      </c>
    </row>
    <row r="251" spans="1:6" x14ac:dyDescent="0.2">
      <c r="A251" s="1" t="s">
        <v>8</v>
      </c>
      <c r="B251">
        <v>1</v>
      </c>
      <c r="C251">
        <v>24</v>
      </c>
      <c r="D251" s="3">
        <v>1</v>
      </c>
      <c r="E251" s="3">
        <v>7</v>
      </c>
      <c r="F251" t="s">
        <v>19</v>
      </c>
    </row>
    <row r="252" spans="1:6" x14ac:dyDescent="0.2">
      <c r="A252" s="1" t="s">
        <v>8</v>
      </c>
      <c r="B252">
        <v>2</v>
      </c>
      <c r="C252">
        <v>24</v>
      </c>
      <c r="D252" s="3">
        <v>10</v>
      </c>
      <c r="E252" s="3">
        <v>1</v>
      </c>
      <c r="F252" t="s">
        <v>19</v>
      </c>
    </row>
    <row r="253" spans="1:6" x14ac:dyDescent="0.2">
      <c r="A253" s="1" t="s">
        <v>8</v>
      </c>
      <c r="B253">
        <v>2</v>
      </c>
      <c r="C253">
        <v>24</v>
      </c>
      <c r="D253" s="3">
        <v>7</v>
      </c>
      <c r="E253" s="3">
        <v>8</v>
      </c>
      <c r="F253" t="s">
        <v>19</v>
      </c>
    </row>
    <row r="254" spans="1:6" x14ac:dyDescent="0.2">
      <c r="A254" s="1" t="s">
        <v>8</v>
      </c>
      <c r="B254">
        <v>2</v>
      </c>
      <c r="C254">
        <v>24</v>
      </c>
      <c r="D254" s="3">
        <v>3</v>
      </c>
      <c r="E254" s="3">
        <v>9</v>
      </c>
      <c r="F254" t="s">
        <v>19</v>
      </c>
    </row>
    <row r="255" spans="1:6" x14ac:dyDescent="0.2">
      <c r="A255" s="1" t="s">
        <v>8</v>
      </c>
      <c r="B255">
        <v>2</v>
      </c>
      <c r="C255">
        <v>24</v>
      </c>
      <c r="D255" s="3">
        <v>5</v>
      </c>
      <c r="E255" s="3">
        <v>7</v>
      </c>
      <c r="F255" t="s">
        <v>19</v>
      </c>
    </row>
    <row r="256" spans="1:6" x14ac:dyDescent="0.2">
      <c r="A256" s="1" t="s">
        <v>8</v>
      </c>
      <c r="B256">
        <v>2</v>
      </c>
      <c r="C256">
        <v>24</v>
      </c>
      <c r="D256" s="3">
        <v>5</v>
      </c>
      <c r="E256" s="3">
        <v>2</v>
      </c>
      <c r="F256" t="s">
        <v>19</v>
      </c>
    </row>
    <row r="257" spans="1:6" x14ac:dyDescent="0.2">
      <c r="A257" s="1" t="s">
        <v>8</v>
      </c>
      <c r="B257">
        <v>2</v>
      </c>
      <c r="C257">
        <v>24</v>
      </c>
      <c r="D257" s="3">
        <v>9</v>
      </c>
      <c r="E257" s="3">
        <v>3</v>
      </c>
      <c r="F257" t="s">
        <v>19</v>
      </c>
    </row>
    <row r="258" spans="1:6" x14ac:dyDescent="0.2">
      <c r="A258" s="1" t="s">
        <v>8</v>
      </c>
      <c r="B258">
        <v>2</v>
      </c>
      <c r="C258">
        <v>24</v>
      </c>
      <c r="D258" s="3">
        <v>7</v>
      </c>
      <c r="E258" s="3">
        <v>6</v>
      </c>
      <c r="F258" t="s">
        <v>19</v>
      </c>
    </row>
    <row r="259" spans="1:6" x14ac:dyDescent="0.2">
      <c r="A259" s="1" t="s">
        <v>8</v>
      </c>
      <c r="B259">
        <v>2</v>
      </c>
      <c r="C259">
        <v>24</v>
      </c>
      <c r="D259" s="3">
        <v>5</v>
      </c>
      <c r="E259" s="3">
        <v>4</v>
      </c>
      <c r="F259" t="s">
        <v>19</v>
      </c>
    </row>
    <row r="260" spans="1:6" x14ac:dyDescent="0.2">
      <c r="A260" s="1" t="s">
        <v>8</v>
      </c>
      <c r="B260">
        <v>3</v>
      </c>
      <c r="C260">
        <v>24</v>
      </c>
      <c r="D260" s="3">
        <v>3</v>
      </c>
      <c r="E260" s="3">
        <v>11</v>
      </c>
      <c r="F260" t="s">
        <v>19</v>
      </c>
    </row>
    <row r="261" spans="1:6" x14ac:dyDescent="0.2">
      <c r="A261" s="1" t="s">
        <v>8</v>
      </c>
      <c r="B261">
        <v>3</v>
      </c>
      <c r="C261">
        <v>24</v>
      </c>
      <c r="D261" s="3">
        <v>1</v>
      </c>
      <c r="E261" s="3">
        <v>8</v>
      </c>
      <c r="F261" t="s">
        <v>19</v>
      </c>
    </row>
    <row r="262" spans="1:6" x14ac:dyDescent="0.2">
      <c r="A262" s="1" t="s">
        <v>8</v>
      </c>
      <c r="B262">
        <v>3</v>
      </c>
      <c r="C262">
        <v>24</v>
      </c>
      <c r="D262" s="3">
        <v>6</v>
      </c>
      <c r="E262" s="3">
        <v>1</v>
      </c>
      <c r="F262" t="s">
        <v>19</v>
      </c>
    </row>
    <row r="263" spans="1:6" x14ac:dyDescent="0.2">
      <c r="A263" s="1" t="s">
        <v>8</v>
      </c>
      <c r="B263">
        <v>3</v>
      </c>
      <c r="C263">
        <v>24</v>
      </c>
      <c r="D263" s="3">
        <v>8</v>
      </c>
      <c r="E263" s="3">
        <v>7</v>
      </c>
      <c r="F263" t="s">
        <v>19</v>
      </c>
    </row>
    <row r="264" spans="1:6" x14ac:dyDescent="0.2">
      <c r="A264" s="1" t="s">
        <v>8</v>
      </c>
      <c r="B264">
        <v>3</v>
      </c>
      <c r="C264">
        <v>24</v>
      </c>
      <c r="D264" s="3">
        <v>8</v>
      </c>
      <c r="E264" s="3">
        <v>3</v>
      </c>
      <c r="F264" t="s">
        <v>19</v>
      </c>
    </row>
    <row r="265" spans="1:6" x14ac:dyDescent="0.2">
      <c r="A265" s="1" t="s">
        <v>8</v>
      </c>
      <c r="B265">
        <v>3</v>
      </c>
      <c r="C265">
        <v>24</v>
      </c>
      <c r="D265" s="3">
        <v>10</v>
      </c>
      <c r="E265" s="3">
        <v>3</v>
      </c>
      <c r="F265" t="s">
        <v>19</v>
      </c>
    </row>
    <row r="266" spans="1:6" x14ac:dyDescent="0.2">
      <c r="A266" s="1" t="s">
        <v>8</v>
      </c>
      <c r="B266">
        <v>3</v>
      </c>
      <c r="C266">
        <v>24</v>
      </c>
      <c r="D266" s="3">
        <v>6</v>
      </c>
      <c r="E266" s="3">
        <v>10</v>
      </c>
      <c r="F266" t="s">
        <v>19</v>
      </c>
    </row>
    <row r="267" spans="1:6" x14ac:dyDescent="0.2">
      <c r="A267" s="1" t="s">
        <v>8</v>
      </c>
      <c r="B267">
        <v>3</v>
      </c>
      <c r="C267">
        <v>24</v>
      </c>
      <c r="D267" s="3">
        <v>9</v>
      </c>
      <c r="E267" s="3">
        <v>5</v>
      </c>
      <c r="F267" t="s">
        <v>19</v>
      </c>
    </row>
    <row r="268" spans="1:6" x14ac:dyDescent="0.2">
      <c r="A268" s="1" t="s">
        <v>8</v>
      </c>
      <c r="B268">
        <v>1</v>
      </c>
      <c r="C268">
        <v>1</v>
      </c>
      <c r="D268" s="3">
        <v>1</v>
      </c>
      <c r="E268" s="3">
        <v>9</v>
      </c>
      <c r="F268" t="s">
        <v>20</v>
      </c>
    </row>
    <row r="269" spans="1:6" x14ac:dyDescent="0.2">
      <c r="A269" s="1" t="s">
        <v>8</v>
      </c>
      <c r="B269">
        <v>1</v>
      </c>
      <c r="C269">
        <v>1</v>
      </c>
      <c r="D269" s="3">
        <v>15</v>
      </c>
      <c r="E269" s="3">
        <v>0</v>
      </c>
      <c r="F269" t="s">
        <v>20</v>
      </c>
    </row>
    <row r="270" spans="1:6" x14ac:dyDescent="0.2">
      <c r="A270" s="1" t="s">
        <v>8</v>
      </c>
      <c r="B270">
        <v>1</v>
      </c>
      <c r="C270">
        <v>1</v>
      </c>
      <c r="D270" s="3">
        <v>3</v>
      </c>
      <c r="E270" s="3">
        <v>12</v>
      </c>
      <c r="F270" t="s">
        <v>20</v>
      </c>
    </row>
    <row r="271" spans="1:6" x14ac:dyDescent="0.2">
      <c r="A271" s="1" t="s">
        <v>8</v>
      </c>
      <c r="B271">
        <v>1</v>
      </c>
      <c r="C271">
        <v>1</v>
      </c>
      <c r="D271" s="3">
        <v>3</v>
      </c>
      <c r="E271" s="3">
        <v>12</v>
      </c>
      <c r="F271" t="s">
        <v>20</v>
      </c>
    </row>
    <row r="272" spans="1:6" x14ac:dyDescent="0.2">
      <c r="A272" s="1" t="s">
        <v>8</v>
      </c>
      <c r="B272">
        <v>1</v>
      </c>
      <c r="C272">
        <v>1</v>
      </c>
      <c r="D272" s="3">
        <v>15</v>
      </c>
      <c r="E272" s="3">
        <v>0</v>
      </c>
      <c r="F272" t="s">
        <v>20</v>
      </c>
    </row>
    <row r="273" spans="1:6" x14ac:dyDescent="0.2">
      <c r="A273" s="1" t="s">
        <v>8</v>
      </c>
      <c r="B273">
        <v>1</v>
      </c>
      <c r="C273">
        <v>1</v>
      </c>
      <c r="D273" s="3">
        <v>6</v>
      </c>
      <c r="E273" s="3">
        <v>7</v>
      </c>
      <c r="F273" t="s">
        <v>20</v>
      </c>
    </row>
    <row r="274" spans="1:6" x14ac:dyDescent="0.2">
      <c r="A274" s="1" t="s">
        <v>8</v>
      </c>
      <c r="B274">
        <v>2</v>
      </c>
      <c r="C274">
        <v>1</v>
      </c>
      <c r="D274" s="3">
        <v>1</v>
      </c>
      <c r="E274" s="3">
        <v>11</v>
      </c>
      <c r="F274" t="s">
        <v>20</v>
      </c>
    </row>
    <row r="275" spans="1:6" x14ac:dyDescent="0.2">
      <c r="A275" s="1" t="s">
        <v>8</v>
      </c>
      <c r="B275">
        <v>2</v>
      </c>
      <c r="C275">
        <v>1</v>
      </c>
      <c r="D275" s="3">
        <v>3</v>
      </c>
      <c r="E275" s="3">
        <v>7</v>
      </c>
      <c r="F275" t="s">
        <v>20</v>
      </c>
    </row>
    <row r="276" spans="1:6" x14ac:dyDescent="0.2">
      <c r="A276" s="1" t="s">
        <v>8</v>
      </c>
      <c r="B276">
        <v>2</v>
      </c>
      <c r="C276">
        <v>1</v>
      </c>
      <c r="D276" s="3">
        <v>0</v>
      </c>
      <c r="E276" s="3">
        <v>0</v>
      </c>
      <c r="F276" t="s">
        <v>20</v>
      </c>
    </row>
    <row r="277" spans="1:6" x14ac:dyDescent="0.2">
      <c r="A277" s="1" t="s">
        <v>8</v>
      </c>
      <c r="B277">
        <v>2</v>
      </c>
      <c r="C277">
        <v>1</v>
      </c>
      <c r="D277" s="3">
        <v>2</v>
      </c>
      <c r="E277" s="3">
        <v>0</v>
      </c>
      <c r="F277" t="s">
        <v>20</v>
      </c>
    </row>
    <row r="278" spans="1:6" x14ac:dyDescent="0.2">
      <c r="A278" s="1" t="s">
        <v>8</v>
      </c>
      <c r="B278">
        <v>2</v>
      </c>
      <c r="C278">
        <v>1</v>
      </c>
      <c r="D278" s="3">
        <v>10</v>
      </c>
      <c r="E278" s="3">
        <v>4</v>
      </c>
      <c r="F278" t="s">
        <v>20</v>
      </c>
    </row>
    <row r="279" spans="1:6" x14ac:dyDescent="0.2">
      <c r="A279" s="1" t="s">
        <v>8</v>
      </c>
      <c r="B279">
        <v>3</v>
      </c>
      <c r="C279">
        <v>1</v>
      </c>
      <c r="D279" s="3">
        <v>11</v>
      </c>
      <c r="E279" s="3">
        <v>0</v>
      </c>
      <c r="F279" t="s">
        <v>20</v>
      </c>
    </row>
    <row r="280" spans="1:6" x14ac:dyDescent="0.2">
      <c r="A280" s="1" t="s">
        <v>8</v>
      </c>
      <c r="B280">
        <v>3</v>
      </c>
      <c r="C280">
        <v>1</v>
      </c>
      <c r="D280" s="3">
        <v>9</v>
      </c>
      <c r="E280" s="3">
        <v>2</v>
      </c>
      <c r="F280" t="s">
        <v>20</v>
      </c>
    </row>
    <row r="281" spans="1:6" x14ac:dyDescent="0.2">
      <c r="A281" s="1" t="s">
        <v>8</v>
      </c>
      <c r="B281">
        <v>3</v>
      </c>
      <c r="C281">
        <v>1</v>
      </c>
      <c r="D281" s="3">
        <v>7</v>
      </c>
      <c r="E281" s="3">
        <v>7</v>
      </c>
      <c r="F281" t="s">
        <v>20</v>
      </c>
    </row>
    <row r="282" spans="1:6" x14ac:dyDescent="0.2">
      <c r="A282" s="1" t="s">
        <v>8</v>
      </c>
      <c r="B282">
        <v>3</v>
      </c>
      <c r="C282">
        <v>1</v>
      </c>
      <c r="D282" s="3">
        <v>6</v>
      </c>
      <c r="E282" s="3">
        <v>6</v>
      </c>
      <c r="F282" t="s">
        <v>20</v>
      </c>
    </row>
    <row r="283" spans="1:6" x14ac:dyDescent="0.2">
      <c r="A283" s="1" t="s">
        <v>8</v>
      </c>
      <c r="B283">
        <v>3</v>
      </c>
      <c r="C283">
        <v>1</v>
      </c>
      <c r="D283" s="3">
        <v>2</v>
      </c>
      <c r="E283" s="3">
        <v>11</v>
      </c>
      <c r="F283" t="s">
        <v>20</v>
      </c>
    </row>
    <row r="284" spans="1:6" x14ac:dyDescent="0.2">
      <c r="A284" s="1" t="s">
        <v>8</v>
      </c>
      <c r="B284">
        <v>1</v>
      </c>
      <c r="C284">
        <v>24</v>
      </c>
      <c r="D284" s="3">
        <v>9</v>
      </c>
      <c r="E284" s="3">
        <v>4</v>
      </c>
      <c r="F284" t="s">
        <v>20</v>
      </c>
    </row>
    <row r="285" spans="1:6" x14ac:dyDescent="0.2">
      <c r="A285" s="1" t="s">
        <v>8</v>
      </c>
      <c r="B285">
        <v>1</v>
      </c>
      <c r="C285">
        <v>24</v>
      </c>
      <c r="D285" s="3">
        <v>8</v>
      </c>
      <c r="E285" s="3">
        <v>2</v>
      </c>
      <c r="F285" t="s">
        <v>20</v>
      </c>
    </row>
    <row r="286" spans="1:6" x14ac:dyDescent="0.2">
      <c r="A286" s="1" t="s">
        <v>8</v>
      </c>
      <c r="B286">
        <v>1</v>
      </c>
      <c r="C286">
        <v>24</v>
      </c>
      <c r="D286" s="3">
        <v>3</v>
      </c>
      <c r="E286" s="3">
        <v>11</v>
      </c>
      <c r="F286" t="s">
        <v>20</v>
      </c>
    </row>
    <row r="287" spans="1:6" x14ac:dyDescent="0.2">
      <c r="A287" s="1" t="s">
        <v>8</v>
      </c>
      <c r="B287">
        <v>1</v>
      </c>
      <c r="C287">
        <v>24</v>
      </c>
      <c r="D287" s="3">
        <v>4</v>
      </c>
      <c r="E287" s="3">
        <v>12</v>
      </c>
      <c r="F287" t="s">
        <v>20</v>
      </c>
    </row>
    <row r="288" spans="1:6" x14ac:dyDescent="0.2">
      <c r="A288" s="1" t="s">
        <v>8</v>
      </c>
      <c r="B288">
        <v>1</v>
      </c>
      <c r="C288">
        <v>24</v>
      </c>
      <c r="D288" s="3">
        <v>13</v>
      </c>
      <c r="E288" s="3">
        <v>3</v>
      </c>
      <c r="F288" t="s">
        <v>20</v>
      </c>
    </row>
    <row r="289" spans="1:6" x14ac:dyDescent="0.2">
      <c r="A289" s="1" t="s">
        <v>8</v>
      </c>
      <c r="B289">
        <v>1</v>
      </c>
      <c r="C289">
        <v>24</v>
      </c>
      <c r="D289" s="3">
        <v>5</v>
      </c>
      <c r="E289" s="3">
        <v>6</v>
      </c>
      <c r="F289" t="s">
        <v>20</v>
      </c>
    </row>
    <row r="290" spans="1:6" x14ac:dyDescent="0.2">
      <c r="A290" s="1" t="s">
        <v>8</v>
      </c>
      <c r="B290">
        <v>2</v>
      </c>
      <c r="C290">
        <v>24</v>
      </c>
      <c r="D290" s="3">
        <v>7</v>
      </c>
      <c r="E290" s="3">
        <v>10</v>
      </c>
      <c r="F290" t="s">
        <v>20</v>
      </c>
    </row>
    <row r="291" spans="1:6" x14ac:dyDescent="0.2">
      <c r="A291" s="1" t="s">
        <v>8</v>
      </c>
      <c r="B291">
        <v>2</v>
      </c>
      <c r="C291">
        <v>24</v>
      </c>
      <c r="D291" s="3">
        <v>4</v>
      </c>
      <c r="E291" s="3">
        <v>7</v>
      </c>
      <c r="F291" t="s">
        <v>20</v>
      </c>
    </row>
    <row r="292" spans="1:6" x14ac:dyDescent="0.2">
      <c r="A292" s="1" t="s">
        <v>8</v>
      </c>
      <c r="B292">
        <v>2</v>
      </c>
      <c r="C292">
        <v>24</v>
      </c>
      <c r="D292" s="3">
        <v>5</v>
      </c>
      <c r="E292" s="3">
        <v>7</v>
      </c>
      <c r="F292" t="s">
        <v>20</v>
      </c>
    </row>
    <row r="293" spans="1:6" x14ac:dyDescent="0.2">
      <c r="A293" s="1" t="s">
        <v>8</v>
      </c>
      <c r="B293">
        <v>2</v>
      </c>
      <c r="C293">
        <v>24</v>
      </c>
      <c r="D293" s="3">
        <v>3</v>
      </c>
      <c r="E293" s="3">
        <v>4</v>
      </c>
      <c r="F293" t="s">
        <v>20</v>
      </c>
    </row>
    <row r="294" spans="1:6" x14ac:dyDescent="0.2">
      <c r="A294" s="1" t="s">
        <v>8</v>
      </c>
      <c r="B294">
        <v>2</v>
      </c>
      <c r="C294">
        <v>24</v>
      </c>
      <c r="D294" s="3">
        <v>4</v>
      </c>
      <c r="E294" s="3">
        <v>6</v>
      </c>
      <c r="F294" t="s">
        <v>20</v>
      </c>
    </row>
    <row r="295" spans="1:6" x14ac:dyDescent="0.2">
      <c r="A295" s="1" t="s">
        <v>8</v>
      </c>
      <c r="B295">
        <v>3</v>
      </c>
      <c r="C295">
        <v>24</v>
      </c>
      <c r="D295" s="3">
        <v>10</v>
      </c>
      <c r="E295" s="3">
        <v>1</v>
      </c>
      <c r="F295" t="s">
        <v>20</v>
      </c>
    </row>
    <row r="296" spans="1:6" x14ac:dyDescent="0.2">
      <c r="A296" s="1" t="s">
        <v>8</v>
      </c>
      <c r="B296">
        <v>3</v>
      </c>
      <c r="C296">
        <v>24</v>
      </c>
      <c r="D296" s="3">
        <v>11</v>
      </c>
      <c r="E296" s="3">
        <v>4</v>
      </c>
      <c r="F296" t="s">
        <v>20</v>
      </c>
    </row>
    <row r="297" spans="1:6" x14ac:dyDescent="0.2">
      <c r="A297" s="1" t="s">
        <v>8</v>
      </c>
      <c r="B297">
        <v>3</v>
      </c>
      <c r="C297">
        <v>24</v>
      </c>
      <c r="D297" s="3">
        <v>6</v>
      </c>
      <c r="E297" s="3">
        <v>7</v>
      </c>
      <c r="F297" t="s">
        <v>20</v>
      </c>
    </row>
    <row r="298" spans="1:6" x14ac:dyDescent="0.2">
      <c r="A298" s="1" t="s">
        <v>8</v>
      </c>
      <c r="B298">
        <v>3</v>
      </c>
      <c r="C298">
        <v>24</v>
      </c>
      <c r="D298" s="3">
        <v>8</v>
      </c>
      <c r="E298" s="3">
        <v>4</v>
      </c>
      <c r="F298" t="s">
        <v>20</v>
      </c>
    </row>
    <row r="299" spans="1:6" x14ac:dyDescent="0.2">
      <c r="A299" s="1" t="s">
        <v>8</v>
      </c>
      <c r="B299">
        <v>3</v>
      </c>
      <c r="C299">
        <v>24</v>
      </c>
      <c r="D299" s="3">
        <v>1</v>
      </c>
      <c r="E299" s="3">
        <v>12</v>
      </c>
      <c r="F299" t="s">
        <v>20</v>
      </c>
    </row>
    <row r="300" spans="1:6" x14ac:dyDescent="0.2">
      <c r="A300" t="s">
        <v>8</v>
      </c>
      <c r="B300">
        <v>1</v>
      </c>
      <c r="C300">
        <v>1</v>
      </c>
      <c r="D300" s="3">
        <v>7</v>
      </c>
      <c r="E300" s="3">
        <v>0</v>
      </c>
      <c r="F300" t="s">
        <v>6</v>
      </c>
    </row>
    <row r="301" spans="1:6" x14ac:dyDescent="0.2">
      <c r="A301" t="s">
        <v>8</v>
      </c>
      <c r="B301">
        <v>1</v>
      </c>
      <c r="C301">
        <v>1</v>
      </c>
      <c r="D301" s="3">
        <v>13</v>
      </c>
      <c r="E301" s="3">
        <v>0</v>
      </c>
      <c r="F301" t="s">
        <v>6</v>
      </c>
    </row>
    <row r="302" spans="1:6" x14ac:dyDescent="0.2">
      <c r="A302" t="s">
        <v>8</v>
      </c>
      <c r="B302">
        <v>1</v>
      </c>
      <c r="C302">
        <v>1</v>
      </c>
      <c r="D302" s="3">
        <v>2</v>
      </c>
      <c r="E302" s="3">
        <v>3</v>
      </c>
      <c r="F302" t="s">
        <v>6</v>
      </c>
    </row>
    <row r="303" spans="1:6" x14ac:dyDescent="0.2">
      <c r="A303" t="s">
        <v>8</v>
      </c>
      <c r="B303">
        <v>1</v>
      </c>
      <c r="C303">
        <v>1</v>
      </c>
      <c r="D303" s="3">
        <v>6</v>
      </c>
      <c r="E303" s="3">
        <v>3</v>
      </c>
      <c r="F303" t="s">
        <v>6</v>
      </c>
    </row>
    <row r="304" spans="1:6" x14ac:dyDescent="0.2">
      <c r="A304" t="s">
        <v>8</v>
      </c>
      <c r="B304">
        <v>1</v>
      </c>
      <c r="C304">
        <v>1</v>
      </c>
      <c r="D304" s="3">
        <v>11</v>
      </c>
      <c r="E304" s="3">
        <v>1</v>
      </c>
      <c r="F304" t="s">
        <v>6</v>
      </c>
    </row>
    <row r="305" spans="1:6" x14ac:dyDescent="0.2">
      <c r="A305" t="s">
        <v>8</v>
      </c>
      <c r="B305">
        <v>2</v>
      </c>
      <c r="C305">
        <v>1</v>
      </c>
      <c r="D305" s="3">
        <v>10</v>
      </c>
      <c r="E305" s="3">
        <v>5</v>
      </c>
      <c r="F305" t="s">
        <v>6</v>
      </c>
    </row>
    <row r="306" spans="1:6" x14ac:dyDescent="0.2">
      <c r="A306" t="s">
        <v>8</v>
      </c>
      <c r="B306">
        <v>2</v>
      </c>
      <c r="C306">
        <v>1</v>
      </c>
      <c r="D306" s="3">
        <v>10</v>
      </c>
      <c r="E306" s="3">
        <v>2</v>
      </c>
      <c r="F306" t="s">
        <v>6</v>
      </c>
    </row>
    <row r="307" spans="1:6" x14ac:dyDescent="0.2">
      <c r="A307" t="s">
        <v>8</v>
      </c>
      <c r="B307">
        <v>2</v>
      </c>
      <c r="C307">
        <v>1</v>
      </c>
      <c r="D307" s="3">
        <v>17</v>
      </c>
      <c r="E307" s="3">
        <v>2</v>
      </c>
      <c r="F307" t="s">
        <v>6</v>
      </c>
    </row>
    <row r="308" spans="1:6" x14ac:dyDescent="0.2">
      <c r="A308" t="s">
        <v>8</v>
      </c>
      <c r="B308">
        <v>2</v>
      </c>
      <c r="C308">
        <v>1</v>
      </c>
      <c r="D308" s="3">
        <v>7</v>
      </c>
      <c r="E308" s="3">
        <v>0</v>
      </c>
      <c r="F308" t="s">
        <v>6</v>
      </c>
    </row>
    <row r="309" spans="1:6" x14ac:dyDescent="0.2">
      <c r="A309" t="s">
        <v>8</v>
      </c>
      <c r="B309">
        <v>2</v>
      </c>
      <c r="C309">
        <v>1</v>
      </c>
      <c r="D309" s="3">
        <v>6</v>
      </c>
      <c r="E309" s="3">
        <v>7</v>
      </c>
      <c r="F309" t="s">
        <v>6</v>
      </c>
    </row>
    <row r="310" spans="1:6" x14ac:dyDescent="0.2">
      <c r="A310" t="s">
        <v>8</v>
      </c>
      <c r="B310">
        <v>3</v>
      </c>
      <c r="C310">
        <v>1</v>
      </c>
      <c r="D310" s="3">
        <v>11</v>
      </c>
      <c r="E310" s="3">
        <v>4</v>
      </c>
      <c r="F310" t="s">
        <v>6</v>
      </c>
    </row>
    <row r="311" spans="1:6" x14ac:dyDescent="0.2">
      <c r="A311" t="s">
        <v>8</v>
      </c>
      <c r="B311">
        <v>3</v>
      </c>
      <c r="C311">
        <v>1</v>
      </c>
      <c r="D311" s="3">
        <v>10</v>
      </c>
      <c r="E311" s="3">
        <v>2</v>
      </c>
      <c r="F311" t="s">
        <v>6</v>
      </c>
    </row>
    <row r="312" spans="1:6" x14ac:dyDescent="0.2">
      <c r="A312" t="s">
        <v>8</v>
      </c>
      <c r="B312">
        <v>3</v>
      </c>
      <c r="C312">
        <v>1</v>
      </c>
      <c r="D312" s="3">
        <v>7</v>
      </c>
      <c r="E312" s="3">
        <v>1</v>
      </c>
      <c r="F312" t="s">
        <v>6</v>
      </c>
    </row>
    <row r="313" spans="1:6" x14ac:dyDescent="0.2">
      <c r="A313" t="s">
        <v>8</v>
      </c>
      <c r="B313">
        <v>3</v>
      </c>
      <c r="C313">
        <v>1</v>
      </c>
      <c r="D313" s="3">
        <v>11</v>
      </c>
      <c r="E313" s="3">
        <v>1</v>
      </c>
      <c r="F313" t="s">
        <v>6</v>
      </c>
    </row>
    <row r="314" spans="1:6" x14ac:dyDescent="0.2">
      <c r="A314" t="s">
        <v>8</v>
      </c>
      <c r="B314">
        <v>3</v>
      </c>
      <c r="C314">
        <v>1</v>
      </c>
      <c r="D314" s="3">
        <v>14</v>
      </c>
      <c r="E314" s="3">
        <v>2</v>
      </c>
      <c r="F314" t="s">
        <v>6</v>
      </c>
    </row>
    <row r="315" spans="1:6" x14ac:dyDescent="0.2">
      <c r="A315" t="s">
        <v>8</v>
      </c>
      <c r="B315">
        <v>3</v>
      </c>
      <c r="C315">
        <v>1</v>
      </c>
      <c r="D315" s="3">
        <v>10</v>
      </c>
      <c r="E315" s="3">
        <v>0</v>
      </c>
      <c r="F315" t="s">
        <v>6</v>
      </c>
    </row>
    <row r="316" spans="1:6" x14ac:dyDescent="0.2">
      <c r="A316" t="s">
        <v>8</v>
      </c>
      <c r="B316">
        <v>4</v>
      </c>
      <c r="C316">
        <v>1</v>
      </c>
      <c r="D316" s="3">
        <v>5</v>
      </c>
      <c r="E316" s="3">
        <v>0</v>
      </c>
      <c r="F316" t="s">
        <v>6</v>
      </c>
    </row>
    <row r="317" spans="1:6" x14ac:dyDescent="0.2">
      <c r="A317" t="s">
        <v>8</v>
      </c>
      <c r="B317">
        <v>4</v>
      </c>
      <c r="C317">
        <v>1</v>
      </c>
      <c r="D317" s="3">
        <v>13</v>
      </c>
      <c r="E317" s="3">
        <v>2</v>
      </c>
      <c r="F317" t="s">
        <v>6</v>
      </c>
    </row>
    <row r="318" spans="1:6" x14ac:dyDescent="0.2">
      <c r="A318" t="s">
        <v>8</v>
      </c>
      <c r="B318">
        <v>4</v>
      </c>
      <c r="C318">
        <v>1</v>
      </c>
      <c r="D318" s="3">
        <v>10</v>
      </c>
      <c r="E318" s="3">
        <v>0</v>
      </c>
      <c r="F318" t="s">
        <v>6</v>
      </c>
    </row>
    <row r="319" spans="1:6" x14ac:dyDescent="0.2">
      <c r="A319" t="s">
        <v>8</v>
      </c>
      <c r="B319">
        <v>4</v>
      </c>
      <c r="C319">
        <v>1</v>
      </c>
      <c r="D319" s="3">
        <v>6</v>
      </c>
      <c r="E319" s="3">
        <v>3</v>
      </c>
      <c r="F319" t="s">
        <v>6</v>
      </c>
    </row>
    <row r="320" spans="1:6" x14ac:dyDescent="0.2">
      <c r="A320" t="s">
        <v>8</v>
      </c>
      <c r="B320">
        <v>4</v>
      </c>
      <c r="C320">
        <v>1</v>
      </c>
      <c r="D320" s="3">
        <v>10</v>
      </c>
      <c r="E320" s="3">
        <v>1</v>
      </c>
      <c r="F320" t="s">
        <v>6</v>
      </c>
    </row>
    <row r="321" spans="1:6" x14ac:dyDescent="0.2">
      <c r="A321" t="s">
        <v>8</v>
      </c>
      <c r="B321">
        <v>4</v>
      </c>
      <c r="C321">
        <v>1</v>
      </c>
      <c r="D321" s="3">
        <v>5</v>
      </c>
      <c r="E321" s="3">
        <v>4</v>
      </c>
      <c r="F321" t="s">
        <v>6</v>
      </c>
    </row>
    <row r="322" spans="1:6" x14ac:dyDescent="0.2">
      <c r="A322" t="s">
        <v>8</v>
      </c>
      <c r="B322">
        <v>1</v>
      </c>
      <c r="C322">
        <v>24</v>
      </c>
      <c r="D322" s="3">
        <v>15</v>
      </c>
      <c r="E322" s="3">
        <v>0</v>
      </c>
      <c r="F322" t="s">
        <v>6</v>
      </c>
    </row>
    <row r="323" spans="1:6" x14ac:dyDescent="0.2">
      <c r="A323" t="s">
        <v>8</v>
      </c>
      <c r="B323">
        <v>1</v>
      </c>
      <c r="C323">
        <v>24</v>
      </c>
      <c r="D323" s="3">
        <v>9</v>
      </c>
      <c r="E323" s="3">
        <v>1</v>
      </c>
      <c r="F323" t="s">
        <v>6</v>
      </c>
    </row>
    <row r="324" spans="1:6" x14ac:dyDescent="0.2">
      <c r="A324" t="s">
        <v>8</v>
      </c>
      <c r="B324">
        <v>1</v>
      </c>
      <c r="C324">
        <v>24</v>
      </c>
      <c r="D324" s="3">
        <v>2</v>
      </c>
      <c r="E324" s="3">
        <v>1</v>
      </c>
      <c r="F324" t="s">
        <v>6</v>
      </c>
    </row>
    <row r="325" spans="1:6" x14ac:dyDescent="0.2">
      <c r="A325" t="s">
        <v>8</v>
      </c>
      <c r="B325">
        <v>1</v>
      </c>
      <c r="C325">
        <v>24</v>
      </c>
      <c r="D325" s="3">
        <v>6</v>
      </c>
      <c r="E325" s="3">
        <v>3</v>
      </c>
      <c r="F325" t="s">
        <v>6</v>
      </c>
    </row>
    <row r="326" spans="1:6" x14ac:dyDescent="0.2">
      <c r="A326" t="s">
        <v>8</v>
      </c>
      <c r="B326">
        <v>1</v>
      </c>
      <c r="C326">
        <v>24</v>
      </c>
      <c r="D326" s="3">
        <v>8</v>
      </c>
      <c r="E326" s="3">
        <v>3</v>
      </c>
      <c r="F326" t="s">
        <v>6</v>
      </c>
    </row>
    <row r="327" spans="1:6" x14ac:dyDescent="0.2">
      <c r="A327" t="s">
        <v>8</v>
      </c>
      <c r="B327">
        <v>2</v>
      </c>
      <c r="C327">
        <v>24</v>
      </c>
      <c r="D327" s="3">
        <v>5</v>
      </c>
      <c r="E327" s="3">
        <v>3</v>
      </c>
      <c r="F327" t="s">
        <v>6</v>
      </c>
    </row>
    <row r="328" spans="1:6" x14ac:dyDescent="0.2">
      <c r="A328" t="s">
        <v>8</v>
      </c>
      <c r="B328">
        <v>2</v>
      </c>
      <c r="C328">
        <v>24</v>
      </c>
      <c r="D328" s="3">
        <v>13</v>
      </c>
      <c r="E328" s="3">
        <v>2</v>
      </c>
      <c r="F328" t="s">
        <v>6</v>
      </c>
    </row>
    <row r="329" spans="1:6" x14ac:dyDescent="0.2">
      <c r="A329" t="s">
        <v>8</v>
      </c>
      <c r="B329">
        <v>2</v>
      </c>
      <c r="C329">
        <v>24</v>
      </c>
      <c r="D329" s="3">
        <v>6</v>
      </c>
      <c r="E329" s="3">
        <v>6</v>
      </c>
      <c r="F329" t="s">
        <v>6</v>
      </c>
    </row>
    <row r="330" spans="1:6" x14ac:dyDescent="0.2">
      <c r="A330" t="s">
        <v>8</v>
      </c>
      <c r="B330">
        <v>2</v>
      </c>
      <c r="C330">
        <v>24</v>
      </c>
      <c r="D330" s="3">
        <v>9</v>
      </c>
      <c r="E330" s="3">
        <v>0</v>
      </c>
      <c r="F330" t="s">
        <v>6</v>
      </c>
    </row>
    <row r="331" spans="1:6" x14ac:dyDescent="0.2">
      <c r="A331" t="s">
        <v>8</v>
      </c>
      <c r="B331">
        <v>2</v>
      </c>
      <c r="C331">
        <v>24</v>
      </c>
      <c r="D331" s="3">
        <v>8</v>
      </c>
      <c r="E331" s="3">
        <v>5</v>
      </c>
      <c r="F331" t="s">
        <v>6</v>
      </c>
    </row>
    <row r="332" spans="1:6" x14ac:dyDescent="0.2">
      <c r="A332" t="s">
        <v>8</v>
      </c>
      <c r="B332">
        <v>3</v>
      </c>
      <c r="C332">
        <v>24</v>
      </c>
      <c r="D332" s="3">
        <v>5</v>
      </c>
      <c r="E332" s="3">
        <v>0</v>
      </c>
      <c r="F332" t="s">
        <v>6</v>
      </c>
    </row>
    <row r="333" spans="1:6" x14ac:dyDescent="0.2">
      <c r="A333" t="s">
        <v>8</v>
      </c>
      <c r="B333">
        <v>3</v>
      </c>
      <c r="C333">
        <v>24</v>
      </c>
      <c r="D333" s="3">
        <v>11</v>
      </c>
      <c r="E333" s="3">
        <v>1</v>
      </c>
      <c r="F333" t="s">
        <v>6</v>
      </c>
    </row>
    <row r="334" spans="1:6" x14ac:dyDescent="0.2">
      <c r="A334" t="s">
        <v>8</v>
      </c>
      <c r="B334">
        <v>3</v>
      </c>
      <c r="C334">
        <v>24</v>
      </c>
      <c r="D334" s="3">
        <v>6</v>
      </c>
      <c r="E334" s="3">
        <v>2</v>
      </c>
      <c r="F334" t="s">
        <v>6</v>
      </c>
    </row>
    <row r="335" spans="1:6" x14ac:dyDescent="0.2">
      <c r="A335" t="s">
        <v>8</v>
      </c>
      <c r="B335">
        <v>3</v>
      </c>
      <c r="C335">
        <v>24</v>
      </c>
      <c r="D335" s="3">
        <v>8</v>
      </c>
      <c r="E335" s="3">
        <v>2</v>
      </c>
      <c r="F335" t="s">
        <v>6</v>
      </c>
    </row>
    <row r="336" spans="1:6" x14ac:dyDescent="0.2">
      <c r="A336" t="s">
        <v>8</v>
      </c>
      <c r="B336">
        <v>3</v>
      </c>
      <c r="C336">
        <v>24</v>
      </c>
      <c r="D336" s="3">
        <v>12</v>
      </c>
      <c r="E336" s="3">
        <v>0</v>
      </c>
      <c r="F336" t="s">
        <v>6</v>
      </c>
    </row>
    <row r="337" spans="1:6" x14ac:dyDescent="0.2">
      <c r="A337" t="s">
        <v>8</v>
      </c>
      <c r="B337">
        <v>3</v>
      </c>
      <c r="C337">
        <v>24</v>
      </c>
      <c r="D337" s="3">
        <v>6</v>
      </c>
      <c r="E337" s="3">
        <v>1</v>
      </c>
      <c r="F337" t="s">
        <v>6</v>
      </c>
    </row>
    <row r="338" spans="1:6" x14ac:dyDescent="0.2">
      <c r="A338" t="s">
        <v>8</v>
      </c>
      <c r="B338">
        <v>4</v>
      </c>
      <c r="C338">
        <v>24</v>
      </c>
      <c r="D338" s="3">
        <v>7</v>
      </c>
      <c r="E338" s="3">
        <v>2</v>
      </c>
      <c r="F338" t="s">
        <v>6</v>
      </c>
    </row>
    <row r="339" spans="1:6" x14ac:dyDescent="0.2">
      <c r="A339" t="s">
        <v>8</v>
      </c>
      <c r="B339">
        <v>4</v>
      </c>
      <c r="C339">
        <v>24</v>
      </c>
      <c r="D339" s="3">
        <v>10</v>
      </c>
      <c r="E339" s="3">
        <v>2</v>
      </c>
      <c r="F339" t="s">
        <v>6</v>
      </c>
    </row>
    <row r="340" spans="1:6" x14ac:dyDescent="0.2">
      <c r="A340" t="s">
        <v>8</v>
      </c>
      <c r="B340">
        <v>4</v>
      </c>
      <c r="C340">
        <v>24</v>
      </c>
      <c r="D340" s="3">
        <v>12</v>
      </c>
      <c r="E340" s="3">
        <v>0</v>
      </c>
      <c r="F340" t="s">
        <v>6</v>
      </c>
    </row>
    <row r="341" spans="1:6" x14ac:dyDescent="0.2">
      <c r="A341" t="s">
        <v>8</v>
      </c>
      <c r="B341">
        <v>4</v>
      </c>
      <c r="C341">
        <v>24</v>
      </c>
      <c r="D341" s="3">
        <v>8</v>
      </c>
      <c r="E341" s="3">
        <v>2</v>
      </c>
      <c r="F341" t="s">
        <v>6</v>
      </c>
    </row>
    <row r="342" spans="1:6" x14ac:dyDescent="0.2">
      <c r="A342" t="s">
        <v>8</v>
      </c>
      <c r="B342">
        <v>4</v>
      </c>
      <c r="C342">
        <v>24</v>
      </c>
      <c r="D342" s="3">
        <v>11</v>
      </c>
      <c r="E342" s="3">
        <v>1</v>
      </c>
      <c r="F342" t="s">
        <v>6</v>
      </c>
    </row>
    <row r="343" spans="1:6" x14ac:dyDescent="0.2">
      <c r="A343" t="s">
        <v>8</v>
      </c>
      <c r="B343">
        <v>4</v>
      </c>
      <c r="C343">
        <v>24</v>
      </c>
      <c r="D343" s="3">
        <v>5</v>
      </c>
      <c r="E343" s="3">
        <v>0</v>
      </c>
      <c r="F343" t="s">
        <v>6</v>
      </c>
    </row>
    <row r="344" spans="1:6" x14ac:dyDescent="0.2">
      <c r="A344" s="1" t="s">
        <v>8</v>
      </c>
      <c r="B344">
        <v>1</v>
      </c>
      <c r="C344">
        <v>1</v>
      </c>
      <c r="D344" s="3">
        <v>8</v>
      </c>
      <c r="E344" s="3">
        <v>6</v>
      </c>
      <c r="F344" t="s">
        <v>6</v>
      </c>
    </row>
    <row r="345" spans="1:6" x14ac:dyDescent="0.2">
      <c r="A345" s="1" t="s">
        <v>8</v>
      </c>
      <c r="B345">
        <v>1</v>
      </c>
      <c r="C345">
        <v>1</v>
      </c>
      <c r="D345" s="3">
        <v>3</v>
      </c>
      <c r="E345" s="3">
        <v>6</v>
      </c>
      <c r="F345" t="s">
        <v>6</v>
      </c>
    </row>
    <row r="346" spans="1:6" x14ac:dyDescent="0.2">
      <c r="A346" s="1" t="s">
        <v>8</v>
      </c>
      <c r="B346">
        <v>1</v>
      </c>
      <c r="C346">
        <v>1</v>
      </c>
      <c r="D346" s="3">
        <v>4</v>
      </c>
      <c r="E346" s="3">
        <v>0</v>
      </c>
      <c r="F346" t="s">
        <v>6</v>
      </c>
    </row>
    <row r="347" spans="1:6" x14ac:dyDescent="0.2">
      <c r="A347" s="1" t="s">
        <v>8</v>
      </c>
      <c r="B347">
        <v>1</v>
      </c>
      <c r="C347">
        <v>1</v>
      </c>
      <c r="D347" s="3">
        <v>8</v>
      </c>
      <c r="E347" s="3">
        <v>5</v>
      </c>
      <c r="F347" t="s">
        <v>6</v>
      </c>
    </row>
    <row r="348" spans="1:6" x14ac:dyDescent="0.2">
      <c r="A348" s="1" t="s">
        <v>8</v>
      </c>
      <c r="B348">
        <v>1</v>
      </c>
      <c r="C348">
        <v>1</v>
      </c>
      <c r="D348" s="3">
        <v>4</v>
      </c>
      <c r="E348" s="3">
        <v>3</v>
      </c>
      <c r="F348" t="s">
        <v>6</v>
      </c>
    </row>
    <row r="349" spans="1:6" x14ac:dyDescent="0.2">
      <c r="A349" s="1" t="s">
        <v>8</v>
      </c>
      <c r="B349">
        <v>1</v>
      </c>
      <c r="C349">
        <v>1</v>
      </c>
      <c r="D349" s="3">
        <v>13</v>
      </c>
      <c r="E349" s="3">
        <v>0</v>
      </c>
      <c r="F349" t="s">
        <v>6</v>
      </c>
    </row>
    <row r="350" spans="1:6" x14ac:dyDescent="0.2">
      <c r="A350" s="1" t="s">
        <v>8</v>
      </c>
      <c r="B350">
        <v>2</v>
      </c>
      <c r="C350">
        <v>1</v>
      </c>
      <c r="D350" s="3">
        <v>10</v>
      </c>
      <c r="E350" s="3">
        <v>0</v>
      </c>
      <c r="F350" t="s">
        <v>6</v>
      </c>
    </row>
    <row r="351" spans="1:6" x14ac:dyDescent="0.2">
      <c r="A351" s="1" t="s">
        <v>8</v>
      </c>
      <c r="B351">
        <v>2</v>
      </c>
      <c r="C351">
        <v>1</v>
      </c>
      <c r="D351" s="3">
        <v>15</v>
      </c>
      <c r="E351" s="3">
        <v>0</v>
      </c>
      <c r="F351" t="s">
        <v>6</v>
      </c>
    </row>
    <row r="352" spans="1:6" x14ac:dyDescent="0.2">
      <c r="A352" s="1" t="s">
        <v>8</v>
      </c>
      <c r="B352">
        <v>2</v>
      </c>
      <c r="C352">
        <v>1</v>
      </c>
      <c r="D352" s="3">
        <v>1</v>
      </c>
      <c r="E352" s="3">
        <v>10</v>
      </c>
      <c r="F352" t="s">
        <v>6</v>
      </c>
    </row>
    <row r="353" spans="1:6" x14ac:dyDescent="0.2">
      <c r="A353" s="1" t="s">
        <v>8</v>
      </c>
      <c r="B353">
        <v>2</v>
      </c>
      <c r="C353">
        <v>1</v>
      </c>
      <c r="D353" s="3">
        <v>8</v>
      </c>
      <c r="E353" s="3">
        <v>0</v>
      </c>
      <c r="F353" t="s">
        <v>6</v>
      </c>
    </row>
    <row r="354" spans="1:6" x14ac:dyDescent="0.2">
      <c r="A354" s="1" t="s">
        <v>8</v>
      </c>
      <c r="B354">
        <v>2</v>
      </c>
      <c r="C354">
        <v>1</v>
      </c>
      <c r="D354" s="3">
        <v>4</v>
      </c>
      <c r="E354" s="3">
        <v>5</v>
      </c>
      <c r="F354" t="s">
        <v>6</v>
      </c>
    </row>
    <row r="355" spans="1:6" x14ac:dyDescent="0.2">
      <c r="A355" s="1" t="s">
        <v>8</v>
      </c>
      <c r="B355">
        <v>3</v>
      </c>
      <c r="C355">
        <v>1</v>
      </c>
      <c r="D355" s="3">
        <v>13</v>
      </c>
      <c r="E355" s="3">
        <v>2</v>
      </c>
      <c r="F355" t="s">
        <v>6</v>
      </c>
    </row>
    <row r="356" spans="1:6" x14ac:dyDescent="0.2">
      <c r="A356" s="1" t="s">
        <v>8</v>
      </c>
      <c r="B356">
        <v>3</v>
      </c>
      <c r="C356">
        <v>1</v>
      </c>
      <c r="D356" s="3">
        <v>7</v>
      </c>
      <c r="E356" s="3">
        <v>4</v>
      </c>
      <c r="F356" t="s">
        <v>6</v>
      </c>
    </row>
    <row r="357" spans="1:6" x14ac:dyDescent="0.2">
      <c r="A357" s="1" t="s">
        <v>8</v>
      </c>
      <c r="B357">
        <v>3</v>
      </c>
      <c r="C357">
        <v>1</v>
      </c>
      <c r="D357" s="3">
        <v>14</v>
      </c>
      <c r="E357" s="3">
        <v>0</v>
      </c>
      <c r="F357" t="s">
        <v>6</v>
      </c>
    </row>
    <row r="358" spans="1:6" x14ac:dyDescent="0.2">
      <c r="A358" s="1" t="s">
        <v>8</v>
      </c>
      <c r="B358">
        <v>3</v>
      </c>
      <c r="C358">
        <v>1</v>
      </c>
      <c r="D358" s="3">
        <v>1</v>
      </c>
      <c r="E358" s="3">
        <v>3</v>
      </c>
      <c r="F358" t="s">
        <v>6</v>
      </c>
    </row>
    <row r="359" spans="1:6" x14ac:dyDescent="0.2">
      <c r="A359" s="1" t="s">
        <v>8</v>
      </c>
      <c r="B359">
        <v>3</v>
      </c>
      <c r="C359">
        <v>1</v>
      </c>
      <c r="D359" s="3">
        <v>9</v>
      </c>
      <c r="E359" s="3">
        <v>2</v>
      </c>
      <c r="F359" t="s">
        <v>6</v>
      </c>
    </row>
    <row r="360" spans="1:6" x14ac:dyDescent="0.2">
      <c r="A360" s="1" t="s">
        <v>8</v>
      </c>
      <c r="B360">
        <v>3</v>
      </c>
      <c r="C360">
        <v>1</v>
      </c>
      <c r="D360" s="3">
        <v>12</v>
      </c>
      <c r="E360" s="3">
        <v>1</v>
      </c>
      <c r="F360" t="s">
        <v>6</v>
      </c>
    </row>
    <row r="361" spans="1:6" x14ac:dyDescent="0.2">
      <c r="A361" s="1" t="s">
        <v>8</v>
      </c>
      <c r="B361">
        <v>1</v>
      </c>
      <c r="C361">
        <v>24</v>
      </c>
      <c r="D361" s="3">
        <v>9</v>
      </c>
      <c r="E361" s="3">
        <v>3</v>
      </c>
      <c r="F361" t="s">
        <v>6</v>
      </c>
    </row>
    <row r="362" spans="1:6" x14ac:dyDescent="0.2">
      <c r="A362" s="1" t="s">
        <v>8</v>
      </c>
      <c r="B362">
        <v>1</v>
      </c>
      <c r="C362">
        <v>24</v>
      </c>
      <c r="D362" s="3">
        <v>10</v>
      </c>
      <c r="E362" s="3">
        <v>3</v>
      </c>
      <c r="F362" t="s">
        <v>6</v>
      </c>
    </row>
    <row r="363" spans="1:6" x14ac:dyDescent="0.2">
      <c r="A363" s="1" t="s">
        <v>8</v>
      </c>
      <c r="B363">
        <v>1</v>
      </c>
      <c r="C363">
        <v>24</v>
      </c>
      <c r="D363" s="3">
        <v>6</v>
      </c>
      <c r="E363" s="3">
        <v>1</v>
      </c>
      <c r="F363" t="s">
        <v>6</v>
      </c>
    </row>
    <row r="364" spans="1:6" x14ac:dyDescent="0.2">
      <c r="A364" s="1" t="s">
        <v>8</v>
      </c>
      <c r="B364">
        <v>1</v>
      </c>
      <c r="C364">
        <v>24</v>
      </c>
      <c r="D364" s="3">
        <v>8</v>
      </c>
      <c r="E364" s="3">
        <v>2</v>
      </c>
      <c r="F364" t="s">
        <v>6</v>
      </c>
    </row>
    <row r="365" spans="1:6" x14ac:dyDescent="0.2">
      <c r="A365" s="1" t="s">
        <v>8</v>
      </c>
      <c r="B365">
        <v>1</v>
      </c>
      <c r="C365">
        <v>24</v>
      </c>
      <c r="D365" s="3">
        <v>7</v>
      </c>
      <c r="E365" s="3">
        <v>2</v>
      </c>
      <c r="F365" t="s">
        <v>6</v>
      </c>
    </row>
    <row r="366" spans="1:6" x14ac:dyDescent="0.2">
      <c r="A366" s="1" t="s">
        <v>8</v>
      </c>
      <c r="B366">
        <v>1</v>
      </c>
      <c r="C366">
        <v>24</v>
      </c>
      <c r="D366" s="3">
        <v>9</v>
      </c>
      <c r="E366" s="3">
        <v>3</v>
      </c>
      <c r="F366" t="s">
        <v>6</v>
      </c>
    </row>
    <row r="367" spans="1:6" x14ac:dyDescent="0.2">
      <c r="A367" s="1" t="s">
        <v>8</v>
      </c>
      <c r="B367">
        <v>2</v>
      </c>
      <c r="C367">
        <v>24</v>
      </c>
      <c r="D367" s="3">
        <v>12</v>
      </c>
      <c r="E367" s="3">
        <v>0</v>
      </c>
      <c r="F367" t="s">
        <v>6</v>
      </c>
    </row>
    <row r="368" spans="1:6" x14ac:dyDescent="0.2">
      <c r="A368" s="1" t="s">
        <v>8</v>
      </c>
      <c r="B368">
        <v>2</v>
      </c>
      <c r="C368">
        <v>24</v>
      </c>
      <c r="D368" s="3">
        <v>10</v>
      </c>
      <c r="E368" s="3">
        <v>1</v>
      </c>
      <c r="F368" t="s">
        <v>6</v>
      </c>
    </row>
    <row r="369" spans="1:6" x14ac:dyDescent="0.2">
      <c r="A369" s="1" t="s">
        <v>8</v>
      </c>
      <c r="B369">
        <v>2</v>
      </c>
      <c r="C369">
        <v>24</v>
      </c>
      <c r="D369" s="3">
        <v>3</v>
      </c>
      <c r="E369" s="3">
        <v>3</v>
      </c>
      <c r="F369" t="s">
        <v>6</v>
      </c>
    </row>
    <row r="370" spans="1:6" x14ac:dyDescent="0.2">
      <c r="A370" s="1" t="s">
        <v>8</v>
      </c>
      <c r="B370">
        <v>2</v>
      </c>
      <c r="C370">
        <v>24</v>
      </c>
      <c r="D370" s="3">
        <v>7</v>
      </c>
      <c r="E370" s="3">
        <v>2</v>
      </c>
      <c r="F370" t="s">
        <v>6</v>
      </c>
    </row>
    <row r="371" spans="1:6" x14ac:dyDescent="0.2">
      <c r="A371" s="1" t="s">
        <v>8</v>
      </c>
      <c r="B371">
        <v>2</v>
      </c>
      <c r="C371">
        <v>24</v>
      </c>
      <c r="D371" s="3">
        <v>6</v>
      </c>
      <c r="E371" s="3">
        <v>3</v>
      </c>
      <c r="F371" t="s">
        <v>6</v>
      </c>
    </row>
    <row r="372" spans="1:6" x14ac:dyDescent="0.2">
      <c r="A372" s="1" t="s">
        <v>8</v>
      </c>
      <c r="B372">
        <v>3</v>
      </c>
      <c r="C372">
        <v>24</v>
      </c>
      <c r="D372" s="3">
        <v>13</v>
      </c>
      <c r="E372" s="3">
        <v>1</v>
      </c>
      <c r="F372" t="s">
        <v>6</v>
      </c>
    </row>
    <row r="373" spans="1:6" x14ac:dyDescent="0.2">
      <c r="A373" s="1" t="s">
        <v>8</v>
      </c>
      <c r="B373">
        <v>3</v>
      </c>
      <c r="C373">
        <v>24</v>
      </c>
      <c r="D373" s="3">
        <v>6</v>
      </c>
      <c r="E373" s="3">
        <v>3</v>
      </c>
      <c r="F373" t="s">
        <v>6</v>
      </c>
    </row>
    <row r="374" spans="1:6" x14ac:dyDescent="0.2">
      <c r="A374" s="1" t="s">
        <v>8</v>
      </c>
      <c r="B374">
        <v>3</v>
      </c>
      <c r="C374">
        <v>24</v>
      </c>
      <c r="D374" s="3">
        <v>11</v>
      </c>
      <c r="E374" s="3">
        <v>0</v>
      </c>
      <c r="F374" t="s">
        <v>6</v>
      </c>
    </row>
    <row r="375" spans="1:6" x14ac:dyDescent="0.2">
      <c r="A375" s="1" t="s">
        <v>8</v>
      </c>
      <c r="B375">
        <v>3</v>
      </c>
      <c r="C375">
        <v>24</v>
      </c>
      <c r="D375" s="3">
        <v>5</v>
      </c>
      <c r="E375" s="3">
        <v>4</v>
      </c>
      <c r="F375" t="s">
        <v>6</v>
      </c>
    </row>
    <row r="376" spans="1:6" x14ac:dyDescent="0.2">
      <c r="A376" s="1" t="s">
        <v>8</v>
      </c>
      <c r="B376">
        <v>3</v>
      </c>
      <c r="C376">
        <v>24</v>
      </c>
      <c r="D376" s="3">
        <v>7</v>
      </c>
      <c r="E376" s="3">
        <v>1</v>
      </c>
      <c r="F376" t="s">
        <v>6</v>
      </c>
    </row>
    <row r="377" spans="1:6" x14ac:dyDescent="0.2">
      <c r="A377" s="1" t="s">
        <v>8</v>
      </c>
      <c r="B377">
        <v>3</v>
      </c>
      <c r="C377">
        <v>24</v>
      </c>
      <c r="D377" s="3">
        <v>10</v>
      </c>
      <c r="E377" s="3">
        <v>2</v>
      </c>
      <c r="F377" t="s">
        <v>6</v>
      </c>
    </row>
    <row r="378" spans="1:6" x14ac:dyDescent="0.2">
      <c r="A378" t="s">
        <v>8</v>
      </c>
      <c r="B378">
        <v>1</v>
      </c>
      <c r="C378">
        <v>1</v>
      </c>
      <c r="D378" s="3">
        <v>8</v>
      </c>
      <c r="E378" s="3">
        <v>5</v>
      </c>
      <c r="F378" t="s">
        <v>15</v>
      </c>
    </row>
    <row r="379" spans="1:6" x14ac:dyDescent="0.2">
      <c r="A379" t="s">
        <v>8</v>
      </c>
      <c r="B379">
        <v>1</v>
      </c>
      <c r="C379">
        <v>1</v>
      </c>
      <c r="D379" s="3">
        <v>4</v>
      </c>
      <c r="E379" s="3">
        <v>3</v>
      </c>
      <c r="F379" t="s">
        <v>15</v>
      </c>
    </row>
    <row r="380" spans="1:6" x14ac:dyDescent="0.2">
      <c r="A380" t="s">
        <v>8</v>
      </c>
      <c r="B380">
        <v>1</v>
      </c>
      <c r="C380">
        <v>1</v>
      </c>
      <c r="D380" s="3">
        <v>1</v>
      </c>
      <c r="E380" s="3">
        <v>11</v>
      </c>
      <c r="F380" t="s">
        <v>15</v>
      </c>
    </row>
    <row r="381" spans="1:6" x14ac:dyDescent="0.2">
      <c r="A381" t="s">
        <v>8</v>
      </c>
      <c r="B381">
        <v>1</v>
      </c>
      <c r="C381">
        <v>1</v>
      </c>
      <c r="D381" s="3">
        <v>14</v>
      </c>
      <c r="E381" s="3">
        <v>1</v>
      </c>
      <c r="F381" t="s">
        <v>15</v>
      </c>
    </row>
    <row r="382" spans="1:6" x14ac:dyDescent="0.2">
      <c r="A382" t="s">
        <v>8</v>
      </c>
      <c r="B382">
        <v>1</v>
      </c>
      <c r="C382">
        <v>1</v>
      </c>
      <c r="D382" s="3">
        <v>7</v>
      </c>
      <c r="E382" s="3">
        <v>3</v>
      </c>
      <c r="F382" t="s">
        <v>15</v>
      </c>
    </row>
    <row r="383" spans="1:6" x14ac:dyDescent="0.2">
      <c r="A383" t="s">
        <v>8</v>
      </c>
      <c r="B383">
        <v>2</v>
      </c>
      <c r="C383">
        <v>1</v>
      </c>
      <c r="D383" s="3">
        <v>7</v>
      </c>
      <c r="E383" s="3">
        <v>7</v>
      </c>
      <c r="F383" t="s">
        <v>15</v>
      </c>
    </row>
    <row r="384" spans="1:6" x14ac:dyDescent="0.2">
      <c r="A384" t="s">
        <v>8</v>
      </c>
      <c r="B384">
        <v>2</v>
      </c>
      <c r="C384">
        <v>1</v>
      </c>
      <c r="D384" s="3">
        <v>11</v>
      </c>
      <c r="E384" s="3">
        <v>8</v>
      </c>
      <c r="F384" t="s">
        <v>15</v>
      </c>
    </row>
    <row r="385" spans="1:6" x14ac:dyDescent="0.2">
      <c r="A385" t="s">
        <v>8</v>
      </c>
      <c r="B385">
        <v>2</v>
      </c>
      <c r="C385">
        <v>1</v>
      </c>
      <c r="D385" s="3">
        <v>13</v>
      </c>
      <c r="E385" s="3">
        <v>2</v>
      </c>
      <c r="F385" t="s">
        <v>15</v>
      </c>
    </row>
    <row r="386" spans="1:6" x14ac:dyDescent="0.2">
      <c r="A386" t="s">
        <v>8</v>
      </c>
      <c r="B386">
        <v>2</v>
      </c>
      <c r="C386">
        <v>1</v>
      </c>
      <c r="D386" s="3">
        <v>4</v>
      </c>
      <c r="E386" s="3">
        <v>8</v>
      </c>
      <c r="F386" t="s">
        <v>15</v>
      </c>
    </row>
    <row r="387" spans="1:6" x14ac:dyDescent="0.2">
      <c r="A387" t="s">
        <v>8</v>
      </c>
      <c r="B387">
        <v>2</v>
      </c>
      <c r="C387">
        <v>1</v>
      </c>
      <c r="D387" s="3">
        <v>10</v>
      </c>
      <c r="E387" s="3">
        <v>4</v>
      </c>
      <c r="F387" t="s">
        <v>15</v>
      </c>
    </row>
    <row r="388" spans="1:6" x14ac:dyDescent="0.2">
      <c r="A388" t="s">
        <v>8</v>
      </c>
      <c r="B388">
        <v>3</v>
      </c>
      <c r="C388">
        <v>1</v>
      </c>
      <c r="D388" s="3">
        <v>5</v>
      </c>
      <c r="E388" s="3">
        <v>9</v>
      </c>
      <c r="F388" t="s">
        <v>15</v>
      </c>
    </row>
    <row r="389" spans="1:6" x14ac:dyDescent="0.2">
      <c r="A389" t="s">
        <v>8</v>
      </c>
      <c r="B389">
        <v>3</v>
      </c>
      <c r="C389">
        <v>1</v>
      </c>
      <c r="D389" s="3">
        <v>9</v>
      </c>
      <c r="E389" s="3">
        <v>8</v>
      </c>
      <c r="F389" t="s">
        <v>15</v>
      </c>
    </row>
    <row r="390" spans="1:6" x14ac:dyDescent="0.2">
      <c r="A390" t="s">
        <v>8</v>
      </c>
      <c r="B390">
        <v>3</v>
      </c>
      <c r="C390">
        <v>1</v>
      </c>
      <c r="D390" s="3">
        <v>10</v>
      </c>
      <c r="E390" s="3">
        <v>4</v>
      </c>
      <c r="F390" t="s">
        <v>15</v>
      </c>
    </row>
    <row r="391" spans="1:6" x14ac:dyDescent="0.2">
      <c r="A391" t="s">
        <v>8</v>
      </c>
      <c r="B391">
        <v>3</v>
      </c>
      <c r="C391">
        <v>1</v>
      </c>
      <c r="D391" s="3">
        <v>1</v>
      </c>
      <c r="E391" s="3">
        <v>19</v>
      </c>
      <c r="F391" t="s">
        <v>15</v>
      </c>
    </row>
    <row r="392" spans="1:6" x14ac:dyDescent="0.2">
      <c r="A392" t="s">
        <v>8</v>
      </c>
      <c r="B392">
        <v>3</v>
      </c>
      <c r="C392">
        <v>1</v>
      </c>
      <c r="D392" s="3">
        <v>10</v>
      </c>
      <c r="E392" s="3">
        <v>3</v>
      </c>
      <c r="F392" t="s">
        <v>15</v>
      </c>
    </row>
    <row r="393" spans="1:6" x14ac:dyDescent="0.2">
      <c r="A393" t="s">
        <v>8</v>
      </c>
      <c r="B393">
        <v>4</v>
      </c>
      <c r="C393">
        <v>1</v>
      </c>
      <c r="D393" s="3">
        <v>11</v>
      </c>
      <c r="E393" s="3">
        <v>2</v>
      </c>
      <c r="F393" t="s">
        <v>15</v>
      </c>
    </row>
    <row r="394" spans="1:6" x14ac:dyDescent="0.2">
      <c r="A394" t="s">
        <v>8</v>
      </c>
      <c r="B394">
        <v>4</v>
      </c>
      <c r="C394">
        <v>1</v>
      </c>
      <c r="D394" s="3">
        <v>4</v>
      </c>
      <c r="E394" s="3">
        <v>9</v>
      </c>
      <c r="F394" t="s">
        <v>15</v>
      </c>
    </row>
    <row r="395" spans="1:6" x14ac:dyDescent="0.2">
      <c r="A395" t="s">
        <v>8</v>
      </c>
      <c r="B395">
        <v>4</v>
      </c>
      <c r="C395">
        <v>1</v>
      </c>
      <c r="D395" s="3">
        <v>5</v>
      </c>
      <c r="E395" s="3">
        <v>2</v>
      </c>
      <c r="F395" t="s">
        <v>15</v>
      </c>
    </row>
    <row r="396" spans="1:6" x14ac:dyDescent="0.2">
      <c r="A396" t="s">
        <v>8</v>
      </c>
      <c r="B396">
        <v>4</v>
      </c>
      <c r="C396">
        <v>1</v>
      </c>
      <c r="D396" s="3">
        <v>1</v>
      </c>
      <c r="E396" s="3">
        <v>15</v>
      </c>
      <c r="F396" t="s">
        <v>15</v>
      </c>
    </row>
    <row r="397" spans="1:6" x14ac:dyDescent="0.2">
      <c r="A397" t="s">
        <v>8</v>
      </c>
      <c r="B397">
        <v>4</v>
      </c>
      <c r="C397">
        <v>1</v>
      </c>
      <c r="D397" s="3">
        <v>6</v>
      </c>
      <c r="E397" s="3">
        <v>5</v>
      </c>
      <c r="F397" t="s">
        <v>15</v>
      </c>
    </row>
    <row r="398" spans="1:6" x14ac:dyDescent="0.2">
      <c r="A398" t="s">
        <v>8</v>
      </c>
      <c r="B398">
        <v>1</v>
      </c>
      <c r="C398">
        <v>24</v>
      </c>
      <c r="D398" s="3">
        <v>12</v>
      </c>
      <c r="E398" s="3">
        <v>2</v>
      </c>
      <c r="F398" t="s">
        <v>15</v>
      </c>
    </row>
    <row r="399" spans="1:6" x14ac:dyDescent="0.2">
      <c r="A399" t="s">
        <v>8</v>
      </c>
      <c r="B399">
        <v>1</v>
      </c>
      <c r="C399">
        <v>24</v>
      </c>
      <c r="D399" s="3">
        <v>9</v>
      </c>
      <c r="E399" s="3">
        <v>7</v>
      </c>
      <c r="F399" t="s">
        <v>15</v>
      </c>
    </row>
    <row r="400" spans="1:6" x14ac:dyDescent="0.2">
      <c r="A400" t="s">
        <v>8</v>
      </c>
      <c r="B400">
        <v>1</v>
      </c>
      <c r="C400">
        <v>24</v>
      </c>
      <c r="D400" s="3">
        <v>5</v>
      </c>
      <c r="E400" s="3">
        <v>7</v>
      </c>
      <c r="F400" t="s">
        <v>15</v>
      </c>
    </row>
    <row r="401" spans="1:6" x14ac:dyDescent="0.2">
      <c r="A401" t="s">
        <v>8</v>
      </c>
      <c r="B401">
        <v>1</v>
      </c>
      <c r="C401">
        <v>24</v>
      </c>
      <c r="D401" s="3">
        <v>6</v>
      </c>
      <c r="E401" s="3">
        <v>2</v>
      </c>
      <c r="F401" t="s">
        <v>15</v>
      </c>
    </row>
    <row r="402" spans="1:6" x14ac:dyDescent="0.2">
      <c r="A402" t="s">
        <v>8</v>
      </c>
      <c r="B402">
        <v>1</v>
      </c>
      <c r="C402">
        <v>24</v>
      </c>
      <c r="D402" s="3">
        <v>5</v>
      </c>
      <c r="E402" s="3">
        <v>4</v>
      </c>
      <c r="F402" t="s">
        <v>15</v>
      </c>
    </row>
    <row r="403" spans="1:6" x14ac:dyDescent="0.2">
      <c r="A403" t="s">
        <v>8</v>
      </c>
      <c r="B403">
        <v>2</v>
      </c>
      <c r="C403">
        <v>24</v>
      </c>
      <c r="D403" s="3">
        <v>5</v>
      </c>
      <c r="E403" s="3">
        <v>5</v>
      </c>
      <c r="F403" t="s">
        <v>15</v>
      </c>
    </row>
    <row r="404" spans="1:6" x14ac:dyDescent="0.2">
      <c r="A404" t="s">
        <v>8</v>
      </c>
      <c r="B404">
        <v>2</v>
      </c>
      <c r="C404">
        <v>24</v>
      </c>
      <c r="D404" s="3">
        <v>9</v>
      </c>
      <c r="E404" s="3">
        <v>9</v>
      </c>
      <c r="F404" t="s">
        <v>15</v>
      </c>
    </row>
    <row r="405" spans="1:6" x14ac:dyDescent="0.2">
      <c r="A405" t="s">
        <v>8</v>
      </c>
      <c r="B405">
        <v>2</v>
      </c>
      <c r="C405">
        <v>24</v>
      </c>
      <c r="D405" s="3">
        <v>9</v>
      </c>
      <c r="E405" s="3">
        <v>1</v>
      </c>
      <c r="F405" t="s">
        <v>15</v>
      </c>
    </row>
    <row r="406" spans="1:6" x14ac:dyDescent="0.2">
      <c r="A406" t="s">
        <v>8</v>
      </c>
      <c r="B406">
        <v>2</v>
      </c>
      <c r="C406">
        <v>24</v>
      </c>
      <c r="D406" s="3">
        <v>3</v>
      </c>
      <c r="E406" s="3">
        <v>7</v>
      </c>
      <c r="F406" t="s">
        <v>15</v>
      </c>
    </row>
    <row r="407" spans="1:6" x14ac:dyDescent="0.2">
      <c r="A407" t="s">
        <v>8</v>
      </c>
      <c r="B407">
        <v>2</v>
      </c>
      <c r="C407">
        <v>24</v>
      </c>
      <c r="D407" s="3">
        <v>7</v>
      </c>
      <c r="E407" s="3">
        <v>2</v>
      </c>
      <c r="F407" t="s">
        <v>15</v>
      </c>
    </row>
    <row r="408" spans="1:6" x14ac:dyDescent="0.2">
      <c r="A408" t="s">
        <v>8</v>
      </c>
      <c r="B408">
        <v>3</v>
      </c>
      <c r="C408">
        <v>24</v>
      </c>
      <c r="D408" s="3">
        <v>4</v>
      </c>
      <c r="E408" s="3">
        <v>10</v>
      </c>
      <c r="F408" t="s">
        <v>15</v>
      </c>
    </row>
    <row r="409" spans="1:6" x14ac:dyDescent="0.2">
      <c r="A409" t="s">
        <v>8</v>
      </c>
      <c r="B409">
        <v>3</v>
      </c>
      <c r="C409">
        <v>24</v>
      </c>
      <c r="D409" s="3">
        <v>7</v>
      </c>
      <c r="E409" s="3">
        <v>2</v>
      </c>
      <c r="F409" t="s">
        <v>15</v>
      </c>
    </row>
    <row r="410" spans="1:6" x14ac:dyDescent="0.2">
      <c r="A410" t="s">
        <v>8</v>
      </c>
      <c r="B410">
        <v>3</v>
      </c>
      <c r="C410">
        <v>24</v>
      </c>
      <c r="D410" s="3">
        <v>4</v>
      </c>
      <c r="E410" s="3">
        <v>7</v>
      </c>
      <c r="F410" t="s">
        <v>15</v>
      </c>
    </row>
    <row r="411" spans="1:6" x14ac:dyDescent="0.2">
      <c r="A411" t="s">
        <v>8</v>
      </c>
      <c r="B411">
        <v>3</v>
      </c>
      <c r="C411">
        <v>24</v>
      </c>
      <c r="D411" s="3">
        <v>4</v>
      </c>
      <c r="E411" s="3">
        <v>9</v>
      </c>
      <c r="F411" t="s">
        <v>15</v>
      </c>
    </row>
    <row r="412" spans="1:6" x14ac:dyDescent="0.2">
      <c r="A412" t="s">
        <v>8</v>
      </c>
      <c r="B412">
        <v>3</v>
      </c>
      <c r="C412">
        <v>24</v>
      </c>
      <c r="D412" s="3">
        <v>3</v>
      </c>
      <c r="E412" s="3">
        <v>2</v>
      </c>
      <c r="F412" t="s">
        <v>15</v>
      </c>
    </row>
    <row r="413" spans="1:6" x14ac:dyDescent="0.2">
      <c r="A413" t="s">
        <v>8</v>
      </c>
      <c r="B413">
        <v>4</v>
      </c>
      <c r="C413">
        <v>24</v>
      </c>
      <c r="D413" s="3">
        <v>4</v>
      </c>
      <c r="E413" s="3">
        <v>3</v>
      </c>
      <c r="F413" t="s">
        <v>15</v>
      </c>
    </row>
    <row r="414" spans="1:6" x14ac:dyDescent="0.2">
      <c r="A414" t="s">
        <v>8</v>
      </c>
      <c r="B414">
        <v>4</v>
      </c>
      <c r="C414">
        <v>24</v>
      </c>
      <c r="D414" s="3">
        <v>8</v>
      </c>
      <c r="E414" s="3">
        <v>10</v>
      </c>
      <c r="F414" t="s">
        <v>15</v>
      </c>
    </row>
    <row r="415" spans="1:6" x14ac:dyDescent="0.2">
      <c r="A415" t="s">
        <v>8</v>
      </c>
      <c r="B415">
        <v>4</v>
      </c>
      <c r="C415">
        <v>24</v>
      </c>
      <c r="D415" s="3">
        <v>13</v>
      </c>
      <c r="E415" s="3">
        <v>1</v>
      </c>
      <c r="F415" t="s">
        <v>15</v>
      </c>
    </row>
    <row r="416" spans="1:6" x14ac:dyDescent="0.2">
      <c r="A416" t="s">
        <v>8</v>
      </c>
      <c r="B416">
        <v>4</v>
      </c>
      <c r="C416">
        <v>24</v>
      </c>
      <c r="D416" s="3">
        <v>6</v>
      </c>
      <c r="E416" s="3">
        <v>8</v>
      </c>
      <c r="F416" t="s">
        <v>15</v>
      </c>
    </row>
    <row r="417" spans="1:6" x14ac:dyDescent="0.2">
      <c r="A417" t="s">
        <v>8</v>
      </c>
      <c r="B417">
        <v>4</v>
      </c>
      <c r="C417">
        <v>24</v>
      </c>
      <c r="D417" s="3">
        <v>9</v>
      </c>
      <c r="E417" s="3">
        <v>3</v>
      </c>
      <c r="F417" t="s">
        <v>15</v>
      </c>
    </row>
    <row r="418" spans="1:6" x14ac:dyDescent="0.2">
      <c r="A418" s="1" t="s">
        <v>8</v>
      </c>
      <c r="B418">
        <v>1</v>
      </c>
      <c r="C418">
        <v>1</v>
      </c>
      <c r="D418" s="3">
        <v>0</v>
      </c>
      <c r="E418" s="3">
        <v>15</v>
      </c>
      <c r="F418" t="s">
        <v>15</v>
      </c>
    </row>
    <row r="419" spans="1:6" x14ac:dyDescent="0.2">
      <c r="A419" s="1" t="s">
        <v>8</v>
      </c>
      <c r="B419">
        <v>1</v>
      </c>
      <c r="C419">
        <v>1</v>
      </c>
      <c r="D419" s="3">
        <v>12</v>
      </c>
      <c r="E419" s="3">
        <v>0</v>
      </c>
      <c r="F419" t="s">
        <v>15</v>
      </c>
    </row>
    <row r="420" spans="1:6" x14ac:dyDescent="0.2">
      <c r="A420" s="1" t="s">
        <v>8</v>
      </c>
      <c r="B420">
        <v>1</v>
      </c>
      <c r="C420">
        <v>1</v>
      </c>
      <c r="D420" s="3">
        <v>6</v>
      </c>
      <c r="E420" s="3">
        <v>5</v>
      </c>
      <c r="F420" t="s">
        <v>15</v>
      </c>
    </row>
    <row r="421" spans="1:6" x14ac:dyDescent="0.2">
      <c r="A421" s="1" t="s">
        <v>8</v>
      </c>
      <c r="B421">
        <v>1</v>
      </c>
      <c r="C421">
        <v>1</v>
      </c>
      <c r="D421" s="3">
        <v>1</v>
      </c>
      <c r="E421" s="3">
        <v>9</v>
      </c>
      <c r="F421" t="s">
        <v>15</v>
      </c>
    </row>
    <row r="422" spans="1:6" x14ac:dyDescent="0.2">
      <c r="A422" s="1" t="s">
        <v>8</v>
      </c>
      <c r="B422">
        <v>1</v>
      </c>
      <c r="C422">
        <v>1</v>
      </c>
      <c r="D422" s="3">
        <v>5</v>
      </c>
      <c r="E422" s="3">
        <v>3</v>
      </c>
      <c r="F422" t="s">
        <v>15</v>
      </c>
    </row>
    <row r="423" spans="1:6" x14ac:dyDescent="0.2">
      <c r="A423" s="1" t="s">
        <v>8</v>
      </c>
      <c r="B423">
        <v>1</v>
      </c>
      <c r="C423">
        <v>1</v>
      </c>
      <c r="D423" s="3">
        <v>2</v>
      </c>
      <c r="E423" s="3">
        <v>3</v>
      </c>
      <c r="F423" t="s">
        <v>15</v>
      </c>
    </row>
    <row r="424" spans="1:6" x14ac:dyDescent="0.2">
      <c r="A424" s="1" t="s">
        <v>8</v>
      </c>
      <c r="B424">
        <v>2</v>
      </c>
      <c r="C424">
        <v>1</v>
      </c>
      <c r="D424" s="3">
        <v>4</v>
      </c>
      <c r="E424" s="3">
        <v>12</v>
      </c>
      <c r="F424" t="s">
        <v>15</v>
      </c>
    </row>
    <row r="425" spans="1:6" x14ac:dyDescent="0.2">
      <c r="A425" s="1" t="s">
        <v>8</v>
      </c>
      <c r="B425">
        <v>2</v>
      </c>
      <c r="C425">
        <v>1</v>
      </c>
      <c r="D425" s="3">
        <v>6</v>
      </c>
      <c r="E425" s="3">
        <v>2</v>
      </c>
      <c r="F425" t="s">
        <v>15</v>
      </c>
    </row>
    <row r="426" spans="1:6" x14ac:dyDescent="0.2">
      <c r="A426" s="1" t="s">
        <v>8</v>
      </c>
      <c r="B426">
        <v>2</v>
      </c>
      <c r="C426">
        <v>1</v>
      </c>
      <c r="D426" s="3">
        <v>9</v>
      </c>
      <c r="E426" s="3">
        <v>4</v>
      </c>
      <c r="F426" t="s">
        <v>15</v>
      </c>
    </row>
    <row r="427" spans="1:6" x14ac:dyDescent="0.2">
      <c r="A427" s="1" t="s">
        <v>8</v>
      </c>
      <c r="B427">
        <v>2</v>
      </c>
      <c r="C427">
        <v>1</v>
      </c>
      <c r="D427" s="3">
        <v>12</v>
      </c>
      <c r="E427" s="3">
        <v>4</v>
      </c>
      <c r="F427" t="s">
        <v>15</v>
      </c>
    </row>
    <row r="428" spans="1:6" x14ac:dyDescent="0.2">
      <c r="A428" s="1" t="s">
        <v>8</v>
      </c>
      <c r="B428">
        <v>2</v>
      </c>
      <c r="C428">
        <v>1</v>
      </c>
      <c r="D428" s="3">
        <v>6</v>
      </c>
      <c r="E428" s="3">
        <v>7</v>
      </c>
      <c r="F428" t="s">
        <v>15</v>
      </c>
    </row>
    <row r="429" spans="1:6" x14ac:dyDescent="0.2">
      <c r="A429" s="1" t="s">
        <v>8</v>
      </c>
      <c r="B429">
        <v>2</v>
      </c>
      <c r="C429">
        <v>1</v>
      </c>
      <c r="D429" s="3">
        <v>8</v>
      </c>
      <c r="E429" s="3">
        <v>6</v>
      </c>
      <c r="F429" t="s">
        <v>15</v>
      </c>
    </row>
    <row r="430" spans="1:6" x14ac:dyDescent="0.2">
      <c r="A430" s="1" t="s">
        <v>8</v>
      </c>
      <c r="B430">
        <v>3</v>
      </c>
      <c r="C430">
        <v>1</v>
      </c>
      <c r="D430" s="3">
        <v>6</v>
      </c>
      <c r="E430" s="3">
        <v>8</v>
      </c>
      <c r="F430" t="s">
        <v>15</v>
      </c>
    </row>
    <row r="431" spans="1:6" x14ac:dyDescent="0.2">
      <c r="A431" s="1" t="s">
        <v>8</v>
      </c>
      <c r="B431">
        <v>3</v>
      </c>
      <c r="C431">
        <v>1</v>
      </c>
      <c r="D431" s="3">
        <v>10</v>
      </c>
      <c r="E431" s="3">
        <v>5</v>
      </c>
      <c r="F431" t="s">
        <v>15</v>
      </c>
    </row>
    <row r="432" spans="1:6" x14ac:dyDescent="0.2">
      <c r="A432" s="1" t="s">
        <v>8</v>
      </c>
      <c r="B432">
        <v>3</v>
      </c>
      <c r="C432">
        <v>1</v>
      </c>
      <c r="D432" s="3">
        <v>9</v>
      </c>
      <c r="E432" s="3">
        <v>5</v>
      </c>
      <c r="F432" t="s">
        <v>15</v>
      </c>
    </row>
    <row r="433" spans="1:6" x14ac:dyDescent="0.2">
      <c r="A433" s="1" t="s">
        <v>8</v>
      </c>
      <c r="B433">
        <v>3</v>
      </c>
      <c r="C433">
        <v>1</v>
      </c>
      <c r="D433" s="3">
        <v>8</v>
      </c>
      <c r="E433" s="3">
        <v>4</v>
      </c>
      <c r="F433" t="s">
        <v>15</v>
      </c>
    </row>
    <row r="434" spans="1:6" x14ac:dyDescent="0.2">
      <c r="A434" s="1" t="s">
        <v>8</v>
      </c>
      <c r="B434">
        <v>3</v>
      </c>
      <c r="C434">
        <v>1</v>
      </c>
      <c r="D434" s="3">
        <v>9</v>
      </c>
      <c r="E434" s="3">
        <v>7</v>
      </c>
      <c r="F434" t="s">
        <v>15</v>
      </c>
    </row>
    <row r="435" spans="1:6" x14ac:dyDescent="0.2">
      <c r="A435" s="1" t="s">
        <v>8</v>
      </c>
      <c r="B435">
        <v>1</v>
      </c>
      <c r="C435">
        <v>24</v>
      </c>
      <c r="D435" s="3">
        <v>3</v>
      </c>
      <c r="E435" s="3">
        <v>11</v>
      </c>
      <c r="F435" t="s">
        <v>15</v>
      </c>
    </row>
    <row r="436" spans="1:6" x14ac:dyDescent="0.2">
      <c r="A436" s="1" t="s">
        <v>8</v>
      </c>
      <c r="B436">
        <v>1</v>
      </c>
      <c r="C436">
        <v>24</v>
      </c>
      <c r="D436" s="3">
        <v>13</v>
      </c>
      <c r="E436" s="3">
        <v>2</v>
      </c>
      <c r="F436" t="s">
        <v>15</v>
      </c>
    </row>
    <row r="437" spans="1:6" x14ac:dyDescent="0.2">
      <c r="A437" s="1" t="s">
        <v>8</v>
      </c>
      <c r="B437">
        <v>1</v>
      </c>
      <c r="C437">
        <v>24</v>
      </c>
      <c r="D437" s="3">
        <v>4</v>
      </c>
      <c r="E437" s="3">
        <v>8</v>
      </c>
      <c r="F437" t="s">
        <v>15</v>
      </c>
    </row>
    <row r="438" spans="1:6" x14ac:dyDescent="0.2">
      <c r="A438" s="1" t="s">
        <v>8</v>
      </c>
      <c r="B438">
        <v>1</v>
      </c>
      <c r="C438">
        <v>24</v>
      </c>
      <c r="D438" s="3">
        <v>1</v>
      </c>
      <c r="E438" s="3">
        <v>8</v>
      </c>
      <c r="F438" t="s">
        <v>15</v>
      </c>
    </row>
    <row r="439" spans="1:6" x14ac:dyDescent="0.2">
      <c r="A439" s="1" t="s">
        <v>8</v>
      </c>
      <c r="B439">
        <v>1</v>
      </c>
      <c r="C439">
        <v>24</v>
      </c>
      <c r="D439" s="3">
        <v>10</v>
      </c>
      <c r="E439" s="3">
        <v>2</v>
      </c>
      <c r="F439" t="s">
        <v>15</v>
      </c>
    </row>
    <row r="440" spans="1:6" x14ac:dyDescent="0.2">
      <c r="A440" s="1" t="s">
        <v>8</v>
      </c>
      <c r="B440">
        <v>1</v>
      </c>
      <c r="C440">
        <v>24</v>
      </c>
      <c r="D440" s="3">
        <v>7</v>
      </c>
      <c r="E440" s="3">
        <v>3</v>
      </c>
      <c r="F440" t="s">
        <v>15</v>
      </c>
    </row>
    <row r="441" spans="1:6" x14ac:dyDescent="0.2">
      <c r="A441" s="1" t="s">
        <v>8</v>
      </c>
      <c r="B441">
        <v>2</v>
      </c>
      <c r="C441">
        <v>24</v>
      </c>
      <c r="D441" s="3">
        <v>1</v>
      </c>
      <c r="E441" s="3">
        <v>6</v>
      </c>
      <c r="F441" t="s">
        <v>15</v>
      </c>
    </row>
    <row r="442" spans="1:6" x14ac:dyDescent="0.2">
      <c r="A442" s="1" t="s">
        <v>8</v>
      </c>
      <c r="B442">
        <v>2</v>
      </c>
      <c r="C442">
        <v>24</v>
      </c>
      <c r="D442" s="3">
        <v>7</v>
      </c>
      <c r="E442" s="3">
        <v>5</v>
      </c>
      <c r="F442" t="s">
        <v>15</v>
      </c>
    </row>
    <row r="443" spans="1:6" x14ac:dyDescent="0.2">
      <c r="A443" s="1" t="s">
        <v>8</v>
      </c>
      <c r="B443">
        <v>2</v>
      </c>
      <c r="C443">
        <v>24</v>
      </c>
      <c r="D443" s="3">
        <v>5</v>
      </c>
      <c r="E443" s="3">
        <v>1</v>
      </c>
      <c r="F443" t="s">
        <v>15</v>
      </c>
    </row>
    <row r="444" spans="1:6" x14ac:dyDescent="0.2">
      <c r="A444" s="1" t="s">
        <v>8</v>
      </c>
      <c r="B444">
        <v>2</v>
      </c>
      <c r="C444">
        <v>24</v>
      </c>
      <c r="D444" s="3">
        <v>9</v>
      </c>
      <c r="E444" s="3">
        <v>3</v>
      </c>
      <c r="F444" t="s">
        <v>15</v>
      </c>
    </row>
    <row r="445" spans="1:6" x14ac:dyDescent="0.2">
      <c r="A445" s="1" t="s">
        <v>8</v>
      </c>
      <c r="B445">
        <v>2</v>
      </c>
      <c r="C445">
        <v>24</v>
      </c>
      <c r="D445" s="3">
        <v>7</v>
      </c>
      <c r="E445" s="3">
        <v>5</v>
      </c>
      <c r="F445" t="s">
        <v>15</v>
      </c>
    </row>
    <row r="446" spans="1:6" x14ac:dyDescent="0.2">
      <c r="A446" s="1" t="s">
        <v>8</v>
      </c>
      <c r="B446">
        <v>2</v>
      </c>
      <c r="C446">
        <v>24</v>
      </c>
      <c r="D446" s="3">
        <v>4</v>
      </c>
      <c r="E446" s="3">
        <v>5</v>
      </c>
      <c r="F446" t="s">
        <v>15</v>
      </c>
    </row>
    <row r="447" spans="1:6" x14ac:dyDescent="0.2">
      <c r="A447" s="1" t="s">
        <v>8</v>
      </c>
      <c r="B447">
        <v>3</v>
      </c>
      <c r="C447">
        <v>24</v>
      </c>
      <c r="D447" s="3">
        <v>8</v>
      </c>
      <c r="E447" s="3">
        <v>8</v>
      </c>
      <c r="F447" t="s">
        <v>15</v>
      </c>
    </row>
    <row r="448" spans="1:6" x14ac:dyDescent="0.2">
      <c r="A448" s="1" t="s">
        <v>8</v>
      </c>
      <c r="B448">
        <v>3</v>
      </c>
      <c r="C448">
        <v>24</v>
      </c>
      <c r="D448" s="3">
        <v>5</v>
      </c>
      <c r="E448" s="3">
        <v>5</v>
      </c>
      <c r="F448" t="s">
        <v>15</v>
      </c>
    </row>
    <row r="449" spans="1:6" x14ac:dyDescent="0.2">
      <c r="A449" s="1" t="s">
        <v>8</v>
      </c>
      <c r="B449">
        <v>3</v>
      </c>
      <c r="C449">
        <v>24</v>
      </c>
      <c r="D449" s="3">
        <v>6</v>
      </c>
      <c r="E449" s="3">
        <v>7</v>
      </c>
      <c r="F449" t="s">
        <v>15</v>
      </c>
    </row>
    <row r="450" spans="1:6" x14ac:dyDescent="0.2">
      <c r="A450" s="1" t="s">
        <v>8</v>
      </c>
      <c r="B450">
        <v>3</v>
      </c>
      <c r="C450">
        <v>24</v>
      </c>
      <c r="D450" s="3">
        <v>5</v>
      </c>
      <c r="E450" s="3">
        <v>5</v>
      </c>
      <c r="F450" t="s">
        <v>15</v>
      </c>
    </row>
    <row r="451" spans="1:6" x14ac:dyDescent="0.2">
      <c r="A451" s="1" t="s">
        <v>8</v>
      </c>
      <c r="B451">
        <v>3</v>
      </c>
      <c r="C451">
        <v>24</v>
      </c>
      <c r="D451" s="3">
        <v>5</v>
      </c>
      <c r="E451" s="3">
        <v>9</v>
      </c>
      <c r="F451" t="s">
        <v>15</v>
      </c>
    </row>
    <row r="452" spans="1:6" x14ac:dyDescent="0.2">
      <c r="A452" t="s">
        <v>8</v>
      </c>
      <c r="B452">
        <v>1</v>
      </c>
      <c r="C452">
        <v>1</v>
      </c>
      <c r="D452" s="3">
        <v>0</v>
      </c>
      <c r="E452" s="3">
        <v>13</v>
      </c>
      <c r="F452" t="s">
        <v>10</v>
      </c>
    </row>
    <row r="453" spans="1:6" x14ac:dyDescent="0.2">
      <c r="A453" t="s">
        <v>8</v>
      </c>
      <c r="B453">
        <v>1</v>
      </c>
      <c r="C453">
        <v>1</v>
      </c>
      <c r="D453" s="3">
        <v>2</v>
      </c>
      <c r="E453" s="3">
        <v>3</v>
      </c>
      <c r="F453" t="s">
        <v>10</v>
      </c>
    </row>
    <row r="454" spans="1:6" x14ac:dyDescent="0.2">
      <c r="A454" t="s">
        <v>8</v>
      </c>
      <c r="B454">
        <v>1</v>
      </c>
      <c r="C454">
        <v>1</v>
      </c>
      <c r="D454" s="3">
        <v>13</v>
      </c>
      <c r="E454" s="3">
        <v>1</v>
      </c>
      <c r="F454" t="s">
        <v>10</v>
      </c>
    </row>
    <row r="455" spans="1:6" x14ac:dyDescent="0.2">
      <c r="A455" t="s">
        <v>8</v>
      </c>
      <c r="B455">
        <v>1</v>
      </c>
      <c r="C455">
        <v>1</v>
      </c>
      <c r="D455" s="3">
        <v>2</v>
      </c>
      <c r="E455" s="3">
        <v>3</v>
      </c>
      <c r="F455" t="s">
        <v>10</v>
      </c>
    </row>
    <row r="456" spans="1:6" x14ac:dyDescent="0.2">
      <c r="A456" t="s">
        <v>8</v>
      </c>
      <c r="B456">
        <v>1</v>
      </c>
      <c r="C456">
        <v>1</v>
      </c>
      <c r="D456" s="3">
        <v>3</v>
      </c>
      <c r="E456" s="3">
        <v>9</v>
      </c>
      <c r="F456" t="s">
        <v>10</v>
      </c>
    </row>
    <row r="457" spans="1:6" x14ac:dyDescent="0.2">
      <c r="A457" t="s">
        <v>8</v>
      </c>
      <c r="B457">
        <v>2</v>
      </c>
      <c r="C457">
        <v>1</v>
      </c>
      <c r="D457" s="3">
        <v>2</v>
      </c>
      <c r="E457" s="3">
        <v>9</v>
      </c>
      <c r="F457" t="s">
        <v>10</v>
      </c>
    </row>
    <row r="458" spans="1:6" x14ac:dyDescent="0.2">
      <c r="A458" t="s">
        <v>8</v>
      </c>
      <c r="B458">
        <v>2</v>
      </c>
      <c r="C458">
        <v>1</v>
      </c>
      <c r="D458" s="3">
        <v>7</v>
      </c>
      <c r="E458" s="3">
        <v>5</v>
      </c>
      <c r="F458" t="s">
        <v>10</v>
      </c>
    </row>
    <row r="459" spans="1:6" x14ac:dyDescent="0.2">
      <c r="A459" t="s">
        <v>8</v>
      </c>
      <c r="B459">
        <v>2</v>
      </c>
      <c r="C459">
        <v>1</v>
      </c>
      <c r="D459" s="3">
        <v>5</v>
      </c>
      <c r="E459" s="3">
        <v>3</v>
      </c>
      <c r="F459" t="s">
        <v>10</v>
      </c>
    </row>
    <row r="460" spans="1:6" x14ac:dyDescent="0.2">
      <c r="A460" t="s">
        <v>8</v>
      </c>
      <c r="B460">
        <v>2</v>
      </c>
      <c r="C460">
        <v>1</v>
      </c>
      <c r="D460" s="3">
        <v>9</v>
      </c>
      <c r="E460" s="3">
        <v>4</v>
      </c>
      <c r="F460" t="s">
        <v>10</v>
      </c>
    </row>
    <row r="461" spans="1:6" x14ac:dyDescent="0.2">
      <c r="A461" t="s">
        <v>8</v>
      </c>
      <c r="B461">
        <v>2</v>
      </c>
      <c r="C461">
        <v>1</v>
      </c>
      <c r="D461" s="3">
        <v>11</v>
      </c>
      <c r="E461" s="3">
        <v>3</v>
      </c>
      <c r="F461" t="s">
        <v>10</v>
      </c>
    </row>
    <row r="462" spans="1:6" x14ac:dyDescent="0.2">
      <c r="A462" t="s">
        <v>8</v>
      </c>
      <c r="B462">
        <v>3</v>
      </c>
      <c r="C462">
        <v>1</v>
      </c>
      <c r="D462" s="3">
        <v>12</v>
      </c>
      <c r="E462" s="3">
        <v>2</v>
      </c>
      <c r="F462" t="s">
        <v>10</v>
      </c>
    </row>
    <row r="463" spans="1:6" x14ac:dyDescent="0.2">
      <c r="A463" t="s">
        <v>8</v>
      </c>
      <c r="B463">
        <v>3</v>
      </c>
      <c r="C463">
        <v>1</v>
      </c>
      <c r="D463" s="3">
        <v>7</v>
      </c>
      <c r="E463" s="3">
        <v>5</v>
      </c>
      <c r="F463" t="s">
        <v>10</v>
      </c>
    </row>
    <row r="464" spans="1:6" x14ac:dyDescent="0.2">
      <c r="A464" t="s">
        <v>8</v>
      </c>
      <c r="B464">
        <v>3</v>
      </c>
      <c r="C464">
        <v>1</v>
      </c>
      <c r="D464" s="3">
        <v>4</v>
      </c>
      <c r="E464" s="3">
        <v>11</v>
      </c>
      <c r="F464" t="s">
        <v>10</v>
      </c>
    </row>
    <row r="465" spans="1:6" x14ac:dyDescent="0.2">
      <c r="A465" t="s">
        <v>8</v>
      </c>
      <c r="B465">
        <v>3</v>
      </c>
      <c r="C465">
        <v>1</v>
      </c>
      <c r="D465" s="3">
        <v>4</v>
      </c>
      <c r="E465" s="3">
        <v>6</v>
      </c>
      <c r="F465" t="s">
        <v>10</v>
      </c>
    </row>
    <row r="466" spans="1:6" x14ac:dyDescent="0.2">
      <c r="A466" t="s">
        <v>8</v>
      </c>
      <c r="B466">
        <v>3</v>
      </c>
      <c r="C466">
        <v>1</v>
      </c>
      <c r="D466" s="3">
        <v>12</v>
      </c>
      <c r="E466" s="3">
        <v>2</v>
      </c>
      <c r="F466" t="s">
        <v>10</v>
      </c>
    </row>
    <row r="467" spans="1:6" x14ac:dyDescent="0.2">
      <c r="A467" t="s">
        <v>8</v>
      </c>
      <c r="B467">
        <v>4</v>
      </c>
      <c r="C467">
        <v>1</v>
      </c>
      <c r="D467" s="3">
        <v>8</v>
      </c>
      <c r="E467" s="3">
        <v>0</v>
      </c>
      <c r="F467" t="s">
        <v>10</v>
      </c>
    </row>
    <row r="468" spans="1:6" x14ac:dyDescent="0.2">
      <c r="A468" t="s">
        <v>8</v>
      </c>
      <c r="B468">
        <v>4</v>
      </c>
      <c r="C468">
        <v>1</v>
      </c>
      <c r="D468" s="3">
        <v>2</v>
      </c>
      <c r="E468" s="3">
        <v>5</v>
      </c>
      <c r="F468" t="s">
        <v>10</v>
      </c>
    </row>
    <row r="469" spans="1:6" x14ac:dyDescent="0.2">
      <c r="A469" t="s">
        <v>8</v>
      </c>
      <c r="B469">
        <v>4</v>
      </c>
      <c r="C469">
        <v>1</v>
      </c>
      <c r="D469" s="3">
        <v>5</v>
      </c>
      <c r="E469" s="3">
        <v>2</v>
      </c>
      <c r="F469" t="s">
        <v>10</v>
      </c>
    </row>
    <row r="470" spans="1:6" x14ac:dyDescent="0.2">
      <c r="A470" t="s">
        <v>8</v>
      </c>
      <c r="B470">
        <v>4</v>
      </c>
      <c r="C470">
        <v>1</v>
      </c>
      <c r="D470" s="3">
        <v>1</v>
      </c>
      <c r="E470" s="3">
        <v>11</v>
      </c>
      <c r="F470" t="s">
        <v>10</v>
      </c>
    </row>
    <row r="471" spans="1:6" x14ac:dyDescent="0.2">
      <c r="A471" t="s">
        <v>8</v>
      </c>
      <c r="B471">
        <v>4</v>
      </c>
      <c r="C471">
        <v>1</v>
      </c>
      <c r="D471" s="3">
        <v>2</v>
      </c>
      <c r="E471" s="3">
        <v>3</v>
      </c>
      <c r="F471" t="s">
        <v>10</v>
      </c>
    </row>
    <row r="472" spans="1:6" x14ac:dyDescent="0.2">
      <c r="A472" t="s">
        <v>8</v>
      </c>
      <c r="B472">
        <v>4</v>
      </c>
      <c r="C472">
        <v>1</v>
      </c>
      <c r="D472" s="3">
        <v>12</v>
      </c>
      <c r="E472" s="3">
        <v>2</v>
      </c>
      <c r="F472" t="s">
        <v>10</v>
      </c>
    </row>
    <row r="473" spans="1:6" x14ac:dyDescent="0.2">
      <c r="A473" t="s">
        <v>8</v>
      </c>
      <c r="B473">
        <v>4</v>
      </c>
      <c r="C473">
        <v>1</v>
      </c>
      <c r="D473" s="3">
        <v>1</v>
      </c>
      <c r="E473" s="3">
        <v>9</v>
      </c>
      <c r="F473" t="s">
        <v>10</v>
      </c>
    </row>
    <row r="474" spans="1:6" x14ac:dyDescent="0.2">
      <c r="A474" t="s">
        <v>8</v>
      </c>
      <c r="B474">
        <v>1</v>
      </c>
      <c r="C474">
        <v>24</v>
      </c>
      <c r="D474" s="3">
        <v>4</v>
      </c>
      <c r="E474" s="3">
        <v>6</v>
      </c>
      <c r="F474" t="s">
        <v>10</v>
      </c>
    </row>
    <row r="475" spans="1:6" x14ac:dyDescent="0.2">
      <c r="A475" t="s">
        <v>8</v>
      </c>
      <c r="B475">
        <v>1</v>
      </c>
      <c r="C475">
        <v>24</v>
      </c>
      <c r="D475" s="3">
        <v>2</v>
      </c>
      <c r="E475" s="3">
        <v>6</v>
      </c>
      <c r="F475" t="s">
        <v>10</v>
      </c>
    </row>
    <row r="476" spans="1:6" x14ac:dyDescent="0.2">
      <c r="A476" t="s">
        <v>8</v>
      </c>
      <c r="B476">
        <v>1</v>
      </c>
      <c r="C476">
        <v>24</v>
      </c>
      <c r="D476" s="3">
        <v>10</v>
      </c>
      <c r="E476" s="3">
        <v>1</v>
      </c>
      <c r="F476" t="s">
        <v>10</v>
      </c>
    </row>
    <row r="477" spans="1:6" x14ac:dyDescent="0.2">
      <c r="A477" t="s">
        <v>8</v>
      </c>
      <c r="B477">
        <v>1</v>
      </c>
      <c r="C477">
        <v>24</v>
      </c>
      <c r="D477" s="3">
        <v>3</v>
      </c>
      <c r="E477" s="3">
        <v>6</v>
      </c>
      <c r="F477" t="s">
        <v>10</v>
      </c>
    </row>
    <row r="478" spans="1:6" x14ac:dyDescent="0.2">
      <c r="A478" t="s">
        <v>8</v>
      </c>
      <c r="B478">
        <v>1</v>
      </c>
      <c r="C478">
        <v>24</v>
      </c>
      <c r="D478" s="3">
        <v>2</v>
      </c>
      <c r="E478" s="3">
        <v>10</v>
      </c>
      <c r="F478" t="s">
        <v>10</v>
      </c>
    </row>
    <row r="479" spans="1:6" x14ac:dyDescent="0.2">
      <c r="A479" t="s">
        <v>8</v>
      </c>
      <c r="B479">
        <v>2</v>
      </c>
      <c r="C479">
        <v>24</v>
      </c>
      <c r="D479" s="3">
        <v>4</v>
      </c>
      <c r="E479" s="3">
        <v>8</v>
      </c>
      <c r="F479" t="s">
        <v>10</v>
      </c>
    </row>
    <row r="480" spans="1:6" x14ac:dyDescent="0.2">
      <c r="A480" t="s">
        <v>8</v>
      </c>
      <c r="B480">
        <v>2</v>
      </c>
      <c r="C480">
        <v>24</v>
      </c>
      <c r="D480" s="3">
        <v>5</v>
      </c>
      <c r="E480" s="3">
        <v>5</v>
      </c>
      <c r="F480" t="s">
        <v>10</v>
      </c>
    </row>
    <row r="481" spans="1:6" x14ac:dyDescent="0.2">
      <c r="A481" t="s">
        <v>8</v>
      </c>
      <c r="B481">
        <v>2</v>
      </c>
      <c r="C481">
        <v>24</v>
      </c>
      <c r="D481" s="3">
        <v>7</v>
      </c>
      <c r="E481" s="3">
        <v>3</v>
      </c>
      <c r="F481" t="s">
        <v>10</v>
      </c>
    </row>
    <row r="482" spans="1:6" x14ac:dyDescent="0.2">
      <c r="A482" t="s">
        <v>8</v>
      </c>
      <c r="B482">
        <v>2</v>
      </c>
      <c r="C482">
        <v>24</v>
      </c>
      <c r="D482" s="3">
        <v>9</v>
      </c>
      <c r="E482" s="3">
        <v>8</v>
      </c>
      <c r="F482" t="s">
        <v>10</v>
      </c>
    </row>
    <row r="483" spans="1:6" x14ac:dyDescent="0.2">
      <c r="A483" t="s">
        <v>8</v>
      </c>
      <c r="B483">
        <v>2</v>
      </c>
      <c r="C483">
        <v>24</v>
      </c>
      <c r="D483" s="3">
        <v>7</v>
      </c>
      <c r="E483" s="3">
        <v>7</v>
      </c>
      <c r="F483" t="s">
        <v>10</v>
      </c>
    </row>
    <row r="484" spans="1:6" x14ac:dyDescent="0.2">
      <c r="A484" t="s">
        <v>8</v>
      </c>
      <c r="B484">
        <v>3</v>
      </c>
      <c r="C484">
        <v>24</v>
      </c>
      <c r="D484" s="3">
        <v>4</v>
      </c>
      <c r="E484" s="3">
        <v>6</v>
      </c>
      <c r="F484" t="s">
        <v>10</v>
      </c>
    </row>
    <row r="485" spans="1:6" x14ac:dyDescent="0.2">
      <c r="A485" t="s">
        <v>8</v>
      </c>
      <c r="B485">
        <v>3</v>
      </c>
      <c r="C485">
        <v>24</v>
      </c>
      <c r="D485" s="3">
        <v>0</v>
      </c>
      <c r="E485" s="3">
        <v>4</v>
      </c>
      <c r="F485" t="s">
        <v>10</v>
      </c>
    </row>
    <row r="486" spans="1:6" x14ac:dyDescent="0.2">
      <c r="A486" t="s">
        <v>8</v>
      </c>
      <c r="B486">
        <v>3</v>
      </c>
      <c r="C486">
        <v>24</v>
      </c>
      <c r="D486" s="3">
        <v>2</v>
      </c>
      <c r="E486" s="3">
        <v>8</v>
      </c>
      <c r="F486" t="s">
        <v>10</v>
      </c>
    </row>
    <row r="487" spans="1:6" x14ac:dyDescent="0.2">
      <c r="A487" t="s">
        <v>8</v>
      </c>
      <c r="B487">
        <v>3</v>
      </c>
      <c r="C487">
        <v>24</v>
      </c>
      <c r="D487" s="3">
        <v>1</v>
      </c>
      <c r="E487" s="3">
        <v>6</v>
      </c>
      <c r="F487" t="s">
        <v>10</v>
      </c>
    </row>
    <row r="488" spans="1:6" x14ac:dyDescent="0.2">
      <c r="A488" t="s">
        <v>8</v>
      </c>
      <c r="B488">
        <v>3</v>
      </c>
      <c r="C488">
        <v>24</v>
      </c>
      <c r="D488" s="3">
        <v>9</v>
      </c>
      <c r="E488" s="3">
        <v>3</v>
      </c>
      <c r="F488" t="s">
        <v>10</v>
      </c>
    </row>
    <row r="489" spans="1:6" x14ac:dyDescent="0.2">
      <c r="A489" t="s">
        <v>8</v>
      </c>
      <c r="B489">
        <v>4</v>
      </c>
      <c r="C489">
        <v>24</v>
      </c>
      <c r="D489" s="3">
        <v>3</v>
      </c>
      <c r="E489" s="3">
        <v>7</v>
      </c>
      <c r="F489" t="s">
        <v>10</v>
      </c>
    </row>
    <row r="490" spans="1:6" x14ac:dyDescent="0.2">
      <c r="A490" t="s">
        <v>8</v>
      </c>
      <c r="B490">
        <v>4</v>
      </c>
      <c r="C490">
        <v>24</v>
      </c>
      <c r="D490" s="3">
        <v>6</v>
      </c>
      <c r="E490" s="3">
        <v>6</v>
      </c>
      <c r="F490" t="s">
        <v>10</v>
      </c>
    </row>
    <row r="491" spans="1:6" x14ac:dyDescent="0.2">
      <c r="A491" t="s">
        <v>8</v>
      </c>
      <c r="B491">
        <v>4</v>
      </c>
      <c r="C491">
        <v>24</v>
      </c>
      <c r="D491" s="3">
        <v>8</v>
      </c>
      <c r="E491" s="3">
        <v>8</v>
      </c>
      <c r="F491" t="s">
        <v>10</v>
      </c>
    </row>
    <row r="492" spans="1:6" x14ac:dyDescent="0.2">
      <c r="A492" t="s">
        <v>8</v>
      </c>
      <c r="B492">
        <v>4</v>
      </c>
      <c r="C492">
        <v>24</v>
      </c>
      <c r="D492" s="3">
        <v>0</v>
      </c>
      <c r="E492" s="3">
        <v>15</v>
      </c>
      <c r="F492" t="s">
        <v>10</v>
      </c>
    </row>
    <row r="493" spans="1:6" x14ac:dyDescent="0.2">
      <c r="A493" t="s">
        <v>8</v>
      </c>
      <c r="B493">
        <v>4</v>
      </c>
      <c r="C493">
        <v>24</v>
      </c>
      <c r="D493" s="3">
        <v>8</v>
      </c>
      <c r="E493" s="3">
        <v>4</v>
      </c>
      <c r="F493" t="s">
        <v>10</v>
      </c>
    </row>
    <row r="494" spans="1:6" x14ac:dyDescent="0.2">
      <c r="A494" t="s">
        <v>8</v>
      </c>
      <c r="B494">
        <v>4</v>
      </c>
      <c r="C494">
        <v>24</v>
      </c>
      <c r="D494" s="3">
        <v>9</v>
      </c>
      <c r="E494" s="3">
        <v>3</v>
      </c>
      <c r="F494" t="s">
        <v>10</v>
      </c>
    </row>
    <row r="495" spans="1:6" x14ac:dyDescent="0.2">
      <c r="A495" t="s">
        <v>8</v>
      </c>
      <c r="B495">
        <v>4</v>
      </c>
      <c r="C495">
        <v>24</v>
      </c>
      <c r="D495" s="3">
        <v>5</v>
      </c>
      <c r="E495" s="3">
        <v>7</v>
      </c>
      <c r="F495" t="s">
        <v>10</v>
      </c>
    </row>
    <row r="496" spans="1:6" x14ac:dyDescent="0.2">
      <c r="A496" s="1" t="s">
        <v>8</v>
      </c>
      <c r="B496">
        <v>1</v>
      </c>
      <c r="C496">
        <v>1</v>
      </c>
      <c r="D496" s="3">
        <v>6</v>
      </c>
      <c r="E496" s="3">
        <v>3</v>
      </c>
      <c r="F496" t="s">
        <v>10</v>
      </c>
    </row>
    <row r="497" spans="1:6" x14ac:dyDescent="0.2">
      <c r="A497" s="1" t="s">
        <v>8</v>
      </c>
      <c r="B497">
        <v>1</v>
      </c>
      <c r="C497">
        <v>1</v>
      </c>
      <c r="D497" s="3">
        <v>1</v>
      </c>
      <c r="E497" s="3">
        <v>7</v>
      </c>
      <c r="F497" t="s">
        <v>10</v>
      </c>
    </row>
    <row r="498" spans="1:6" x14ac:dyDescent="0.2">
      <c r="A498" s="1" t="s">
        <v>8</v>
      </c>
      <c r="B498">
        <v>1</v>
      </c>
      <c r="C498">
        <v>1</v>
      </c>
      <c r="D498" s="3">
        <v>7</v>
      </c>
      <c r="E498" s="3">
        <v>1</v>
      </c>
      <c r="F498" t="s">
        <v>10</v>
      </c>
    </row>
    <row r="499" spans="1:6" x14ac:dyDescent="0.2">
      <c r="A499" s="1" t="s">
        <v>8</v>
      </c>
      <c r="B499">
        <v>1</v>
      </c>
      <c r="C499">
        <v>1</v>
      </c>
      <c r="D499" s="3">
        <v>7</v>
      </c>
      <c r="E499" s="3">
        <v>4</v>
      </c>
      <c r="F499" t="s">
        <v>10</v>
      </c>
    </row>
    <row r="500" spans="1:6" x14ac:dyDescent="0.2">
      <c r="A500" s="1" t="s">
        <v>8</v>
      </c>
      <c r="B500">
        <v>1</v>
      </c>
      <c r="C500">
        <v>1</v>
      </c>
      <c r="D500" s="3">
        <v>5</v>
      </c>
      <c r="E500" s="3">
        <v>6</v>
      </c>
      <c r="F500" t="s">
        <v>10</v>
      </c>
    </row>
    <row r="501" spans="1:6" x14ac:dyDescent="0.2">
      <c r="A501" s="1" t="s">
        <v>8</v>
      </c>
      <c r="B501">
        <v>2</v>
      </c>
      <c r="C501">
        <v>1</v>
      </c>
      <c r="D501" s="3">
        <v>5</v>
      </c>
      <c r="E501" s="3">
        <v>4</v>
      </c>
      <c r="F501" t="s">
        <v>10</v>
      </c>
    </row>
    <row r="502" spans="1:6" x14ac:dyDescent="0.2">
      <c r="A502" s="1" t="s">
        <v>8</v>
      </c>
      <c r="B502">
        <v>2</v>
      </c>
      <c r="C502">
        <v>1</v>
      </c>
      <c r="D502" s="3">
        <v>2</v>
      </c>
      <c r="E502" s="3">
        <v>2</v>
      </c>
      <c r="F502" t="s">
        <v>10</v>
      </c>
    </row>
    <row r="503" spans="1:6" x14ac:dyDescent="0.2">
      <c r="A503" s="1" t="s">
        <v>8</v>
      </c>
      <c r="B503">
        <v>2</v>
      </c>
      <c r="C503">
        <v>1</v>
      </c>
      <c r="D503" s="3">
        <v>2</v>
      </c>
      <c r="E503" s="3">
        <v>6</v>
      </c>
      <c r="F503" t="s">
        <v>10</v>
      </c>
    </row>
    <row r="504" spans="1:6" x14ac:dyDescent="0.2">
      <c r="A504" s="1" t="s">
        <v>8</v>
      </c>
      <c r="B504">
        <v>2</v>
      </c>
      <c r="C504">
        <v>1</v>
      </c>
      <c r="D504" s="3">
        <v>6</v>
      </c>
      <c r="E504" s="3">
        <v>2</v>
      </c>
      <c r="F504" t="s">
        <v>10</v>
      </c>
    </row>
    <row r="505" spans="1:6" x14ac:dyDescent="0.2">
      <c r="A505" s="1" t="s">
        <v>8</v>
      </c>
      <c r="B505">
        <v>2</v>
      </c>
      <c r="C505">
        <v>1</v>
      </c>
      <c r="D505" s="3">
        <v>1</v>
      </c>
      <c r="E505" s="3">
        <v>1</v>
      </c>
      <c r="F505" t="s">
        <v>10</v>
      </c>
    </row>
    <row r="506" spans="1:6" x14ac:dyDescent="0.2">
      <c r="A506" s="1" t="s">
        <v>8</v>
      </c>
      <c r="B506">
        <v>3</v>
      </c>
      <c r="C506">
        <v>1</v>
      </c>
      <c r="D506" s="3">
        <v>12</v>
      </c>
      <c r="E506" s="3">
        <v>2</v>
      </c>
      <c r="F506" t="s">
        <v>10</v>
      </c>
    </row>
    <row r="507" spans="1:6" x14ac:dyDescent="0.2">
      <c r="A507" s="1" t="s">
        <v>8</v>
      </c>
      <c r="B507">
        <v>3</v>
      </c>
      <c r="C507">
        <v>1</v>
      </c>
      <c r="D507" s="3">
        <v>14</v>
      </c>
      <c r="E507" s="3">
        <v>0</v>
      </c>
      <c r="F507" t="s">
        <v>10</v>
      </c>
    </row>
    <row r="508" spans="1:6" x14ac:dyDescent="0.2">
      <c r="A508" s="1" t="s">
        <v>8</v>
      </c>
      <c r="B508">
        <v>3</v>
      </c>
      <c r="C508">
        <v>1</v>
      </c>
      <c r="D508" s="3">
        <v>2</v>
      </c>
      <c r="E508" s="3">
        <v>9</v>
      </c>
      <c r="F508" t="s">
        <v>10</v>
      </c>
    </row>
    <row r="509" spans="1:6" x14ac:dyDescent="0.2">
      <c r="A509" s="1" t="s">
        <v>8</v>
      </c>
      <c r="B509">
        <v>3</v>
      </c>
      <c r="C509">
        <v>1</v>
      </c>
      <c r="D509" s="3">
        <v>5</v>
      </c>
      <c r="E509" s="3">
        <v>9</v>
      </c>
      <c r="F509" t="s">
        <v>10</v>
      </c>
    </row>
    <row r="510" spans="1:6" x14ac:dyDescent="0.2">
      <c r="A510" s="1" t="s">
        <v>8</v>
      </c>
      <c r="B510">
        <v>3</v>
      </c>
      <c r="C510">
        <v>1</v>
      </c>
      <c r="D510" s="3">
        <v>2</v>
      </c>
      <c r="E510" s="3">
        <v>6</v>
      </c>
      <c r="F510" t="s">
        <v>10</v>
      </c>
    </row>
    <row r="511" spans="1:6" x14ac:dyDescent="0.2">
      <c r="A511" s="1" t="s">
        <v>8</v>
      </c>
      <c r="B511">
        <v>1</v>
      </c>
      <c r="C511">
        <v>24</v>
      </c>
      <c r="D511" s="3">
        <v>6</v>
      </c>
      <c r="E511" s="3">
        <v>7</v>
      </c>
      <c r="F511" t="s">
        <v>10</v>
      </c>
    </row>
    <row r="512" spans="1:6" x14ac:dyDescent="0.2">
      <c r="A512" s="1" t="s">
        <v>8</v>
      </c>
      <c r="B512">
        <v>1</v>
      </c>
      <c r="C512">
        <v>24</v>
      </c>
      <c r="D512" s="3">
        <v>5</v>
      </c>
      <c r="E512" s="3">
        <v>8</v>
      </c>
      <c r="F512" t="s">
        <v>10</v>
      </c>
    </row>
    <row r="513" spans="1:6" x14ac:dyDescent="0.2">
      <c r="A513" s="1" t="s">
        <v>8</v>
      </c>
      <c r="B513">
        <v>1</v>
      </c>
      <c r="C513">
        <v>24</v>
      </c>
      <c r="D513" s="3">
        <v>3</v>
      </c>
      <c r="E513" s="3">
        <v>7</v>
      </c>
      <c r="F513" t="s">
        <v>10</v>
      </c>
    </row>
    <row r="514" spans="1:6" x14ac:dyDescent="0.2">
      <c r="A514" s="1" t="s">
        <v>8</v>
      </c>
      <c r="B514">
        <v>1</v>
      </c>
      <c r="C514">
        <v>24</v>
      </c>
      <c r="D514" s="3">
        <v>6</v>
      </c>
      <c r="E514" s="3">
        <v>7</v>
      </c>
      <c r="F514" t="s">
        <v>10</v>
      </c>
    </row>
    <row r="515" spans="1:6" x14ac:dyDescent="0.2">
      <c r="A515" s="1" t="s">
        <v>8</v>
      </c>
      <c r="B515">
        <v>1</v>
      </c>
      <c r="C515">
        <v>24</v>
      </c>
      <c r="D515" s="3">
        <v>7</v>
      </c>
      <c r="E515" s="3">
        <v>6</v>
      </c>
      <c r="F515" t="s">
        <v>10</v>
      </c>
    </row>
    <row r="516" spans="1:6" x14ac:dyDescent="0.2">
      <c r="A516" s="1" t="s">
        <v>8</v>
      </c>
      <c r="B516">
        <v>2</v>
      </c>
      <c r="C516">
        <v>24</v>
      </c>
      <c r="D516" s="3">
        <v>4</v>
      </c>
      <c r="E516" s="3">
        <v>7</v>
      </c>
      <c r="F516" t="s">
        <v>10</v>
      </c>
    </row>
    <row r="517" spans="1:6" x14ac:dyDescent="0.2">
      <c r="A517" s="1" t="s">
        <v>8</v>
      </c>
      <c r="B517">
        <v>2</v>
      </c>
      <c r="C517">
        <v>24</v>
      </c>
      <c r="D517" s="3">
        <v>1</v>
      </c>
      <c r="E517" s="3">
        <v>2</v>
      </c>
      <c r="F517" t="s">
        <v>10</v>
      </c>
    </row>
    <row r="518" spans="1:6" x14ac:dyDescent="0.2">
      <c r="A518" s="1" t="s">
        <v>8</v>
      </c>
      <c r="B518">
        <v>2</v>
      </c>
      <c r="C518">
        <v>24</v>
      </c>
      <c r="D518" s="3">
        <v>5</v>
      </c>
      <c r="E518" s="3">
        <v>7</v>
      </c>
      <c r="F518" t="s">
        <v>10</v>
      </c>
    </row>
    <row r="519" spans="1:6" x14ac:dyDescent="0.2">
      <c r="A519" s="1" t="s">
        <v>8</v>
      </c>
      <c r="B519">
        <v>2</v>
      </c>
      <c r="C519">
        <v>24</v>
      </c>
      <c r="D519" s="3">
        <v>4</v>
      </c>
      <c r="E519" s="3">
        <v>4</v>
      </c>
      <c r="F519" t="s">
        <v>10</v>
      </c>
    </row>
    <row r="520" spans="1:6" x14ac:dyDescent="0.2">
      <c r="A520" s="1" t="s">
        <v>8</v>
      </c>
      <c r="B520">
        <v>2</v>
      </c>
      <c r="C520">
        <v>24</v>
      </c>
      <c r="D520" s="3">
        <v>5</v>
      </c>
      <c r="E520" s="3">
        <v>4</v>
      </c>
      <c r="F520" t="s">
        <v>10</v>
      </c>
    </row>
    <row r="521" spans="1:6" x14ac:dyDescent="0.2">
      <c r="A521" s="1" t="s">
        <v>8</v>
      </c>
      <c r="B521">
        <v>3</v>
      </c>
      <c r="C521">
        <v>24</v>
      </c>
      <c r="D521" s="3">
        <v>7</v>
      </c>
      <c r="E521" s="3">
        <v>5</v>
      </c>
      <c r="F521" t="s">
        <v>10</v>
      </c>
    </row>
    <row r="522" spans="1:6" x14ac:dyDescent="0.2">
      <c r="A522" s="1" t="s">
        <v>8</v>
      </c>
      <c r="B522">
        <v>3</v>
      </c>
      <c r="C522">
        <v>24</v>
      </c>
      <c r="D522" s="3">
        <v>4</v>
      </c>
      <c r="E522" s="3">
        <v>10</v>
      </c>
      <c r="F522" t="s">
        <v>10</v>
      </c>
    </row>
    <row r="523" spans="1:6" x14ac:dyDescent="0.2">
      <c r="A523" s="1" t="s">
        <v>8</v>
      </c>
      <c r="B523">
        <v>3</v>
      </c>
      <c r="C523">
        <v>24</v>
      </c>
      <c r="D523" s="3">
        <v>6</v>
      </c>
      <c r="E523" s="3">
        <v>4</v>
      </c>
      <c r="F523" t="s">
        <v>10</v>
      </c>
    </row>
    <row r="524" spans="1:6" x14ac:dyDescent="0.2">
      <c r="A524" s="1" t="s">
        <v>8</v>
      </c>
      <c r="B524">
        <v>3</v>
      </c>
      <c r="C524">
        <v>24</v>
      </c>
      <c r="D524" s="3">
        <v>5</v>
      </c>
      <c r="E524" s="3">
        <v>4</v>
      </c>
      <c r="F524" t="s">
        <v>10</v>
      </c>
    </row>
    <row r="525" spans="1:6" x14ac:dyDescent="0.2">
      <c r="A525" s="1" t="s">
        <v>8</v>
      </c>
      <c r="B525">
        <v>3</v>
      </c>
      <c r="C525">
        <v>24</v>
      </c>
      <c r="D525" s="3">
        <v>6</v>
      </c>
      <c r="E525" s="3">
        <v>3</v>
      </c>
      <c r="F525" t="s">
        <v>10</v>
      </c>
    </row>
    <row r="526" spans="1:6" x14ac:dyDescent="0.2">
      <c r="A526" t="s">
        <v>16</v>
      </c>
      <c r="B526">
        <v>1</v>
      </c>
      <c r="C526">
        <v>1</v>
      </c>
      <c r="D526" s="3">
        <v>10</v>
      </c>
      <c r="E526" s="3">
        <v>1</v>
      </c>
      <c r="F526" t="s">
        <v>13</v>
      </c>
    </row>
    <row r="527" spans="1:6" x14ac:dyDescent="0.2">
      <c r="A527" t="s">
        <v>16</v>
      </c>
      <c r="B527">
        <v>1</v>
      </c>
      <c r="C527">
        <v>1</v>
      </c>
      <c r="D527" s="3">
        <v>4</v>
      </c>
      <c r="E527" s="3">
        <v>14</v>
      </c>
      <c r="F527" t="s">
        <v>13</v>
      </c>
    </row>
    <row r="528" spans="1:6" x14ac:dyDescent="0.2">
      <c r="A528" t="s">
        <v>16</v>
      </c>
      <c r="B528">
        <v>1</v>
      </c>
      <c r="C528">
        <v>1</v>
      </c>
      <c r="D528" s="3">
        <v>7</v>
      </c>
      <c r="E528" s="3">
        <v>2</v>
      </c>
      <c r="F528" t="s">
        <v>13</v>
      </c>
    </row>
    <row r="529" spans="1:6" x14ac:dyDescent="0.2">
      <c r="A529" t="s">
        <v>16</v>
      </c>
      <c r="B529">
        <v>1</v>
      </c>
      <c r="C529">
        <v>1</v>
      </c>
      <c r="D529" s="3">
        <v>6</v>
      </c>
      <c r="E529" s="3">
        <v>6</v>
      </c>
      <c r="F529" t="s">
        <v>13</v>
      </c>
    </row>
    <row r="530" spans="1:6" x14ac:dyDescent="0.2">
      <c r="A530" t="s">
        <v>16</v>
      </c>
      <c r="B530">
        <v>1</v>
      </c>
      <c r="C530">
        <v>1</v>
      </c>
      <c r="D530" s="3">
        <v>11</v>
      </c>
      <c r="E530" s="3">
        <v>3</v>
      </c>
      <c r="F530" t="s">
        <v>13</v>
      </c>
    </row>
    <row r="531" spans="1:6" x14ac:dyDescent="0.2">
      <c r="A531" t="s">
        <v>16</v>
      </c>
      <c r="B531">
        <v>1</v>
      </c>
      <c r="C531">
        <v>1</v>
      </c>
      <c r="D531" s="3">
        <v>7</v>
      </c>
      <c r="E531" s="3">
        <v>8</v>
      </c>
      <c r="F531" t="s">
        <v>13</v>
      </c>
    </row>
    <row r="532" spans="1:6" x14ac:dyDescent="0.2">
      <c r="A532" t="s">
        <v>16</v>
      </c>
      <c r="B532">
        <v>1</v>
      </c>
      <c r="C532">
        <v>1</v>
      </c>
      <c r="D532" s="3">
        <v>7</v>
      </c>
      <c r="E532" s="3">
        <v>10</v>
      </c>
      <c r="F532" t="s">
        <v>13</v>
      </c>
    </row>
    <row r="533" spans="1:6" x14ac:dyDescent="0.2">
      <c r="A533" t="s">
        <v>16</v>
      </c>
      <c r="B533">
        <v>1</v>
      </c>
      <c r="C533">
        <v>1</v>
      </c>
      <c r="D533" s="3">
        <v>3</v>
      </c>
      <c r="E533" s="3">
        <v>11</v>
      </c>
      <c r="F533" t="s">
        <v>13</v>
      </c>
    </row>
    <row r="534" spans="1:6" x14ac:dyDescent="0.2">
      <c r="A534" t="s">
        <v>16</v>
      </c>
      <c r="B534">
        <v>1</v>
      </c>
      <c r="C534">
        <v>1</v>
      </c>
      <c r="D534" s="3">
        <v>8</v>
      </c>
      <c r="E534" s="3">
        <v>6</v>
      </c>
      <c r="F534" t="s">
        <v>13</v>
      </c>
    </row>
    <row r="535" spans="1:6" x14ac:dyDescent="0.2">
      <c r="A535" t="s">
        <v>16</v>
      </c>
      <c r="B535">
        <v>2</v>
      </c>
      <c r="C535">
        <v>1</v>
      </c>
      <c r="D535" s="3">
        <v>6</v>
      </c>
      <c r="E535" s="3">
        <v>10</v>
      </c>
      <c r="F535" t="s">
        <v>13</v>
      </c>
    </row>
    <row r="536" spans="1:6" x14ac:dyDescent="0.2">
      <c r="A536" t="s">
        <v>16</v>
      </c>
      <c r="B536">
        <v>2</v>
      </c>
      <c r="C536">
        <v>1</v>
      </c>
      <c r="D536" s="3">
        <v>7</v>
      </c>
      <c r="E536" s="3">
        <v>3</v>
      </c>
      <c r="F536" t="s">
        <v>13</v>
      </c>
    </row>
    <row r="537" spans="1:6" x14ac:dyDescent="0.2">
      <c r="A537" t="s">
        <v>16</v>
      </c>
      <c r="B537">
        <v>2</v>
      </c>
      <c r="C537">
        <v>1</v>
      </c>
      <c r="D537" s="3">
        <v>7</v>
      </c>
      <c r="E537" s="3">
        <v>4</v>
      </c>
      <c r="F537" t="s">
        <v>13</v>
      </c>
    </row>
    <row r="538" spans="1:6" x14ac:dyDescent="0.2">
      <c r="A538" t="s">
        <v>16</v>
      </c>
      <c r="B538">
        <v>2</v>
      </c>
      <c r="C538">
        <v>1</v>
      </c>
      <c r="D538" s="3">
        <v>9</v>
      </c>
      <c r="E538" s="3">
        <v>4</v>
      </c>
      <c r="F538" t="s">
        <v>13</v>
      </c>
    </row>
    <row r="539" spans="1:6" x14ac:dyDescent="0.2">
      <c r="A539" t="s">
        <v>16</v>
      </c>
      <c r="B539">
        <v>2</v>
      </c>
      <c r="C539">
        <v>1</v>
      </c>
      <c r="D539" s="3">
        <v>5</v>
      </c>
      <c r="E539" s="3">
        <v>8</v>
      </c>
      <c r="F539" t="s">
        <v>13</v>
      </c>
    </row>
    <row r="540" spans="1:6" x14ac:dyDescent="0.2">
      <c r="A540" t="s">
        <v>16</v>
      </c>
      <c r="B540">
        <v>2</v>
      </c>
      <c r="C540">
        <v>1</v>
      </c>
      <c r="D540" s="3">
        <v>3</v>
      </c>
      <c r="E540" s="3">
        <v>9</v>
      </c>
      <c r="F540" t="s">
        <v>13</v>
      </c>
    </row>
    <row r="541" spans="1:6" x14ac:dyDescent="0.2">
      <c r="A541" t="s">
        <v>16</v>
      </c>
      <c r="B541">
        <v>2</v>
      </c>
      <c r="C541">
        <v>1</v>
      </c>
      <c r="D541" s="3">
        <v>10</v>
      </c>
      <c r="E541" s="3">
        <v>2</v>
      </c>
      <c r="F541" t="s">
        <v>13</v>
      </c>
    </row>
    <row r="542" spans="1:6" x14ac:dyDescent="0.2">
      <c r="A542" t="s">
        <v>16</v>
      </c>
      <c r="B542">
        <v>2</v>
      </c>
      <c r="C542">
        <v>1</v>
      </c>
      <c r="D542" s="3">
        <v>0</v>
      </c>
      <c r="E542" s="3">
        <v>8</v>
      </c>
      <c r="F542" t="s">
        <v>13</v>
      </c>
    </row>
    <row r="543" spans="1:6" x14ac:dyDescent="0.2">
      <c r="A543" t="s">
        <v>16</v>
      </c>
      <c r="B543">
        <v>3</v>
      </c>
      <c r="C543">
        <v>1</v>
      </c>
      <c r="D543" s="3">
        <v>8</v>
      </c>
      <c r="E543" s="3">
        <v>5</v>
      </c>
      <c r="F543" t="s">
        <v>13</v>
      </c>
    </row>
    <row r="544" spans="1:6" x14ac:dyDescent="0.2">
      <c r="A544" t="s">
        <v>16</v>
      </c>
      <c r="B544">
        <v>3</v>
      </c>
      <c r="C544">
        <v>1</v>
      </c>
      <c r="D544" s="3">
        <v>6</v>
      </c>
      <c r="E544" s="3">
        <v>8</v>
      </c>
      <c r="F544" t="s">
        <v>13</v>
      </c>
    </row>
    <row r="545" spans="1:6" x14ac:dyDescent="0.2">
      <c r="A545" t="s">
        <v>16</v>
      </c>
      <c r="B545">
        <v>3</v>
      </c>
      <c r="C545">
        <v>1</v>
      </c>
      <c r="D545" s="3">
        <v>8</v>
      </c>
      <c r="E545" s="3">
        <v>1</v>
      </c>
      <c r="F545" t="s">
        <v>13</v>
      </c>
    </row>
    <row r="546" spans="1:6" x14ac:dyDescent="0.2">
      <c r="A546" t="s">
        <v>16</v>
      </c>
      <c r="B546">
        <v>3</v>
      </c>
      <c r="C546">
        <v>1</v>
      </c>
      <c r="D546" s="3">
        <v>9</v>
      </c>
      <c r="E546" s="3">
        <v>9</v>
      </c>
      <c r="F546" t="s">
        <v>13</v>
      </c>
    </row>
    <row r="547" spans="1:6" x14ac:dyDescent="0.2">
      <c r="A547" t="s">
        <v>16</v>
      </c>
      <c r="B547">
        <v>3</v>
      </c>
      <c r="C547">
        <v>1</v>
      </c>
      <c r="D547" s="3">
        <v>2</v>
      </c>
      <c r="E547" s="3">
        <v>8</v>
      </c>
      <c r="F547" t="s">
        <v>13</v>
      </c>
    </row>
    <row r="548" spans="1:6" x14ac:dyDescent="0.2">
      <c r="A548" t="s">
        <v>16</v>
      </c>
      <c r="B548">
        <v>3</v>
      </c>
      <c r="C548">
        <v>1</v>
      </c>
      <c r="D548" s="3">
        <v>7</v>
      </c>
      <c r="E548" s="3">
        <v>6</v>
      </c>
      <c r="F548" t="s">
        <v>13</v>
      </c>
    </row>
    <row r="549" spans="1:6" x14ac:dyDescent="0.2">
      <c r="A549" t="s">
        <v>16</v>
      </c>
      <c r="B549">
        <v>3</v>
      </c>
      <c r="C549">
        <v>1</v>
      </c>
      <c r="D549" s="3">
        <v>6</v>
      </c>
      <c r="E549" s="3">
        <v>8</v>
      </c>
      <c r="F549" t="s">
        <v>13</v>
      </c>
    </row>
    <row r="550" spans="1:6" x14ac:dyDescent="0.2">
      <c r="A550" t="s">
        <v>16</v>
      </c>
      <c r="B550">
        <v>4</v>
      </c>
      <c r="C550">
        <v>1</v>
      </c>
      <c r="D550" s="3">
        <v>13</v>
      </c>
      <c r="E550" s="3">
        <v>3</v>
      </c>
      <c r="F550" t="s">
        <v>13</v>
      </c>
    </row>
    <row r="551" spans="1:6" x14ac:dyDescent="0.2">
      <c r="A551" t="s">
        <v>16</v>
      </c>
      <c r="B551">
        <v>4</v>
      </c>
      <c r="C551">
        <v>1</v>
      </c>
      <c r="D551" s="3">
        <v>8</v>
      </c>
      <c r="E551" s="3">
        <v>3</v>
      </c>
      <c r="F551" t="s">
        <v>13</v>
      </c>
    </row>
    <row r="552" spans="1:6" x14ac:dyDescent="0.2">
      <c r="A552" t="s">
        <v>16</v>
      </c>
      <c r="B552">
        <v>4</v>
      </c>
      <c r="C552">
        <v>1</v>
      </c>
      <c r="D552" s="3">
        <v>8</v>
      </c>
      <c r="E552" s="3">
        <v>6</v>
      </c>
      <c r="F552" t="s">
        <v>13</v>
      </c>
    </row>
    <row r="553" spans="1:6" x14ac:dyDescent="0.2">
      <c r="A553" t="s">
        <v>16</v>
      </c>
      <c r="B553">
        <v>4</v>
      </c>
      <c r="C553">
        <v>1</v>
      </c>
      <c r="D553" s="3">
        <v>4</v>
      </c>
      <c r="E553" s="3">
        <v>6</v>
      </c>
      <c r="F553" t="s">
        <v>13</v>
      </c>
    </row>
    <row r="554" spans="1:6" x14ac:dyDescent="0.2">
      <c r="A554" t="s">
        <v>16</v>
      </c>
      <c r="B554">
        <v>4</v>
      </c>
      <c r="C554">
        <v>1</v>
      </c>
      <c r="D554" s="3">
        <v>2</v>
      </c>
      <c r="E554" s="3">
        <v>10</v>
      </c>
      <c r="F554" t="s">
        <v>13</v>
      </c>
    </row>
    <row r="555" spans="1:6" x14ac:dyDescent="0.2">
      <c r="A555" t="s">
        <v>16</v>
      </c>
      <c r="B555">
        <v>1</v>
      </c>
      <c r="C555">
        <v>24</v>
      </c>
      <c r="D555" s="3">
        <v>9</v>
      </c>
      <c r="E555" s="3">
        <v>5</v>
      </c>
      <c r="F555" t="s">
        <v>13</v>
      </c>
    </row>
    <row r="556" spans="1:6" x14ac:dyDescent="0.2">
      <c r="A556" t="s">
        <v>16</v>
      </c>
      <c r="B556">
        <v>1</v>
      </c>
      <c r="C556">
        <v>24</v>
      </c>
      <c r="D556" s="3">
        <v>4</v>
      </c>
      <c r="E556" s="3">
        <v>12</v>
      </c>
      <c r="F556" t="s">
        <v>13</v>
      </c>
    </row>
    <row r="557" spans="1:6" x14ac:dyDescent="0.2">
      <c r="A557" t="s">
        <v>16</v>
      </c>
      <c r="B557">
        <v>1</v>
      </c>
      <c r="C557">
        <v>24</v>
      </c>
      <c r="D557" s="3">
        <v>11</v>
      </c>
      <c r="E557" s="3">
        <v>4</v>
      </c>
      <c r="F557" t="s">
        <v>13</v>
      </c>
    </row>
    <row r="558" spans="1:6" x14ac:dyDescent="0.2">
      <c r="A558" t="s">
        <v>16</v>
      </c>
      <c r="B558">
        <v>1</v>
      </c>
      <c r="C558">
        <v>24</v>
      </c>
      <c r="D558" s="3">
        <v>6</v>
      </c>
      <c r="E558" s="3">
        <v>11</v>
      </c>
      <c r="F558" t="s">
        <v>13</v>
      </c>
    </row>
    <row r="559" spans="1:6" x14ac:dyDescent="0.2">
      <c r="A559" t="s">
        <v>16</v>
      </c>
      <c r="B559">
        <v>1</v>
      </c>
      <c r="C559">
        <v>24</v>
      </c>
      <c r="D559" s="3">
        <v>11</v>
      </c>
      <c r="E559" s="3">
        <v>5</v>
      </c>
      <c r="F559" t="s">
        <v>13</v>
      </c>
    </row>
    <row r="560" spans="1:6" x14ac:dyDescent="0.2">
      <c r="A560" t="s">
        <v>16</v>
      </c>
      <c r="B560">
        <v>1</v>
      </c>
      <c r="C560">
        <v>24</v>
      </c>
      <c r="D560" s="3">
        <v>6</v>
      </c>
      <c r="E560" s="3">
        <v>8</v>
      </c>
      <c r="F560" t="s">
        <v>13</v>
      </c>
    </row>
    <row r="561" spans="1:6" x14ac:dyDescent="0.2">
      <c r="A561" t="s">
        <v>16</v>
      </c>
      <c r="B561">
        <v>1</v>
      </c>
      <c r="C561">
        <v>24</v>
      </c>
      <c r="D561" s="3">
        <v>8</v>
      </c>
      <c r="E561" s="3">
        <v>8</v>
      </c>
      <c r="F561" t="s">
        <v>13</v>
      </c>
    </row>
    <row r="562" spans="1:6" x14ac:dyDescent="0.2">
      <c r="A562" t="s">
        <v>16</v>
      </c>
      <c r="B562">
        <v>1</v>
      </c>
      <c r="C562">
        <v>24</v>
      </c>
      <c r="D562" s="3">
        <v>9</v>
      </c>
      <c r="E562" s="3">
        <v>5</v>
      </c>
      <c r="F562" t="s">
        <v>13</v>
      </c>
    </row>
    <row r="563" spans="1:6" x14ac:dyDescent="0.2">
      <c r="A563" t="s">
        <v>16</v>
      </c>
      <c r="B563">
        <v>1</v>
      </c>
      <c r="C563">
        <v>24</v>
      </c>
      <c r="D563" s="3">
        <v>8</v>
      </c>
      <c r="E563" s="3">
        <v>6</v>
      </c>
      <c r="F563" t="s">
        <v>13</v>
      </c>
    </row>
    <row r="564" spans="1:6" x14ac:dyDescent="0.2">
      <c r="A564" t="s">
        <v>16</v>
      </c>
      <c r="B564">
        <v>2</v>
      </c>
      <c r="C564">
        <v>24</v>
      </c>
      <c r="D564" s="3">
        <v>6</v>
      </c>
      <c r="E564" s="3">
        <v>9</v>
      </c>
      <c r="F564" t="s">
        <v>13</v>
      </c>
    </row>
    <row r="565" spans="1:6" x14ac:dyDescent="0.2">
      <c r="A565" t="s">
        <v>16</v>
      </c>
      <c r="B565">
        <v>2</v>
      </c>
      <c r="C565">
        <v>24</v>
      </c>
      <c r="D565" s="3">
        <v>7</v>
      </c>
      <c r="E565" s="3">
        <v>7</v>
      </c>
      <c r="F565" t="s">
        <v>13</v>
      </c>
    </row>
    <row r="566" spans="1:6" x14ac:dyDescent="0.2">
      <c r="A566" t="s">
        <v>16</v>
      </c>
      <c r="B566">
        <v>2</v>
      </c>
      <c r="C566">
        <v>24</v>
      </c>
      <c r="D566" s="3">
        <v>9</v>
      </c>
      <c r="E566" s="3">
        <v>2</v>
      </c>
      <c r="F566" t="s">
        <v>13</v>
      </c>
    </row>
    <row r="567" spans="1:6" x14ac:dyDescent="0.2">
      <c r="A567" t="s">
        <v>16</v>
      </c>
      <c r="B567">
        <v>2</v>
      </c>
      <c r="C567">
        <v>24</v>
      </c>
      <c r="D567" s="3">
        <v>6</v>
      </c>
      <c r="E567" s="3">
        <v>7</v>
      </c>
      <c r="F567" t="s">
        <v>13</v>
      </c>
    </row>
    <row r="568" spans="1:6" x14ac:dyDescent="0.2">
      <c r="A568" t="s">
        <v>16</v>
      </c>
      <c r="B568">
        <v>2</v>
      </c>
      <c r="C568">
        <v>24</v>
      </c>
      <c r="D568" s="3">
        <v>4</v>
      </c>
      <c r="E568" s="3">
        <v>6</v>
      </c>
      <c r="F568" t="s">
        <v>13</v>
      </c>
    </row>
    <row r="569" spans="1:6" x14ac:dyDescent="0.2">
      <c r="A569" t="s">
        <v>16</v>
      </c>
      <c r="B569">
        <v>2</v>
      </c>
      <c r="C569">
        <v>24</v>
      </c>
      <c r="D569" s="3">
        <v>6</v>
      </c>
      <c r="E569" s="3">
        <v>4</v>
      </c>
      <c r="F569" t="s">
        <v>13</v>
      </c>
    </row>
    <row r="570" spans="1:6" x14ac:dyDescent="0.2">
      <c r="A570" t="s">
        <v>16</v>
      </c>
      <c r="B570">
        <v>2</v>
      </c>
      <c r="C570">
        <v>24</v>
      </c>
      <c r="D570" s="3">
        <v>13</v>
      </c>
      <c r="E570" s="3">
        <v>4</v>
      </c>
      <c r="F570" t="s">
        <v>13</v>
      </c>
    </row>
    <row r="571" spans="1:6" x14ac:dyDescent="0.2">
      <c r="A571" t="s">
        <v>16</v>
      </c>
      <c r="B571">
        <v>2</v>
      </c>
      <c r="C571">
        <v>24</v>
      </c>
      <c r="D571" s="3">
        <v>4</v>
      </c>
      <c r="E571" s="3">
        <v>8</v>
      </c>
      <c r="F571" t="s">
        <v>13</v>
      </c>
    </row>
    <row r="572" spans="1:6" x14ac:dyDescent="0.2">
      <c r="A572" t="s">
        <v>16</v>
      </c>
      <c r="B572">
        <v>3</v>
      </c>
      <c r="C572">
        <v>24</v>
      </c>
      <c r="D572" s="3">
        <v>8</v>
      </c>
      <c r="E572" s="3">
        <v>5</v>
      </c>
      <c r="F572" t="s">
        <v>13</v>
      </c>
    </row>
    <row r="573" spans="1:6" x14ac:dyDescent="0.2">
      <c r="A573" t="s">
        <v>16</v>
      </c>
      <c r="B573">
        <v>3</v>
      </c>
      <c r="C573">
        <v>24</v>
      </c>
      <c r="D573" s="3">
        <v>8</v>
      </c>
      <c r="E573" s="3">
        <v>6</v>
      </c>
      <c r="F573" t="s">
        <v>13</v>
      </c>
    </row>
    <row r="574" spans="1:6" x14ac:dyDescent="0.2">
      <c r="A574" t="s">
        <v>16</v>
      </c>
      <c r="B574">
        <v>3</v>
      </c>
      <c r="C574">
        <v>24</v>
      </c>
      <c r="D574" s="3">
        <v>9</v>
      </c>
      <c r="E574" s="3">
        <v>3</v>
      </c>
      <c r="F574" t="s">
        <v>13</v>
      </c>
    </row>
    <row r="575" spans="1:6" x14ac:dyDescent="0.2">
      <c r="A575" t="s">
        <v>16</v>
      </c>
      <c r="B575">
        <v>3</v>
      </c>
      <c r="C575">
        <v>24</v>
      </c>
      <c r="D575" s="3">
        <v>6</v>
      </c>
      <c r="E575" s="3">
        <v>8</v>
      </c>
      <c r="F575" t="s">
        <v>13</v>
      </c>
    </row>
    <row r="576" spans="1:6" x14ac:dyDescent="0.2">
      <c r="A576" t="s">
        <v>16</v>
      </c>
      <c r="B576">
        <v>3</v>
      </c>
      <c r="C576">
        <v>24</v>
      </c>
      <c r="D576" s="3">
        <v>6</v>
      </c>
      <c r="E576" s="3">
        <v>8</v>
      </c>
      <c r="F576" t="s">
        <v>13</v>
      </c>
    </row>
    <row r="577" spans="1:6" x14ac:dyDescent="0.2">
      <c r="A577" t="s">
        <v>16</v>
      </c>
      <c r="B577">
        <v>3</v>
      </c>
      <c r="C577">
        <v>24</v>
      </c>
      <c r="D577" s="3">
        <v>7</v>
      </c>
      <c r="E577" s="3">
        <v>7</v>
      </c>
      <c r="F577" t="s">
        <v>13</v>
      </c>
    </row>
    <row r="578" spans="1:6" x14ac:dyDescent="0.2">
      <c r="A578" t="s">
        <v>16</v>
      </c>
      <c r="B578">
        <v>3</v>
      </c>
      <c r="C578">
        <v>24</v>
      </c>
      <c r="D578" s="3">
        <v>9</v>
      </c>
      <c r="E578" s="3">
        <v>6</v>
      </c>
      <c r="F578" t="s">
        <v>13</v>
      </c>
    </row>
    <row r="579" spans="1:6" x14ac:dyDescent="0.2">
      <c r="A579" t="s">
        <v>16</v>
      </c>
      <c r="B579">
        <v>4</v>
      </c>
      <c r="C579">
        <v>24</v>
      </c>
      <c r="D579" s="3">
        <v>10</v>
      </c>
      <c r="E579" s="3">
        <v>7</v>
      </c>
      <c r="F579" t="s">
        <v>13</v>
      </c>
    </row>
    <row r="580" spans="1:6" x14ac:dyDescent="0.2">
      <c r="A580" t="s">
        <v>16</v>
      </c>
      <c r="B580">
        <v>4</v>
      </c>
      <c r="C580">
        <v>24</v>
      </c>
      <c r="D580" s="3">
        <v>7</v>
      </c>
      <c r="E580" s="3">
        <v>3</v>
      </c>
      <c r="F580" t="s">
        <v>13</v>
      </c>
    </row>
    <row r="581" spans="1:6" x14ac:dyDescent="0.2">
      <c r="A581" t="s">
        <v>16</v>
      </c>
      <c r="B581">
        <v>4</v>
      </c>
      <c r="C581">
        <v>24</v>
      </c>
      <c r="D581" s="3">
        <v>9</v>
      </c>
      <c r="E581" s="3">
        <v>7</v>
      </c>
      <c r="F581" t="s">
        <v>13</v>
      </c>
    </row>
    <row r="582" spans="1:6" x14ac:dyDescent="0.2">
      <c r="A582" t="s">
        <v>16</v>
      </c>
      <c r="B582">
        <v>4</v>
      </c>
      <c r="C582">
        <v>24</v>
      </c>
      <c r="D582" s="3">
        <v>2</v>
      </c>
      <c r="E582" s="3">
        <v>4</v>
      </c>
      <c r="F582" t="s">
        <v>13</v>
      </c>
    </row>
    <row r="583" spans="1:6" x14ac:dyDescent="0.2">
      <c r="A583" t="s">
        <v>16</v>
      </c>
      <c r="B583">
        <v>4</v>
      </c>
      <c r="C583">
        <v>24</v>
      </c>
      <c r="D583" s="3">
        <v>2</v>
      </c>
      <c r="E583" s="3">
        <v>5</v>
      </c>
      <c r="F583" t="s">
        <v>13</v>
      </c>
    </row>
    <row r="584" spans="1:6" x14ac:dyDescent="0.2">
      <c r="A584" t="s">
        <v>16</v>
      </c>
      <c r="B584">
        <v>1</v>
      </c>
      <c r="C584">
        <v>1</v>
      </c>
      <c r="D584" s="3">
        <v>10</v>
      </c>
      <c r="E584" s="3">
        <v>6</v>
      </c>
      <c r="F584" t="s">
        <v>14</v>
      </c>
    </row>
    <row r="585" spans="1:6" x14ac:dyDescent="0.2">
      <c r="A585" t="s">
        <v>16</v>
      </c>
      <c r="B585">
        <v>1</v>
      </c>
      <c r="C585">
        <v>1</v>
      </c>
      <c r="D585" s="3">
        <v>13</v>
      </c>
      <c r="E585" s="3">
        <v>3</v>
      </c>
      <c r="F585" t="s">
        <v>14</v>
      </c>
    </row>
    <row r="586" spans="1:6" x14ac:dyDescent="0.2">
      <c r="A586" t="s">
        <v>16</v>
      </c>
      <c r="B586">
        <v>1</v>
      </c>
      <c r="C586">
        <v>1</v>
      </c>
      <c r="D586" s="3">
        <v>2</v>
      </c>
      <c r="E586" s="3">
        <v>7</v>
      </c>
      <c r="F586" t="s">
        <v>14</v>
      </c>
    </row>
    <row r="587" spans="1:6" x14ac:dyDescent="0.2">
      <c r="A587" t="s">
        <v>16</v>
      </c>
      <c r="B587">
        <v>1</v>
      </c>
      <c r="C587">
        <v>1</v>
      </c>
      <c r="D587" s="3">
        <v>8</v>
      </c>
      <c r="E587" s="3">
        <v>4</v>
      </c>
      <c r="F587" t="s">
        <v>14</v>
      </c>
    </row>
    <row r="588" spans="1:6" x14ac:dyDescent="0.2">
      <c r="A588" t="s">
        <v>16</v>
      </c>
      <c r="B588">
        <v>1</v>
      </c>
      <c r="C588">
        <v>1</v>
      </c>
      <c r="D588" s="3">
        <v>6</v>
      </c>
      <c r="E588" s="3">
        <v>9</v>
      </c>
      <c r="F588" t="s">
        <v>14</v>
      </c>
    </row>
    <row r="589" spans="1:6" x14ac:dyDescent="0.2">
      <c r="A589" t="s">
        <v>16</v>
      </c>
      <c r="B589">
        <v>1</v>
      </c>
      <c r="C589">
        <v>1</v>
      </c>
      <c r="D589" s="3">
        <v>9</v>
      </c>
      <c r="E589" s="3">
        <v>2</v>
      </c>
      <c r="F589" t="s">
        <v>14</v>
      </c>
    </row>
    <row r="590" spans="1:6" x14ac:dyDescent="0.2">
      <c r="A590" t="s">
        <v>16</v>
      </c>
      <c r="B590">
        <v>1</v>
      </c>
      <c r="C590">
        <v>1</v>
      </c>
      <c r="D590" s="3">
        <v>9</v>
      </c>
      <c r="E590" s="3">
        <v>1</v>
      </c>
      <c r="F590" t="s">
        <v>14</v>
      </c>
    </row>
    <row r="591" spans="1:6" x14ac:dyDescent="0.2">
      <c r="A591" t="s">
        <v>16</v>
      </c>
      <c r="B591">
        <v>1</v>
      </c>
      <c r="C591">
        <v>1</v>
      </c>
      <c r="D591" s="3">
        <v>11</v>
      </c>
      <c r="E591" s="3">
        <v>2</v>
      </c>
      <c r="F591" t="s">
        <v>14</v>
      </c>
    </row>
    <row r="592" spans="1:6" x14ac:dyDescent="0.2">
      <c r="A592" t="s">
        <v>16</v>
      </c>
      <c r="B592">
        <v>2</v>
      </c>
      <c r="C592">
        <v>1</v>
      </c>
      <c r="D592" s="3">
        <v>3</v>
      </c>
      <c r="E592" s="3">
        <v>7</v>
      </c>
      <c r="F592" t="s">
        <v>14</v>
      </c>
    </row>
    <row r="593" spans="1:6" x14ac:dyDescent="0.2">
      <c r="A593" t="s">
        <v>16</v>
      </c>
      <c r="B593">
        <v>2</v>
      </c>
      <c r="C593">
        <v>1</v>
      </c>
      <c r="D593" s="3">
        <v>7</v>
      </c>
      <c r="E593" s="3">
        <v>6</v>
      </c>
      <c r="F593" t="s">
        <v>14</v>
      </c>
    </row>
    <row r="594" spans="1:6" x14ac:dyDescent="0.2">
      <c r="A594" t="s">
        <v>16</v>
      </c>
      <c r="B594">
        <v>2</v>
      </c>
      <c r="C594">
        <v>1</v>
      </c>
      <c r="D594" s="3">
        <v>12</v>
      </c>
      <c r="E594" s="3">
        <v>1</v>
      </c>
      <c r="F594" t="s">
        <v>14</v>
      </c>
    </row>
    <row r="595" spans="1:6" x14ac:dyDescent="0.2">
      <c r="A595" t="s">
        <v>16</v>
      </c>
      <c r="B595">
        <v>2</v>
      </c>
      <c r="C595">
        <v>1</v>
      </c>
      <c r="D595" s="3">
        <v>8</v>
      </c>
      <c r="E595" s="3">
        <v>4</v>
      </c>
      <c r="F595" t="s">
        <v>14</v>
      </c>
    </row>
    <row r="596" spans="1:6" x14ac:dyDescent="0.2">
      <c r="A596" t="s">
        <v>16</v>
      </c>
      <c r="B596">
        <v>2</v>
      </c>
      <c r="C596">
        <v>1</v>
      </c>
      <c r="D596" s="3">
        <v>11</v>
      </c>
      <c r="E596" s="3">
        <v>2</v>
      </c>
      <c r="F596" t="s">
        <v>14</v>
      </c>
    </row>
    <row r="597" spans="1:6" x14ac:dyDescent="0.2">
      <c r="A597" t="s">
        <v>16</v>
      </c>
      <c r="B597">
        <v>2</v>
      </c>
      <c r="C597">
        <v>1</v>
      </c>
      <c r="D597" s="3">
        <v>6</v>
      </c>
      <c r="E597" s="3">
        <v>9</v>
      </c>
      <c r="F597" t="s">
        <v>14</v>
      </c>
    </row>
    <row r="598" spans="1:6" x14ac:dyDescent="0.2">
      <c r="A598" t="s">
        <v>16</v>
      </c>
      <c r="B598">
        <v>3</v>
      </c>
      <c r="C598">
        <v>1</v>
      </c>
      <c r="D598" s="3">
        <v>11</v>
      </c>
      <c r="E598" s="3">
        <v>5</v>
      </c>
      <c r="F598" t="s">
        <v>14</v>
      </c>
    </row>
    <row r="599" spans="1:6" x14ac:dyDescent="0.2">
      <c r="A599" t="s">
        <v>16</v>
      </c>
      <c r="B599">
        <v>3</v>
      </c>
      <c r="C599">
        <v>1</v>
      </c>
      <c r="D599" s="3">
        <v>10</v>
      </c>
      <c r="E599" s="3">
        <v>3</v>
      </c>
      <c r="F599" t="s">
        <v>14</v>
      </c>
    </row>
    <row r="600" spans="1:6" x14ac:dyDescent="0.2">
      <c r="A600" t="s">
        <v>16</v>
      </c>
      <c r="B600">
        <v>3</v>
      </c>
      <c r="C600">
        <v>1</v>
      </c>
      <c r="D600" s="3">
        <v>8</v>
      </c>
      <c r="E600" s="3">
        <v>4</v>
      </c>
      <c r="F600" t="s">
        <v>14</v>
      </c>
    </row>
    <row r="601" spans="1:6" x14ac:dyDescent="0.2">
      <c r="A601" t="s">
        <v>16</v>
      </c>
      <c r="B601">
        <v>3</v>
      </c>
      <c r="C601">
        <v>1</v>
      </c>
      <c r="D601" s="3">
        <v>6</v>
      </c>
      <c r="E601" s="3">
        <v>3</v>
      </c>
      <c r="F601" t="s">
        <v>14</v>
      </c>
    </row>
    <row r="602" spans="1:6" x14ac:dyDescent="0.2">
      <c r="A602" t="s">
        <v>16</v>
      </c>
      <c r="B602">
        <v>3</v>
      </c>
      <c r="C602">
        <v>1</v>
      </c>
      <c r="D602" s="3">
        <v>8</v>
      </c>
      <c r="E602" s="3">
        <v>2</v>
      </c>
      <c r="F602" t="s">
        <v>14</v>
      </c>
    </row>
    <row r="603" spans="1:6" x14ac:dyDescent="0.2">
      <c r="A603" t="s">
        <v>16</v>
      </c>
      <c r="B603">
        <v>3</v>
      </c>
      <c r="C603">
        <v>1</v>
      </c>
      <c r="D603" s="3">
        <v>6</v>
      </c>
      <c r="E603" s="3">
        <v>5</v>
      </c>
      <c r="F603" t="s">
        <v>14</v>
      </c>
    </row>
    <row r="604" spans="1:6" x14ac:dyDescent="0.2">
      <c r="A604" t="s">
        <v>16</v>
      </c>
      <c r="B604">
        <v>3</v>
      </c>
      <c r="C604">
        <v>1</v>
      </c>
      <c r="D604" s="3">
        <v>5</v>
      </c>
      <c r="E604" s="3">
        <v>5</v>
      </c>
      <c r="F604" t="s">
        <v>14</v>
      </c>
    </row>
    <row r="605" spans="1:6" x14ac:dyDescent="0.2">
      <c r="A605" t="s">
        <v>16</v>
      </c>
      <c r="B605">
        <v>4</v>
      </c>
      <c r="C605">
        <v>1</v>
      </c>
      <c r="D605" s="3">
        <v>5</v>
      </c>
      <c r="E605" s="3">
        <v>8</v>
      </c>
      <c r="F605" t="s">
        <v>14</v>
      </c>
    </row>
    <row r="606" spans="1:6" x14ac:dyDescent="0.2">
      <c r="A606" t="s">
        <v>16</v>
      </c>
      <c r="B606">
        <v>4</v>
      </c>
      <c r="C606">
        <v>1</v>
      </c>
      <c r="D606" s="3">
        <v>11</v>
      </c>
      <c r="E606" s="3">
        <v>6</v>
      </c>
      <c r="F606" t="s">
        <v>14</v>
      </c>
    </row>
    <row r="607" spans="1:6" x14ac:dyDescent="0.2">
      <c r="A607" t="s">
        <v>16</v>
      </c>
      <c r="B607">
        <v>4</v>
      </c>
      <c r="C607">
        <v>1</v>
      </c>
      <c r="D607" s="3">
        <v>3</v>
      </c>
      <c r="E607" s="3">
        <v>11</v>
      </c>
      <c r="F607" t="s">
        <v>14</v>
      </c>
    </row>
    <row r="608" spans="1:6" x14ac:dyDescent="0.2">
      <c r="A608" t="s">
        <v>16</v>
      </c>
      <c r="B608">
        <v>4</v>
      </c>
      <c r="C608">
        <v>1</v>
      </c>
      <c r="D608" s="3">
        <v>3</v>
      </c>
      <c r="E608" s="3">
        <v>9</v>
      </c>
      <c r="F608" t="s">
        <v>14</v>
      </c>
    </row>
    <row r="609" spans="1:6" x14ac:dyDescent="0.2">
      <c r="A609" t="s">
        <v>16</v>
      </c>
      <c r="B609">
        <v>4</v>
      </c>
      <c r="C609">
        <v>1</v>
      </c>
      <c r="D609" s="3">
        <v>5</v>
      </c>
      <c r="E609" s="3">
        <v>3</v>
      </c>
      <c r="F609" t="s">
        <v>14</v>
      </c>
    </row>
    <row r="610" spans="1:6" x14ac:dyDescent="0.2">
      <c r="A610" t="s">
        <v>16</v>
      </c>
      <c r="B610">
        <v>4</v>
      </c>
      <c r="C610">
        <v>1</v>
      </c>
      <c r="D610" s="3">
        <v>10</v>
      </c>
      <c r="E610" s="3">
        <v>2</v>
      </c>
      <c r="F610" t="s">
        <v>14</v>
      </c>
    </row>
    <row r="611" spans="1:6" x14ac:dyDescent="0.2">
      <c r="A611" t="s">
        <v>16</v>
      </c>
      <c r="B611">
        <v>4</v>
      </c>
      <c r="C611">
        <v>1</v>
      </c>
      <c r="D611" s="3">
        <v>9</v>
      </c>
      <c r="E611" s="3">
        <v>4</v>
      </c>
      <c r="F611" t="s">
        <v>14</v>
      </c>
    </row>
    <row r="612" spans="1:6" x14ac:dyDescent="0.2">
      <c r="A612" t="s">
        <v>16</v>
      </c>
      <c r="B612">
        <v>1</v>
      </c>
      <c r="C612">
        <v>24</v>
      </c>
      <c r="D612" s="3">
        <v>13</v>
      </c>
      <c r="E612" s="3">
        <v>3</v>
      </c>
      <c r="F612" t="s">
        <v>14</v>
      </c>
    </row>
    <row r="613" spans="1:6" x14ac:dyDescent="0.2">
      <c r="A613" t="s">
        <v>16</v>
      </c>
      <c r="B613">
        <v>1</v>
      </c>
      <c r="C613">
        <v>24</v>
      </c>
      <c r="D613" s="3">
        <v>11</v>
      </c>
      <c r="E613" s="3">
        <v>4</v>
      </c>
      <c r="F613" t="s">
        <v>14</v>
      </c>
    </row>
    <row r="614" spans="1:6" x14ac:dyDescent="0.2">
      <c r="A614" t="s">
        <v>16</v>
      </c>
      <c r="B614">
        <v>1</v>
      </c>
      <c r="C614">
        <v>24</v>
      </c>
      <c r="D614" s="3">
        <v>13</v>
      </c>
      <c r="E614" s="3">
        <v>2</v>
      </c>
      <c r="F614" t="s">
        <v>14</v>
      </c>
    </row>
    <row r="615" spans="1:6" x14ac:dyDescent="0.2">
      <c r="A615" t="s">
        <v>16</v>
      </c>
      <c r="B615">
        <v>1</v>
      </c>
      <c r="C615">
        <v>24</v>
      </c>
      <c r="D615" s="3">
        <v>6</v>
      </c>
      <c r="E615" s="3">
        <v>6</v>
      </c>
      <c r="F615" t="s">
        <v>14</v>
      </c>
    </row>
    <row r="616" spans="1:6" x14ac:dyDescent="0.2">
      <c r="A616" t="s">
        <v>16</v>
      </c>
      <c r="B616">
        <v>1</v>
      </c>
      <c r="C616">
        <v>24</v>
      </c>
      <c r="D616" s="3">
        <v>8</v>
      </c>
      <c r="E616" s="3">
        <v>6</v>
      </c>
      <c r="F616" t="s">
        <v>14</v>
      </c>
    </row>
    <row r="617" spans="1:6" x14ac:dyDescent="0.2">
      <c r="A617" t="s">
        <v>16</v>
      </c>
      <c r="B617">
        <v>1</v>
      </c>
      <c r="C617">
        <v>24</v>
      </c>
      <c r="D617" s="3">
        <v>12</v>
      </c>
      <c r="E617" s="3">
        <v>3</v>
      </c>
      <c r="F617" t="s">
        <v>14</v>
      </c>
    </row>
    <row r="618" spans="1:6" x14ac:dyDescent="0.2">
      <c r="A618" t="s">
        <v>16</v>
      </c>
      <c r="B618">
        <v>1</v>
      </c>
      <c r="C618">
        <v>24</v>
      </c>
      <c r="D618" s="3">
        <v>9</v>
      </c>
      <c r="E618" s="3">
        <v>3</v>
      </c>
      <c r="F618" t="s">
        <v>14</v>
      </c>
    </row>
    <row r="619" spans="1:6" x14ac:dyDescent="0.2">
      <c r="A619" t="s">
        <v>16</v>
      </c>
      <c r="B619">
        <v>1</v>
      </c>
      <c r="C619">
        <v>24</v>
      </c>
      <c r="D619" s="3">
        <v>13</v>
      </c>
      <c r="E619" s="3">
        <v>2</v>
      </c>
      <c r="F619" t="s">
        <v>14</v>
      </c>
    </row>
    <row r="620" spans="1:6" x14ac:dyDescent="0.2">
      <c r="A620" t="s">
        <v>16</v>
      </c>
      <c r="B620">
        <v>2</v>
      </c>
      <c r="C620">
        <v>24</v>
      </c>
      <c r="D620" s="3">
        <v>12</v>
      </c>
      <c r="E620" s="3">
        <v>3</v>
      </c>
      <c r="F620" t="s">
        <v>14</v>
      </c>
    </row>
    <row r="621" spans="1:6" x14ac:dyDescent="0.2">
      <c r="A621" t="s">
        <v>16</v>
      </c>
      <c r="B621">
        <v>2</v>
      </c>
      <c r="C621">
        <v>24</v>
      </c>
      <c r="D621" s="3">
        <v>10</v>
      </c>
      <c r="E621" s="3">
        <v>5</v>
      </c>
      <c r="F621" t="s">
        <v>14</v>
      </c>
    </row>
    <row r="622" spans="1:6" x14ac:dyDescent="0.2">
      <c r="A622" t="s">
        <v>16</v>
      </c>
      <c r="B622">
        <v>2</v>
      </c>
      <c r="C622">
        <v>24</v>
      </c>
      <c r="D622" s="3">
        <v>10</v>
      </c>
      <c r="E622" s="3">
        <v>2</v>
      </c>
      <c r="F622" t="s">
        <v>14</v>
      </c>
    </row>
    <row r="623" spans="1:6" x14ac:dyDescent="0.2">
      <c r="A623" t="s">
        <v>16</v>
      </c>
      <c r="B623">
        <v>2</v>
      </c>
      <c r="C623">
        <v>24</v>
      </c>
      <c r="D623" s="3">
        <v>14</v>
      </c>
      <c r="E623" s="3">
        <v>2</v>
      </c>
      <c r="F623" t="s">
        <v>14</v>
      </c>
    </row>
    <row r="624" spans="1:6" x14ac:dyDescent="0.2">
      <c r="A624" t="s">
        <v>16</v>
      </c>
      <c r="B624">
        <v>2</v>
      </c>
      <c r="C624">
        <v>24</v>
      </c>
      <c r="D624" s="3">
        <v>14</v>
      </c>
      <c r="E624" s="3">
        <v>0</v>
      </c>
      <c r="F624" t="s">
        <v>14</v>
      </c>
    </row>
    <row r="625" spans="1:6" x14ac:dyDescent="0.2">
      <c r="A625" t="s">
        <v>16</v>
      </c>
      <c r="B625">
        <v>2</v>
      </c>
      <c r="C625">
        <v>24</v>
      </c>
      <c r="D625" s="3">
        <v>10</v>
      </c>
      <c r="E625" s="3">
        <v>2</v>
      </c>
      <c r="F625" t="s">
        <v>14</v>
      </c>
    </row>
    <row r="626" spans="1:6" x14ac:dyDescent="0.2">
      <c r="A626" t="s">
        <v>16</v>
      </c>
      <c r="B626">
        <v>3</v>
      </c>
      <c r="C626">
        <v>24</v>
      </c>
      <c r="D626" s="3">
        <v>14</v>
      </c>
      <c r="E626" s="3">
        <v>3</v>
      </c>
      <c r="F626" t="s">
        <v>14</v>
      </c>
    </row>
    <row r="627" spans="1:6" x14ac:dyDescent="0.2">
      <c r="A627" t="s">
        <v>16</v>
      </c>
      <c r="B627">
        <v>3</v>
      </c>
      <c r="C627">
        <v>24</v>
      </c>
      <c r="D627" s="3">
        <v>6</v>
      </c>
      <c r="E627" s="3">
        <v>14</v>
      </c>
      <c r="F627" t="s">
        <v>14</v>
      </c>
    </row>
    <row r="628" spans="1:6" x14ac:dyDescent="0.2">
      <c r="A628" t="s">
        <v>16</v>
      </c>
      <c r="B628">
        <v>3</v>
      </c>
      <c r="C628">
        <v>24</v>
      </c>
      <c r="D628" s="3">
        <v>7</v>
      </c>
      <c r="E628" s="3">
        <v>7</v>
      </c>
      <c r="F628" t="s">
        <v>14</v>
      </c>
    </row>
    <row r="629" spans="1:6" x14ac:dyDescent="0.2">
      <c r="A629" t="s">
        <v>16</v>
      </c>
      <c r="B629">
        <v>3</v>
      </c>
      <c r="C629">
        <v>24</v>
      </c>
      <c r="D629" s="3">
        <v>4</v>
      </c>
      <c r="E629" s="3">
        <v>1</v>
      </c>
      <c r="F629" t="s">
        <v>14</v>
      </c>
    </row>
    <row r="630" spans="1:6" x14ac:dyDescent="0.2">
      <c r="A630" t="s">
        <v>16</v>
      </c>
      <c r="B630">
        <v>3</v>
      </c>
      <c r="C630">
        <v>24</v>
      </c>
      <c r="D630" s="3">
        <v>10</v>
      </c>
      <c r="E630" s="3">
        <v>2</v>
      </c>
      <c r="F630" t="s">
        <v>14</v>
      </c>
    </row>
    <row r="631" spans="1:6" x14ac:dyDescent="0.2">
      <c r="A631" t="s">
        <v>16</v>
      </c>
      <c r="B631">
        <v>3</v>
      </c>
      <c r="C631">
        <v>24</v>
      </c>
      <c r="D631" s="3">
        <v>13</v>
      </c>
      <c r="E631" s="3">
        <v>2</v>
      </c>
      <c r="F631" t="s">
        <v>14</v>
      </c>
    </row>
    <row r="632" spans="1:6" x14ac:dyDescent="0.2">
      <c r="A632" t="s">
        <v>16</v>
      </c>
      <c r="B632">
        <v>3</v>
      </c>
      <c r="C632">
        <v>24</v>
      </c>
      <c r="D632" s="3">
        <v>9</v>
      </c>
      <c r="E632" s="3">
        <v>3</v>
      </c>
      <c r="F632" t="s">
        <v>14</v>
      </c>
    </row>
    <row r="633" spans="1:6" x14ac:dyDescent="0.2">
      <c r="A633" t="s">
        <v>16</v>
      </c>
      <c r="B633">
        <v>4</v>
      </c>
      <c r="C633">
        <v>24</v>
      </c>
      <c r="D633" s="3">
        <v>7</v>
      </c>
      <c r="E633" s="3">
        <v>3</v>
      </c>
      <c r="F633" t="s">
        <v>14</v>
      </c>
    </row>
    <row r="634" spans="1:6" x14ac:dyDescent="0.2">
      <c r="A634" t="s">
        <v>16</v>
      </c>
      <c r="B634">
        <v>4</v>
      </c>
      <c r="C634">
        <v>24</v>
      </c>
      <c r="D634" s="3">
        <v>7</v>
      </c>
      <c r="E634" s="3">
        <v>4</v>
      </c>
      <c r="F634" t="s">
        <v>14</v>
      </c>
    </row>
    <row r="635" spans="1:6" x14ac:dyDescent="0.2">
      <c r="A635" t="s">
        <v>16</v>
      </c>
      <c r="B635">
        <v>4</v>
      </c>
      <c r="C635">
        <v>24</v>
      </c>
      <c r="D635" s="3">
        <v>4</v>
      </c>
      <c r="E635" s="3">
        <v>5</v>
      </c>
      <c r="F635" t="s">
        <v>14</v>
      </c>
    </row>
    <row r="636" spans="1:6" x14ac:dyDescent="0.2">
      <c r="A636" t="s">
        <v>16</v>
      </c>
      <c r="B636">
        <v>4</v>
      </c>
      <c r="C636">
        <v>24</v>
      </c>
      <c r="D636" s="3">
        <v>10</v>
      </c>
      <c r="E636" s="3">
        <v>5</v>
      </c>
      <c r="F636" t="s">
        <v>14</v>
      </c>
    </row>
    <row r="637" spans="1:6" x14ac:dyDescent="0.2">
      <c r="A637" t="s">
        <v>16</v>
      </c>
      <c r="B637">
        <v>4</v>
      </c>
      <c r="C637">
        <v>24</v>
      </c>
      <c r="D637" s="3">
        <v>10</v>
      </c>
      <c r="E637" s="3">
        <v>1</v>
      </c>
      <c r="F637" t="s">
        <v>14</v>
      </c>
    </row>
    <row r="638" spans="1:6" x14ac:dyDescent="0.2">
      <c r="A638" t="s">
        <v>16</v>
      </c>
      <c r="B638">
        <v>4</v>
      </c>
      <c r="C638">
        <v>24</v>
      </c>
      <c r="D638" s="3">
        <v>9</v>
      </c>
      <c r="E638" s="3">
        <v>5</v>
      </c>
      <c r="F638" t="s">
        <v>14</v>
      </c>
    </row>
    <row r="639" spans="1:6" x14ac:dyDescent="0.2">
      <c r="A639" t="s">
        <v>16</v>
      </c>
      <c r="B639">
        <v>4</v>
      </c>
      <c r="C639">
        <v>24</v>
      </c>
      <c r="D639" s="3">
        <v>4</v>
      </c>
      <c r="E639" s="3">
        <v>5</v>
      </c>
      <c r="F639" t="s">
        <v>14</v>
      </c>
    </row>
    <row r="640" spans="1:6" x14ac:dyDescent="0.2">
      <c r="A640" s="35" t="s">
        <v>16</v>
      </c>
      <c r="B640">
        <v>1</v>
      </c>
      <c r="C640">
        <v>1</v>
      </c>
      <c r="D640" s="3">
        <v>3</v>
      </c>
      <c r="E640" s="3">
        <v>9</v>
      </c>
      <c r="F640" t="s">
        <v>18</v>
      </c>
    </row>
    <row r="641" spans="1:6" x14ac:dyDescent="0.2">
      <c r="A641" s="35" t="s">
        <v>16</v>
      </c>
      <c r="B641">
        <v>1</v>
      </c>
      <c r="C641">
        <v>1</v>
      </c>
      <c r="D641" s="3">
        <v>1</v>
      </c>
      <c r="E641" s="3">
        <v>9</v>
      </c>
      <c r="F641" t="s">
        <v>18</v>
      </c>
    </row>
    <row r="642" spans="1:6" x14ac:dyDescent="0.2">
      <c r="A642" s="35" t="s">
        <v>16</v>
      </c>
      <c r="B642">
        <v>1</v>
      </c>
      <c r="C642">
        <v>1</v>
      </c>
      <c r="D642" s="3">
        <v>4</v>
      </c>
      <c r="E642" s="3">
        <v>9</v>
      </c>
      <c r="F642" t="s">
        <v>18</v>
      </c>
    </row>
    <row r="643" spans="1:6" x14ac:dyDescent="0.2">
      <c r="A643" s="35" t="s">
        <v>16</v>
      </c>
      <c r="B643">
        <v>1</v>
      </c>
      <c r="C643">
        <v>1</v>
      </c>
      <c r="D643" s="3">
        <v>9</v>
      </c>
      <c r="E643" s="3">
        <v>7</v>
      </c>
      <c r="F643" t="s">
        <v>18</v>
      </c>
    </row>
    <row r="644" spans="1:6" x14ac:dyDescent="0.2">
      <c r="A644" s="35" t="s">
        <v>16</v>
      </c>
      <c r="B644">
        <v>1</v>
      </c>
      <c r="C644">
        <v>1</v>
      </c>
      <c r="D644" s="3">
        <v>5</v>
      </c>
      <c r="E644" s="3">
        <v>8</v>
      </c>
      <c r="F644" t="s">
        <v>18</v>
      </c>
    </row>
    <row r="645" spans="1:6" x14ac:dyDescent="0.2">
      <c r="A645" s="35" t="s">
        <v>16</v>
      </c>
      <c r="B645">
        <v>1</v>
      </c>
      <c r="C645">
        <v>1</v>
      </c>
      <c r="D645" s="3">
        <v>12</v>
      </c>
      <c r="E645" s="3">
        <v>2</v>
      </c>
      <c r="F645" t="s">
        <v>18</v>
      </c>
    </row>
    <row r="646" spans="1:6" x14ac:dyDescent="0.2">
      <c r="A646" s="35" t="s">
        <v>16</v>
      </c>
      <c r="B646">
        <v>1</v>
      </c>
      <c r="C646">
        <v>1</v>
      </c>
      <c r="D646" s="3">
        <v>3</v>
      </c>
      <c r="E646" s="3">
        <v>9</v>
      </c>
      <c r="F646" t="s">
        <v>18</v>
      </c>
    </row>
    <row r="647" spans="1:6" x14ac:dyDescent="0.2">
      <c r="A647" s="35" t="s">
        <v>16</v>
      </c>
      <c r="B647">
        <v>1</v>
      </c>
      <c r="C647">
        <v>1</v>
      </c>
      <c r="D647" s="3">
        <v>6</v>
      </c>
      <c r="E647" s="3">
        <v>7</v>
      </c>
      <c r="F647" t="s">
        <v>18</v>
      </c>
    </row>
    <row r="648" spans="1:6" x14ac:dyDescent="0.2">
      <c r="A648" s="35" t="s">
        <v>16</v>
      </c>
      <c r="B648">
        <v>1</v>
      </c>
      <c r="C648">
        <v>1</v>
      </c>
      <c r="D648" s="3">
        <v>16</v>
      </c>
      <c r="E648" s="3">
        <v>0</v>
      </c>
      <c r="F648" t="s">
        <v>18</v>
      </c>
    </row>
    <row r="649" spans="1:6" x14ac:dyDescent="0.2">
      <c r="A649" s="35" t="s">
        <v>16</v>
      </c>
      <c r="B649">
        <v>2</v>
      </c>
      <c r="C649">
        <v>1</v>
      </c>
      <c r="D649" s="3">
        <v>8</v>
      </c>
      <c r="E649" s="3">
        <v>10</v>
      </c>
      <c r="F649" t="s">
        <v>18</v>
      </c>
    </row>
    <row r="650" spans="1:6" x14ac:dyDescent="0.2">
      <c r="A650" s="35" t="s">
        <v>16</v>
      </c>
      <c r="B650">
        <v>2</v>
      </c>
      <c r="C650">
        <v>1</v>
      </c>
      <c r="D650" s="3">
        <v>5</v>
      </c>
      <c r="E650" s="3">
        <v>5</v>
      </c>
      <c r="F650" t="s">
        <v>18</v>
      </c>
    </row>
    <row r="651" spans="1:6" x14ac:dyDescent="0.2">
      <c r="A651" s="35" t="s">
        <v>16</v>
      </c>
      <c r="B651">
        <v>2</v>
      </c>
      <c r="C651">
        <v>1</v>
      </c>
      <c r="D651" s="3">
        <v>3</v>
      </c>
      <c r="E651" s="3">
        <v>8</v>
      </c>
      <c r="F651" t="s">
        <v>18</v>
      </c>
    </row>
    <row r="652" spans="1:6" x14ac:dyDescent="0.2">
      <c r="A652" s="35" t="s">
        <v>16</v>
      </c>
      <c r="B652">
        <v>2</v>
      </c>
      <c r="C652">
        <v>1</v>
      </c>
      <c r="D652" s="3">
        <v>6</v>
      </c>
      <c r="E652" s="3">
        <v>11</v>
      </c>
      <c r="F652" t="s">
        <v>18</v>
      </c>
    </row>
    <row r="653" spans="1:6" x14ac:dyDescent="0.2">
      <c r="A653" s="35" t="s">
        <v>16</v>
      </c>
      <c r="B653">
        <v>2</v>
      </c>
      <c r="C653">
        <v>1</v>
      </c>
      <c r="D653" s="3">
        <v>6</v>
      </c>
      <c r="E653" s="3">
        <v>6</v>
      </c>
      <c r="F653" t="s">
        <v>18</v>
      </c>
    </row>
    <row r="654" spans="1:6" x14ac:dyDescent="0.2">
      <c r="A654" s="35" t="s">
        <v>16</v>
      </c>
      <c r="B654">
        <v>2</v>
      </c>
      <c r="C654">
        <v>1</v>
      </c>
      <c r="D654" s="3">
        <v>9</v>
      </c>
      <c r="E654" s="3">
        <v>5</v>
      </c>
      <c r="F654" t="s">
        <v>18</v>
      </c>
    </row>
    <row r="655" spans="1:6" x14ac:dyDescent="0.2">
      <c r="A655" s="35" t="s">
        <v>16</v>
      </c>
      <c r="B655">
        <v>3</v>
      </c>
      <c r="C655">
        <v>1</v>
      </c>
      <c r="D655" s="3">
        <v>4</v>
      </c>
      <c r="E655" s="3">
        <v>5</v>
      </c>
      <c r="F655" t="s">
        <v>18</v>
      </c>
    </row>
    <row r="656" spans="1:6" x14ac:dyDescent="0.2">
      <c r="A656" s="35" t="s">
        <v>16</v>
      </c>
      <c r="B656">
        <v>3</v>
      </c>
      <c r="C656">
        <v>1</v>
      </c>
      <c r="D656" s="3">
        <v>6</v>
      </c>
      <c r="E656" s="3">
        <v>6</v>
      </c>
      <c r="F656" t="s">
        <v>18</v>
      </c>
    </row>
    <row r="657" spans="1:6" x14ac:dyDescent="0.2">
      <c r="A657" s="35" t="s">
        <v>16</v>
      </c>
      <c r="B657">
        <v>3</v>
      </c>
      <c r="C657">
        <v>1</v>
      </c>
      <c r="D657" s="3">
        <v>9</v>
      </c>
      <c r="E657" s="3">
        <v>4</v>
      </c>
      <c r="F657" t="s">
        <v>18</v>
      </c>
    </row>
    <row r="658" spans="1:6" x14ac:dyDescent="0.2">
      <c r="A658" s="35" t="s">
        <v>16</v>
      </c>
      <c r="B658">
        <v>3</v>
      </c>
      <c r="C658">
        <v>1</v>
      </c>
      <c r="D658" s="3">
        <v>8</v>
      </c>
      <c r="E658" s="3">
        <v>7</v>
      </c>
      <c r="F658" t="s">
        <v>18</v>
      </c>
    </row>
    <row r="659" spans="1:6" x14ac:dyDescent="0.2">
      <c r="A659" s="35" t="s">
        <v>16</v>
      </c>
      <c r="B659">
        <v>3</v>
      </c>
      <c r="C659">
        <v>1</v>
      </c>
      <c r="D659" s="3">
        <v>7</v>
      </c>
      <c r="E659" s="3">
        <v>9</v>
      </c>
      <c r="F659" t="s">
        <v>18</v>
      </c>
    </row>
    <row r="660" spans="1:6" x14ac:dyDescent="0.2">
      <c r="A660" s="35" t="s">
        <v>16</v>
      </c>
      <c r="B660">
        <v>1</v>
      </c>
      <c r="C660">
        <v>24</v>
      </c>
      <c r="D660" s="3">
        <v>5</v>
      </c>
      <c r="E660" s="3">
        <v>6</v>
      </c>
      <c r="F660" t="s">
        <v>18</v>
      </c>
    </row>
    <row r="661" spans="1:6" x14ac:dyDescent="0.2">
      <c r="A661" s="35" t="s">
        <v>16</v>
      </c>
      <c r="B661">
        <v>1</v>
      </c>
      <c r="C661">
        <v>24</v>
      </c>
      <c r="D661" s="3">
        <v>5</v>
      </c>
      <c r="E661" s="3">
        <v>11</v>
      </c>
      <c r="F661" t="s">
        <v>18</v>
      </c>
    </row>
    <row r="662" spans="1:6" x14ac:dyDescent="0.2">
      <c r="A662" s="35" t="s">
        <v>16</v>
      </c>
      <c r="B662">
        <v>1</v>
      </c>
      <c r="C662">
        <v>24</v>
      </c>
      <c r="D662" s="3">
        <v>7</v>
      </c>
      <c r="E662" s="3">
        <v>8</v>
      </c>
      <c r="F662" t="s">
        <v>18</v>
      </c>
    </row>
    <row r="663" spans="1:6" x14ac:dyDescent="0.2">
      <c r="A663" s="35" t="s">
        <v>16</v>
      </c>
      <c r="B663">
        <v>1</v>
      </c>
      <c r="C663">
        <v>24</v>
      </c>
      <c r="D663" s="3">
        <v>8</v>
      </c>
      <c r="E663" s="3">
        <v>9</v>
      </c>
      <c r="F663" t="s">
        <v>18</v>
      </c>
    </row>
    <row r="664" spans="1:6" x14ac:dyDescent="0.2">
      <c r="A664" s="35" t="s">
        <v>16</v>
      </c>
      <c r="B664">
        <v>1</v>
      </c>
      <c r="C664">
        <v>24</v>
      </c>
      <c r="D664" s="3">
        <v>7</v>
      </c>
      <c r="E664" s="3">
        <v>8</v>
      </c>
      <c r="F664" t="s">
        <v>18</v>
      </c>
    </row>
    <row r="665" spans="1:6" x14ac:dyDescent="0.2">
      <c r="A665" s="35" t="s">
        <v>16</v>
      </c>
      <c r="B665">
        <v>1</v>
      </c>
      <c r="C665">
        <v>24</v>
      </c>
      <c r="D665" s="3">
        <v>8</v>
      </c>
      <c r="E665" s="3">
        <v>8</v>
      </c>
      <c r="F665" t="s">
        <v>18</v>
      </c>
    </row>
    <row r="666" spans="1:6" x14ac:dyDescent="0.2">
      <c r="A666" s="35" t="s">
        <v>16</v>
      </c>
      <c r="B666">
        <v>1</v>
      </c>
      <c r="C666">
        <v>24</v>
      </c>
      <c r="D666" s="3">
        <v>4</v>
      </c>
      <c r="E666" s="3">
        <v>10</v>
      </c>
      <c r="F666" t="s">
        <v>18</v>
      </c>
    </row>
    <row r="667" spans="1:6" x14ac:dyDescent="0.2">
      <c r="A667" s="35" t="s">
        <v>16</v>
      </c>
      <c r="B667">
        <v>1</v>
      </c>
      <c r="C667">
        <v>24</v>
      </c>
      <c r="D667" s="3">
        <v>8</v>
      </c>
      <c r="E667" s="3">
        <v>5</v>
      </c>
      <c r="F667" t="s">
        <v>18</v>
      </c>
    </row>
    <row r="668" spans="1:6" x14ac:dyDescent="0.2">
      <c r="A668" s="35" t="s">
        <v>16</v>
      </c>
      <c r="B668">
        <v>1</v>
      </c>
      <c r="C668">
        <v>24</v>
      </c>
      <c r="D668" s="3">
        <v>13</v>
      </c>
      <c r="E668" s="3">
        <v>1</v>
      </c>
      <c r="F668" t="s">
        <v>18</v>
      </c>
    </row>
    <row r="669" spans="1:6" x14ac:dyDescent="0.2">
      <c r="A669" s="35" t="s">
        <v>16</v>
      </c>
      <c r="B669">
        <v>2</v>
      </c>
      <c r="C669">
        <v>24</v>
      </c>
      <c r="D669" s="3">
        <v>5</v>
      </c>
      <c r="E669" s="3">
        <v>7</v>
      </c>
      <c r="F669" t="s">
        <v>18</v>
      </c>
    </row>
    <row r="670" spans="1:6" x14ac:dyDescent="0.2">
      <c r="A670" s="35" t="s">
        <v>16</v>
      </c>
      <c r="B670">
        <v>2</v>
      </c>
      <c r="C670">
        <v>24</v>
      </c>
      <c r="D670" s="3">
        <v>9</v>
      </c>
      <c r="E670" s="3">
        <v>5</v>
      </c>
      <c r="F670" t="s">
        <v>18</v>
      </c>
    </row>
    <row r="671" spans="1:6" x14ac:dyDescent="0.2">
      <c r="A671" s="35" t="s">
        <v>16</v>
      </c>
      <c r="B671">
        <v>2</v>
      </c>
      <c r="C671">
        <v>24</v>
      </c>
      <c r="D671" s="3">
        <v>3</v>
      </c>
      <c r="E671" s="3">
        <v>4</v>
      </c>
      <c r="F671" t="s">
        <v>18</v>
      </c>
    </row>
    <row r="672" spans="1:6" x14ac:dyDescent="0.2">
      <c r="A672" s="35" t="s">
        <v>16</v>
      </c>
      <c r="B672">
        <v>2</v>
      </c>
      <c r="C672">
        <v>24</v>
      </c>
      <c r="D672" s="3">
        <v>5</v>
      </c>
      <c r="E672" s="3">
        <v>7</v>
      </c>
      <c r="F672" t="s">
        <v>18</v>
      </c>
    </row>
    <row r="673" spans="1:6" x14ac:dyDescent="0.2">
      <c r="A673" s="35" t="s">
        <v>16</v>
      </c>
      <c r="B673">
        <v>2</v>
      </c>
      <c r="C673">
        <v>24</v>
      </c>
      <c r="D673" s="3">
        <v>1</v>
      </c>
      <c r="E673" s="3">
        <v>4</v>
      </c>
      <c r="F673" t="s">
        <v>18</v>
      </c>
    </row>
    <row r="674" spans="1:6" x14ac:dyDescent="0.2">
      <c r="A674" s="35" t="s">
        <v>16</v>
      </c>
      <c r="B674">
        <v>2</v>
      </c>
      <c r="C674">
        <v>24</v>
      </c>
      <c r="D674" s="3">
        <v>10</v>
      </c>
      <c r="E674" s="3">
        <v>5</v>
      </c>
      <c r="F674" t="s">
        <v>18</v>
      </c>
    </row>
    <row r="675" spans="1:6" x14ac:dyDescent="0.2">
      <c r="A675" s="35" t="s">
        <v>16</v>
      </c>
      <c r="B675">
        <v>3</v>
      </c>
      <c r="C675">
        <v>24</v>
      </c>
      <c r="D675" s="3">
        <v>2</v>
      </c>
      <c r="E675" s="3">
        <v>5</v>
      </c>
      <c r="F675" t="s">
        <v>18</v>
      </c>
    </row>
    <row r="676" spans="1:6" x14ac:dyDescent="0.2">
      <c r="A676" s="35" t="s">
        <v>16</v>
      </c>
      <c r="B676">
        <v>3</v>
      </c>
      <c r="C676">
        <v>24</v>
      </c>
      <c r="D676" s="3">
        <v>5</v>
      </c>
      <c r="E676" s="3">
        <v>7</v>
      </c>
      <c r="F676" t="s">
        <v>18</v>
      </c>
    </row>
    <row r="677" spans="1:6" x14ac:dyDescent="0.2">
      <c r="A677" s="35" t="s">
        <v>16</v>
      </c>
      <c r="B677">
        <v>3</v>
      </c>
      <c r="C677">
        <v>24</v>
      </c>
      <c r="D677" s="3">
        <v>5</v>
      </c>
      <c r="E677" s="3">
        <v>8</v>
      </c>
      <c r="F677" t="s">
        <v>18</v>
      </c>
    </row>
    <row r="678" spans="1:6" x14ac:dyDescent="0.2">
      <c r="A678" s="35" t="s">
        <v>16</v>
      </c>
      <c r="B678">
        <v>3</v>
      </c>
      <c r="C678">
        <v>24</v>
      </c>
      <c r="D678" s="3">
        <v>7</v>
      </c>
      <c r="E678" s="3">
        <v>4</v>
      </c>
      <c r="F678" t="s">
        <v>18</v>
      </c>
    </row>
    <row r="679" spans="1:6" x14ac:dyDescent="0.2">
      <c r="A679" s="35" t="s">
        <v>16</v>
      </c>
      <c r="B679">
        <v>3</v>
      </c>
      <c r="C679">
        <v>24</v>
      </c>
      <c r="D679" s="3">
        <v>7</v>
      </c>
      <c r="E679" s="3">
        <v>9</v>
      </c>
      <c r="F679" t="s">
        <v>18</v>
      </c>
    </row>
    <row r="680" spans="1:6" x14ac:dyDescent="0.2">
      <c r="A680" s="35" t="s">
        <v>16</v>
      </c>
      <c r="B680">
        <v>1</v>
      </c>
      <c r="C680">
        <v>1</v>
      </c>
      <c r="D680" s="3">
        <v>15</v>
      </c>
      <c r="E680" s="3">
        <v>2</v>
      </c>
      <c r="F680" t="s">
        <v>17</v>
      </c>
    </row>
    <row r="681" spans="1:6" x14ac:dyDescent="0.2">
      <c r="A681" s="35" t="s">
        <v>16</v>
      </c>
      <c r="B681">
        <v>1</v>
      </c>
      <c r="C681">
        <v>1</v>
      </c>
      <c r="D681" s="3">
        <v>16</v>
      </c>
      <c r="E681" s="3">
        <v>1</v>
      </c>
      <c r="F681" t="s">
        <v>17</v>
      </c>
    </row>
    <row r="682" spans="1:6" x14ac:dyDescent="0.2">
      <c r="A682" s="35" t="s">
        <v>16</v>
      </c>
      <c r="B682">
        <v>1</v>
      </c>
      <c r="C682">
        <v>1</v>
      </c>
      <c r="D682" s="3">
        <v>7</v>
      </c>
      <c r="E682" s="3">
        <v>9</v>
      </c>
      <c r="F682" t="s">
        <v>17</v>
      </c>
    </row>
    <row r="683" spans="1:6" x14ac:dyDescent="0.2">
      <c r="A683" s="35" t="s">
        <v>16</v>
      </c>
      <c r="B683">
        <v>1</v>
      </c>
      <c r="C683">
        <v>1</v>
      </c>
      <c r="D683" s="3">
        <v>1</v>
      </c>
      <c r="E683" s="3">
        <v>6</v>
      </c>
      <c r="F683" t="s">
        <v>17</v>
      </c>
    </row>
    <row r="684" spans="1:6" x14ac:dyDescent="0.2">
      <c r="A684" s="35" t="s">
        <v>16</v>
      </c>
      <c r="B684">
        <v>1</v>
      </c>
      <c r="C684">
        <v>1</v>
      </c>
      <c r="D684" s="3">
        <v>11</v>
      </c>
      <c r="E684" s="3">
        <v>5</v>
      </c>
      <c r="F684" t="s">
        <v>17</v>
      </c>
    </row>
    <row r="685" spans="1:6" x14ac:dyDescent="0.2">
      <c r="A685" s="35" t="s">
        <v>16</v>
      </c>
      <c r="B685">
        <v>1</v>
      </c>
      <c r="C685">
        <v>1</v>
      </c>
      <c r="D685" s="3">
        <v>5</v>
      </c>
      <c r="E685" s="3">
        <v>9</v>
      </c>
      <c r="F685" t="s">
        <v>17</v>
      </c>
    </row>
    <row r="686" spans="1:6" x14ac:dyDescent="0.2">
      <c r="A686" s="35" t="s">
        <v>16</v>
      </c>
      <c r="B686">
        <v>1</v>
      </c>
      <c r="C686">
        <v>1</v>
      </c>
      <c r="D686" s="3">
        <v>14</v>
      </c>
      <c r="E686" s="3">
        <v>2</v>
      </c>
      <c r="F686" t="s">
        <v>17</v>
      </c>
    </row>
    <row r="687" spans="1:6" x14ac:dyDescent="0.2">
      <c r="A687" s="35" t="s">
        <v>16</v>
      </c>
      <c r="B687">
        <v>1</v>
      </c>
      <c r="C687">
        <v>1</v>
      </c>
      <c r="D687" s="3">
        <v>15</v>
      </c>
      <c r="E687" s="3">
        <v>3</v>
      </c>
      <c r="F687" t="s">
        <v>17</v>
      </c>
    </row>
    <row r="688" spans="1:6" x14ac:dyDescent="0.2">
      <c r="A688" s="35" t="s">
        <v>16</v>
      </c>
      <c r="B688">
        <v>1</v>
      </c>
      <c r="C688">
        <v>1</v>
      </c>
      <c r="D688" s="3">
        <v>12</v>
      </c>
      <c r="E688" s="3">
        <v>1</v>
      </c>
      <c r="F688" t="s">
        <v>17</v>
      </c>
    </row>
    <row r="689" spans="1:6" x14ac:dyDescent="0.2">
      <c r="A689" s="35" t="s">
        <v>16</v>
      </c>
      <c r="B689">
        <v>2</v>
      </c>
      <c r="C689">
        <v>1</v>
      </c>
      <c r="D689" s="3">
        <v>9</v>
      </c>
      <c r="E689" s="3">
        <v>5</v>
      </c>
      <c r="F689" t="s">
        <v>17</v>
      </c>
    </row>
    <row r="690" spans="1:6" x14ac:dyDescent="0.2">
      <c r="A690" s="35" t="s">
        <v>16</v>
      </c>
      <c r="B690">
        <v>2</v>
      </c>
      <c r="C690">
        <v>1</v>
      </c>
      <c r="D690" s="3">
        <v>12</v>
      </c>
      <c r="E690" s="3">
        <v>1</v>
      </c>
      <c r="F690" t="s">
        <v>17</v>
      </c>
    </row>
    <row r="691" spans="1:6" x14ac:dyDescent="0.2">
      <c r="A691" s="35" t="s">
        <v>16</v>
      </c>
      <c r="B691">
        <v>2</v>
      </c>
      <c r="C691">
        <v>1</v>
      </c>
      <c r="D691" s="3">
        <v>10</v>
      </c>
      <c r="E691" s="3">
        <v>8</v>
      </c>
      <c r="F691" t="s">
        <v>17</v>
      </c>
    </row>
    <row r="692" spans="1:6" x14ac:dyDescent="0.2">
      <c r="A692" s="35" t="s">
        <v>16</v>
      </c>
      <c r="B692">
        <v>2</v>
      </c>
      <c r="C692">
        <v>1</v>
      </c>
      <c r="D692" s="3">
        <v>9</v>
      </c>
      <c r="E692" s="3">
        <v>6</v>
      </c>
      <c r="F692" t="s">
        <v>17</v>
      </c>
    </row>
    <row r="693" spans="1:6" x14ac:dyDescent="0.2">
      <c r="A693" s="35" t="s">
        <v>16</v>
      </c>
      <c r="B693">
        <v>2</v>
      </c>
      <c r="C693">
        <v>1</v>
      </c>
      <c r="D693" s="3">
        <v>12</v>
      </c>
      <c r="E693" s="3">
        <v>2</v>
      </c>
      <c r="F693" t="s">
        <v>17</v>
      </c>
    </row>
    <row r="694" spans="1:6" x14ac:dyDescent="0.2">
      <c r="A694" s="35" t="s">
        <v>16</v>
      </c>
      <c r="B694">
        <v>2</v>
      </c>
      <c r="C694">
        <v>1</v>
      </c>
      <c r="D694" s="3">
        <v>9</v>
      </c>
      <c r="E694" s="3">
        <v>4</v>
      </c>
      <c r="F694" t="s">
        <v>17</v>
      </c>
    </row>
    <row r="695" spans="1:6" x14ac:dyDescent="0.2">
      <c r="A695" s="35" t="s">
        <v>16</v>
      </c>
      <c r="B695">
        <v>3</v>
      </c>
      <c r="C695">
        <v>1</v>
      </c>
      <c r="D695" s="3">
        <v>12</v>
      </c>
      <c r="E695" s="3">
        <v>4</v>
      </c>
      <c r="F695" t="s">
        <v>17</v>
      </c>
    </row>
    <row r="696" spans="1:6" x14ac:dyDescent="0.2">
      <c r="A696" s="35" t="s">
        <v>16</v>
      </c>
      <c r="B696">
        <v>3</v>
      </c>
      <c r="C696">
        <v>1</v>
      </c>
      <c r="D696" s="3">
        <v>12</v>
      </c>
      <c r="E696" s="3">
        <v>3</v>
      </c>
      <c r="F696" t="s">
        <v>17</v>
      </c>
    </row>
    <row r="697" spans="1:6" x14ac:dyDescent="0.2">
      <c r="A697" s="35" t="s">
        <v>16</v>
      </c>
      <c r="B697">
        <v>3</v>
      </c>
      <c r="C697">
        <v>1</v>
      </c>
      <c r="D697" s="3">
        <v>13</v>
      </c>
      <c r="E697" s="3">
        <v>2</v>
      </c>
      <c r="F697" t="s">
        <v>17</v>
      </c>
    </row>
    <row r="698" spans="1:6" x14ac:dyDescent="0.2">
      <c r="A698" s="35" t="s">
        <v>16</v>
      </c>
      <c r="B698">
        <v>3</v>
      </c>
      <c r="C698">
        <v>1</v>
      </c>
      <c r="D698" s="3">
        <v>11</v>
      </c>
      <c r="E698" s="3">
        <v>4</v>
      </c>
      <c r="F698" t="s">
        <v>17</v>
      </c>
    </row>
    <row r="699" spans="1:6" x14ac:dyDescent="0.2">
      <c r="A699" s="35" t="s">
        <v>16</v>
      </c>
      <c r="B699">
        <v>3</v>
      </c>
      <c r="C699">
        <v>1</v>
      </c>
      <c r="D699" s="3">
        <v>10</v>
      </c>
      <c r="E699" s="3">
        <v>3</v>
      </c>
      <c r="F699" t="s">
        <v>17</v>
      </c>
    </row>
    <row r="700" spans="1:6" x14ac:dyDescent="0.2">
      <c r="A700" s="35" t="s">
        <v>16</v>
      </c>
      <c r="B700">
        <v>3</v>
      </c>
      <c r="C700">
        <v>1</v>
      </c>
      <c r="D700" s="3">
        <v>15</v>
      </c>
      <c r="E700" s="3">
        <v>0</v>
      </c>
      <c r="F700" t="s">
        <v>17</v>
      </c>
    </row>
    <row r="701" spans="1:6" x14ac:dyDescent="0.2">
      <c r="A701" s="35" t="s">
        <v>16</v>
      </c>
      <c r="B701">
        <v>3</v>
      </c>
      <c r="C701">
        <v>1</v>
      </c>
      <c r="D701" s="3">
        <v>14</v>
      </c>
      <c r="E701" s="3">
        <v>0</v>
      </c>
      <c r="F701" t="s">
        <v>17</v>
      </c>
    </row>
    <row r="702" spans="1:6" x14ac:dyDescent="0.2">
      <c r="A702" s="35" t="s">
        <v>16</v>
      </c>
      <c r="B702">
        <v>1</v>
      </c>
      <c r="C702">
        <v>24</v>
      </c>
      <c r="D702" s="3">
        <v>12</v>
      </c>
      <c r="E702" s="3">
        <v>5</v>
      </c>
      <c r="F702" t="s">
        <v>17</v>
      </c>
    </row>
    <row r="703" spans="1:6" x14ac:dyDescent="0.2">
      <c r="A703" s="35" t="s">
        <v>16</v>
      </c>
      <c r="B703">
        <v>1</v>
      </c>
      <c r="C703">
        <v>24</v>
      </c>
      <c r="D703" s="3">
        <v>13</v>
      </c>
      <c r="E703" s="3">
        <v>1</v>
      </c>
      <c r="F703" t="s">
        <v>17</v>
      </c>
    </row>
    <row r="704" spans="1:6" x14ac:dyDescent="0.2">
      <c r="A704" s="35" t="s">
        <v>16</v>
      </c>
      <c r="B704">
        <v>1</v>
      </c>
      <c r="C704">
        <v>24</v>
      </c>
      <c r="D704" s="3">
        <v>10</v>
      </c>
      <c r="E704" s="3">
        <v>2</v>
      </c>
      <c r="F704" t="s">
        <v>17</v>
      </c>
    </row>
    <row r="705" spans="1:6" x14ac:dyDescent="0.2">
      <c r="A705" s="35" t="s">
        <v>16</v>
      </c>
      <c r="B705">
        <v>1</v>
      </c>
      <c r="C705">
        <v>24</v>
      </c>
      <c r="D705" s="3">
        <v>2</v>
      </c>
      <c r="E705" s="3">
        <v>5</v>
      </c>
      <c r="F705" t="s">
        <v>17</v>
      </c>
    </row>
    <row r="706" spans="1:6" x14ac:dyDescent="0.2">
      <c r="A706" s="35" t="s">
        <v>16</v>
      </c>
      <c r="B706">
        <v>1</v>
      </c>
      <c r="C706">
        <v>24</v>
      </c>
      <c r="D706" s="3">
        <v>10</v>
      </c>
      <c r="E706" s="3">
        <v>3</v>
      </c>
      <c r="F706" t="s">
        <v>17</v>
      </c>
    </row>
    <row r="707" spans="1:6" x14ac:dyDescent="0.2">
      <c r="A707" s="35" t="s">
        <v>16</v>
      </c>
      <c r="B707">
        <v>1</v>
      </c>
      <c r="C707">
        <v>24</v>
      </c>
      <c r="D707" s="3">
        <v>8</v>
      </c>
      <c r="E707" s="3">
        <v>5</v>
      </c>
      <c r="F707" t="s">
        <v>17</v>
      </c>
    </row>
    <row r="708" spans="1:6" x14ac:dyDescent="0.2">
      <c r="A708" s="35" t="s">
        <v>16</v>
      </c>
      <c r="B708">
        <v>1</v>
      </c>
      <c r="C708">
        <v>24</v>
      </c>
      <c r="D708" s="3">
        <v>13</v>
      </c>
      <c r="E708" s="3">
        <v>0</v>
      </c>
      <c r="F708" t="s">
        <v>17</v>
      </c>
    </row>
    <row r="709" spans="1:6" x14ac:dyDescent="0.2">
      <c r="A709" s="35" t="s">
        <v>16</v>
      </c>
      <c r="B709">
        <v>1</v>
      </c>
      <c r="C709">
        <v>24</v>
      </c>
      <c r="D709" s="3">
        <v>12</v>
      </c>
      <c r="E709" s="3">
        <v>1</v>
      </c>
      <c r="F709" t="s">
        <v>17</v>
      </c>
    </row>
    <row r="710" spans="1:6" x14ac:dyDescent="0.2">
      <c r="A710" s="35" t="s">
        <v>16</v>
      </c>
      <c r="B710">
        <v>1</v>
      </c>
      <c r="C710">
        <v>24</v>
      </c>
      <c r="D710" s="3">
        <v>13</v>
      </c>
      <c r="E710" s="3">
        <v>1</v>
      </c>
      <c r="F710" t="s">
        <v>17</v>
      </c>
    </row>
    <row r="711" spans="1:6" x14ac:dyDescent="0.2">
      <c r="A711" s="35" t="s">
        <v>16</v>
      </c>
      <c r="B711">
        <v>2</v>
      </c>
      <c r="C711">
        <v>24</v>
      </c>
      <c r="D711" s="3">
        <v>13</v>
      </c>
      <c r="E711" s="3">
        <v>3</v>
      </c>
      <c r="F711" t="s">
        <v>17</v>
      </c>
    </row>
    <row r="712" spans="1:6" x14ac:dyDescent="0.2">
      <c r="A712" s="35" t="s">
        <v>16</v>
      </c>
      <c r="B712">
        <v>2</v>
      </c>
      <c r="C712">
        <v>24</v>
      </c>
      <c r="D712" s="3">
        <v>11</v>
      </c>
      <c r="E712" s="3">
        <v>1</v>
      </c>
      <c r="F712" t="s">
        <v>17</v>
      </c>
    </row>
    <row r="713" spans="1:6" x14ac:dyDescent="0.2">
      <c r="A713" s="35" t="s">
        <v>16</v>
      </c>
      <c r="B713">
        <v>2</v>
      </c>
      <c r="C713">
        <v>24</v>
      </c>
      <c r="D713" s="3">
        <v>6</v>
      </c>
      <c r="E713" s="3">
        <v>6</v>
      </c>
      <c r="F713" t="s">
        <v>17</v>
      </c>
    </row>
    <row r="714" spans="1:6" x14ac:dyDescent="0.2">
      <c r="A714" s="35" t="s">
        <v>16</v>
      </c>
      <c r="B714">
        <v>2</v>
      </c>
      <c r="C714">
        <v>24</v>
      </c>
      <c r="D714" s="3">
        <v>8</v>
      </c>
      <c r="E714" s="3">
        <v>5</v>
      </c>
      <c r="F714" t="s">
        <v>17</v>
      </c>
    </row>
    <row r="715" spans="1:6" x14ac:dyDescent="0.2">
      <c r="A715" s="35" t="s">
        <v>16</v>
      </c>
      <c r="B715">
        <v>2</v>
      </c>
      <c r="C715">
        <v>24</v>
      </c>
      <c r="D715" s="3">
        <v>13</v>
      </c>
      <c r="E715" s="3">
        <v>0</v>
      </c>
      <c r="F715" t="s">
        <v>17</v>
      </c>
    </row>
    <row r="716" spans="1:6" x14ac:dyDescent="0.2">
      <c r="A716" s="35" t="s">
        <v>16</v>
      </c>
      <c r="B716">
        <v>2</v>
      </c>
      <c r="C716">
        <v>24</v>
      </c>
      <c r="D716" s="3">
        <v>8</v>
      </c>
      <c r="E716" s="3">
        <v>4</v>
      </c>
      <c r="F716" t="s">
        <v>17</v>
      </c>
    </row>
    <row r="717" spans="1:6" x14ac:dyDescent="0.2">
      <c r="A717" s="35" t="s">
        <v>16</v>
      </c>
      <c r="B717">
        <v>3</v>
      </c>
      <c r="C717">
        <v>24</v>
      </c>
      <c r="D717" s="3">
        <v>8</v>
      </c>
      <c r="E717" s="3">
        <v>5</v>
      </c>
      <c r="F717" t="s">
        <v>17</v>
      </c>
    </row>
    <row r="718" spans="1:6" x14ac:dyDescent="0.2">
      <c r="A718" s="35" t="s">
        <v>16</v>
      </c>
      <c r="B718">
        <v>3</v>
      </c>
      <c r="C718">
        <v>24</v>
      </c>
      <c r="D718" s="3">
        <v>10</v>
      </c>
      <c r="E718" s="3">
        <v>5</v>
      </c>
      <c r="F718" t="s">
        <v>17</v>
      </c>
    </row>
    <row r="719" spans="1:6" x14ac:dyDescent="0.2">
      <c r="A719" s="35" t="s">
        <v>16</v>
      </c>
      <c r="B719">
        <v>3</v>
      </c>
      <c r="C719">
        <v>24</v>
      </c>
      <c r="D719" s="3">
        <v>15</v>
      </c>
      <c r="E719" s="3">
        <v>0</v>
      </c>
      <c r="F719" t="s">
        <v>17</v>
      </c>
    </row>
    <row r="720" spans="1:6" x14ac:dyDescent="0.2">
      <c r="A720" s="35" t="s">
        <v>16</v>
      </c>
      <c r="B720">
        <v>3</v>
      </c>
      <c r="C720">
        <v>24</v>
      </c>
      <c r="D720" s="3">
        <v>15</v>
      </c>
      <c r="E720" s="3">
        <v>1</v>
      </c>
      <c r="F720" t="s">
        <v>17</v>
      </c>
    </row>
    <row r="721" spans="1:6" x14ac:dyDescent="0.2">
      <c r="A721" s="35" t="s">
        <v>16</v>
      </c>
      <c r="B721">
        <v>3</v>
      </c>
      <c r="C721">
        <v>24</v>
      </c>
      <c r="D721" s="3">
        <v>14</v>
      </c>
      <c r="E721" s="3">
        <v>2</v>
      </c>
      <c r="F721" t="s">
        <v>17</v>
      </c>
    </row>
    <row r="722" spans="1:6" x14ac:dyDescent="0.2">
      <c r="A722" s="35" t="s">
        <v>16</v>
      </c>
      <c r="B722">
        <v>3</v>
      </c>
      <c r="C722">
        <v>24</v>
      </c>
      <c r="D722" s="3">
        <v>12</v>
      </c>
      <c r="E722" s="3">
        <v>2</v>
      </c>
      <c r="F722" t="s">
        <v>17</v>
      </c>
    </row>
    <row r="723" spans="1:6" x14ac:dyDescent="0.2">
      <c r="A723" s="35" t="s">
        <v>16</v>
      </c>
      <c r="B723">
        <v>3</v>
      </c>
      <c r="C723">
        <v>24</v>
      </c>
      <c r="D723" s="3">
        <v>15</v>
      </c>
      <c r="E723" s="3">
        <v>1</v>
      </c>
      <c r="F723" t="s">
        <v>17</v>
      </c>
    </row>
    <row r="724" spans="1:6" x14ac:dyDescent="0.2">
      <c r="A724" s="35" t="s">
        <v>16</v>
      </c>
      <c r="B724">
        <v>1</v>
      </c>
      <c r="C724">
        <v>1</v>
      </c>
      <c r="D724" s="3">
        <v>8</v>
      </c>
      <c r="E724" s="3">
        <v>1</v>
      </c>
      <c r="F724" t="s">
        <v>19</v>
      </c>
    </row>
    <row r="725" spans="1:6" x14ac:dyDescent="0.2">
      <c r="A725" s="35" t="s">
        <v>16</v>
      </c>
      <c r="B725">
        <v>1</v>
      </c>
      <c r="C725">
        <v>1</v>
      </c>
      <c r="D725" s="3">
        <v>4</v>
      </c>
      <c r="E725" s="3">
        <v>7</v>
      </c>
      <c r="F725" t="s">
        <v>19</v>
      </c>
    </row>
    <row r="726" spans="1:6" x14ac:dyDescent="0.2">
      <c r="A726" s="35" t="s">
        <v>16</v>
      </c>
      <c r="B726">
        <v>1</v>
      </c>
      <c r="C726">
        <v>1</v>
      </c>
      <c r="D726" s="3">
        <v>7</v>
      </c>
      <c r="E726" s="3">
        <v>9</v>
      </c>
      <c r="F726" t="s">
        <v>19</v>
      </c>
    </row>
    <row r="727" spans="1:6" x14ac:dyDescent="0.2">
      <c r="A727" s="35" t="s">
        <v>16</v>
      </c>
      <c r="B727">
        <v>1</v>
      </c>
      <c r="C727">
        <v>1</v>
      </c>
      <c r="D727" s="3">
        <v>4</v>
      </c>
      <c r="E727" s="3">
        <v>8</v>
      </c>
      <c r="F727" t="s">
        <v>19</v>
      </c>
    </row>
    <row r="728" spans="1:6" x14ac:dyDescent="0.2">
      <c r="A728" s="35" t="s">
        <v>16</v>
      </c>
      <c r="B728">
        <v>1</v>
      </c>
      <c r="C728">
        <v>1</v>
      </c>
      <c r="D728" s="3">
        <v>2</v>
      </c>
      <c r="E728" s="3">
        <v>12</v>
      </c>
      <c r="F728" t="s">
        <v>19</v>
      </c>
    </row>
    <row r="729" spans="1:6" x14ac:dyDescent="0.2">
      <c r="A729" s="35" t="s">
        <v>16</v>
      </c>
      <c r="B729">
        <v>1</v>
      </c>
      <c r="C729">
        <v>1</v>
      </c>
      <c r="D729" s="3">
        <v>8</v>
      </c>
      <c r="E729" s="3">
        <v>4</v>
      </c>
      <c r="F729" t="s">
        <v>19</v>
      </c>
    </row>
    <row r="730" spans="1:6" x14ac:dyDescent="0.2">
      <c r="A730" s="35" t="s">
        <v>16</v>
      </c>
      <c r="B730">
        <v>1</v>
      </c>
      <c r="C730">
        <v>1</v>
      </c>
      <c r="D730" s="3">
        <v>3</v>
      </c>
      <c r="E730" s="3">
        <v>10</v>
      </c>
      <c r="F730" t="s">
        <v>19</v>
      </c>
    </row>
    <row r="731" spans="1:6" x14ac:dyDescent="0.2">
      <c r="A731" s="35" t="s">
        <v>16</v>
      </c>
      <c r="B731">
        <v>1</v>
      </c>
      <c r="C731">
        <v>1</v>
      </c>
      <c r="D731" s="3">
        <v>5</v>
      </c>
      <c r="E731" s="3">
        <v>5</v>
      </c>
      <c r="F731" t="s">
        <v>19</v>
      </c>
    </row>
    <row r="732" spans="1:6" x14ac:dyDescent="0.2">
      <c r="A732" s="35" t="s">
        <v>16</v>
      </c>
      <c r="B732">
        <v>2</v>
      </c>
      <c r="C732">
        <v>1</v>
      </c>
      <c r="D732" s="3">
        <v>5</v>
      </c>
      <c r="E732" s="3">
        <v>5</v>
      </c>
      <c r="F732" t="s">
        <v>19</v>
      </c>
    </row>
    <row r="733" spans="1:6" x14ac:dyDescent="0.2">
      <c r="A733" s="35" t="s">
        <v>16</v>
      </c>
      <c r="B733">
        <v>2</v>
      </c>
      <c r="C733">
        <v>1</v>
      </c>
      <c r="D733" s="3">
        <v>4</v>
      </c>
      <c r="E733" s="3">
        <v>11</v>
      </c>
      <c r="F733" t="s">
        <v>19</v>
      </c>
    </row>
    <row r="734" spans="1:6" x14ac:dyDescent="0.2">
      <c r="A734" s="35" t="s">
        <v>16</v>
      </c>
      <c r="B734">
        <v>2</v>
      </c>
      <c r="C734">
        <v>1</v>
      </c>
      <c r="D734" s="3">
        <v>9</v>
      </c>
      <c r="E734" s="3">
        <v>9</v>
      </c>
      <c r="F734" t="s">
        <v>19</v>
      </c>
    </row>
    <row r="735" spans="1:6" x14ac:dyDescent="0.2">
      <c r="A735" s="35" t="s">
        <v>16</v>
      </c>
      <c r="B735">
        <v>2</v>
      </c>
      <c r="C735">
        <v>1</v>
      </c>
      <c r="D735" s="3">
        <v>10</v>
      </c>
      <c r="E735" s="3">
        <v>5</v>
      </c>
      <c r="F735" t="s">
        <v>19</v>
      </c>
    </row>
    <row r="736" spans="1:6" x14ac:dyDescent="0.2">
      <c r="A736" s="35" t="s">
        <v>16</v>
      </c>
      <c r="B736">
        <v>2</v>
      </c>
      <c r="C736">
        <v>1</v>
      </c>
      <c r="D736" s="3">
        <v>14</v>
      </c>
      <c r="E736" s="3">
        <v>3</v>
      </c>
      <c r="F736" t="s">
        <v>19</v>
      </c>
    </row>
    <row r="737" spans="1:6" x14ac:dyDescent="0.2">
      <c r="A737" s="35" t="s">
        <v>16</v>
      </c>
      <c r="B737">
        <v>2</v>
      </c>
      <c r="C737">
        <v>1</v>
      </c>
      <c r="D737" s="3">
        <v>1</v>
      </c>
      <c r="E737" s="3">
        <v>9</v>
      </c>
      <c r="F737" t="s">
        <v>19</v>
      </c>
    </row>
    <row r="738" spans="1:6" x14ac:dyDescent="0.2">
      <c r="A738" s="35" t="s">
        <v>16</v>
      </c>
      <c r="B738">
        <v>2</v>
      </c>
      <c r="C738">
        <v>1</v>
      </c>
      <c r="D738" s="3">
        <v>12</v>
      </c>
      <c r="E738" s="3">
        <v>0</v>
      </c>
      <c r="F738" t="s">
        <v>19</v>
      </c>
    </row>
    <row r="739" spans="1:6" x14ac:dyDescent="0.2">
      <c r="A739" s="35" t="s">
        <v>16</v>
      </c>
      <c r="B739">
        <v>2</v>
      </c>
      <c r="C739">
        <v>1</v>
      </c>
      <c r="D739" s="3">
        <v>2</v>
      </c>
      <c r="E739" s="3">
        <v>12</v>
      </c>
      <c r="F739" t="s">
        <v>19</v>
      </c>
    </row>
    <row r="740" spans="1:6" x14ac:dyDescent="0.2">
      <c r="A740" s="35" t="s">
        <v>16</v>
      </c>
      <c r="B740">
        <v>3</v>
      </c>
      <c r="C740">
        <v>1</v>
      </c>
      <c r="D740" s="3">
        <v>4</v>
      </c>
      <c r="E740" s="3">
        <v>5</v>
      </c>
      <c r="F740" t="s">
        <v>19</v>
      </c>
    </row>
    <row r="741" spans="1:6" x14ac:dyDescent="0.2">
      <c r="A741" s="35" t="s">
        <v>16</v>
      </c>
      <c r="B741">
        <v>3</v>
      </c>
      <c r="C741">
        <v>1</v>
      </c>
      <c r="D741" s="3">
        <v>3</v>
      </c>
      <c r="E741" s="3">
        <v>10</v>
      </c>
      <c r="F741" t="s">
        <v>19</v>
      </c>
    </row>
    <row r="742" spans="1:6" x14ac:dyDescent="0.2">
      <c r="A742" s="35" t="s">
        <v>16</v>
      </c>
      <c r="B742">
        <v>3</v>
      </c>
      <c r="C742">
        <v>1</v>
      </c>
      <c r="D742" s="3">
        <v>8</v>
      </c>
      <c r="E742" s="3">
        <v>5</v>
      </c>
      <c r="F742" t="s">
        <v>19</v>
      </c>
    </row>
    <row r="743" spans="1:6" x14ac:dyDescent="0.2">
      <c r="A743" s="35" t="s">
        <v>16</v>
      </c>
      <c r="B743">
        <v>3</v>
      </c>
      <c r="C743">
        <v>1</v>
      </c>
      <c r="D743" s="3">
        <v>5</v>
      </c>
      <c r="E743" s="3">
        <v>8</v>
      </c>
      <c r="F743" t="s">
        <v>19</v>
      </c>
    </row>
    <row r="744" spans="1:6" x14ac:dyDescent="0.2">
      <c r="A744" s="35" t="s">
        <v>16</v>
      </c>
      <c r="B744">
        <v>3</v>
      </c>
      <c r="C744">
        <v>1</v>
      </c>
      <c r="D744" s="3">
        <v>6</v>
      </c>
      <c r="E744" s="3">
        <v>2</v>
      </c>
      <c r="F744" t="s">
        <v>19</v>
      </c>
    </row>
    <row r="745" spans="1:6" x14ac:dyDescent="0.2">
      <c r="A745" s="35" t="s">
        <v>16</v>
      </c>
      <c r="B745">
        <v>3</v>
      </c>
      <c r="C745">
        <v>1</v>
      </c>
      <c r="D745" s="3">
        <v>8</v>
      </c>
      <c r="E745" s="3">
        <v>0</v>
      </c>
      <c r="F745" t="s">
        <v>19</v>
      </c>
    </row>
    <row r="746" spans="1:6" x14ac:dyDescent="0.2">
      <c r="A746" s="35" t="s">
        <v>16</v>
      </c>
      <c r="B746">
        <v>3</v>
      </c>
      <c r="C746">
        <v>1</v>
      </c>
      <c r="D746" s="3">
        <v>7</v>
      </c>
      <c r="E746" s="3">
        <v>4</v>
      </c>
      <c r="F746" t="s">
        <v>19</v>
      </c>
    </row>
    <row r="747" spans="1:6" x14ac:dyDescent="0.2">
      <c r="A747" s="35" t="s">
        <v>16</v>
      </c>
      <c r="B747">
        <v>1</v>
      </c>
      <c r="C747">
        <v>24</v>
      </c>
      <c r="D747" s="3">
        <v>8</v>
      </c>
      <c r="E747" s="3">
        <v>6</v>
      </c>
      <c r="F747" t="s">
        <v>19</v>
      </c>
    </row>
    <row r="748" spans="1:6" x14ac:dyDescent="0.2">
      <c r="A748" s="35" t="s">
        <v>16</v>
      </c>
      <c r="B748">
        <v>1</v>
      </c>
      <c r="C748">
        <v>24</v>
      </c>
      <c r="D748" s="3">
        <v>8</v>
      </c>
      <c r="E748" s="3">
        <v>6</v>
      </c>
      <c r="F748" t="s">
        <v>19</v>
      </c>
    </row>
    <row r="749" spans="1:6" x14ac:dyDescent="0.2">
      <c r="A749" s="35" t="s">
        <v>16</v>
      </c>
      <c r="B749">
        <v>1</v>
      </c>
      <c r="C749">
        <v>24</v>
      </c>
      <c r="D749" s="3">
        <v>8</v>
      </c>
      <c r="E749" s="3">
        <v>9</v>
      </c>
      <c r="F749" t="s">
        <v>19</v>
      </c>
    </row>
    <row r="750" spans="1:6" x14ac:dyDescent="0.2">
      <c r="A750" s="35" t="s">
        <v>16</v>
      </c>
      <c r="B750">
        <v>1</v>
      </c>
      <c r="C750">
        <v>24</v>
      </c>
      <c r="D750" s="3">
        <v>5</v>
      </c>
      <c r="E750" s="3">
        <v>9</v>
      </c>
      <c r="F750" t="s">
        <v>19</v>
      </c>
    </row>
    <row r="751" spans="1:6" x14ac:dyDescent="0.2">
      <c r="A751" s="35" t="s">
        <v>16</v>
      </c>
      <c r="B751">
        <v>1</v>
      </c>
      <c r="C751">
        <v>24</v>
      </c>
      <c r="D751" s="3">
        <v>3</v>
      </c>
      <c r="E751" s="3">
        <v>9</v>
      </c>
      <c r="F751" t="s">
        <v>19</v>
      </c>
    </row>
    <row r="752" spans="1:6" x14ac:dyDescent="0.2">
      <c r="A752" s="35" t="s">
        <v>16</v>
      </c>
      <c r="B752">
        <v>1</v>
      </c>
      <c r="C752">
        <v>24</v>
      </c>
      <c r="D752" s="3">
        <v>10</v>
      </c>
      <c r="E752" s="3">
        <v>5</v>
      </c>
      <c r="F752" t="s">
        <v>19</v>
      </c>
    </row>
    <row r="753" spans="1:6" x14ac:dyDescent="0.2">
      <c r="A753" s="35" t="s">
        <v>16</v>
      </c>
      <c r="B753">
        <v>1</v>
      </c>
      <c r="C753">
        <v>24</v>
      </c>
      <c r="D753" s="3">
        <v>7</v>
      </c>
      <c r="E753" s="3">
        <v>6</v>
      </c>
      <c r="F753" t="s">
        <v>19</v>
      </c>
    </row>
    <row r="754" spans="1:6" x14ac:dyDescent="0.2">
      <c r="A754" s="35" t="s">
        <v>16</v>
      </c>
      <c r="B754">
        <v>1</v>
      </c>
      <c r="C754">
        <v>24</v>
      </c>
      <c r="D754" s="3">
        <v>3</v>
      </c>
      <c r="E754" s="3">
        <v>8</v>
      </c>
      <c r="F754" t="s">
        <v>19</v>
      </c>
    </row>
    <row r="755" spans="1:6" x14ac:dyDescent="0.2">
      <c r="A755" s="35" t="s">
        <v>16</v>
      </c>
      <c r="B755">
        <v>2</v>
      </c>
      <c r="C755">
        <v>24</v>
      </c>
      <c r="D755" s="3">
        <v>3</v>
      </c>
      <c r="E755" s="3">
        <v>8</v>
      </c>
      <c r="F755" t="s">
        <v>19</v>
      </c>
    </row>
    <row r="756" spans="1:6" x14ac:dyDescent="0.2">
      <c r="A756" s="35" t="s">
        <v>16</v>
      </c>
      <c r="B756">
        <v>2</v>
      </c>
      <c r="C756">
        <v>24</v>
      </c>
      <c r="D756" s="3">
        <v>4</v>
      </c>
      <c r="E756" s="3">
        <v>12</v>
      </c>
      <c r="F756" t="s">
        <v>19</v>
      </c>
    </row>
    <row r="757" spans="1:6" x14ac:dyDescent="0.2">
      <c r="A757" s="35" t="s">
        <v>16</v>
      </c>
      <c r="B757">
        <v>2</v>
      </c>
      <c r="C757">
        <v>24</v>
      </c>
      <c r="D757" s="3">
        <v>7</v>
      </c>
      <c r="E757" s="3">
        <v>9</v>
      </c>
      <c r="F757" t="s">
        <v>19</v>
      </c>
    </row>
    <row r="758" spans="1:6" x14ac:dyDescent="0.2">
      <c r="A758" s="35" t="s">
        <v>16</v>
      </c>
      <c r="B758">
        <v>2</v>
      </c>
      <c r="C758">
        <v>24</v>
      </c>
      <c r="D758" s="3">
        <v>8</v>
      </c>
      <c r="E758" s="3">
        <v>9</v>
      </c>
      <c r="F758" t="s">
        <v>19</v>
      </c>
    </row>
    <row r="759" spans="1:6" x14ac:dyDescent="0.2">
      <c r="A759" s="35" t="s">
        <v>16</v>
      </c>
      <c r="B759">
        <v>2</v>
      </c>
      <c r="C759">
        <v>24</v>
      </c>
      <c r="D759" s="3">
        <v>11</v>
      </c>
      <c r="E759" s="3">
        <v>6</v>
      </c>
      <c r="F759" t="s">
        <v>19</v>
      </c>
    </row>
    <row r="760" spans="1:6" x14ac:dyDescent="0.2">
      <c r="A760" s="35" t="s">
        <v>16</v>
      </c>
      <c r="B760">
        <v>2</v>
      </c>
      <c r="C760">
        <v>24</v>
      </c>
      <c r="D760" s="3">
        <v>6</v>
      </c>
      <c r="E760" s="3">
        <v>9</v>
      </c>
      <c r="F760" t="s">
        <v>19</v>
      </c>
    </row>
    <row r="761" spans="1:6" x14ac:dyDescent="0.2">
      <c r="A761" s="35" t="s">
        <v>16</v>
      </c>
      <c r="B761">
        <v>2</v>
      </c>
      <c r="C761">
        <v>24</v>
      </c>
      <c r="D761" s="3">
        <v>10</v>
      </c>
      <c r="E761" s="3">
        <v>3</v>
      </c>
      <c r="F761" t="s">
        <v>19</v>
      </c>
    </row>
    <row r="762" spans="1:6" x14ac:dyDescent="0.2">
      <c r="A762" s="35" t="s">
        <v>16</v>
      </c>
      <c r="B762">
        <v>2</v>
      </c>
      <c r="C762">
        <v>24</v>
      </c>
      <c r="D762" s="3">
        <v>9</v>
      </c>
      <c r="E762" s="3">
        <v>7</v>
      </c>
      <c r="F762" t="s">
        <v>19</v>
      </c>
    </row>
    <row r="763" spans="1:6" x14ac:dyDescent="0.2">
      <c r="A763" s="35" t="s">
        <v>16</v>
      </c>
      <c r="B763">
        <v>3</v>
      </c>
      <c r="C763">
        <v>24</v>
      </c>
      <c r="D763" s="3">
        <v>5</v>
      </c>
      <c r="E763" s="3">
        <v>9</v>
      </c>
      <c r="F763" t="s">
        <v>19</v>
      </c>
    </row>
    <row r="764" spans="1:6" x14ac:dyDescent="0.2">
      <c r="A764" s="35" t="s">
        <v>16</v>
      </c>
      <c r="B764">
        <v>3</v>
      </c>
      <c r="C764">
        <v>24</v>
      </c>
      <c r="D764" s="3">
        <v>4</v>
      </c>
      <c r="E764" s="3">
        <v>8</v>
      </c>
      <c r="F764" t="s">
        <v>19</v>
      </c>
    </row>
    <row r="765" spans="1:6" x14ac:dyDescent="0.2">
      <c r="A765" s="35" t="s">
        <v>16</v>
      </c>
      <c r="B765">
        <v>3</v>
      </c>
      <c r="C765">
        <v>24</v>
      </c>
      <c r="D765" s="3">
        <v>5</v>
      </c>
      <c r="E765" s="3">
        <v>2</v>
      </c>
      <c r="F765" t="s">
        <v>19</v>
      </c>
    </row>
    <row r="766" spans="1:6" x14ac:dyDescent="0.2">
      <c r="A766" s="35" t="s">
        <v>16</v>
      </c>
      <c r="B766">
        <v>3</v>
      </c>
      <c r="C766">
        <v>24</v>
      </c>
      <c r="D766" s="3">
        <v>6</v>
      </c>
      <c r="E766" s="3">
        <v>7</v>
      </c>
      <c r="F766" t="s">
        <v>19</v>
      </c>
    </row>
    <row r="767" spans="1:6" x14ac:dyDescent="0.2">
      <c r="A767" s="35" t="s">
        <v>16</v>
      </c>
      <c r="B767">
        <v>3</v>
      </c>
      <c r="C767">
        <v>24</v>
      </c>
      <c r="D767" s="3">
        <v>5</v>
      </c>
      <c r="E767" s="3">
        <v>4</v>
      </c>
      <c r="F767" t="s">
        <v>19</v>
      </c>
    </row>
    <row r="768" spans="1:6" x14ac:dyDescent="0.2">
      <c r="A768" s="35" t="s">
        <v>16</v>
      </c>
      <c r="B768">
        <v>3</v>
      </c>
      <c r="C768">
        <v>24</v>
      </c>
      <c r="D768" s="3">
        <v>6</v>
      </c>
      <c r="E768" s="3">
        <v>7</v>
      </c>
      <c r="F768" t="s">
        <v>19</v>
      </c>
    </row>
    <row r="769" spans="1:6" x14ac:dyDescent="0.2">
      <c r="A769" s="35" t="s">
        <v>16</v>
      </c>
      <c r="B769">
        <v>3</v>
      </c>
      <c r="C769">
        <v>24</v>
      </c>
      <c r="D769" s="3">
        <v>6</v>
      </c>
      <c r="E769" s="3">
        <v>10</v>
      </c>
      <c r="F769" t="s">
        <v>19</v>
      </c>
    </row>
    <row r="770" spans="1:6" x14ac:dyDescent="0.2">
      <c r="A770" s="35" t="s">
        <v>16</v>
      </c>
      <c r="B770">
        <v>1</v>
      </c>
      <c r="C770">
        <v>1</v>
      </c>
      <c r="D770" s="3">
        <v>5</v>
      </c>
      <c r="E770" s="3">
        <v>11</v>
      </c>
      <c r="F770" t="s">
        <v>20</v>
      </c>
    </row>
    <row r="771" spans="1:6" x14ac:dyDescent="0.2">
      <c r="A771" s="35" t="s">
        <v>16</v>
      </c>
      <c r="B771">
        <v>1</v>
      </c>
      <c r="C771">
        <v>1</v>
      </c>
      <c r="D771" s="3">
        <v>8</v>
      </c>
      <c r="E771" s="3">
        <v>6</v>
      </c>
      <c r="F771" t="s">
        <v>20</v>
      </c>
    </row>
    <row r="772" spans="1:6" x14ac:dyDescent="0.2">
      <c r="A772" s="35" t="s">
        <v>16</v>
      </c>
      <c r="B772">
        <v>1</v>
      </c>
      <c r="C772">
        <v>1</v>
      </c>
      <c r="D772" s="3">
        <v>12</v>
      </c>
      <c r="E772" s="3">
        <v>3</v>
      </c>
      <c r="F772" t="s">
        <v>20</v>
      </c>
    </row>
    <row r="773" spans="1:6" x14ac:dyDescent="0.2">
      <c r="A773" s="35" t="s">
        <v>16</v>
      </c>
      <c r="B773">
        <v>1</v>
      </c>
      <c r="C773">
        <v>1</v>
      </c>
      <c r="D773" s="3">
        <v>6</v>
      </c>
      <c r="E773" s="3">
        <v>11</v>
      </c>
      <c r="F773" t="s">
        <v>20</v>
      </c>
    </row>
    <row r="774" spans="1:6" x14ac:dyDescent="0.2">
      <c r="A774" s="35" t="s">
        <v>16</v>
      </c>
      <c r="B774">
        <v>1</v>
      </c>
      <c r="C774">
        <v>1</v>
      </c>
      <c r="D774" s="3">
        <v>10</v>
      </c>
      <c r="E774" s="3">
        <v>7</v>
      </c>
      <c r="F774" t="s">
        <v>20</v>
      </c>
    </row>
    <row r="775" spans="1:6" x14ac:dyDescent="0.2">
      <c r="A775" s="35" t="s">
        <v>16</v>
      </c>
      <c r="B775">
        <v>1</v>
      </c>
      <c r="C775">
        <v>1</v>
      </c>
      <c r="D775" s="3">
        <v>9</v>
      </c>
      <c r="E775" s="3">
        <v>6</v>
      </c>
      <c r="F775" t="s">
        <v>20</v>
      </c>
    </row>
    <row r="776" spans="1:6" x14ac:dyDescent="0.2">
      <c r="A776" s="35" t="s">
        <v>16</v>
      </c>
      <c r="B776">
        <v>1</v>
      </c>
      <c r="C776">
        <v>1</v>
      </c>
      <c r="D776" s="3">
        <v>7</v>
      </c>
      <c r="E776" s="3">
        <v>7</v>
      </c>
      <c r="F776" t="s">
        <v>20</v>
      </c>
    </row>
    <row r="777" spans="1:6" x14ac:dyDescent="0.2">
      <c r="A777" s="35" t="s">
        <v>16</v>
      </c>
      <c r="B777">
        <v>1</v>
      </c>
      <c r="C777">
        <v>1</v>
      </c>
      <c r="D777" s="3">
        <v>4</v>
      </c>
      <c r="E777" s="3">
        <v>10</v>
      </c>
      <c r="F777" t="s">
        <v>20</v>
      </c>
    </row>
    <row r="778" spans="1:6" x14ac:dyDescent="0.2">
      <c r="A778" s="35" t="s">
        <v>16</v>
      </c>
      <c r="B778">
        <v>2</v>
      </c>
      <c r="C778">
        <v>1</v>
      </c>
      <c r="D778" s="3">
        <v>9</v>
      </c>
      <c r="E778" s="3">
        <v>4</v>
      </c>
      <c r="F778" t="s">
        <v>20</v>
      </c>
    </row>
    <row r="779" spans="1:6" x14ac:dyDescent="0.2">
      <c r="A779" s="35" t="s">
        <v>16</v>
      </c>
      <c r="B779">
        <v>2</v>
      </c>
      <c r="C779">
        <v>1</v>
      </c>
      <c r="D779" s="3">
        <v>5</v>
      </c>
      <c r="E779" s="3">
        <v>3</v>
      </c>
      <c r="F779" t="s">
        <v>20</v>
      </c>
    </row>
    <row r="780" spans="1:6" x14ac:dyDescent="0.2">
      <c r="A780" s="35" t="s">
        <v>16</v>
      </c>
      <c r="B780">
        <v>2</v>
      </c>
      <c r="C780">
        <v>1</v>
      </c>
      <c r="D780" s="3">
        <v>3</v>
      </c>
      <c r="E780" s="3">
        <v>12</v>
      </c>
      <c r="F780" t="s">
        <v>20</v>
      </c>
    </row>
    <row r="781" spans="1:6" x14ac:dyDescent="0.2">
      <c r="A781" s="35" t="s">
        <v>16</v>
      </c>
      <c r="B781">
        <v>2</v>
      </c>
      <c r="C781">
        <v>1</v>
      </c>
      <c r="D781" s="3">
        <v>6</v>
      </c>
      <c r="E781" s="3">
        <v>9</v>
      </c>
      <c r="F781" t="s">
        <v>20</v>
      </c>
    </row>
    <row r="782" spans="1:6" x14ac:dyDescent="0.2">
      <c r="A782" s="35" t="s">
        <v>16</v>
      </c>
      <c r="B782">
        <v>2</v>
      </c>
      <c r="C782">
        <v>1</v>
      </c>
      <c r="D782" s="3">
        <v>5</v>
      </c>
      <c r="E782" s="3">
        <v>9</v>
      </c>
      <c r="F782" t="s">
        <v>20</v>
      </c>
    </row>
    <row r="783" spans="1:6" x14ac:dyDescent="0.2">
      <c r="A783" s="35" t="s">
        <v>16</v>
      </c>
      <c r="B783">
        <v>2</v>
      </c>
      <c r="C783">
        <v>1</v>
      </c>
      <c r="D783" s="3">
        <v>2</v>
      </c>
      <c r="E783" s="3">
        <v>0</v>
      </c>
      <c r="F783" t="s">
        <v>20</v>
      </c>
    </row>
    <row r="784" spans="1:6" x14ac:dyDescent="0.2">
      <c r="A784" s="35" t="s">
        <v>16</v>
      </c>
      <c r="B784">
        <v>3</v>
      </c>
      <c r="C784">
        <v>1</v>
      </c>
      <c r="D784" s="3">
        <v>5</v>
      </c>
      <c r="E784" s="3">
        <v>10</v>
      </c>
      <c r="F784" t="s">
        <v>20</v>
      </c>
    </row>
    <row r="785" spans="1:6" x14ac:dyDescent="0.2">
      <c r="A785" s="35" t="s">
        <v>16</v>
      </c>
      <c r="B785">
        <v>3</v>
      </c>
      <c r="C785">
        <v>1</v>
      </c>
      <c r="D785" s="3">
        <v>10</v>
      </c>
      <c r="E785" s="3">
        <v>5</v>
      </c>
      <c r="F785" t="s">
        <v>20</v>
      </c>
    </row>
    <row r="786" spans="1:6" x14ac:dyDescent="0.2">
      <c r="A786" s="35" t="s">
        <v>16</v>
      </c>
      <c r="B786">
        <v>3</v>
      </c>
      <c r="C786">
        <v>1</v>
      </c>
      <c r="D786" s="3">
        <v>8</v>
      </c>
      <c r="E786" s="3">
        <v>6</v>
      </c>
      <c r="F786" t="s">
        <v>20</v>
      </c>
    </row>
    <row r="787" spans="1:6" x14ac:dyDescent="0.2">
      <c r="A787" s="35" t="s">
        <v>16</v>
      </c>
      <c r="B787">
        <v>3</v>
      </c>
      <c r="C787">
        <v>1</v>
      </c>
      <c r="D787" s="3">
        <v>10</v>
      </c>
      <c r="E787" s="3">
        <v>6</v>
      </c>
      <c r="F787" t="s">
        <v>20</v>
      </c>
    </row>
    <row r="788" spans="1:6" x14ac:dyDescent="0.2">
      <c r="A788" s="35" t="s">
        <v>16</v>
      </c>
      <c r="B788">
        <v>3</v>
      </c>
      <c r="C788">
        <v>1</v>
      </c>
      <c r="D788" s="3">
        <v>4</v>
      </c>
      <c r="E788" s="3">
        <v>2</v>
      </c>
      <c r="F788" t="s">
        <v>20</v>
      </c>
    </row>
    <row r="789" spans="1:6" x14ac:dyDescent="0.2">
      <c r="A789" s="35" t="s">
        <v>16</v>
      </c>
      <c r="B789">
        <v>3</v>
      </c>
      <c r="C789">
        <v>1</v>
      </c>
      <c r="D789" s="3">
        <v>1</v>
      </c>
      <c r="E789" s="3">
        <v>5</v>
      </c>
      <c r="F789" t="s">
        <v>20</v>
      </c>
    </row>
    <row r="790" spans="1:6" x14ac:dyDescent="0.2">
      <c r="A790" s="35" t="s">
        <v>16</v>
      </c>
      <c r="B790">
        <v>1</v>
      </c>
      <c r="C790">
        <v>24</v>
      </c>
      <c r="D790" s="3">
        <v>2</v>
      </c>
      <c r="E790" s="3">
        <v>10</v>
      </c>
      <c r="F790" t="s">
        <v>20</v>
      </c>
    </row>
    <row r="791" spans="1:6" x14ac:dyDescent="0.2">
      <c r="A791" s="35" t="s">
        <v>16</v>
      </c>
      <c r="B791">
        <v>1</v>
      </c>
      <c r="C791">
        <v>24</v>
      </c>
      <c r="D791" s="3">
        <v>9</v>
      </c>
      <c r="E791" s="3">
        <v>5</v>
      </c>
      <c r="F791" t="s">
        <v>20</v>
      </c>
    </row>
    <row r="792" spans="1:6" x14ac:dyDescent="0.2">
      <c r="A792" s="35" t="s">
        <v>16</v>
      </c>
      <c r="B792">
        <v>1</v>
      </c>
      <c r="C792">
        <v>24</v>
      </c>
      <c r="D792" s="3">
        <v>11</v>
      </c>
      <c r="E792" s="3">
        <v>6</v>
      </c>
      <c r="F792" t="s">
        <v>20</v>
      </c>
    </row>
    <row r="793" spans="1:6" x14ac:dyDescent="0.2">
      <c r="A793" s="35" t="s">
        <v>16</v>
      </c>
      <c r="B793">
        <v>1</v>
      </c>
      <c r="C793">
        <v>24</v>
      </c>
      <c r="D793" s="3">
        <v>7</v>
      </c>
      <c r="E793" s="3">
        <v>4</v>
      </c>
      <c r="F793" t="s">
        <v>20</v>
      </c>
    </row>
    <row r="794" spans="1:6" x14ac:dyDescent="0.2">
      <c r="A794" s="35" t="s">
        <v>16</v>
      </c>
      <c r="B794">
        <v>1</v>
      </c>
      <c r="C794">
        <v>24</v>
      </c>
      <c r="D794" s="3">
        <v>6</v>
      </c>
      <c r="E794" s="3">
        <v>8</v>
      </c>
      <c r="F794" t="s">
        <v>20</v>
      </c>
    </row>
    <row r="795" spans="1:6" x14ac:dyDescent="0.2">
      <c r="A795" s="35" t="s">
        <v>16</v>
      </c>
      <c r="B795">
        <v>1</v>
      </c>
      <c r="C795">
        <v>24</v>
      </c>
      <c r="D795" s="3">
        <v>9</v>
      </c>
      <c r="E795" s="3">
        <v>7</v>
      </c>
      <c r="F795" t="s">
        <v>20</v>
      </c>
    </row>
    <row r="796" spans="1:6" x14ac:dyDescent="0.2">
      <c r="A796" s="35" t="s">
        <v>16</v>
      </c>
      <c r="B796">
        <v>1</v>
      </c>
      <c r="C796">
        <v>24</v>
      </c>
      <c r="D796" s="3">
        <v>5</v>
      </c>
      <c r="E796" s="3">
        <v>4</v>
      </c>
      <c r="F796" t="s">
        <v>20</v>
      </c>
    </row>
    <row r="797" spans="1:6" x14ac:dyDescent="0.2">
      <c r="A797" s="35" t="s">
        <v>16</v>
      </c>
      <c r="B797">
        <v>1</v>
      </c>
      <c r="C797">
        <v>24</v>
      </c>
      <c r="D797" s="3">
        <v>4</v>
      </c>
      <c r="E797" s="3">
        <v>7</v>
      </c>
      <c r="F797" t="s">
        <v>20</v>
      </c>
    </row>
    <row r="798" spans="1:6" x14ac:dyDescent="0.2">
      <c r="A798" s="35" t="s">
        <v>16</v>
      </c>
      <c r="B798">
        <v>2</v>
      </c>
      <c r="C798">
        <v>24</v>
      </c>
      <c r="D798" s="3">
        <v>11</v>
      </c>
      <c r="E798" s="3">
        <v>4</v>
      </c>
      <c r="F798" t="s">
        <v>20</v>
      </c>
    </row>
    <row r="799" spans="1:6" x14ac:dyDescent="0.2">
      <c r="A799" s="35" t="s">
        <v>16</v>
      </c>
      <c r="B799">
        <v>2</v>
      </c>
      <c r="C799">
        <v>24</v>
      </c>
      <c r="D799" s="3">
        <v>6</v>
      </c>
      <c r="E799" s="3">
        <v>8</v>
      </c>
      <c r="F799" t="s">
        <v>20</v>
      </c>
    </row>
    <row r="800" spans="1:6" x14ac:dyDescent="0.2">
      <c r="A800" s="35" t="s">
        <v>16</v>
      </c>
      <c r="B800">
        <v>2</v>
      </c>
      <c r="C800">
        <v>24</v>
      </c>
      <c r="D800" s="3">
        <v>11</v>
      </c>
      <c r="E800" s="3">
        <v>5</v>
      </c>
      <c r="F800" t="s">
        <v>20</v>
      </c>
    </row>
    <row r="801" spans="1:6" x14ac:dyDescent="0.2">
      <c r="A801" s="35" t="s">
        <v>16</v>
      </c>
      <c r="B801">
        <v>2</v>
      </c>
      <c r="C801">
        <v>24</v>
      </c>
      <c r="D801" s="3">
        <v>2</v>
      </c>
      <c r="E801" s="3">
        <v>7</v>
      </c>
      <c r="F801" t="s">
        <v>20</v>
      </c>
    </row>
    <row r="802" spans="1:6" x14ac:dyDescent="0.2">
      <c r="A802" s="35" t="s">
        <v>16</v>
      </c>
      <c r="B802">
        <v>2</v>
      </c>
      <c r="C802">
        <v>24</v>
      </c>
      <c r="D802" s="3">
        <v>6</v>
      </c>
      <c r="E802" s="3">
        <v>5</v>
      </c>
      <c r="F802" t="s">
        <v>20</v>
      </c>
    </row>
    <row r="803" spans="1:6" x14ac:dyDescent="0.2">
      <c r="A803" s="35" t="s">
        <v>16</v>
      </c>
      <c r="B803">
        <v>2</v>
      </c>
      <c r="C803">
        <v>24</v>
      </c>
      <c r="D803" s="3">
        <v>3</v>
      </c>
      <c r="E803" s="3">
        <v>4</v>
      </c>
      <c r="F803" t="s">
        <v>20</v>
      </c>
    </row>
    <row r="804" spans="1:6" x14ac:dyDescent="0.2">
      <c r="A804" s="35" t="s">
        <v>16</v>
      </c>
      <c r="B804">
        <v>3</v>
      </c>
      <c r="C804">
        <v>24</v>
      </c>
      <c r="D804" s="3">
        <v>4</v>
      </c>
      <c r="E804" s="3">
        <v>10</v>
      </c>
      <c r="F804" t="s">
        <v>20</v>
      </c>
    </row>
    <row r="805" spans="1:6" x14ac:dyDescent="0.2">
      <c r="A805" s="35" t="s">
        <v>16</v>
      </c>
      <c r="B805">
        <v>3</v>
      </c>
      <c r="C805">
        <v>24</v>
      </c>
      <c r="D805" s="3">
        <v>5</v>
      </c>
      <c r="E805" s="3">
        <v>6</v>
      </c>
      <c r="F805" t="s">
        <v>20</v>
      </c>
    </row>
    <row r="806" spans="1:6" x14ac:dyDescent="0.2">
      <c r="A806" s="35" t="s">
        <v>16</v>
      </c>
      <c r="B806">
        <v>3</v>
      </c>
      <c r="C806">
        <v>24</v>
      </c>
      <c r="D806" s="3">
        <v>7</v>
      </c>
      <c r="E806" s="3">
        <v>5</v>
      </c>
      <c r="F806" t="s">
        <v>20</v>
      </c>
    </row>
    <row r="807" spans="1:6" x14ac:dyDescent="0.2">
      <c r="A807" s="35" t="s">
        <v>16</v>
      </c>
      <c r="B807">
        <v>3</v>
      </c>
      <c r="C807">
        <v>24</v>
      </c>
      <c r="D807" s="3">
        <v>12</v>
      </c>
      <c r="E807" s="3">
        <v>6</v>
      </c>
      <c r="F807" t="s">
        <v>20</v>
      </c>
    </row>
    <row r="808" spans="1:6" x14ac:dyDescent="0.2">
      <c r="A808" s="35" t="s">
        <v>16</v>
      </c>
      <c r="B808">
        <v>3</v>
      </c>
      <c r="C808">
        <v>24</v>
      </c>
      <c r="D808" s="3">
        <v>8</v>
      </c>
      <c r="E808" s="3">
        <v>7</v>
      </c>
      <c r="F808" t="s">
        <v>20</v>
      </c>
    </row>
    <row r="809" spans="1:6" x14ac:dyDescent="0.2">
      <c r="A809" s="35" t="s">
        <v>16</v>
      </c>
      <c r="B809">
        <v>3</v>
      </c>
      <c r="C809">
        <v>24</v>
      </c>
      <c r="D809" s="3">
        <v>5</v>
      </c>
      <c r="E809" s="3">
        <v>6</v>
      </c>
      <c r="F809" t="s">
        <v>20</v>
      </c>
    </row>
    <row r="810" spans="1:6" x14ac:dyDescent="0.2">
      <c r="A810" t="s">
        <v>16</v>
      </c>
      <c r="B810">
        <v>1</v>
      </c>
      <c r="C810">
        <v>1</v>
      </c>
      <c r="D810" s="3">
        <v>13</v>
      </c>
      <c r="E810" s="3">
        <v>5</v>
      </c>
      <c r="F810" t="s">
        <v>6</v>
      </c>
    </row>
    <row r="811" spans="1:6" x14ac:dyDescent="0.2">
      <c r="A811" t="s">
        <v>16</v>
      </c>
      <c r="B811">
        <v>1</v>
      </c>
      <c r="C811">
        <v>1</v>
      </c>
      <c r="D811" s="3">
        <v>2</v>
      </c>
      <c r="E811" s="3">
        <v>11</v>
      </c>
      <c r="F811" t="s">
        <v>6</v>
      </c>
    </row>
    <row r="812" spans="1:6" x14ac:dyDescent="0.2">
      <c r="A812" t="s">
        <v>16</v>
      </c>
      <c r="B812">
        <v>1</v>
      </c>
      <c r="C812">
        <v>1</v>
      </c>
      <c r="D812" s="3">
        <v>16</v>
      </c>
      <c r="E812" s="3">
        <v>0</v>
      </c>
      <c r="F812" t="s">
        <v>6</v>
      </c>
    </row>
    <row r="813" spans="1:6" x14ac:dyDescent="0.2">
      <c r="A813" t="s">
        <v>16</v>
      </c>
      <c r="B813">
        <v>1</v>
      </c>
      <c r="C813">
        <v>1</v>
      </c>
      <c r="D813" s="3">
        <v>13</v>
      </c>
      <c r="E813" s="3">
        <v>4</v>
      </c>
      <c r="F813" t="s">
        <v>6</v>
      </c>
    </row>
    <row r="814" spans="1:6" x14ac:dyDescent="0.2">
      <c r="A814" t="s">
        <v>16</v>
      </c>
      <c r="B814">
        <v>1</v>
      </c>
      <c r="C814">
        <v>1</v>
      </c>
      <c r="D814" s="3">
        <v>10</v>
      </c>
      <c r="E814" s="3">
        <v>3</v>
      </c>
      <c r="F814" t="s">
        <v>6</v>
      </c>
    </row>
    <row r="815" spans="1:6" x14ac:dyDescent="0.2">
      <c r="A815" t="s">
        <v>16</v>
      </c>
      <c r="B815">
        <v>1</v>
      </c>
      <c r="C815">
        <v>1</v>
      </c>
      <c r="D815" s="3">
        <v>14</v>
      </c>
      <c r="E815" s="3">
        <v>1</v>
      </c>
      <c r="F815" t="s">
        <v>6</v>
      </c>
    </row>
    <row r="816" spans="1:6" x14ac:dyDescent="0.2">
      <c r="A816" t="s">
        <v>16</v>
      </c>
      <c r="B816">
        <v>2</v>
      </c>
      <c r="C816">
        <v>1</v>
      </c>
      <c r="D816" s="3">
        <v>14</v>
      </c>
      <c r="E816" s="3">
        <v>0</v>
      </c>
      <c r="F816" t="s">
        <v>6</v>
      </c>
    </row>
    <row r="817" spans="1:6" x14ac:dyDescent="0.2">
      <c r="A817" t="s">
        <v>16</v>
      </c>
      <c r="B817">
        <v>2</v>
      </c>
      <c r="C817">
        <v>1</v>
      </c>
      <c r="D817" s="3">
        <v>6</v>
      </c>
      <c r="E817" s="3">
        <v>8</v>
      </c>
      <c r="F817" t="s">
        <v>6</v>
      </c>
    </row>
    <row r="818" spans="1:6" x14ac:dyDescent="0.2">
      <c r="A818" t="s">
        <v>16</v>
      </c>
      <c r="B818">
        <v>2</v>
      </c>
      <c r="C818">
        <v>1</v>
      </c>
      <c r="D818" s="3">
        <v>9</v>
      </c>
      <c r="E818" s="3">
        <v>0</v>
      </c>
      <c r="F818" t="s">
        <v>6</v>
      </c>
    </row>
    <row r="819" spans="1:6" x14ac:dyDescent="0.2">
      <c r="A819" t="s">
        <v>16</v>
      </c>
      <c r="B819">
        <v>2</v>
      </c>
      <c r="C819">
        <v>1</v>
      </c>
      <c r="D819" s="3">
        <v>12</v>
      </c>
      <c r="E819" s="3">
        <v>3</v>
      </c>
      <c r="F819" t="s">
        <v>6</v>
      </c>
    </row>
    <row r="820" spans="1:6" x14ac:dyDescent="0.2">
      <c r="A820" t="s">
        <v>16</v>
      </c>
      <c r="B820">
        <v>2</v>
      </c>
      <c r="C820">
        <v>1</v>
      </c>
      <c r="D820" s="3">
        <v>11</v>
      </c>
      <c r="E820" s="3">
        <v>3</v>
      </c>
      <c r="F820" t="s">
        <v>6</v>
      </c>
    </row>
    <row r="821" spans="1:6" x14ac:dyDescent="0.2">
      <c r="A821" t="s">
        <v>16</v>
      </c>
      <c r="B821">
        <v>2</v>
      </c>
      <c r="C821">
        <v>1</v>
      </c>
      <c r="D821" s="3">
        <v>17</v>
      </c>
      <c r="E821" s="3">
        <v>0</v>
      </c>
      <c r="F821" t="s">
        <v>6</v>
      </c>
    </row>
    <row r="822" spans="1:6" x14ac:dyDescent="0.2">
      <c r="A822" t="s">
        <v>16</v>
      </c>
      <c r="B822">
        <v>3</v>
      </c>
      <c r="C822">
        <v>1</v>
      </c>
      <c r="D822" s="3">
        <v>11</v>
      </c>
      <c r="E822" s="3">
        <v>0</v>
      </c>
      <c r="F822" t="s">
        <v>6</v>
      </c>
    </row>
    <row r="823" spans="1:6" x14ac:dyDescent="0.2">
      <c r="A823" t="s">
        <v>16</v>
      </c>
      <c r="B823">
        <v>3</v>
      </c>
      <c r="C823">
        <v>1</v>
      </c>
      <c r="D823" s="3">
        <v>12</v>
      </c>
      <c r="E823" s="3">
        <v>2</v>
      </c>
      <c r="F823" t="s">
        <v>6</v>
      </c>
    </row>
    <row r="824" spans="1:6" x14ac:dyDescent="0.2">
      <c r="A824" t="s">
        <v>16</v>
      </c>
      <c r="B824">
        <v>3</v>
      </c>
      <c r="C824">
        <v>1</v>
      </c>
      <c r="D824" s="3">
        <v>13</v>
      </c>
      <c r="E824" s="3">
        <v>1</v>
      </c>
      <c r="F824" t="s">
        <v>6</v>
      </c>
    </row>
    <row r="825" spans="1:6" x14ac:dyDescent="0.2">
      <c r="A825" t="s">
        <v>16</v>
      </c>
      <c r="B825">
        <v>3</v>
      </c>
      <c r="C825">
        <v>1</v>
      </c>
      <c r="D825" s="3">
        <v>12</v>
      </c>
      <c r="E825" s="3">
        <v>0</v>
      </c>
      <c r="F825" t="s">
        <v>6</v>
      </c>
    </row>
    <row r="826" spans="1:6" x14ac:dyDescent="0.2">
      <c r="A826" t="s">
        <v>16</v>
      </c>
      <c r="B826">
        <v>3</v>
      </c>
      <c r="C826">
        <v>1</v>
      </c>
      <c r="D826" s="3">
        <v>12</v>
      </c>
      <c r="E826" s="3">
        <v>0</v>
      </c>
      <c r="F826" t="s">
        <v>6</v>
      </c>
    </row>
    <row r="827" spans="1:6" x14ac:dyDescent="0.2">
      <c r="A827" t="s">
        <v>16</v>
      </c>
      <c r="B827">
        <v>3</v>
      </c>
      <c r="C827">
        <v>1</v>
      </c>
      <c r="D827" s="3">
        <v>6</v>
      </c>
      <c r="E827" s="3">
        <v>7</v>
      </c>
      <c r="F827" t="s">
        <v>6</v>
      </c>
    </row>
    <row r="828" spans="1:6" x14ac:dyDescent="0.2">
      <c r="A828" t="s">
        <v>16</v>
      </c>
      <c r="B828">
        <v>3</v>
      </c>
      <c r="C828">
        <v>1</v>
      </c>
      <c r="D828" s="3">
        <v>12</v>
      </c>
      <c r="E828" s="3">
        <v>1</v>
      </c>
      <c r="F828" t="s">
        <v>6</v>
      </c>
    </row>
    <row r="829" spans="1:6" x14ac:dyDescent="0.2">
      <c r="A829" t="s">
        <v>16</v>
      </c>
      <c r="B829">
        <v>4</v>
      </c>
      <c r="C829">
        <v>1</v>
      </c>
      <c r="D829" s="3">
        <v>5</v>
      </c>
      <c r="E829" s="3">
        <v>4</v>
      </c>
      <c r="F829" t="s">
        <v>6</v>
      </c>
    </row>
    <row r="830" spans="1:6" x14ac:dyDescent="0.2">
      <c r="A830" t="s">
        <v>16</v>
      </c>
      <c r="B830">
        <v>4</v>
      </c>
      <c r="C830">
        <v>1</v>
      </c>
      <c r="D830" s="3">
        <v>10</v>
      </c>
      <c r="E830" s="3">
        <v>3</v>
      </c>
      <c r="F830" t="s">
        <v>6</v>
      </c>
    </row>
    <row r="831" spans="1:6" x14ac:dyDescent="0.2">
      <c r="A831" t="s">
        <v>16</v>
      </c>
      <c r="B831">
        <v>4</v>
      </c>
      <c r="C831">
        <v>1</v>
      </c>
      <c r="D831" s="3">
        <v>11</v>
      </c>
      <c r="E831" s="3">
        <v>1</v>
      </c>
      <c r="F831" t="s">
        <v>6</v>
      </c>
    </row>
    <row r="832" spans="1:6" x14ac:dyDescent="0.2">
      <c r="A832" t="s">
        <v>16</v>
      </c>
      <c r="B832">
        <v>4</v>
      </c>
      <c r="C832">
        <v>1</v>
      </c>
      <c r="D832" s="3">
        <v>14</v>
      </c>
      <c r="E832" s="3">
        <v>0</v>
      </c>
      <c r="F832" t="s">
        <v>6</v>
      </c>
    </row>
    <row r="833" spans="1:6" x14ac:dyDescent="0.2">
      <c r="A833" t="s">
        <v>16</v>
      </c>
      <c r="B833">
        <v>4</v>
      </c>
      <c r="C833">
        <v>1</v>
      </c>
      <c r="D833" s="3">
        <v>5</v>
      </c>
      <c r="E833" s="3">
        <v>8</v>
      </c>
      <c r="F833" t="s">
        <v>6</v>
      </c>
    </row>
    <row r="834" spans="1:6" x14ac:dyDescent="0.2">
      <c r="A834" t="s">
        <v>16</v>
      </c>
      <c r="B834">
        <v>4</v>
      </c>
      <c r="C834">
        <v>1</v>
      </c>
      <c r="D834" s="3">
        <v>9</v>
      </c>
      <c r="E834" s="3">
        <v>3</v>
      </c>
      <c r="F834" t="s">
        <v>6</v>
      </c>
    </row>
    <row r="835" spans="1:6" x14ac:dyDescent="0.2">
      <c r="A835" t="s">
        <v>16</v>
      </c>
      <c r="B835">
        <v>1</v>
      </c>
      <c r="C835">
        <v>24</v>
      </c>
      <c r="D835" s="3">
        <v>12</v>
      </c>
      <c r="E835" s="3">
        <v>1</v>
      </c>
      <c r="F835" t="s">
        <v>6</v>
      </c>
    </row>
    <row r="836" spans="1:6" x14ac:dyDescent="0.2">
      <c r="A836" t="s">
        <v>16</v>
      </c>
      <c r="B836">
        <v>1</v>
      </c>
      <c r="C836">
        <v>24</v>
      </c>
      <c r="D836" s="3">
        <v>5</v>
      </c>
      <c r="E836" s="3">
        <v>8</v>
      </c>
      <c r="F836" t="s">
        <v>6</v>
      </c>
    </row>
    <row r="837" spans="1:6" x14ac:dyDescent="0.2">
      <c r="A837" t="s">
        <v>16</v>
      </c>
      <c r="B837">
        <v>1</v>
      </c>
      <c r="C837">
        <v>24</v>
      </c>
      <c r="D837" s="3">
        <v>13</v>
      </c>
      <c r="E837" s="3">
        <v>1</v>
      </c>
      <c r="F837" t="s">
        <v>6</v>
      </c>
    </row>
    <row r="838" spans="1:6" x14ac:dyDescent="0.2">
      <c r="A838" t="s">
        <v>16</v>
      </c>
      <c r="B838">
        <v>1</v>
      </c>
      <c r="C838">
        <v>24</v>
      </c>
      <c r="D838" s="3">
        <v>12</v>
      </c>
      <c r="E838" s="3">
        <v>0</v>
      </c>
      <c r="F838" t="s">
        <v>6</v>
      </c>
    </row>
    <row r="839" spans="1:6" x14ac:dyDescent="0.2">
      <c r="A839" t="s">
        <v>16</v>
      </c>
      <c r="B839">
        <v>1</v>
      </c>
      <c r="C839">
        <v>24</v>
      </c>
      <c r="D839" s="3">
        <v>12</v>
      </c>
      <c r="E839" s="3">
        <v>1</v>
      </c>
      <c r="F839" t="s">
        <v>6</v>
      </c>
    </row>
    <row r="840" spans="1:6" x14ac:dyDescent="0.2">
      <c r="A840" t="s">
        <v>16</v>
      </c>
      <c r="B840">
        <v>1</v>
      </c>
      <c r="C840">
        <v>24</v>
      </c>
      <c r="D840" s="3">
        <v>12</v>
      </c>
      <c r="E840" s="3">
        <v>0</v>
      </c>
      <c r="F840" t="s">
        <v>6</v>
      </c>
    </row>
    <row r="841" spans="1:6" x14ac:dyDescent="0.2">
      <c r="A841" t="s">
        <v>16</v>
      </c>
      <c r="B841">
        <v>2</v>
      </c>
      <c r="C841">
        <v>24</v>
      </c>
      <c r="D841" s="3">
        <v>11</v>
      </c>
      <c r="E841" s="3">
        <v>2</v>
      </c>
      <c r="F841" t="s">
        <v>6</v>
      </c>
    </row>
    <row r="842" spans="1:6" x14ac:dyDescent="0.2">
      <c r="A842" t="s">
        <v>16</v>
      </c>
      <c r="B842">
        <v>2</v>
      </c>
      <c r="C842">
        <v>24</v>
      </c>
      <c r="D842" s="3">
        <v>10</v>
      </c>
      <c r="E842" s="3">
        <v>3</v>
      </c>
      <c r="F842" t="s">
        <v>6</v>
      </c>
    </row>
    <row r="843" spans="1:6" x14ac:dyDescent="0.2">
      <c r="A843" t="s">
        <v>16</v>
      </c>
      <c r="B843">
        <v>2</v>
      </c>
      <c r="C843">
        <v>24</v>
      </c>
      <c r="D843" s="3">
        <v>12</v>
      </c>
      <c r="E843" s="3">
        <v>0</v>
      </c>
      <c r="F843" t="s">
        <v>6</v>
      </c>
    </row>
    <row r="844" spans="1:6" x14ac:dyDescent="0.2">
      <c r="A844" t="s">
        <v>16</v>
      </c>
      <c r="B844">
        <v>2</v>
      </c>
      <c r="C844">
        <v>24</v>
      </c>
      <c r="D844" s="3">
        <v>7</v>
      </c>
      <c r="E844" s="3">
        <v>2</v>
      </c>
      <c r="F844" t="s">
        <v>6</v>
      </c>
    </row>
    <row r="845" spans="1:6" x14ac:dyDescent="0.2">
      <c r="A845" t="s">
        <v>16</v>
      </c>
      <c r="B845">
        <v>2</v>
      </c>
      <c r="C845">
        <v>24</v>
      </c>
      <c r="D845" s="3">
        <v>8</v>
      </c>
      <c r="E845" s="3">
        <v>2</v>
      </c>
      <c r="F845" t="s">
        <v>6</v>
      </c>
    </row>
    <row r="846" spans="1:6" x14ac:dyDescent="0.2">
      <c r="A846" t="s">
        <v>16</v>
      </c>
      <c r="B846">
        <v>2</v>
      </c>
      <c r="C846">
        <v>24</v>
      </c>
      <c r="D846" s="3">
        <v>14</v>
      </c>
      <c r="E846" s="3">
        <v>0</v>
      </c>
      <c r="F846" t="s">
        <v>6</v>
      </c>
    </row>
    <row r="847" spans="1:6" x14ac:dyDescent="0.2">
      <c r="A847" t="s">
        <v>16</v>
      </c>
      <c r="B847">
        <v>3</v>
      </c>
      <c r="C847">
        <v>24</v>
      </c>
      <c r="D847" s="3">
        <v>14</v>
      </c>
      <c r="E847" s="3">
        <v>2</v>
      </c>
      <c r="F847" t="s">
        <v>6</v>
      </c>
    </row>
    <row r="848" spans="1:6" x14ac:dyDescent="0.2">
      <c r="A848" t="s">
        <v>16</v>
      </c>
      <c r="B848">
        <v>3</v>
      </c>
      <c r="C848">
        <v>24</v>
      </c>
      <c r="D848" s="3">
        <v>12</v>
      </c>
      <c r="E848" s="3">
        <v>2</v>
      </c>
      <c r="F848" t="s">
        <v>6</v>
      </c>
    </row>
    <row r="849" spans="1:6" x14ac:dyDescent="0.2">
      <c r="A849" t="s">
        <v>16</v>
      </c>
      <c r="B849">
        <v>3</v>
      </c>
      <c r="C849">
        <v>24</v>
      </c>
      <c r="D849" s="3">
        <v>14</v>
      </c>
      <c r="E849" s="3">
        <v>3</v>
      </c>
      <c r="F849" t="s">
        <v>6</v>
      </c>
    </row>
    <row r="850" spans="1:6" x14ac:dyDescent="0.2">
      <c r="A850" t="s">
        <v>16</v>
      </c>
      <c r="B850">
        <v>3</v>
      </c>
      <c r="C850">
        <v>24</v>
      </c>
      <c r="D850" s="3">
        <v>13</v>
      </c>
      <c r="E850" s="3">
        <v>0</v>
      </c>
      <c r="F850" t="s">
        <v>6</v>
      </c>
    </row>
    <row r="851" spans="1:6" x14ac:dyDescent="0.2">
      <c r="A851" t="s">
        <v>16</v>
      </c>
      <c r="B851">
        <v>3</v>
      </c>
      <c r="C851">
        <v>24</v>
      </c>
      <c r="D851" s="3">
        <v>13</v>
      </c>
      <c r="E851" s="3">
        <v>1</v>
      </c>
      <c r="F851" t="s">
        <v>6</v>
      </c>
    </row>
    <row r="852" spans="1:6" x14ac:dyDescent="0.2">
      <c r="A852" t="s">
        <v>16</v>
      </c>
      <c r="B852">
        <v>3</v>
      </c>
      <c r="C852">
        <v>24</v>
      </c>
      <c r="D852" s="3">
        <v>10</v>
      </c>
      <c r="E852" s="3">
        <v>6</v>
      </c>
      <c r="F852" t="s">
        <v>6</v>
      </c>
    </row>
    <row r="853" spans="1:6" x14ac:dyDescent="0.2">
      <c r="A853" t="s">
        <v>16</v>
      </c>
      <c r="B853">
        <v>3</v>
      </c>
      <c r="C853">
        <v>24</v>
      </c>
      <c r="D853" s="3">
        <v>14</v>
      </c>
      <c r="E853" s="3">
        <v>0</v>
      </c>
      <c r="F853" t="s">
        <v>6</v>
      </c>
    </row>
    <row r="854" spans="1:6" x14ac:dyDescent="0.2">
      <c r="A854" t="s">
        <v>16</v>
      </c>
      <c r="B854">
        <v>4</v>
      </c>
      <c r="C854">
        <v>24</v>
      </c>
      <c r="D854" s="3">
        <v>9</v>
      </c>
      <c r="E854" s="3">
        <v>2</v>
      </c>
      <c r="F854" t="s">
        <v>6</v>
      </c>
    </row>
    <row r="855" spans="1:6" x14ac:dyDescent="0.2">
      <c r="A855" t="s">
        <v>16</v>
      </c>
      <c r="B855">
        <v>4</v>
      </c>
      <c r="C855">
        <v>24</v>
      </c>
      <c r="D855" s="3">
        <v>8</v>
      </c>
      <c r="E855" s="3">
        <v>3</v>
      </c>
      <c r="F855" t="s">
        <v>6</v>
      </c>
    </row>
    <row r="856" spans="1:6" x14ac:dyDescent="0.2">
      <c r="A856" t="s">
        <v>16</v>
      </c>
      <c r="B856">
        <v>4</v>
      </c>
      <c r="C856">
        <v>24</v>
      </c>
      <c r="D856" s="3">
        <v>7</v>
      </c>
      <c r="E856" s="3">
        <v>1</v>
      </c>
      <c r="F856" t="s">
        <v>6</v>
      </c>
    </row>
    <row r="857" spans="1:6" x14ac:dyDescent="0.2">
      <c r="A857" t="s">
        <v>16</v>
      </c>
      <c r="B857">
        <v>4</v>
      </c>
      <c r="C857">
        <v>24</v>
      </c>
      <c r="D857" s="3">
        <v>12</v>
      </c>
      <c r="E857" s="3">
        <v>1</v>
      </c>
      <c r="F857" t="s">
        <v>6</v>
      </c>
    </row>
    <row r="858" spans="1:6" x14ac:dyDescent="0.2">
      <c r="A858" t="s">
        <v>16</v>
      </c>
      <c r="B858">
        <v>4</v>
      </c>
      <c r="C858">
        <v>24</v>
      </c>
      <c r="D858" s="3">
        <v>6</v>
      </c>
      <c r="E858" s="3">
        <v>9</v>
      </c>
      <c r="F858" t="s">
        <v>6</v>
      </c>
    </row>
    <row r="859" spans="1:6" x14ac:dyDescent="0.2">
      <c r="A859" t="s">
        <v>16</v>
      </c>
      <c r="B859">
        <v>4</v>
      </c>
      <c r="C859">
        <v>24</v>
      </c>
      <c r="D859" s="3">
        <v>13</v>
      </c>
      <c r="E859" s="3">
        <v>5</v>
      </c>
      <c r="F859" t="s">
        <v>6</v>
      </c>
    </row>
    <row r="860" spans="1:6" x14ac:dyDescent="0.2">
      <c r="A860" s="35" t="s">
        <v>16</v>
      </c>
      <c r="B860">
        <v>1</v>
      </c>
      <c r="C860">
        <v>1</v>
      </c>
      <c r="D860" s="3">
        <v>8</v>
      </c>
      <c r="E860" s="3">
        <v>4</v>
      </c>
      <c r="F860" t="s">
        <v>6</v>
      </c>
    </row>
    <row r="861" spans="1:6" x14ac:dyDescent="0.2">
      <c r="A861" s="35" t="s">
        <v>16</v>
      </c>
      <c r="B861">
        <v>1</v>
      </c>
      <c r="C861">
        <v>1</v>
      </c>
      <c r="D861" s="3">
        <v>14</v>
      </c>
      <c r="E861" s="3">
        <v>1</v>
      </c>
      <c r="F861" t="s">
        <v>6</v>
      </c>
    </row>
    <row r="862" spans="1:6" x14ac:dyDescent="0.2">
      <c r="A862" s="35" t="s">
        <v>16</v>
      </c>
      <c r="B862">
        <v>1</v>
      </c>
      <c r="C862">
        <v>1</v>
      </c>
      <c r="D862" s="3">
        <v>13</v>
      </c>
      <c r="E862" s="3">
        <v>2</v>
      </c>
      <c r="F862" t="s">
        <v>6</v>
      </c>
    </row>
    <row r="863" spans="1:6" x14ac:dyDescent="0.2">
      <c r="A863" s="35" t="s">
        <v>16</v>
      </c>
      <c r="B863">
        <v>1</v>
      </c>
      <c r="C863">
        <v>1</v>
      </c>
      <c r="D863" s="3">
        <v>10</v>
      </c>
      <c r="E863" s="3">
        <v>1</v>
      </c>
      <c r="F863" t="s">
        <v>6</v>
      </c>
    </row>
    <row r="864" spans="1:6" x14ac:dyDescent="0.2">
      <c r="A864" s="35" t="s">
        <v>16</v>
      </c>
      <c r="B864">
        <v>1</v>
      </c>
      <c r="C864">
        <v>1</v>
      </c>
      <c r="D864" s="3">
        <v>5</v>
      </c>
      <c r="E864" s="3">
        <v>4</v>
      </c>
      <c r="F864" t="s">
        <v>6</v>
      </c>
    </row>
    <row r="865" spans="1:6" x14ac:dyDescent="0.2">
      <c r="A865" s="35" t="s">
        <v>16</v>
      </c>
      <c r="B865">
        <v>1</v>
      </c>
      <c r="C865">
        <v>1</v>
      </c>
      <c r="D865" s="3">
        <v>6</v>
      </c>
      <c r="E865" s="3">
        <v>1</v>
      </c>
      <c r="F865" t="s">
        <v>6</v>
      </c>
    </row>
    <row r="866" spans="1:6" x14ac:dyDescent="0.2">
      <c r="A866" s="35" t="s">
        <v>16</v>
      </c>
      <c r="B866">
        <v>2</v>
      </c>
      <c r="C866">
        <v>1</v>
      </c>
      <c r="D866" s="3">
        <v>12</v>
      </c>
      <c r="E866" s="3">
        <v>5</v>
      </c>
      <c r="F866" t="s">
        <v>6</v>
      </c>
    </row>
    <row r="867" spans="1:6" x14ac:dyDescent="0.2">
      <c r="A867" s="35" t="s">
        <v>16</v>
      </c>
      <c r="B867">
        <v>2</v>
      </c>
      <c r="C867">
        <v>1</v>
      </c>
      <c r="D867" s="3">
        <v>12</v>
      </c>
      <c r="E867" s="3">
        <v>4</v>
      </c>
      <c r="F867" t="s">
        <v>6</v>
      </c>
    </row>
    <row r="868" spans="1:6" x14ac:dyDescent="0.2">
      <c r="A868" s="35" t="s">
        <v>16</v>
      </c>
      <c r="B868">
        <v>2</v>
      </c>
      <c r="C868">
        <v>1</v>
      </c>
      <c r="D868" s="3">
        <v>9</v>
      </c>
      <c r="E868" s="3">
        <v>8</v>
      </c>
      <c r="F868" t="s">
        <v>6</v>
      </c>
    </row>
    <row r="869" spans="1:6" x14ac:dyDescent="0.2">
      <c r="A869" s="35" t="s">
        <v>16</v>
      </c>
      <c r="B869">
        <v>2</v>
      </c>
      <c r="C869">
        <v>1</v>
      </c>
      <c r="D869" s="3">
        <v>13</v>
      </c>
      <c r="E869" s="3">
        <v>4</v>
      </c>
      <c r="F869" t="s">
        <v>6</v>
      </c>
    </row>
    <row r="870" spans="1:6" x14ac:dyDescent="0.2">
      <c r="A870" s="35" t="s">
        <v>16</v>
      </c>
      <c r="B870">
        <v>2</v>
      </c>
      <c r="C870">
        <v>1</v>
      </c>
      <c r="D870" s="3">
        <v>14</v>
      </c>
      <c r="E870" s="3">
        <v>3</v>
      </c>
      <c r="F870" t="s">
        <v>6</v>
      </c>
    </row>
    <row r="871" spans="1:6" x14ac:dyDescent="0.2">
      <c r="A871" s="35" t="s">
        <v>16</v>
      </c>
      <c r="B871">
        <v>2</v>
      </c>
      <c r="C871">
        <v>1</v>
      </c>
      <c r="D871" s="3">
        <v>13</v>
      </c>
      <c r="E871" s="3">
        <v>2</v>
      </c>
      <c r="F871" t="s">
        <v>6</v>
      </c>
    </row>
    <row r="872" spans="1:6" x14ac:dyDescent="0.2">
      <c r="A872" s="35" t="s">
        <v>16</v>
      </c>
      <c r="B872">
        <v>3</v>
      </c>
      <c r="C872">
        <v>1</v>
      </c>
      <c r="D872" s="3">
        <v>5</v>
      </c>
      <c r="E872" s="3">
        <v>4</v>
      </c>
      <c r="F872" t="s">
        <v>6</v>
      </c>
    </row>
    <row r="873" spans="1:6" x14ac:dyDescent="0.2">
      <c r="A873" s="35" t="s">
        <v>16</v>
      </c>
      <c r="B873">
        <v>3</v>
      </c>
      <c r="C873">
        <v>1</v>
      </c>
      <c r="D873" s="3">
        <v>11</v>
      </c>
      <c r="E873" s="3">
        <v>3</v>
      </c>
      <c r="F873" t="s">
        <v>6</v>
      </c>
    </row>
    <row r="874" spans="1:6" x14ac:dyDescent="0.2">
      <c r="A874" s="35" t="s">
        <v>16</v>
      </c>
      <c r="B874">
        <v>3</v>
      </c>
      <c r="C874">
        <v>1</v>
      </c>
      <c r="D874" s="3">
        <v>11</v>
      </c>
      <c r="E874" s="3">
        <v>1</v>
      </c>
      <c r="F874" t="s">
        <v>6</v>
      </c>
    </row>
    <row r="875" spans="1:6" x14ac:dyDescent="0.2">
      <c r="A875" s="35" t="s">
        <v>16</v>
      </c>
      <c r="B875">
        <v>3</v>
      </c>
      <c r="C875">
        <v>1</v>
      </c>
      <c r="D875" s="3">
        <v>6</v>
      </c>
      <c r="E875" s="3">
        <v>13</v>
      </c>
      <c r="F875" t="s">
        <v>6</v>
      </c>
    </row>
    <row r="876" spans="1:6" x14ac:dyDescent="0.2">
      <c r="A876" s="35" t="s">
        <v>16</v>
      </c>
      <c r="B876">
        <v>3</v>
      </c>
      <c r="C876">
        <v>1</v>
      </c>
      <c r="D876" s="3">
        <v>14</v>
      </c>
      <c r="E876" s="3">
        <v>0</v>
      </c>
      <c r="F876" t="s">
        <v>6</v>
      </c>
    </row>
    <row r="877" spans="1:6" x14ac:dyDescent="0.2">
      <c r="A877" s="35" t="s">
        <v>16</v>
      </c>
      <c r="B877">
        <v>1</v>
      </c>
      <c r="C877">
        <v>24</v>
      </c>
      <c r="D877" s="3">
        <v>7</v>
      </c>
      <c r="E877" s="3">
        <v>6</v>
      </c>
      <c r="F877" t="s">
        <v>6</v>
      </c>
    </row>
    <row r="878" spans="1:6" x14ac:dyDescent="0.2">
      <c r="A878" s="35" t="s">
        <v>16</v>
      </c>
      <c r="B878">
        <v>1</v>
      </c>
      <c r="C878">
        <v>24</v>
      </c>
      <c r="D878" s="3">
        <v>12</v>
      </c>
      <c r="E878" s="3">
        <v>0</v>
      </c>
      <c r="F878" t="s">
        <v>6</v>
      </c>
    </row>
    <row r="879" spans="1:6" x14ac:dyDescent="0.2">
      <c r="A879" s="35" t="s">
        <v>16</v>
      </c>
      <c r="B879">
        <v>1</v>
      </c>
      <c r="C879">
        <v>24</v>
      </c>
      <c r="D879" s="3">
        <v>10</v>
      </c>
      <c r="E879" s="3">
        <v>2</v>
      </c>
      <c r="F879" t="s">
        <v>6</v>
      </c>
    </row>
    <row r="880" spans="1:6" x14ac:dyDescent="0.2">
      <c r="A880" s="35" t="s">
        <v>16</v>
      </c>
      <c r="B880">
        <v>1</v>
      </c>
      <c r="C880">
        <v>24</v>
      </c>
      <c r="D880" s="3">
        <v>12</v>
      </c>
      <c r="E880" s="3">
        <v>0</v>
      </c>
      <c r="F880" t="s">
        <v>6</v>
      </c>
    </row>
    <row r="881" spans="1:6" x14ac:dyDescent="0.2">
      <c r="A881" s="35" t="s">
        <v>16</v>
      </c>
      <c r="B881">
        <v>1</v>
      </c>
      <c r="C881">
        <v>24</v>
      </c>
      <c r="D881" s="3">
        <v>5</v>
      </c>
      <c r="E881" s="3">
        <v>0</v>
      </c>
      <c r="F881" t="s">
        <v>6</v>
      </c>
    </row>
    <row r="882" spans="1:6" x14ac:dyDescent="0.2">
      <c r="A882" s="35" t="s">
        <v>16</v>
      </c>
      <c r="B882">
        <v>1</v>
      </c>
      <c r="C882">
        <v>24</v>
      </c>
      <c r="D882" s="3">
        <v>7</v>
      </c>
      <c r="E882" s="3">
        <v>1</v>
      </c>
      <c r="F882" t="s">
        <v>6</v>
      </c>
    </row>
    <row r="883" spans="1:6" x14ac:dyDescent="0.2">
      <c r="A883" s="35" t="s">
        <v>16</v>
      </c>
      <c r="B883">
        <v>2</v>
      </c>
      <c r="C883">
        <v>24</v>
      </c>
      <c r="D883" s="3">
        <v>7</v>
      </c>
      <c r="E883" s="3">
        <v>3</v>
      </c>
      <c r="F883" t="s">
        <v>6</v>
      </c>
    </row>
    <row r="884" spans="1:6" x14ac:dyDescent="0.2">
      <c r="A884" s="35" t="s">
        <v>16</v>
      </c>
      <c r="B884">
        <v>2</v>
      </c>
      <c r="C884">
        <v>24</v>
      </c>
      <c r="D884" s="3">
        <v>13</v>
      </c>
      <c r="E884" s="3">
        <v>2</v>
      </c>
      <c r="F884" t="s">
        <v>6</v>
      </c>
    </row>
    <row r="885" spans="1:6" x14ac:dyDescent="0.2">
      <c r="A885" s="35" t="s">
        <v>16</v>
      </c>
      <c r="B885">
        <v>2</v>
      </c>
      <c r="C885">
        <v>24</v>
      </c>
      <c r="D885" s="3">
        <v>9</v>
      </c>
      <c r="E885" s="3">
        <v>3</v>
      </c>
      <c r="F885" t="s">
        <v>6</v>
      </c>
    </row>
    <row r="886" spans="1:6" x14ac:dyDescent="0.2">
      <c r="A886" s="35" t="s">
        <v>16</v>
      </c>
      <c r="B886">
        <v>2</v>
      </c>
      <c r="C886">
        <v>24</v>
      </c>
      <c r="D886" s="3">
        <v>10</v>
      </c>
      <c r="E886" s="3">
        <v>4</v>
      </c>
      <c r="F886" t="s">
        <v>6</v>
      </c>
    </row>
    <row r="887" spans="1:6" x14ac:dyDescent="0.2">
      <c r="A887" s="35" t="s">
        <v>16</v>
      </c>
      <c r="B887">
        <v>2</v>
      </c>
      <c r="C887">
        <v>24</v>
      </c>
      <c r="D887" s="3">
        <v>18</v>
      </c>
      <c r="E887" s="3">
        <v>2</v>
      </c>
      <c r="F887" t="s">
        <v>6</v>
      </c>
    </row>
    <row r="888" spans="1:6" x14ac:dyDescent="0.2">
      <c r="A888" s="35" t="s">
        <v>16</v>
      </c>
      <c r="B888">
        <v>2</v>
      </c>
      <c r="C888">
        <v>24</v>
      </c>
      <c r="D888" s="3">
        <v>10</v>
      </c>
      <c r="E888" s="3">
        <v>3</v>
      </c>
      <c r="F888" t="s">
        <v>6</v>
      </c>
    </row>
    <row r="889" spans="1:6" x14ac:dyDescent="0.2">
      <c r="A889" s="35" t="s">
        <v>16</v>
      </c>
      <c r="B889">
        <v>3</v>
      </c>
      <c r="C889">
        <v>24</v>
      </c>
      <c r="D889" s="3">
        <v>11</v>
      </c>
      <c r="E889" s="3">
        <v>4</v>
      </c>
      <c r="F889" t="s">
        <v>6</v>
      </c>
    </row>
    <row r="890" spans="1:6" x14ac:dyDescent="0.2">
      <c r="A890" s="35" t="s">
        <v>16</v>
      </c>
      <c r="B890">
        <v>3</v>
      </c>
      <c r="C890">
        <v>24</v>
      </c>
      <c r="D890" s="3">
        <v>9</v>
      </c>
      <c r="E890" s="3">
        <v>3</v>
      </c>
      <c r="F890" t="s">
        <v>6</v>
      </c>
    </row>
    <row r="891" spans="1:6" x14ac:dyDescent="0.2">
      <c r="A891" s="35" t="s">
        <v>16</v>
      </c>
      <c r="B891">
        <v>3</v>
      </c>
      <c r="C891">
        <v>24</v>
      </c>
      <c r="D891" s="3">
        <v>7</v>
      </c>
      <c r="E891" s="3">
        <v>2</v>
      </c>
      <c r="F891" t="s">
        <v>6</v>
      </c>
    </row>
    <row r="892" spans="1:6" x14ac:dyDescent="0.2">
      <c r="A892" s="35" t="s">
        <v>16</v>
      </c>
      <c r="B892">
        <v>3</v>
      </c>
      <c r="C892">
        <v>24</v>
      </c>
      <c r="D892" s="3">
        <v>5</v>
      </c>
      <c r="E892" s="3">
        <v>11</v>
      </c>
      <c r="F892" t="s">
        <v>6</v>
      </c>
    </row>
    <row r="893" spans="1:6" x14ac:dyDescent="0.2">
      <c r="A893" s="35" t="s">
        <v>16</v>
      </c>
      <c r="B893">
        <v>3</v>
      </c>
      <c r="C893">
        <v>24</v>
      </c>
      <c r="D893" s="3">
        <v>12</v>
      </c>
      <c r="E893" s="3">
        <v>1</v>
      </c>
      <c r="F893" t="s">
        <v>6</v>
      </c>
    </row>
    <row r="894" spans="1:6" x14ac:dyDescent="0.2">
      <c r="A894" t="s">
        <v>16</v>
      </c>
      <c r="B894">
        <v>1</v>
      </c>
      <c r="C894">
        <v>1</v>
      </c>
      <c r="D894" s="3">
        <v>2</v>
      </c>
      <c r="E894" s="3">
        <v>10</v>
      </c>
      <c r="F894" t="s">
        <v>15</v>
      </c>
    </row>
    <row r="895" spans="1:6" x14ac:dyDescent="0.2">
      <c r="A895" t="s">
        <v>16</v>
      </c>
      <c r="B895">
        <v>1</v>
      </c>
      <c r="C895">
        <v>1</v>
      </c>
      <c r="D895" s="3">
        <v>6</v>
      </c>
      <c r="E895" s="3">
        <v>7</v>
      </c>
      <c r="F895" t="s">
        <v>15</v>
      </c>
    </row>
    <row r="896" spans="1:6" x14ac:dyDescent="0.2">
      <c r="A896" t="s">
        <v>16</v>
      </c>
      <c r="B896">
        <v>1</v>
      </c>
      <c r="C896">
        <v>1</v>
      </c>
      <c r="D896" s="3">
        <v>8</v>
      </c>
      <c r="E896" s="3">
        <v>3</v>
      </c>
      <c r="F896" t="s">
        <v>15</v>
      </c>
    </row>
    <row r="897" spans="1:6" x14ac:dyDescent="0.2">
      <c r="A897" t="s">
        <v>16</v>
      </c>
      <c r="B897">
        <v>1</v>
      </c>
      <c r="C897">
        <v>1</v>
      </c>
      <c r="D897" s="3">
        <v>7</v>
      </c>
      <c r="E897" s="3">
        <v>6</v>
      </c>
      <c r="F897" t="s">
        <v>15</v>
      </c>
    </row>
    <row r="898" spans="1:6" x14ac:dyDescent="0.2">
      <c r="A898" t="s">
        <v>16</v>
      </c>
      <c r="B898">
        <v>1</v>
      </c>
      <c r="C898">
        <v>1</v>
      </c>
      <c r="D898" s="3">
        <v>1</v>
      </c>
      <c r="E898" s="3">
        <v>6</v>
      </c>
      <c r="F898" t="s">
        <v>15</v>
      </c>
    </row>
    <row r="899" spans="1:6" x14ac:dyDescent="0.2">
      <c r="A899" t="s">
        <v>16</v>
      </c>
      <c r="B899">
        <v>2</v>
      </c>
      <c r="C899">
        <v>1</v>
      </c>
      <c r="D899" s="3">
        <v>1</v>
      </c>
      <c r="E899" s="3">
        <v>12</v>
      </c>
      <c r="F899" t="s">
        <v>15</v>
      </c>
    </row>
    <row r="900" spans="1:6" x14ac:dyDescent="0.2">
      <c r="A900" t="s">
        <v>16</v>
      </c>
      <c r="B900">
        <v>2</v>
      </c>
      <c r="C900">
        <v>1</v>
      </c>
      <c r="D900" s="3">
        <v>5</v>
      </c>
      <c r="E900" s="3">
        <v>9</v>
      </c>
      <c r="F900" t="s">
        <v>15</v>
      </c>
    </row>
    <row r="901" spans="1:6" x14ac:dyDescent="0.2">
      <c r="A901" t="s">
        <v>16</v>
      </c>
      <c r="B901">
        <v>2</v>
      </c>
      <c r="C901">
        <v>1</v>
      </c>
      <c r="D901" s="3">
        <v>5</v>
      </c>
      <c r="E901" s="3">
        <v>9</v>
      </c>
      <c r="F901" t="s">
        <v>15</v>
      </c>
    </row>
    <row r="902" spans="1:6" x14ac:dyDescent="0.2">
      <c r="A902" t="s">
        <v>16</v>
      </c>
      <c r="B902">
        <v>2</v>
      </c>
      <c r="C902">
        <v>1</v>
      </c>
      <c r="D902" s="3">
        <v>8</v>
      </c>
      <c r="E902" s="3">
        <v>4</v>
      </c>
      <c r="F902" t="s">
        <v>15</v>
      </c>
    </row>
    <row r="903" spans="1:6" x14ac:dyDescent="0.2">
      <c r="A903" t="s">
        <v>16</v>
      </c>
      <c r="B903">
        <v>2</v>
      </c>
      <c r="C903">
        <v>1</v>
      </c>
      <c r="D903" s="3">
        <v>4</v>
      </c>
      <c r="E903" s="3">
        <v>10</v>
      </c>
      <c r="F903" t="s">
        <v>15</v>
      </c>
    </row>
    <row r="904" spans="1:6" x14ac:dyDescent="0.2">
      <c r="A904" t="s">
        <v>16</v>
      </c>
      <c r="B904">
        <v>2</v>
      </c>
      <c r="C904">
        <v>1</v>
      </c>
      <c r="D904" s="3">
        <v>8</v>
      </c>
      <c r="E904" s="3">
        <v>1</v>
      </c>
      <c r="F904" t="s">
        <v>15</v>
      </c>
    </row>
    <row r="905" spans="1:6" x14ac:dyDescent="0.2">
      <c r="A905" t="s">
        <v>16</v>
      </c>
      <c r="B905">
        <v>3</v>
      </c>
      <c r="C905">
        <v>1</v>
      </c>
      <c r="D905" s="3">
        <v>9</v>
      </c>
      <c r="E905" s="3">
        <v>5</v>
      </c>
      <c r="F905" t="s">
        <v>15</v>
      </c>
    </row>
    <row r="906" spans="1:6" x14ac:dyDescent="0.2">
      <c r="A906" t="s">
        <v>16</v>
      </c>
      <c r="B906">
        <v>3</v>
      </c>
      <c r="C906">
        <v>1</v>
      </c>
      <c r="D906" s="3">
        <v>8</v>
      </c>
      <c r="E906" s="3">
        <v>4</v>
      </c>
      <c r="F906" t="s">
        <v>15</v>
      </c>
    </row>
    <row r="907" spans="1:6" x14ac:dyDescent="0.2">
      <c r="A907" t="s">
        <v>16</v>
      </c>
      <c r="B907">
        <v>3</v>
      </c>
      <c r="C907">
        <v>1</v>
      </c>
      <c r="D907" s="3">
        <v>6</v>
      </c>
      <c r="E907" s="3">
        <v>6</v>
      </c>
      <c r="F907" t="s">
        <v>15</v>
      </c>
    </row>
    <row r="908" spans="1:6" x14ac:dyDescent="0.2">
      <c r="A908" t="s">
        <v>16</v>
      </c>
      <c r="B908">
        <v>3</v>
      </c>
      <c r="C908">
        <v>1</v>
      </c>
      <c r="D908" s="3">
        <v>7</v>
      </c>
      <c r="E908" s="3">
        <v>7</v>
      </c>
      <c r="F908" t="s">
        <v>15</v>
      </c>
    </row>
    <row r="909" spans="1:6" x14ac:dyDescent="0.2">
      <c r="A909" t="s">
        <v>16</v>
      </c>
      <c r="B909">
        <v>3</v>
      </c>
      <c r="C909">
        <v>1</v>
      </c>
      <c r="D909" s="3">
        <v>6</v>
      </c>
      <c r="E909" s="3">
        <v>8</v>
      </c>
      <c r="F909" t="s">
        <v>15</v>
      </c>
    </row>
    <row r="910" spans="1:6" x14ac:dyDescent="0.2">
      <c r="A910" t="s">
        <v>16</v>
      </c>
      <c r="B910">
        <v>3</v>
      </c>
      <c r="C910">
        <v>1</v>
      </c>
      <c r="D910" s="3">
        <v>7</v>
      </c>
      <c r="E910" s="3">
        <v>6</v>
      </c>
      <c r="F910" t="s">
        <v>15</v>
      </c>
    </row>
    <row r="911" spans="1:6" x14ac:dyDescent="0.2">
      <c r="A911" t="s">
        <v>16</v>
      </c>
      <c r="B911">
        <v>4</v>
      </c>
      <c r="C911">
        <v>1</v>
      </c>
      <c r="D911" s="3">
        <v>15</v>
      </c>
      <c r="E911" s="3">
        <v>2</v>
      </c>
      <c r="F911" t="s">
        <v>15</v>
      </c>
    </row>
    <row r="912" spans="1:6" x14ac:dyDescent="0.2">
      <c r="A912" t="s">
        <v>16</v>
      </c>
      <c r="B912">
        <v>4</v>
      </c>
      <c r="C912">
        <v>1</v>
      </c>
      <c r="D912" s="3">
        <v>5</v>
      </c>
      <c r="E912" s="3">
        <v>2</v>
      </c>
      <c r="F912" t="s">
        <v>15</v>
      </c>
    </row>
    <row r="913" spans="1:6" x14ac:dyDescent="0.2">
      <c r="A913" t="s">
        <v>16</v>
      </c>
      <c r="B913">
        <v>4</v>
      </c>
      <c r="C913">
        <v>1</v>
      </c>
      <c r="D913" s="3">
        <v>2</v>
      </c>
      <c r="E913" s="3">
        <v>10</v>
      </c>
      <c r="F913" t="s">
        <v>15</v>
      </c>
    </row>
    <row r="914" spans="1:6" x14ac:dyDescent="0.2">
      <c r="A914" t="s">
        <v>16</v>
      </c>
      <c r="B914">
        <v>4</v>
      </c>
      <c r="C914">
        <v>1</v>
      </c>
      <c r="D914" s="3">
        <v>1</v>
      </c>
      <c r="E914" s="3">
        <v>11</v>
      </c>
      <c r="F914" t="s">
        <v>15</v>
      </c>
    </row>
    <row r="915" spans="1:6" x14ac:dyDescent="0.2">
      <c r="A915" t="s">
        <v>16</v>
      </c>
      <c r="B915">
        <v>4</v>
      </c>
      <c r="C915">
        <v>1</v>
      </c>
      <c r="D915" s="3">
        <v>6</v>
      </c>
      <c r="E915" s="3">
        <v>8</v>
      </c>
      <c r="F915" t="s">
        <v>15</v>
      </c>
    </row>
    <row r="916" spans="1:6" x14ac:dyDescent="0.2">
      <c r="A916" t="s">
        <v>16</v>
      </c>
      <c r="B916">
        <v>1</v>
      </c>
      <c r="C916">
        <v>24</v>
      </c>
      <c r="D916" s="3">
        <v>5</v>
      </c>
      <c r="E916" s="3">
        <v>6</v>
      </c>
      <c r="F916" t="s">
        <v>15</v>
      </c>
    </row>
    <row r="917" spans="1:6" x14ac:dyDescent="0.2">
      <c r="A917" t="s">
        <v>16</v>
      </c>
      <c r="B917">
        <v>1</v>
      </c>
      <c r="C917">
        <v>24</v>
      </c>
      <c r="D917" s="3">
        <v>6</v>
      </c>
      <c r="E917" s="3">
        <v>5</v>
      </c>
      <c r="F917" t="s">
        <v>15</v>
      </c>
    </row>
    <row r="918" spans="1:6" x14ac:dyDescent="0.2">
      <c r="A918" t="s">
        <v>16</v>
      </c>
      <c r="B918">
        <v>1</v>
      </c>
      <c r="C918">
        <v>24</v>
      </c>
      <c r="D918" s="3">
        <v>11</v>
      </c>
      <c r="E918" s="3">
        <v>4</v>
      </c>
      <c r="F918" t="s">
        <v>15</v>
      </c>
    </row>
    <row r="919" spans="1:6" x14ac:dyDescent="0.2">
      <c r="A919" t="s">
        <v>16</v>
      </c>
      <c r="B919">
        <v>1</v>
      </c>
      <c r="C919">
        <v>24</v>
      </c>
      <c r="D919" s="3">
        <v>5</v>
      </c>
      <c r="E919" s="3">
        <v>3</v>
      </c>
      <c r="F919" t="s">
        <v>15</v>
      </c>
    </row>
    <row r="920" spans="1:6" x14ac:dyDescent="0.2">
      <c r="A920" t="s">
        <v>16</v>
      </c>
      <c r="B920">
        <v>1</v>
      </c>
      <c r="C920">
        <v>24</v>
      </c>
      <c r="D920" s="3">
        <v>5</v>
      </c>
      <c r="E920" s="3">
        <v>6</v>
      </c>
      <c r="F920" t="s">
        <v>15</v>
      </c>
    </row>
    <row r="921" spans="1:6" x14ac:dyDescent="0.2">
      <c r="A921" t="s">
        <v>16</v>
      </c>
      <c r="B921">
        <v>2</v>
      </c>
      <c r="C921">
        <v>24</v>
      </c>
      <c r="D921" s="3">
        <v>3</v>
      </c>
      <c r="E921" s="3">
        <v>10</v>
      </c>
      <c r="F921" t="s">
        <v>15</v>
      </c>
    </row>
    <row r="922" spans="1:6" x14ac:dyDescent="0.2">
      <c r="A922" t="s">
        <v>16</v>
      </c>
      <c r="B922">
        <v>2</v>
      </c>
      <c r="C922">
        <v>24</v>
      </c>
      <c r="D922" s="3">
        <v>7</v>
      </c>
      <c r="E922" s="3">
        <v>9</v>
      </c>
      <c r="F922" t="s">
        <v>15</v>
      </c>
    </row>
    <row r="923" spans="1:6" x14ac:dyDescent="0.2">
      <c r="A923" t="s">
        <v>16</v>
      </c>
      <c r="B923">
        <v>2</v>
      </c>
      <c r="C923">
        <v>24</v>
      </c>
      <c r="D923" s="3">
        <v>5</v>
      </c>
      <c r="E923" s="3">
        <v>3</v>
      </c>
      <c r="F923" t="s">
        <v>15</v>
      </c>
    </row>
    <row r="924" spans="1:6" x14ac:dyDescent="0.2">
      <c r="A924" t="s">
        <v>16</v>
      </c>
      <c r="B924">
        <v>2</v>
      </c>
      <c r="C924">
        <v>24</v>
      </c>
      <c r="D924" s="3">
        <v>4</v>
      </c>
      <c r="E924" s="3">
        <v>6</v>
      </c>
      <c r="F924" t="s">
        <v>15</v>
      </c>
    </row>
    <row r="925" spans="1:6" x14ac:dyDescent="0.2">
      <c r="A925" t="s">
        <v>16</v>
      </c>
      <c r="B925">
        <v>2</v>
      </c>
      <c r="C925">
        <v>24</v>
      </c>
      <c r="D925" s="3">
        <v>8</v>
      </c>
      <c r="E925" s="3">
        <v>7</v>
      </c>
      <c r="F925" t="s">
        <v>15</v>
      </c>
    </row>
    <row r="926" spans="1:6" x14ac:dyDescent="0.2">
      <c r="A926" t="s">
        <v>16</v>
      </c>
      <c r="B926">
        <v>2</v>
      </c>
      <c r="C926">
        <v>24</v>
      </c>
      <c r="D926" s="3">
        <v>9</v>
      </c>
      <c r="E926" s="3">
        <v>3</v>
      </c>
      <c r="F926" t="s">
        <v>15</v>
      </c>
    </row>
    <row r="927" spans="1:6" x14ac:dyDescent="0.2">
      <c r="A927" t="s">
        <v>16</v>
      </c>
      <c r="B927">
        <v>3</v>
      </c>
      <c r="C927">
        <v>24</v>
      </c>
      <c r="D927" s="3">
        <v>11</v>
      </c>
      <c r="E927" s="3">
        <v>3</v>
      </c>
      <c r="F927" t="s">
        <v>15</v>
      </c>
    </row>
    <row r="928" spans="1:6" x14ac:dyDescent="0.2">
      <c r="A928" t="s">
        <v>16</v>
      </c>
      <c r="B928">
        <v>3</v>
      </c>
      <c r="C928">
        <v>24</v>
      </c>
      <c r="D928" s="3">
        <v>9</v>
      </c>
      <c r="E928" s="3">
        <v>6</v>
      </c>
      <c r="F928" t="s">
        <v>15</v>
      </c>
    </row>
    <row r="929" spans="1:6" x14ac:dyDescent="0.2">
      <c r="A929" t="s">
        <v>16</v>
      </c>
      <c r="B929">
        <v>3</v>
      </c>
      <c r="C929">
        <v>24</v>
      </c>
      <c r="D929" s="3">
        <v>8</v>
      </c>
      <c r="E929" s="3">
        <v>4</v>
      </c>
      <c r="F929" t="s">
        <v>15</v>
      </c>
    </row>
    <row r="930" spans="1:6" x14ac:dyDescent="0.2">
      <c r="A930" t="s">
        <v>16</v>
      </c>
      <c r="B930">
        <v>3</v>
      </c>
      <c r="C930">
        <v>24</v>
      </c>
      <c r="D930" s="3">
        <v>6</v>
      </c>
      <c r="E930" s="3">
        <v>7</v>
      </c>
      <c r="F930" t="s">
        <v>15</v>
      </c>
    </row>
    <row r="931" spans="1:6" x14ac:dyDescent="0.2">
      <c r="A931" t="s">
        <v>16</v>
      </c>
      <c r="B931">
        <v>3</v>
      </c>
      <c r="C931">
        <v>24</v>
      </c>
      <c r="D931" s="3">
        <v>7</v>
      </c>
      <c r="E931" s="3">
        <v>8</v>
      </c>
      <c r="F931" t="s">
        <v>15</v>
      </c>
    </row>
    <row r="932" spans="1:6" x14ac:dyDescent="0.2">
      <c r="A932" t="s">
        <v>16</v>
      </c>
      <c r="B932">
        <v>3</v>
      </c>
      <c r="C932">
        <v>24</v>
      </c>
      <c r="D932" s="3">
        <v>5</v>
      </c>
      <c r="E932" s="3">
        <v>8</v>
      </c>
      <c r="F932" t="s">
        <v>15</v>
      </c>
    </row>
    <row r="933" spans="1:6" x14ac:dyDescent="0.2">
      <c r="A933" t="s">
        <v>16</v>
      </c>
      <c r="B933">
        <v>4</v>
      </c>
      <c r="C933">
        <v>24</v>
      </c>
      <c r="D933" s="3">
        <v>16</v>
      </c>
      <c r="E933" s="3">
        <v>2</v>
      </c>
      <c r="F933" t="s">
        <v>15</v>
      </c>
    </row>
    <row r="934" spans="1:6" x14ac:dyDescent="0.2">
      <c r="A934" t="s">
        <v>16</v>
      </c>
      <c r="B934">
        <v>4</v>
      </c>
      <c r="C934">
        <v>24</v>
      </c>
      <c r="D934" s="3">
        <v>8</v>
      </c>
      <c r="E934" s="3">
        <v>4</v>
      </c>
      <c r="F934" t="s">
        <v>15</v>
      </c>
    </row>
    <row r="935" spans="1:6" x14ac:dyDescent="0.2">
      <c r="A935" t="s">
        <v>16</v>
      </c>
      <c r="B935">
        <v>4</v>
      </c>
      <c r="C935">
        <v>24</v>
      </c>
      <c r="D935" s="3">
        <v>6</v>
      </c>
      <c r="E935" s="3">
        <v>10</v>
      </c>
      <c r="F935" t="s">
        <v>15</v>
      </c>
    </row>
    <row r="936" spans="1:6" x14ac:dyDescent="0.2">
      <c r="A936" t="s">
        <v>16</v>
      </c>
      <c r="B936">
        <v>4</v>
      </c>
      <c r="C936">
        <v>24</v>
      </c>
      <c r="D936" s="3">
        <v>3</v>
      </c>
      <c r="E936" s="3">
        <v>8</v>
      </c>
      <c r="F936" t="s">
        <v>15</v>
      </c>
    </row>
    <row r="937" spans="1:6" x14ac:dyDescent="0.2">
      <c r="A937" t="s">
        <v>16</v>
      </c>
      <c r="B937">
        <v>4</v>
      </c>
      <c r="C937">
        <v>24</v>
      </c>
      <c r="D937" s="3">
        <v>6</v>
      </c>
      <c r="E937" s="3">
        <v>9</v>
      </c>
      <c r="F937" t="s">
        <v>15</v>
      </c>
    </row>
    <row r="938" spans="1:6" x14ac:dyDescent="0.2">
      <c r="A938" s="35" t="s">
        <v>16</v>
      </c>
      <c r="B938">
        <v>1</v>
      </c>
      <c r="C938">
        <v>1</v>
      </c>
      <c r="D938" s="3">
        <v>2</v>
      </c>
      <c r="E938" s="3">
        <v>10</v>
      </c>
      <c r="F938" t="s">
        <v>15</v>
      </c>
    </row>
    <row r="939" spans="1:6" x14ac:dyDescent="0.2">
      <c r="A939" s="35" t="s">
        <v>16</v>
      </c>
      <c r="B939">
        <v>1</v>
      </c>
      <c r="C939">
        <v>1</v>
      </c>
      <c r="D939" s="3">
        <v>6</v>
      </c>
      <c r="E939" s="3">
        <v>7</v>
      </c>
      <c r="F939" t="s">
        <v>15</v>
      </c>
    </row>
    <row r="940" spans="1:6" x14ac:dyDescent="0.2">
      <c r="A940" s="35" t="s">
        <v>16</v>
      </c>
      <c r="B940">
        <v>1</v>
      </c>
      <c r="C940">
        <v>1</v>
      </c>
      <c r="D940" s="3">
        <v>8</v>
      </c>
      <c r="E940" s="3">
        <v>3</v>
      </c>
      <c r="F940" t="s">
        <v>15</v>
      </c>
    </row>
    <row r="941" spans="1:6" x14ac:dyDescent="0.2">
      <c r="A941" s="35" t="s">
        <v>16</v>
      </c>
      <c r="B941">
        <v>1</v>
      </c>
      <c r="C941">
        <v>1</v>
      </c>
      <c r="D941" s="3">
        <v>7</v>
      </c>
      <c r="E941" s="3">
        <v>6</v>
      </c>
      <c r="F941" t="s">
        <v>15</v>
      </c>
    </row>
    <row r="942" spans="1:6" x14ac:dyDescent="0.2">
      <c r="A942" s="35" t="s">
        <v>16</v>
      </c>
      <c r="B942">
        <v>1</v>
      </c>
      <c r="C942">
        <v>1</v>
      </c>
      <c r="D942" s="3">
        <v>1</v>
      </c>
      <c r="E942" s="3">
        <v>6</v>
      </c>
      <c r="F942" t="s">
        <v>15</v>
      </c>
    </row>
    <row r="943" spans="1:6" x14ac:dyDescent="0.2">
      <c r="A943" s="35" t="s">
        <v>16</v>
      </c>
      <c r="B943">
        <v>2</v>
      </c>
      <c r="C943">
        <v>1</v>
      </c>
      <c r="D943" s="3">
        <v>11</v>
      </c>
      <c r="E943" s="3">
        <v>5</v>
      </c>
      <c r="F943" t="s">
        <v>15</v>
      </c>
    </row>
    <row r="944" spans="1:6" x14ac:dyDescent="0.2">
      <c r="A944" s="35" t="s">
        <v>16</v>
      </c>
      <c r="B944">
        <v>2</v>
      </c>
      <c r="C944">
        <v>1</v>
      </c>
      <c r="D944" s="3">
        <v>9</v>
      </c>
      <c r="E944" s="3">
        <v>6</v>
      </c>
      <c r="F944" t="s">
        <v>15</v>
      </c>
    </row>
    <row r="945" spans="1:6" x14ac:dyDescent="0.2">
      <c r="A945" s="35" t="s">
        <v>16</v>
      </c>
      <c r="B945">
        <v>2</v>
      </c>
      <c r="C945">
        <v>1</v>
      </c>
      <c r="D945" s="3">
        <v>7</v>
      </c>
      <c r="E945" s="3">
        <v>7</v>
      </c>
      <c r="F945" t="s">
        <v>15</v>
      </c>
    </row>
    <row r="946" spans="1:6" x14ac:dyDescent="0.2">
      <c r="A946" s="35" t="s">
        <v>16</v>
      </c>
      <c r="B946">
        <v>2</v>
      </c>
      <c r="C946">
        <v>1</v>
      </c>
      <c r="D946" s="3">
        <v>6</v>
      </c>
      <c r="E946" s="3">
        <v>6</v>
      </c>
      <c r="F946" t="s">
        <v>15</v>
      </c>
    </row>
    <row r="947" spans="1:6" x14ac:dyDescent="0.2">
      <c r="A947" s="35" t="s">
        <v>16</v>
      </c>
      <c r="B947">
        <v>2</v>
      </c>
      <c r="C947">
        <v>1</v>
      </c>
      <c r="D947" s="3">
        <v>6</v>
      </c>
      <c r="E947" s="3">
        <v>4</v>
      </c>
      <c r="F947" t="s">
        <v>15</v>
      </c>
    </row>
    <row r="948" spans="1:6" x14ac:dyDescent="0.2">
      <c r="A948" s="35" t="s">
        <v>16</v>
      </c>
      <c r="B948">
        <v>3</v>
      </c>
      <c r="C948">
        <v>1</v>
      </c>
      <c r="D948" s="3">
        <v>15</v>
      </c>
      <c r="E948" s="3">
        <v>3</v>
      </c>
      <c r="F948" t="s">
        <v>15</v>
      </c>
    </row>
    <row r="949" spans="1:6" x14ac:dyDescent="0.2">
      <c r="A949" s="35" t="s">
        <v>16</v>
      </c>
      <c r="B949">
        <v>3</v>
      </c>
      <c r="C949">
        <v>1</v>
      </c>
      <c r="D949" s="3">
        <v>7</v>
      </c>
      <c r="E949" s="3">
        <v>2</v>
      </c>
      <c r="F949" t="s">
        <v>15</v>
      </c>
    </row>
    <row r="950" spans="1:6" x14ac:dyDescent="0.2">
      <c r="A950" s="35" t="s">
        <v>16</v>
      </c>
      <c r="B950">
        <v>3</v>
      </c>
      <c r="C950">
        <v>1</v>
      </c>
      <c r="D950" s="3">
        <v>3</v>
      </c>
      <c r="E950" s="3">
        <v>9</v>
      </c>
      <c r="F950" t="s">
        <v>15</v>
      </c>
    </row>
    <row r="951" spans="1:6" x14ac:dyDescent="0.2">
      <c r="A951" s="35" t="s">
        <v>16</v>
      </c>
      <c r="B951">
        <v>3</v>
      </c>
      <c r="C951">
        <v>1</v>
      </c>
      <c r="D951" s="3">
        <v>1</v>
      </c>
      <c r="E951" s="3">
        <v>11</v>
      </c>
      <c r="F951" t="s">
        <v>15</v>
      </c>
    </row>
    <row r="952" spans="1:6" x14ac:dyDescent="0.2">
      <c r="A952" s="35" t="s">
        <v>16</v>
      </c>
      <c r="B952">
        <v>3</v>
      </c>
      <c r="C952">
        <v>1</v>
      </c>
      <c r="D952" s="3">
        <v>6</v>
      </c>
      <c r="E952" s="3">
        <v>8</v>
      </c>
      <c r="F952" t="s">
        <v>15</v>
      </c>
    </row>
    <row r="953" spans="1:6" x14ac:dyDescent="0.2">
      <c r="A953" s="35" t="s">
        <v>16</v>
      </c>
      <c r="B953">
        <v>1</v>
      </c>
      <c r="C953">
        <v>24</v>
      </c>
      <c r="D953" s="3">
        <v>5</v>
      </c>
      <c r="E953" s="3">
        <v>6</v>
      </c>
      <c r="F953" t="s">
        <v>15</v>
      </c>
    </row>
    <row r="954" spans="1:6" x14ac:dyDescent="0.2">
      <c r="A954" s="35" t="s">
        <v>16</v>
      </c>
      <c r="B954">
        <v>1</v>
      </c>
      <c r="C954">
        <v>24</v>
      </c>
      <c r="D954" s="3">
        <v>6</v>
      </c>
      <c r="E954" s="3">
        <v>5</v>
      </c>
      <c r="F954" t="s">
        <v>15</v>
      </c>
    </row>
    <row r="955" spans="1:6" x14ac:dyDescent="0.2">
      <c r="A955" s="35" t="s">
        <v>16</v>
      </c>
      <c r="B955">
        <v>1</v>
      </c>
      <c r="C955">
        <v>24</v>
      </c>
      <c r="D955" s="3">
        <v>11</v>
      </c>
      <c r="E955" s="3">
        <v>4</v>
      </c>
      <c r="F955" t="s">
        <v>15</v>
      </c>
    </row>
    <row r="956" spans="1:6" x14ac:dyDescent="0.2">
      <c r="A956" s="35" t="s">
        <v>16</v>
      </c>
      <c r="B956">
        <v>1</v>
      </c>
      <c r="C956">
        <v>24</v>
      </c>
      <c r="D956" s="3">
        <v>5</v>
      </c>
      <c r="E956" s="3">
        <v>3</v>
      </c>
      <c r="F956" t="s">
        <v>15</v>
      </c>
    </row>
    <row r="957" spans="1:6" x14ac:dyDescent="0.2">
      <c r="A957" s="35" t="s">
        <v>16</v>
      </c>
      <c r="B957">
        <v>1</v>
      </c>
      <c r="C957">
        <v>24</v>
      </c>
      <c r="D957" s="3">
        <v>5</v>
      </c>
      <c r="E957" s="3">
        <v>6</v>
      </c>
      <c r="F957" t="s">
        <v>15</v>
      </c>
    </row>
    <row r="958" spans="1:6" x14ac:dyDescent="0.2">
      <c r="A958" s="35" t="s">
        <v>16</v>
      </c>
      <c r="B958">
        <v>2</v>
      </c>
      <c r="C958">
        <v>24</v>
      </c>
      <c r="D958" s="3">
        <v>10</v>
      </c>
      <c r="E958" s="3">
        <v>6</v>
      </c>
      <c r="F958" t="s">
        <v>15</v>
      </c>
    </row>
    <row r="959" spans="1:6" x14ac:dyDescent="0.2">
      <c r="A959" s="35" t="s">
        <v>16</v>
      </c>
      <c r="B959">
        <v>2</v>
      </c>
      <c r="C959">
        <v>24</v>
      </c>
      <c r="D959" s="3">
        <v>11</v>
      </c>
      <c r="E959" s="3">
        <v>7</v>
      </c>
      <c r="F959" t="s">
        <v>15</v>
      </c>
    </row>
    <row r="960" spans="1:6" x14ac:dyDescent="0.2">
      <c r="A960" s="35" t="s">
        <v>16</v>
      </c>
      <c r="B960">
        <v>2</v>
      </c>
      <c r="C960">
        <v>24</v>
      </c>
      <c r="D960" s="3">
        <v>6</v>
      </c>
      <c r="E960" s="3">
        <v>7</v>
      </c>
      <c r="F960" t="s">
        <v>15</v>
      </c>
    </row>
    <row r="961" spans="1:6" x14ac:dyDescent="0.2">
      <c r="A961" s="35" t="s">
        <v>16</v>
      </c>
      <c r="B961">
        <v>2</v>
      </c>
      <c r="C961">
        <v>24</v>
      </c>
      <c r="D961" s="3">
        <v>8</v>
      </c>
      <c r="E961" s="3">
        <v>4</v>
      </c>
      <c r="F961" t="s">
        <v>15</v>
      </c>
    </row>
    <row r="962" spans="1:6" x14ac:dyDescent="0.2">
      <c r="A962" s="35" t="s">
        <v>16</v>
      </c>
      <c r="B962">
        <v>2</v>
      </c>
      <c r="C962">
        <v>24</v>
      </c>
      <c r="D962" s="3">
        <v>8</v>
      </c>
      <c r="E962" s="3">
        <v>5</v>
      </c>
      <c r="F962" t="s">
        <v>15</v>
      </c>
    </row>
    <row r="963" spans="1:6" x14ac:dyDescent="0.2">
      <c r="A963" s="35" t="s">
        <v>16</v>
      </c>
      <c r="B963">
        <v>3</v>
      </c>
      <c r="C963">
        <v>24</v>
      </c>
      <c r="D963" s="3">
        <v>16</v>
      </c>
      <c r="E963" s="3">
        <v>3</v>
      </c>
      <c r="F963" t="s">
        <v>15</v>
      </c>
    </row>
    <row r="964" spans="1:6" x14ac:dyDescent="0.2">
      <c r="A964" s="35" t="s">
        <v>16</v>
      </c>
      <c r="B964">
        <v>3</v>
      </c>
      <c r="C964">
        <v>24</v>
      </c>
      <c r="D964" s="3">
        <v>8</v>
      </c>
      <c r="E964" s="3">
        <v>2</v>
      </c>
      <c r="F964" t="s">
        <v>15</v>
      </c>
    </row>
    <row r="965" spans="1:6" x14ac:dyDescent="0.2">
      <c r="A965" s="35" t="s">
        <v>16</v>
      </c>
      <c r="B965">
        <v>3</v>
      </c>
      <c r="C965">
        <v>24</v>
      </c>
      <c r="D965" s="3">
        <v>5</v>
      </c>
      <c r="E965" s="3">
        <v>12</v>
      </c>
      <c r="F965" t="s">
        <v>15</v>
      </c>
    </row>
    <row r="966" spans="1:6" x14ac:dyDescent="0.2">
      <c r="A966" s="35" t="s">
        <v>16</v>
      </c>
      <c r="B966">
        <v>3</v>
      </c>
      <c r="C966">
        <v>24</v>
      </c>
      <c r="D966" s="3">
        <v>4</v>
      </c>
      <c r="E966" s="3">
        <v>9</v>
      </c>
      <c r="F966" t="s">
        <v>15</v>
      </c>
    </row>
    <row r="967" spans="1:6" x14ac:dyDescent="0.2">
      <c r="A967" s="35" t="s">
        <v>16</v>
      </c>
      <c r="B967">
        <v>3</v>
      </c>
      <c r="C967">
        <v>24</v>
      </c>
      <c r="D967" s="3">
        <v>6</v>
      </c>
      <c r="E967" s="3">
        <v>12</v>
      </c>
      <c r="F967" t="s">
        <v>15</v>
      </c>
    </row>
    <row r="968" spans="1:6" x14ac:dyDescent="0.2">
      <c r="A968" t="s">
        <v>16</v>
      </c>
      <c r="B968">
        <v>1</v>
      </c>
      <c r="C968">
        <v>1</v>
      </c>
      <c r="D968" s="3">
        <v>5</v>
      </c>
      <c r="E968" s="3">
        <v>8</v>
      </c>
      <c r="F968" t="s">
        <v>10</v>
      </c>
    </row>
    <row r="969" spans="1:6" x14ac:dyDescent="0.2">
      <c r="A969" t="s">
        <v>16</v>
      </c>
      <c r="B969">
        <v>1</v>
      </c>
      <c r="C969">
        <v>1</v>
      </c>
      <c r="D969" s="3">
        <v>5</v>
      </c>
      <c r="E969" s="3">
        <v>10</v>
      </c>
      <c r="F969" t="s">
        <v>10</v>
      </c>
    </row>
    <row r="970" spans="1:6" x14ac:dyDescent="0.2">
      <c r="A970" t="s">
        <v>16</v>
      </c>
      <c r="B970">
        <v>1</v>
      </c>
      <c r="C970">
        <v>1</v>
      </c>
      <c r="D970" s="3">
        <v>6</v>
      </c>
      <c r="E970" s="3">
        <v>7</v>
      </c>
      <c r="F970" t="s">
        <v>10</v>
      </c>
    </row>
    <row r="971" spans="1:6" x14ac:dyDescent="0.2">
      <c r="A971" t="s">
        <v>16</v>
      </c>
      <c r="B971">
        <v>1</v>
      </c>
      <c r="C971">
        <v>1</v>
      </c>
      <c r="D971" s="3">
        <v>9</v>
      </c>
      <c r="E971" s="3">
        <v>2</v>
      </c>
      <c r="F971" t="s">
        <v>10</v>
      </c>
    </row>
    <row r="972" spans="1:6" x14ac:dyDescent="0.2">
      <c r="A972" t="s">
        <v>16</v>
      </c>
      <c r="B972">
        <v>1</v>
      </c>
      <c r="C972">
        <v>1</v>
      </c>
      <c r="D972" s="3">
        <v>7</v>
      </c>
      <c r="E972" s="3">
        <v>1</v>
      </c>
      <c r="F972" t="s">
        <v>10</v>
      </c>
    </row>
    <row r="973" spans="1:6" x14ac:dyDescent="0.2">
      <c r="A973" t="s">
        <v>16</v>
      </c>
      <c r="B973">
        <v>2</v>
      </c>
      <c r="C973">
        <v>1</v>
      </c>
      <c r="D973" s="3">
        <v>2</v>
      </c>
      <c r="E973" s="3">
        <v>11</v>
      </c>
      <c r="F973" t="s">
        <v>10</v>
      </c>
    </row>
    <row r="974" spans="1:6" x14ac:dyDescent="0.2">
      <c r="A974" t="s">
        <v>16</v>
      </c>
      <c r="B974">
        <v>2</v>
      </c>
      <c r="C974">
        <v>1</v>
      </c>
      <c r="D974" s="3">
        <v>4</v>
      </c>
      <c r="E974" s="3">
        <v>6</v>
      </c>
      <c r="F974" t="s">
        <v>10</v>
      </c>
    </row>
    <row r="975" spans="1:6" x14ac:dyDescent="0.2">
      <c r="A975" t="s">
        <v>16</v>
      </c>
      <c r="B975">
        <v>2</v>
      </c>
      <c r="C975">
        <v>1</v>
      </c>
      <c r="D975" s="3">
        <v>4</v>
      </c>
      <c r="E975" s="3">
        <v>4</v>
      </c>
      <c r="F975" t="s">
        <v>10</v>
      </c>
    </row>
    <row r="976" spans="1:6" x14ac:dyDescent="0.2">
      <c r="A976" t="s">
        <v>16</v>
      </c>
      <c r="B976">
        <v>2</v>
      </c>
      <c r="C976">
        <v>1</v>
      </c>
      <c r="D976" s="3">
        <v>0</v>
      </c>
      <c r="E976" s="3">
        <v>16</v>
      </c>
      <c r="F976" t="s">
        <v>10</v>
      </c>
    </row>
    <row r="977" spans="1:6" x14ac:dyDescent="0.2">
      <c r="A977" t="s">
        <v>16</v>
      </c>
      <c r="B977">
        <v>2</v>
      </c>
      <c r="C977">
        <v>1</v>
      </c>
      <c r="D977" s="3">
        <v>13</v>
      </c>
      <c r="E977" s="3">
        <v>0</v>
      </c>
      <c r="F977" t="s">
        <v>10</v>
      </c>
    </row>
    <row r="978" spans="1:6" x14ac:dyDescent="0.2">
      <c r="A978" t="s">
        <v>16</v>
      </c>
      <c r="B978">
        <v>2</v>
      </c>
      <c r="C978">
        <v>1</v>
      </c>
      <c r="D978" s="3">
        <v>9</v>
      </c>
      <c r="E978" s="3">
        <v>1</v>
      </c>
      <c r="F978" t="s">
        <v>10</v>
      </c>
    </row>
    <row r="979" spans="1:6" x14ac:dyDescent="0.2">
      <c r="A979" t="s">
        <v>16</v>
      </c>
      <c r="B979">
        <v>3</v>
      </c>
      <c r="C979">
        <v>1</v>
      </c>
      <c r="D979" s="3">
        <v>5</v>
      </c>
      <c r="E979" s="3">
        <v>6</v>
      </c>
      <c r="F979" t="s">
        <v>10</v>
      </c>
    </row>
    <row r="980" spans="1:6" x14ac:dyDescent="0.2">
      <c r="A980" t="s">
        <v>16</v>
      </c>
      <c r="B980">
        <v>3</v>
      </c>
      <c r="C980">
        <v>1</v>
      </c>
      <c r="D980" s="3">
        <v>6</v>
      </c>
      <c r="E980" s="3">
        <v>6</v>
      </c>
      <c r="F980" t="s">
        <v>10</v>
      </c>
    </row>
    <row r="981" spans="1:6" x14ac:dyDescent="0.2">
      <c r="A981" t="s">
        <v>16</v>
      </c>
      <c r="B981">
        <v>3</v>
      </c>
      <c r="C981">
        <v>1</v>
      </c>
      <c r="D981" s="3">
        <v>7</v>
      </c>
      <c r="E981" s="3">
        <v>8</v>
      </c>
      <c r="F981" t="s">
        <v>10</v>
      </c>
    </row>
    <row r="982" spans="1:6" x14ac:dyDescent="0.2">
      <c r="A982" t="s">
        <v>16</v>
      </c>
      <c r="B982">
        <v>3</v>
      </c>
      <c r="C982">
        <v>1</v>
      </c>
      <c r="D982" s="3">
        <v>8</v>
      </c>
      <c r="E982" s="3">
        <v>1</v>
      </c>
      <c r="F982" t="s">
        <v>10</v>
      </c>
    </row>
    <row r="983" spans="1:6" x14ac:dyDescent="0.2">
      <c r="A983" t="s">
        <v>16</v>
      </c>
      <c r="B983">
        <v>3</v>
      </c>
      <c r="C983">
        <v>1</v>
      </c>
      <c r="D983" s="3">
        <v>9</v>
      </c>
      <c r="E983" s="3">
        <v>7</v>
      </c>
      <c r="F983" t="s">
        <v>10</v>
      </c>
    </row>
    <row r="984" spans="1:6" x14ac:dyDescent="0.2">
      <c r="A984" t="s">
        <v>16</v>
      </c>
      <c r="B984">
        <v>3</v>
      </c>
      <c r="C984">
        <v>1</v>
      </c>
      <c r="D984" s="3">
        <v>9</v>
      </c>
      <c r="E984" s="3">
        <v>1</v>
      </c>
      <c r="F984" t="s">
        <v>10</v>
      </c>
    </row>
    <row r="985" spans="1:6" x14ac:dyDescent="0.2">
      <c r="A985" t="s">
        <v>16</v>
      </c>
      <c r="B985">
        <v>3</v>
      </c>
      <c r="C985">
        <v>1</v>
      </c>
      <c r="D985" s="3">
        <v>4</v>
      </c>
      <c r="E985" s="3">
        <v>7</v>
      </c>
      <c r="F985" t="s">
        <v>10</v>
      </c>
    </row>
    <row r="986" spans="1:6" x14ac:dyDescent="0.2">
      <c r="A986" t="s">
        <v>16</v>
      </c>
      <c r="B986">
        <v>4</v>
      </c>
      <c r="C986">
        <v>1</v>
      </c>
      <c r="D986" s="3">
        <v>2</v>
      </c>
      <c r="E986" s="3">
        <v>10</v>
      </c>
      <c r="F986" t="s">
        <v>10</v>
      </c>
    </row>
    <row r="987" spans="1:6" x14ac:dyDescent="0.2">
      <c r="A987" t="s">
        <v>16</v>
      </c>
      <c r="B987">
        <v>4</v>
      </c>
      <c r="C987">
        <v>1</v>
      </c>
      <c r="D987" s="3">
        <v>11</v>
      </c>
      <c r="E987" s="3">
        <v>2</v>
      </c>
      <c r="F987" t="s">
        <v>10</v>
      </c>
    </row>
    <row r="988" spans="1:6" x14ac:dyDescent="0.2">
      <c r="A988" t="s">
        <v>16</v>
      </c>
      <c r="B988">
        <v>4</v>
      </c>
      <c r="C988">
        <v>1</v>
      </c>
      <c r="D988" s="3">
        <v>6</v>
      </c>
      <c r="E988" s="3">
        <v>7</v>
      </c>
      <c r="F988" t="s">
        <v>10</v>
      </c>
    </row>
    <row r="989" spans="1:6" x14ac:dyDescent="0.2">
      <c r="A989" t="s">
        <v>16</v>
      </c>
      <c r="B989">
        <v>4</v>
      </c>
      <c r="C989">
        <v>1</v>
      </c>
      <c r="D989" s="3">
        <v>10</v>
      </c>
      <c r="E989" s="3">
        <v>4</v>
      </c>
      <c r="F989" t="s">
        <v>10</v>
      </c>
    </row>
    <row r="990" spans="1:6" x14ac:dyDescent="0.2">
      <c r="A990" t="s">
        <v>16</v>
      </c>
      <c r="B990">
        <v>4</v>
      </c>
      <c r="C990">
        <v>1</v>
      </c>
      <c r="D990" s="3">
        <v>1</v>
      </c>
      <c r="E990" s="3">
        <v>11</v>
      </c>
      <c r="F990" t="s">
        <v>10</v>
      </c>
    </row>
    <row r="991" spans="1:6" x14ac:dyDescent="0.2">
      <c r="A991" t="s">
        <v>16</v>
      </c>
      <c r="B991">
        <v>1</v>
      </c>
      <c r="C991">
        <v>24</v>
      </c>
      <c r="D991" s="3">
        <v>7</v>
      </c>
      <c r="E991" s="3">
        <v>7</v>
      </c>
      <c r="F991" t="s">
        <v>10</v>
      </c>
    </row>
    <row r="992" spans="1:6" x14ac:dyDescent="0.2">
      <c r="A992" t="s">
        <v>16</v>
      </c>
      <c r="B992">
        <v>1</v>
      </c>
      <c r="C992">
        <v>24</v>
      </c>
      <c r="D992" s="3">
        <v>8</v>
      </c>
      <c r="E992" s="3">
        <v>7</v>
      </c>
      <c r="F992" t="s">
        <v>10</v>
      </c>
    </row>
    <row r="993" spans="1:6" x14ac:dyDescent="0.2">
      <c r="A993" t="s">
        <v>16</v>
      </c>
      <c r="B993">
        <v>1</v>
      </c>
      <c r="C993">
        <v>24</v>
      </c>
      <c r="D993" s="3">
        <v>4</v>
      </c>
      <c r="E993" s="3">
        <v>15</v>
      </c>
      <c r="F993" t="s">
        <v>10</v>
      </c>
    </row>
    <row r="994" spans="1:6" x14ac:dyDescent="0.2">
      <c r="A994" t="s">
        <v>16</v>
      </c>
      <c r="B994">
        <v>1</v>
      </c>
      <c r="C994">
        <v>24</v>
      </c>
      <c r="D994" s="3">
        <v>13</v>
      </c>
      <c r="E994" s="3">
        <v>5</v>
      </c>
      <c r="F994" t="s">
        <v>10</v>
      </c>
    </row>
    <row r="995" spans="1:6" x14ac:dyDescent="0.2">
      <c r="A995" t="s">
        <v>16</v>
      </c>
      <c r="B995">
        <v>1</v>
      </c>
      <c r="C995">
        <v>24</v>
      </c>
      <c r="D995" s="3">
        <v>6</v>
      </c>
      <c r="E995" s="3">
        <v>5</v>
      </c>
      <c r="F995" t="s">
        <v>10</v>
      </c>
    </row>
    <row r="996" spans="1:6" x14ac:dyDescent="0.2">
      <c r="A996" t="s">
        <v>16</v>
      </c>
      <c r="B996">
        <v>2</v>
      </c>
      <c r="C996">
        <v>24</v>
      </c>
      <c r="D996" s="3">
        <v>4</v>
      </c>
      <c r="E996" s="3">
        <v>6</v>
      </c>
      <c r="F996" t="s">
        <v>10</v>
      </c>
    </row>
    <row r="997" spans="1:6" x14ac:dyDescent="0.2">
      <c r="A997" t="s">
        <v>16</v>
      </c>
      <c r="B997">
        <v>2</v>
      </c>
      <c r="C997">
        <v>24</v>
      </c>
      <c r="D997" s="3">
        <v>3</v>
      </c>
      <c r="E997" s="3">
        <v>8</v>
      </c>
      <c r="F997" t="s">
        <v>10</v>
      </c>
    </row>
    <row r="998" spans="1:6" x14ac:dyDescent="0.2">
      <c r="A998" t="s">
        <v>16</v>
      </c>
      <c r="B998">
        <v>2</v>
      </c>
      <c r="C998">
        <v>24</v>
      </c>
      <c r="D998" s="3">
        <v>8</v>
      </c>
      <c r="E998" s="3">
        <v>8</v>
      </c>
      <c r="F998" t="s">
        <v>10</v>
      </c>
    </row>
    <row r="999" spans="1:6" x14ac:dyDescent="0.2">
      <c r="A999" t="s">
        <v>16</v>
      </c>
      <c r="B999">
        <v>2</v>
      </c>
      <c r="C999">
        <v>24</v>
      </c>
      <c r="D999" s="3">
        <v>0</v>
      </c>
      <c r="E999" s="3">
        <v>13</v>
      </c>
      <c r="F999" t="s">
        <v>10</v>
      </c>
    </row>
    <row r="1000" spans="1:6" x14ac:dyDescent="0.2">
      <c r="A1000" t="s">
        <v>16</v>
      </c>
      <c r="B1000">
        <v>2</v>
      </c>
      <c r="C1000">
        <v>24</v>
      </c>
      <c r="D1000" s="3">
        <v>10</v>
      </c>
      <c r="E1000" s="3">
        <v>4</v>
      </c>
      <c r="F1000" t="s">
        <v>10</v>
      </c>
    </row>
    <row r="1001" spans="1:6" x14ac:dyDescent="0.2">
      <c r="A1001" t="s">
        <v>16</v>
      </c>
      <c r="B1001">
        <v>2</v>
      </c>
      <c r="C1001">
        <v>24</v>
      </c>
      <c r="D1001" s="3">
        <v>11</v>
      </c>
      <c r="E1001" s="3">
        <v>4</v>
      </c>
      <c r="F1001" t="s">
        <v>10</v>
      </c>
    </row>
    <row r="1002" spans="1:6" x14ac:dyDescent="0.2">
      <c r="A1002" t="s">
        <v>16</v>
      </c>
      <c r="B1002">
        <v>3</v>
      </c>
      <c r="C1002">
        <v>24</v>
      </c>
      <c r="D1002" s="3">
        <v>7</v>
      </c>
      <c r="E1002" s="3">
        <v>4</v>
      </c>
      <c r="F1002" t="s">
        <v>10</v>
      </c>
    </row>
    <row r="1003" spans="1:6" x14ac:dyDescent="0.2">
      <c r="A1003" t="s">
        <v>16</v>
      </c>
      <c r="B1003">
        <v>3</v>
      </c>
      <c r="C1003">
        <v>24</v>
      </c>
      <c r="D1003" s="3">
        <v>10</v>
      </c>
      <c r="E1003" s="3">
        <v>4</v>
      </c>
      <c r="F1003" t="s">
        <v>10</v>
      </c>
    </row>
    <row r="1004" spans="1:6" x14ac:dyDescent="0.2">
      <c r="A1004" t="s">
        <v>16</v>
      </c>
      <c r="B1004">
        <v>3</v>
      </c>
      <c r="C1004">
        <v>24</v>
      </c>
      <c r="D1004" s="3">
        <v>6</v>
      </c>
      <c r="E1004" s="3">
        <v>8</v>
      </c>
      <c r="F1004" t="s">
        <v>10</v>
      </c>
    </row>
    <row r="1005" spans="1:6" x14ac:dyDescent="0.2">
      <c r="A1005" t="s">
        <v>16</v>
      </c>
      <c r="B1005">
        <v>3</v>
      </c>
      <c r="C1005">
        <v>24</v>
      </c>
      <c r="D1005" s="3">
        <v>8</v>
      </c>
      <c r="E1005" s="3">
        <v>0</v>
      </c>
      <c r="F1005" t="s">
        <v>10</v>
      </c>
    </row>
    <row r="1006" spans="1:6" x14ac:dyDescent="0.2">
      <c r="A1006" t="s">
        <v>16</v>
      </c>
      <c r="B1006">
        <v>3</v>
      </c>
      <c r="C1006">
        <v>24</v>
      </c>
      <c r="D1006" s="3">
        <v>6</v>
      </c>
      <c r="E1006" s="3">
        <v>7</v>
      </c>
      <c r="F1006" t="s">
        <v>10</v>
      </c>
    </row>
    <row r="1007" spans="1:6" x14ac:dyDescent="0.2">
      <c r="A1007" t="s">
        <v>16</v>
      </c>
      <c r="B1007">
        <v>3</v>
      </c>
      <c r="C1007">
        <v>24</v>
      </c>
      <c r="D1007" s="3">
        <v>11</v>
      </c>
      <c r="E1007" s="3">
        <v>4</v>
      </c>
      <c r="F1007" t="s">
        <v>10</v>
      </c>
    </row>
    <row r="1008" spans="1:6" x14ac:dyDescent="0.2">
      <c r="A1008" t="s">
        <v>16</v>
      </c>
      <c r="B1008">
        <v>3</v>
      </c>
      <c r="C1008">
        <v>24</v>
      </c>
      <c r="D1008" s="3">
        <v>5</v>
      </c>
      <c r="E1008" s="3">
        <v>10</v>
      </c>
      <c r="F1008" t="s">
        <v>10</v>
      </c>
    </row>
    <row r="1009" spans="1:6" x14ac:dyDescent="0.2">
      <c r="A1009" t="s">
        <v>16</v>
      </c>
      <c r="B1009">
        <v>4</v>
      </c>
      <c r="C1009">
        <v>24</v>
      </c>
      <c r="D1009" s="3">
        <v>7</v>
      </c>
      <c r="E1009" s="3">
        <v>4</v>
      </c>
      <c r="F1009" t="s">
        <v>10</v>
      </c>
    </row>
    <row r="1010" spans="1:6" x14ac:dyDescent="0.2">
      <c r="A1010" t="s">
        <v>16</v>
      </c>
      <c r="B1010">
        <v>4</v>
      </c>
      <c r="C1010">
        <v>24</v>
      </c>
      <c r="D1010" s="3">
        <v>6</v>
      </c>
      <c r="E1010" s="3">
        <v>5</v>
      </c>
      <c r="F1010" t="s">
        <v>10</v>
      </c>
    </row>
    <row r="1011" spans="1:6" x14ac:dyDescent="0.2">
      <c r="A1011" t="s">
        <v>16</v>
      </c>
      <c r="B1011">
        <v>4</v>
      </c>
      <c r="C1011">
        <v>24</v>
      </c>
      <c r="D1011" s="3">
        <v>3</v>
      </c>
      <c r="E1011" s="3">
        <v>7</v>
      </c>
      <c r="F1011" t="s">
        <v>10</v>
      </c>
    </row>
    <row r="1012" spans="1:6" x14ac:dyDescent="0.2">
      <c r="A1012" t="s">
        <v>16</v>
      </c>
      <c r="B1012">
        <v>4</v>
      </c>
      <c r="C1012">
        <v>24</v>
      </c>
      <c r="D1012" s="3">
        <v>7</v>
      </c>
      <c r="E1012" s="3">
        <v>2</v>
      </c>
      <c r="F1012" t="s">
        <v>10</v>
      </c>
    </row>
    <row r="1013" spans="1:6" x14ac:dyDescent="0.2">
      <c r="A1013" t="s">
        <v>16</v>
      </c>
      <c r="B1013">
        <v>4</v>
      </c>
      <c r="C1013">
        <v>24</v>
      </c>
      <c r="D1013" s="3">
        <v>3</v>
      </c>
      <c r="E1013" s="3">
        <v>6</v>
      </c>
      <c r="F1013" t="s">
        <v>10</v>
      </c>
    </row>
    <row r="1014" spans="1:6" x14ac:dyDescent="0.2">
      <c r="A1014" s="35" t="s">
        <v>16</v>
      </c>
      <c r="B1014">
        <v>1</v>
      </c>
      <c r="C1014">
        <v>1</v>
      </c>
      <c r="D1014" s="3">
        <v>5</v>
      </c>
      <c r="E1014" s="3">
        <v>8</v>
      </c>
      <c r="F1014" t="s">
        <v>10</v>
      </c>
    </row>
    <row r="1015" spans="1:6" x14ac:dyDescent="0.2">
      <c r="A1015" s="35" t="s">
        <v>16</v>
      </c>
      <c r="B1015">
        <v>1</v>
      </c>
      <c r="C1015">
        <v>1</v>
      </c>
      <c r="D1015" s="3">
        <v>5</v>
      </c>
      <c r="E1015" s="3">
        <v>10</v>
      </c>
      <c r="F1015" t="s">
        <v>10</v>
      </c>
    </row>
    <row r="1016" spans="1:6" x14ac:dyDescent="0.2">
      <c r="A1016" s="35" t="s">
        <v>16</v>
      </c>
      <c r="B1016">
        <v>1</v>
      </c>
      <c r="C1016">
        <v>1</v>
      </c>
      <c r="D1016" s="3">
        <v>6</v>
      </c>
      <c r="E1016" s="3">
        <v>7</v>
      </c>
      <c r="F1016" t="s">
        <v>10</v>
      </c>
    </row>
    <row r="1017" spans="1:6" x14ac:dyDescent="0.2">
      <c r="A1017" s="35" t="s">
        <v>16</v>
      </c>
      <c r="B1017">
        <v>1</v>
      </c>
      <c r="C1017">
        <v>1</v>
      </c>
      <c r="D1017" s="3">
        <v>9</v>
      </c>
      <c r="E1017" s="3">
        <v>2</v>
      </c>
      <c r="F1017" t="s">
        <v>10</v>
      </c>
    </row>
    <row r="1018" spans="1:6" x14ac:dyDescent="0.2">
      <c r="A1018" s="35" t="s">
        <v>16</v>
      </c>
      <c r="B1018">
        <v>1</v>
      </c>
      <c r="C1018">
        <v>1</v>
      </c>
      <c r="D1018" s="3">
        <v>7</v>
      </c>
      <c r="E1018" s="3">
        <v>1</v>
      </c>
      <c r="F1018" t="s">
        <v>10</v>
      </c>
    </row>
    <row r="1019" spans="1:6" x14ac:dyDescent="0.2">
      <c r="A1019" s="35" t="s">
        <v>16</v>
      </c>
      <c r="B1019">
        <v>2</v>
      </c>
      <c r="C1019">
        <v>1</v>
      </c>
      <c r="D1019" s="3">
        <v>4</v>
      </c>
      <c r="E1019" s="3">
        <v>8</v>
      </c>
      <c r="F1019" t="s">
        <v>10</v>
      </c>
    </row>
    <row r="1020" spans="1:6" x14ac:dyDescent="0.2">
      <c r="A1020" s="35" t="s">
        <v>16</v>
      </c>
      <c r="B1020">
        <v>2</v>
      </c>
      <c r="C1020">
        <v>1</v>
      </c>
      <c r="D1020" s="3">
        <v>3</v>
      </c>
      <c r="E1020" s="3">
        <v>9</v>
      </c>
      <c r="F1020" t="s">
        <v>10</v>
      </c>
    </row>
    <row r="1021" spans="1:6" x14ac:dyDescent="0.2">
      <c r="A1021" s="35" t="s">
        <v>16</v>
      </c>
      <c r="B1021">
        <v>2</v>
      </c>
      <c r="C1021">
        <v>1</v>
      </c>
      <c r="D1021" s="3">
        <v>2</v>
      </c>
      <c r="E1021" s="3">
        <v>6</v>
      </c>
      <c r="F1021" t="s">
        <v>10</v>
      </c>
    </row>
    <row r="1022" spans="1:6" x14ac:dyDescent="0.2">
      <c r="A1022" s="35" t="s">
        <v>16</v>
      </c>
      <c r="B1022">
        <v>2</v>
      </c>
      <c r="C1022">
        <v>1</v>
      </c>
      <c r="D1022" s="3">
        <v>8</v>
      </c>
      <c r="E1022" s="3">
        <v>5</v>
      </c>
      <c r="F1022" t="s">
        <v>10</v>
      </c>
    </row>
    <row r="1023" spans="1:6" x14ac:dyDescent="0.2">
      <c r="A1023" s="35" t="s">
        <v>16</v>
      </c>
      <c r="B1023">
        <v>2</v>
      </c>
      <c r="C1023">
        <v>1</v>
      </c>
      <c r="D1023" s="3">
        <v>8</v>
      </c>
      <c r="E1023" s="3">
        <v>0</v>
      </c>
      <c r="F1023" t="s">
        <v>10</v>
      </c>
    </row>
    <row r="1024" spans="1:6" x14ac:dyDescent="0.2">
      <c r="A1024" s="35" t="s">
        <v>16</v>
      </c>
      <c r="B1024">
        <v>3</v>
      </c>
      <c r="C1024">
        <v>1</v>
      </c>
      <c r="D1024" s="3">
        <v>11</v>
      </c>
      <c r="E1024" s="3">
        <v>6</v>
      </c>
      <c r="F1024" t="s">
        <v>10</v>
      </c>
    </row>
    <row r="1025" spans="1:6" x14ac:dyDescent="0.2">
      <c r="A1025" s="35" t="s">
        <v>16</v>
      </c>
      <c r="B1025">
        <v>3</v>
      </c>
      <c r="C1025">
        <v>1</v>
      </c>
      <c r="D1025" s="3">
        <v>7</v>
      </c>
      <c r="E1025" s="3">
        <v>7</v>
      </c>
      <c r="F1025" t="s">
        <v>10</v>
      </c>
    </row>
    <row r="1026" spans="1:6" x14ac:dyDescent="0.2">
      <c r="A1026" s="35" t="s">
        <v>16</v>
      </c>
      <c r="B1026">
        <v>3</v>
      </c>
      <c r="C1026">
        <v>1</v>
      </c>
      <c r="D1026" s="3">
        <v>5</v>
      </c>
      <c r="E1026" s="3">
        <v>8</v>
      </c>
      <c r="F1026" t="s">
        <v>10</v>
      </c>
    </row>
    <row r="1027" spans="1:6" x14ac:dyDescent="0.2">
      <c r="A1027" s="35" t="s">
        <v>16</v>
      </c>
      <c r="B1027">
        <v>3</v>
      </c>
      <c r="C1027">
        <v>1</v>
      </c>
      <c r="D1027" s="3">
        <v>8</v>
      </c>
      <c r="E1027" s="3">
        <v>7</v>
      </c>
      <c r="F1027" t="s">
        <v>10</v>
      </c>
    </row>
    <row r="1028" spans="1:6" x14ac:dyDescent="0.2">
      <c r="A1028" s="35" t="s">
        <v>16</v>
      </c>
      <c r="B1028">
        <v>3</v>
      </c>
      <c r="C1028">
        <v>1</v>
      </c>
      <c r="D1028" s="3">
        <v>3</v>
      </c>
      <c r="E1028" s="3">
        <v>6</v>
      </c>
      <c r="F1028" t="s">
        <v>10</v>
      </c>
    </row>
    <row r="1029" spans="1:6" x14ac:dyDescent="0.2">
      <c r="A1029" s="35" t="s">
        <v>16</v>
      </c>
      <c r="B1029">
        <v>1</v>
      </c>
      <c r="C1029">
        <v>24</v>
      </c>
      <c r="D1029" s="3">
        <v>7</v>
      </c>
      <c r="E1029" s="3">
        <v>7</v>
      </c>
      <c r="F1029" t="s">
        <v>10</v>
      </c>
    </row>
    <row r="1030" spans="1:6" x14ac:dyDescent="0.2">
      <c r="A1030" s="35" t="s">
        <v>16</v>
      </c>
      <c r="B1030">
        <v>1</v>
      </c>
      <c r="C1030">
        <v>24</v>
      </c>
      <c r="D1030" s="3">
        <v>8</v>
      </c>
      <c r="E1030" s="3">
        <v>7</v>
      </c>
      <c r="F1030" t="s">
        <v>10</v>
      </c>
    </row>
    <row r="1031" spans="1:6" x14ac:dyDescent="0.2">
      <c r="A1031" s="35" t="s">
        <v>16</v>
      </c>
      <c r="B1031">
        <v>1</v>
      </c>
      <c r="C1031">
        <v>24</v>
      </c>
      <c r="D1031" s="3">
        <v>4</v>
      </c>
      <c r="E1031" s="3">
        <v>15</v>
      </c>
      <c r="F1031" t="s">
        <v>10</v>
      </c>
    </row>
    <row r="1032" spans="1:6" x14ac:dyDescent="0.2">
      <c r="A1032" s="35" t="s">
        <v>16</v>
      </c>
      <c r="B1032">
        <v>1</v>
      </c>
      <c r="C1032">
        <v>24</v>
      </c>
      <c r="D1032" s="3">
        <v>13</v>
      </c>
      <c r="E1032" s="3">
        <v>5</v>
      </c>
      <c r="F1032" t="s">
        <v>10</v>
      </c>
    </row>
    <row r="1033" spans="1:6" x14ac:dyDescent="0.2">
      <c r="A1033" s="35" t="s">
        <v>16</v>
      </c>
      <c r="B1033">
        <v>1</v>
      </c>
      <c r="C1033">
        <v>24</v>
      </c>
      <c r="D1033" s="3">
        <v>6</v>
      </c>
      <c r="E1033" s="3">
        <v>5</v>
      </c>
      <c r="F1033" t="s">
        <v>10</v>
      </c>
    </row>
    <row r="1034" spans="1:6" x14ac:dyDescent="0.2">
      <c r="A1034" s="35" t="s">
        <v>16</v>
      </c>
      <c r="B1034">
        <v>2</v>
      </c>
      <c r="C1034">
        <v>24</v>
      </c>
      <c r="D1034" s="3">
        <v>5</v>
      </c>
      <c r="E1034" s="3">
        <v>9</v>
      </c>
      <c r="F1034" t="s">
        <v>10</v>
      </c>
    </row>
    <row r="1035" spans="1:6" x14ac:dyDescent="0.2">
      <c r="A1035" s="35" t="s">
        <v>16</v>
      </c>
      <c r="B1035">
        <v>2</v>
      </c>
      <c r="C1035">
        <v>24</v>
      </c>
      <c r="D1035" s="3">
        <v>2</v>
      </c>
      <c r="E1035" s="3">
        <v>8</v>
      </c>
      <c r="F1035" t="s">
        <v>10</v>
      </c>
    </row>
    <row r="1036" spans="1:6" x14ac:dyDescent="0.2">
      <c r="A1036" s="35" t="s">
        <v>16</v>
      </c>
      <c r="B1036">
        <v>2</v>
      </c>
      <c r="C1036">
        <v>24</v>
      </c>
      <c r="D1036" s="3">
        <v>3</v>
      </c>
      <c r="E1036" s="3">
        <v>5</v>
      </c>
      <c r="F1036" t="s">
        <v>10</v>
      </c>
    </row>
    <row r="1037" spans="1:6" x14ac:dyDescent="0.2">
      <c r="A1037" s="35" t="s">
        <v>16</v>
      </c>
      <c r="B1037">
        <v>2</v>
      </c>
      <c r="C1037">
        <v>24</v>
      </c>
      <c r="D1037" s="3">
        <v>7</v>
      </c>
      <c r="E1037" s="3">
        <v>6</v>
      </c>
      <c r="F1037" t="s">
        <v>10</v>
      </c>
    </row>
    <row r="1038" spans="1:6" x14ac:dyDescent="0.2">
      <c r="A1038" s="35" t="s">
        <v>16</v>
      </c>
      <c r="B1038">
        <v>2</v>
      </c>
      <c r="C1038">
        <v>24</v>
      </c>
      <c r="D1038" s="3">
        <v>5</v>
      </c>
      <c r="E1038" s="3">
        <v>6</v>
      </c>
      <c r="F1038" t="s">
        <v>10</v>
      </c>
    </row>
    <row r="1039" spans="1:6" x14ac:dyDescent="0.2">
      <c r="A1039" s="35" t="s">
        <v>16</v>
      </c>
      <c r="B1039">
        <v>3</v>
      </c>
      <c r="C1039">
        <v>24</v>
      </c>
      <c r="D1039" s="3">
        <v>6</v>
      </c>
      <c r="E1039" s="3">
        <v>7</v>
      </c>
      <c r="F1039" t="s">
        <v>10</v>
      </c>
    </row>
    <row r="1040" spans="1:6" x14ac:dyDescent="0.2">
      <c r="A1040" s="35" t="s">
        <v>16</v>
      </c>
      <c r="B1040">
        <v>3</v>
      </c>
      <c r="C1040">
        <v>24</v>
      </c>
      <c r="D1040" s="3">
        <v>9</v>
      </c>
      <c r="E1040" s="3">
        <v>8</v>
      </c>
      <c r="F1040" t="s">
        <v>10</v>
      </c>
    </row>
    <row r="1041" spans="1:6" x14ac:dyDescent="0.2">
      <c r="A1041" s="35" t="s">
        <v>16</v>
      </c>
      <c r="B1041">
        <v>3</v>
      </c>
      <c r="C1041">
        <v>24</v>
      </c>
      <c r="D1041" s="3">
        <v>9</v>
      </c>
      <c r="E1041" s="3">
        <v>7</v>
      </c>
      <c r="F1041" t="s">
        <v>10</v>
      </c>
    </row>
    <row r="1042" spans="1:6" x14ac:dyDescent="0.2">
      <c r="A1042" s="35" t="s">
        <v>16</v>
      </c>
      <c r="B1042">
        <v>3</v>
      </c>
      <c r="C1042">
        <v>24</v>
      </c>
      <c r="D1042" s="3">
        <v>8</v>
      </c>
      <c r="E1042" s="3">
        <v>7</v>
      </c>
      <c r="F1042" t="s">
        <v>10</v>
      </c>
    </row>
    <row r="1043" spans="1:6" x14ac:dyDescent="0.2">
      <c r="A1043" s="35" t="s">
        <v>16</v>
      </c>
      <c r="B1043">
        <v>3</v>
      </c>
      <c r="C1043">
        <v>24</v>
      </c>
      <c r="D1043" s="3">
        <v>3</v>
      </c>
      <c r="E1043" s="3">
        <v>8</v>
      </c>
      <c r="F1043" t="s">
        <v>10</v>
      </c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6C55DC-3799-48AB-8D90-BB8055973E59}">
  <dimension ref="A1:F337"/>
  <sheetViews>
    <sheetView workbookViewId="0">
      <selection activeCell="J17" sqref="J17"/>
    </sheetView>
  </sheetViews>
  <sheetFormatPr baseColWidth="10" defaultColWidth="8.6640625" defaultRowHeight="15" x14ac:dyDescent="0.2"/>
  <cols>
    <col min="1" max="1" width="22.6640625" style="38" bestFit="1" customWidth="1"/>
    <col min="2" max="2" width="10.33203125" style="38" bestFit="1" customWidth="1"/>
    <col min="3" max="5" width="8.6640625" style="38"/>
    <col min="6" max="6" width="15.6640625" style="38" bestFit="1" customWidth="1"/>
    <col min="7" max="16384" width="8.6640625" style="38"/>
  </cols>
  <sheetData>
    <row r="1" spans="1:6" x14ac:dyDescent="0.2">
      <c r="A1" s="37" t="s">
        <v>7</v>
      </c>
      <c r="B1" s="37" t="s">
        <v>1</v>
      </c>
      <c r="C1" s="37" t="s">
        <v>2</v>
      </c>
      <c r="D1" s="37" t="s">
        <v>3</v>
      </c>
      <c r="E1" s="37" t="s">
        <v>4</v>
      </c>
      <c r="F1" s="37" t="s">
        <v>5</v>
      </c>
    </row>
    <row r="2" spans="1:6" ht="17" x14ac:dyDescent="0.25">
      <c r="A2" s="37" t="s">
        <v>8</v>
      </c>
      <c r="B2" s="37">
        <v>1</v>
      </c>
      <c r="C2" s="37">
        <v>1</v>
      </c>
      <c r="D2" s="37">
        <v>1</v>
      </c>
      <c r="E2" s="37">
        <v>10</v>
      </c>
      <c r="F2" s="37" t="s">
        <v>140</v>
      </c>
    </row>
    <row r="3" spans="1:6" ht="17" x14ac:dyDescent="0.25">
      <c r="A3" s="37" t="s">
        <v>8</v>
      </c>
      <c r="B3" s="37">
        <v>1</v>
      </c>
      <c r="C3" s="37">
        <v>1</v>
      </c>
      <c r="D3" s="37">
        <v>9</v>
      </c>
      <c r="E3" s="37">
        <v>3</v>
      </c>
      <c r="F3" s="37" t="s">
        <v>140</v>
      </c>
    </row>
    <row r="4" spans="1:6" ht="17" x14ac:dyDescent="0.25">
      <c r="A4" s="37" t="s">
        <v>8</v>
      </c>
      <c r="B4" s="37">
        <v>1</v>
      </c>
      <c r="C4" s="37">
        <v>1</v>
      </c>
      <c r="D4" s="37">
        <v>3</v>
      </c>
      <c r="E4" s="37">
        <v>2</v>
      </c>
      <c r="F4" s="37" t="s">
        <v>140</v>
      </c>
    </row>
    <row r="5" spans="1:6" ht="17" x14ac:dyDescent="0.25">
      <c r="A5" s="37" t="s">
        <v>8</v>
      </c>
      <c r="B5" s="37">
        <v>1</v>
      </c>
      <c r="C5" s="37">
        <v>1</v>
      </c>
      <c r="D5" s="37">
        <v>2</v>
      </c>
      <c r="E5" s="37">
        <v>8</v>
      </c>
      <c r="F5" s="37" t="s">
        <v>140</v>
      </c>
    </row>
    <row r="6" spans="1:6" ht="17" x14ac:dyDescent="0.25">
      <c r="A6" s="37" t="s">
        <v>8</v>
      </c>
      <c r="B6" s="37">
        <v>1</v>
      </c>
      <c r="C6" s="37">
        <v>1</v>
      </c>
      <c r="D6" s="37">
        <v>12</v>
      </c>
      <c r="E6" s="37">
        <v>1</v>
      </c>
      <c r="F6" s="37" t="s">
        <v>140</v>
      </c>
    </row>
    <row r="7" spans="1:6" ht="17" x14ac:dyDescent="0.25">
      <c r="A7" s="37" t="s">
        <v>8</v>
      </c>
      <c r="B7" s="37">
        <v>1</v>
      </c>
      <c r="C7" s="37">
        <v>1</v>
      </c>
      <c r="D7" s="37">
        <v>5</v>
      </c>
      <c r="E7" s="37">
        <v>7</v>
      </c>
      <c r="F7" s="37" t="s">
        <v>140</v>
      </c>
    </row>
    <row r="8" spans="1:6" ht="17" x14ac:dyDescent="0.25">
      <c r="A8" s="37" t="s">
        <v>8</v>
      </c>
      <c r="B8" s="37">
        <v>2</v>
      </c>
      <c r="C8" s="37">
        <v>1</v>
      </c>
      <c r="D8" s="37">
        <v>2</v>
      </c>
      <c r="E8" s="37">
        <v>3</v>
      </c>
      <c r="F8" s="37" t="s">
        <v>140</v>
      </c>
    </row>
    <row r="9" spans="1:6" ht="17" x14ac:dyDescent="0.25">
      <c r="A9" s="37" t="s">
        <v>8</v>
      </c>
      <c r="B9" s="37">
        <v>2</v>
      </c>
      <c r="C9" s="37">
        <v>1</v>
      </c>
      <c r="D9" s="37">
        <v>3</v>
      </c>
      <c r="E9" s="37">
        <v>5</v>
      </c>
      <c r="F9" s="37" t="s">
        <v>140</v>
      </c>
    </row>
    <row r="10" spans="1:6" ht="17" x14ac:dyDescent="0.25">
      <c r="A10" s="37" t="s">
        <v>8</v>
      </c>
      <c r="B10" s="37">
        <v>2</v>
      </c>
      <c r="C10" s="37">
        <v>1</v>
      </c>
      <c r="D10" s="37">
        <v>17</v>
      </c>
      <c r="E10" s="37">
        <v>2</v>
      </c>
      <c r="F10" s="37" t="s">
        <v>140</v>
      </c>
    </row>
    <row r="11" spans="1:6" ht="17" x14ac:dyDescent="0.25">
      <c r="A11" s="37" t="s">
        <v>8</v>
      </c>
      <c r="B11" s="37">
        <v>2</v>
      </c>
      <c r="C11" s="37">
        <v>1</v>
      </c>
      <c r="D11" s="37">
        <v>14</v>
      </c>
      <c r="E11" s="37">
        <v>2</v>
      </c>
      <c r="F11" s="37" t="s">
        <v>140</v>
      </c>
    </row>
    <row r="12" spans="1:6" ht="17" x14ac:dyDescent="0.25">
      <c r="A12" s="37" t="s">
        <v>8</v>
      </c>
      <c r="B12" s="37">
        <v>2</v>
      </c>
      <c r="C12" s="37">
        <v>1</v>
      </c>
      <c r="D12" s="37">
        <v>3</v>
      </c>
      <c r="E12" s="37">
        <v>11</v>
      </c>
      <c r="F12" s="37" t="s">
        <v>140</v>
      </c>
    </row>
    <row r="13" spans="1:6" ht="17" x14ac:dyDescent="0.25">
      <c r="A13" s="37" t="s">
        <v>8</v>
      </c>
      <c r="B13" s="37">
        <v>3</v>
      </c>
      <c r="C13" s="37">
        <v>1</v>
      </c>
      <c r="D13" s="37">
        <v>8</v>
      </c>
      <c r="E13" s="37">
        <v>9</v>
      </c>
      <c r="F13" s="37" t="s">
        <v>140</v>
      </c>
    </row>
    <row r="14" spans="1:6" ht="17" x14ac:dyDescent="0.25">
      <c r="A14" s="37" t="s">
        <v>8</v>
      </c>
      <c r="B14" s="37">
        <v>3</v>
      </c>
      <c r="C14" s="37">
        <v>1</v>
      </c>
      <c r="D14" s="37">
        <v>2</v>
      </c>
      <c r="E14" s="37">
        <v>11</v>
      </c>
      <c r="F14" s="37" t="s">
        <v>140</v>
      </c>
    </row>
    <row r="15" spans="1:6" ht="17" x14ac:dyDescent="0.25">
      <c r="A15" s="37" t="s">
        <v>8</v>
      </c>
      <c r="B15" s="37">
        <v>3</v>
      </c>
      <c r="C15" s="37">
        <v>1</v>
      </c>
      <c r="D15" s="37">
        <v>11</v>
      </c>
      <c r="E15" s="37">
        <v>2</v>
      </c>
      <c r="F15" s="37" t="s">
        <v>140</v>
      </c>
    </row>
    <row r="16" spans="1:6" ht="17" x14ac:dyDescent="0.25">
      <c r="A16" s="37" t="s">
        <v>8</v>
      </c>
      <c r="B16" s="37">
        <v>3</v>
      </c>
      <c r="C16" s="37">
        <v>1</v>
      </c>
      <c r="D16" s="37">
        <v>7</v>
      </c>
      <c r="E16" s="37">
        <v>1</v>
      </c>
      <c r="F16" s="37" t="s">
        <v>140</v>
      </c>
    </row>
    <row r="17" spans="1:6" ht="17" x14ac:dyDescent="0.25">
      <c r="A17" s="37" t="s">
        <v>8</v>
      </c>
      <c r="B17" s="37">
        <v>3</v>
      </c>
      <c r="C17" s="37">
        <v>1</v>
      </c>
      <c r="D17" s="37">
        <v>8</v>
      </c>
      <c r="E17" s="37">
        <v>6</v>
      </c>
      <c r="F17" s="37" t="s">
        <v>140</v>
      </c>
    </row>
    <row r="18" spans="1:6" ht="17" x14ac:dyDescent="0.25">
      <c r="A18" s="37" t="s">
        <v>8</v>
      </c>
      <c r="B18" s="37">
        <v>4</v>
      </c>
      <c r="C18" s="37">
        <v>1</v>
      </c>
      <c r="D18" s="37">
        <v>2</v>
      </c>
      <c r="E18" s="37">
        <v>12</v>
      </c>
      <c r="F18" s="37" t="s">
        <v>140</v>
      </c>
    </row>
    <row r="19" spans="1:6" ht="17" x14ac:dyDescent="0.25">
      <c r="A19" s="37" t="s">
        <v>8</v>
      </c>
      <c r="B19" s="37">
        <v>4</v>
      </c>
      <c r="C19" s="37">
        <v>1</v>
      </c>
      <c r="D19" s="37">
        <v>3</v>
      </c>
      <c r="E19" s="37">
        <v>8</v>
      </c>
      <c r="F19" s="37" t="s">
        <v>140</v>
      </c>
    </row>
    <row r="20" spans="1:6" ht="17" x14ac:dyDescent="0.25">
      <c r="A20" s="37" t="s">
        <v>8</v>
      </c>
      <c r="B20" s="37">
        <v>4</v>
      </c>
      <c r="C20" s="37">
        <v>1</v>
      </c>
      <c r="D20" s="37">
        <v>3</v>
      </c>
      <c r="E20" s="37">
        <v>4</v>
      </c>
      <c r="F20" s="37" t="s">
        <v>140</v>
      </c>
    </row>
    <row r="21" spans="1:6" ht="17" x14ac:dyDescent="0.25">
      <c r="A21" s="37" t="s">
        <v>8</v>
      </c>
      <c r="B21" s="37">
        <v>4</v>
      </c>
      <c r="C21" s="37">
        <v>1</v>
      </c>
      <c r="D21" s="37">
        <v>5</v>
      </c>
      <c r="E21" s="37">
        <v>0</v>
      </c>
      <c r="F21" s="37" t="s">
        <v>140</v>
      </c>
    </row>
    <row r="22" spans="1:6" ht="17" x14ac:dyDescent="0.25">
      <c r="A22" s="37" t="s">
        <v>8</v>
      </c>
      <c r="B22" s="37">
        <v>4</v>
      </c>
      <c r="C22" s="37">
        <v>1</v>
      </c>
      <c r="D22" s="37">
        <v>12</v>
      </c>
      <c r="E22" s="37">
        <v>3</v>
      </c>
      <c r="F22" s="37" t="s">
        <v>140</v>
      </c>
    </row>
    <row r="23" spans="1:6" ht="17" x14ac:dyDescent="0.25">
      <c r="A23" s="37" t="s">
        <v>8</v>
      </c>
      <c r="B23" s="37">
        <v>5</v>
      </c>
      <c r="C23" s="37">
        <v>1</v>
      </c>
      <c r="D23" s="37">
        <v>4</v>
      </c>
      <c r="E23" s="37">
        <v>8</v>
      </c>
      <c r="F23" s="37" t="s">
        <v>140</v>
      </c>
    </row>
    <row r="24" spans="1:6" ht="17" x14ac:dyDescent="0.25">
      <c r="A24" s="37" t="s">
        <v>8</v>
      </c>
      <c r="B24" s="37">
        <v>5</v>
      </c>
      <c r="C24" s="37">
        <v>1</v>
      </c>
      <c r="D24" s="37">
        <v>11</v>
      </c>
      <c r="E24" s="37">
        <v>2</v>
      </c>
      <c r="F24" s="37" t="s">
        <v>140</v>
      </c>
    </row>
    <row r="25" spans="1:6" ht="17" x14ac:dyDescent="0.25">
      <c r="A25" s="37" t="s">
        <v>8</v>
      </c>
      <c r="B25" s="37">
        <v>5</v>
      </c>
      <c r="C25" s="37">
        <v>1</v>
      </c>
      <c r="D25" s="37">
        <v>2</v>
      </c>
      <c r="E25" s="37">
        <v>11</v>
      </c>
      <c r="F25" s="37" t="s">
        <v>140</v>
      </c>
    </row>
    <row r="26" spans="1:6" ht="17" x14ac:dyDescent="0.25">
      <c r="A26" s="37" t="s">
        <v>8</v>
      </c>
      <c r="B26" s="37">
        <v>5</v>
      </c>
      <c r="C26" s="37">
        <v>1</v>
      </c>
      <c r="D26" s="37">
        <v>1</v>
      </c>
      <c r="E26" s="37">
        <v>7</v>
      </c>
      <c r="F26" s="37" t="s">
        <v>140</v>
      </c>
    </row>
    <row r="27" spans="1:6" ht="17" x14ac:dyDescent="0.25">
      <c r="A27" s="37" t="s">
        <v>8</v>
      </c>
      <c r="B27" s="37">
        <v>5</v>
      </c>
      <c r="C27" s="37">
        <v>1</v>
      </c>
      <c r="D27" s="37">
        <v>6</v>
      </c>
      <c r="E27" s="37">
        <v>8</v>
      </c>
      <c r="F27" s="37" t="s">
        <v>140</v>
      </c>
    </row>
    <row r="28" spans="1:6" ht="17" x14ac:dyDescent="0.25">
      <c r="A28" s="37" t="s">
        <v>8</v>
      </c>
      <c r="B28" s="37">
        <v>1</v>
      </c>
      <c r="C28" s="37">
        <v>24</v>
      </c>
      <c r="D28" s="37">
        <v>6</v>
      </c>
      <c r="E28" s="37">
        <v>4</v>
      </c>
      <c r="F28" s="37" t="s">
        <v>140</v>
      </c>
    </row>
    <row r="29" spans="1:6" ht="17" x14ac:dyDescent="0.25">
      <c r="A29" s="37" t="s">
        <v>8</v>
      </c>
      <c r="B29" s="37">
        <v>1</v>
      </c>
      <c r="C29" s="37">
        <v>24</v>
      </c>
      <c r="D29" s="37">
        <v>8</v>
      </c>
      <c r="E29" s="37">
        <v>5</v>
      </c>
      <c r="F29" s="37" t="s">
        <v>140</v>
      </c>
    </row>
    <row r="30" spans="1:6" ht="17" x14ac:dyDescent="0.25">
      <c r="A30" s="37" t="s">
        <v>8</v>
      </c>
      <c r="B30" s="37">
        <v>1</v>
      </c>
      <c r="C30" s="37">
        <v>24</v>
      </c>
      <c r="D30" s="37">
        <v>8</v>
      </c>
      <c r="E30" s="37">
        <v>6</v>
      </c>
      <c r="F30" s="37" t="s">
        <v>140</v>
      </c>
    </row>
    <row r="31" spans="1:6" ht="17" x14ac:dyDescent="0.25">
      <c r="A31" s="37" t="s">
        <v>8</v>
      </c>
      <c r="B31" s="37">
        <v>1</v>
      </c>
      <c r="C31" s="37">
        <v>24</v>
      </c>
      <c r="D31" s="37">
        <v>6</v>
      </c>
      <c r="E31" s="37">
        <v>5</v>
      </c>
      <c r="F31" s="37" t="s">
        <v>140</v>
      </c>
    </row>
    <row r="32" spans="1:6" ht="17" x14ac:dyDescent="0.25">
      <c r="A32" s="37" t="s">
        <v>8</v>
      </c>
      <c r="B32" s="37">
        <v>1</v>
      </c>
      <c r="C32" s="37">
        <v>24</v>
      </c>
      <c r="D32" s="37">
        <v>12</v>
      </c>
      <c r="E32" s="37">
        <v>3</v>
      </c>
      <c r="F32" s="37" t="s">
        <v>140</v>
      </c>
    </row>
    <row r="33" spans="1:6" ht="17" x14ac:dyDescent="0.25">
      <c r="A33" s="37" t="s">
        <v>8</v>
      </c>
      <c r="B33" s="37">
        <v>1</v>
      </c>
      <c r="C33" s="37">
        <v>24</v>
      </c>
      <c r="D33" s="37">
        <v>7</v>
      </c>
      <c r="E33" s="37">
        <v>6</v>
      </c>
      <c r="F33" s="37" t="s">
        <v>140</v>
      </c>
    </row>
    <row r="34" spans="1:6" ht="17" x14ac:dyDescent="0.25">
      <c r="A34" s="37" t="s">
        <v>8</v>
      </c>
      <c r="B34" s="37">
        <v>2</v>
      </c>
      <c r="C34" s="37">
        <v>24</v>
      </c>
      <c r="D34" s="37">
        <v>7</v>
      </c>
      <c r="E34" s="37">
        <v>1</v>
      </c>
      <c r="F34" s="37" t="s">
        <v>140</v>
      </c>
    </row>
    <row r="35" spans="1:6" ht="17" x14ac:dyDescent="0.25">
      <c r="A35" s="37" t="s">
        <v>8</v>
      </c>
      <c r="B35" s="37">
        <v>2</v>
      </c>
      <c r="C35" s="37">
        <v>24</v>
      </c>
      <c r="D35" s="37">
        <v>2</v>
      </c>
      <c r="E35" s="37">
        <v>11</v>
      </c>
      <c r="F35" s="37" t="s">
        <v>140</v>
      </c>
    </row>
    <row r="36" spans="1:6" ht="17" x14ac:dyDescent="0.25">
      <c r="A36" s="37" t="s">
        <v>8</v>
      </c>
      <c r="B36" s="37">
        <v>2</v>
      </c>
      <c r="C36" s="37">
        <v>24</v>
      </c>
      <c r="D36" s="37">
        <v>8</v>
      </c>
      <c r="E36" s="37">
        <v>5</v>
      </c>
      <c r="F36" s="37" t="s">
        <v>140</v>
      </c>
    </row>
    <row r="37" spans="1:6" ht="17" x14ac:dyDescent="0.25">
      <c r="A37" s="37" t="s">
        <v>8</v>
      </c>
      <c r="B37" s="37">
        <v>2</v>
      </c>
      <c r="C37" s="37">
        <v>24</v>
      </c>
      <c r="D37" s="37">
        <v>12</v>
      </c>
      <c r="E37" s="37">
        <v>4</v>
      </c>
      <c r="F37" s="37" t="s">
        <v>140</v>
      </c>
    </row>
    <row r="38" spans="1:6" ht="17" x14ac:dyDescent="0.25">
      <c r="A38" s="37" t="s">
        <v>8</v>
      </c>
      <c r="B38" s="37">
        <v>2</v>
      </c>
      <c r="C38" s="37">
        <v>24</v>
      </c>
      <c r="D38" s="37">
        <v>4</v>
      </c>
      <c r="E38" s="37">
        <v>9</v>
      </c>
      <c r="F38" s="37" t="s">
        <v>140</v>
      </c>
    </row>
    <row r="39" spans="1:6" ht="17" x14ac:dyDescent="0.25">
      <c r="A39" s="37" t="s">
        <v>8</v>
      </c>
      <c r="B39" s="37">
        <v>3</v>
      </c>
      <c r="C39" s="37">
        <v>24</v>
      </c>
      <c r="D39" s="37">
        <v>7</v>
      </c>
      <c r="E39" s="37">
        <v>9</v>
      </c>
      <c r="F39" s="37" t="s">
        <v>140</v>
      </c>
    </row>
    <row r="40" spans="1:6" ht="17" x14ac:dyDescent="0.25">
      <c r="A40" s="37" t="s">
        <v>8</v>
      </c>
      <c r="B40" s="37">
        <v>3</v>
      </c>
      <c r="C40" s="37">
        <v>24</v>
      </c>
      <c r="D40" s="37">
        <v>3</v>
      </c>
      <c r="E40" s="37">
        <v>9</v>
      </c>
      <c r="F40" s="37" t="s">
        <v>140</v>
      </c>
    </row>
    <row r="41" spans="1:6" ht="17" x14ac:dyDescent="0.25">
      <c r="A41" s="37" t="s">
        <v>8</v>
      </c>
      <c r="B41" s="37">
        <v>3</v>
      </c>
      <c r="C41" s="37">
        <v>24</v>
      </c>
      <c r="D41" s="37">
        <v>4</v>
      </c>
      <c r="E41" s="37">
        <v>5</v>
      </c>
      <c r="F41" s="37" t="s">
        <v>140</v>
      </c>
    </row>
    <row r="42" spans="1:6" ht="17" x14ac:dyDescent="0.25">
      <c r="A42" s="37" t="s">
        <v>8</v>
      </c>
      <c r="B42" s="37">
        <v>3</v>
      </c>
      <c r="C42" s="37">
        <v>24</v>
      </c>
      <c r="D42" s="37">
        <v>2</v>
      </c>
      <c r="E42" s="37">
        <v>3</v>
      </c>
      <c r="F42" s="37" t="s">
        <v>140</v>
      </c>
    </row>
    <row r="43" spans="1:6" ht="17" x14ac:dyDescent="0.25">
      <c r="A43" s="37" t="s">
        <v>8</v>
      </c>
      <c r="B43" s="37">
        <v>3</v>
      </c>
      <c r="C43" s="37">
        <v>24</v>
      </c>
      <c r="D43" s="37">
        <v>6</v>
      </c>
      <c r="E43" s="37">
        <v>3</v>
      </c>
      <c r="F43" s="37" t="s">
        <v>140</v>
      </c>
    </row>
    <row r="44" spans="1:6" ht="17" x14ac:dyDescent="0.25">
      <c r="A44" s="37" t="s">
        <v>8</v>
      </c>
      <c r="B44" s="37">
        <v>4</v>
      </c>
      <c r="C44" s="37">
        <v>24</v>
      </c>
      <c r="D44" s="37">
        <v>1</v>
      </c>
      <c r="E44" s="37">
        <v>8</v>
      </c>
      <c r="F44" s="37" t="s">
        <v>140</v>
      </c>
    </row>
    <row r="45" spans="1:6" ht="17" x14ac:dyDescent="0.25">
      <c r="A45" s="37" t="s">
        <v>8</v>
      </c>
      <c r="B45" s="37">
        <v>4</v>
      </c>
      <c r="C45" s="37">
        <v>24</v>
      </c>
      <c r="D45" s="37">
        <v>7</v>
      </c>
      <c r="E45" s="37">
        <v>6</v>
      </c>
      <c r="F45" s="37" t="s">
        <v>140</v>
      </c>
    </row>
    <row r="46" spans="1:6" ht="17" x14ac:dyDescent="0.25">
      <c r="A46" s="37" t="s">
        <v>8</v>
      </c>
      <c r="B46" s="37">
        <v>4</v>
      </c>
      <c r="C46" s="37">
        <v>24</v>
      </c>
      <c r="D46" s="37">
        <v>4</v>
      </c>
      <c r="E46" s="37">
        <v>5</v>
      </c>
      <c r="F46" s="37" t="s">
        <v>140</v>
      </c>
    </row>
    <row r="47" spans="1:6" ht="17" x14ac:dyDescent="0.25">
      <c r="A47" s="37" t="s">
        <v>8</v>
      </c>
      <c r="B47" s="37">
        <v>4</v>
      </c>
      <c r="C47" s="37">
        <v>24</v>
      </c>
      <c r="D47" s="37">
        <v>9</v>
      </c>
      <c r="E47" s="37">
        <v>4</v>
      </c>
      <c r="F47" s="37" t="s">
        <v>140</v>
      </c>
    </row>
    <row r="48" spans="1:6" ht="17" x14ac:dyDescent="0.25">
      <c r="A48" s="37" t="s">
        <v>8</v>
      </c>
      <c r="B48" s="37">
        <v>4</v>
      </c>
      <c r="C48" s="37">
        <v>24</v>
      </c>
      <c r="D48" s="37">
        <v>11</v>
      </c>
      <c r="E48" s="37">
        <v>1</v>
      </c>
      <c r="F48" s="37" t="s">
        <v>140</v>
      </c>
    </row>
    <row r="49" spans="1:6" ht="17" x14ac:dyDescent="0.25">
      <c r="A49" s="37" t="s">
        <v>8</v>
      </c>
      <c r="B49" s="37">
        <v>5</v>
      </c>
      <c r="C49" s="37">
        <v>24</v>
      </c>
      <c r="D49" s="37">
        <v>9</v>
      </c>
      <c r="E49" s="37">
        <v>7</v>
      </c>
      <c r="F49" s="37" t="s">
        <v>140</v>
      </c>
    </row>
    <row r="50" spans="1:6" ht="17" x14ac:dyDescent="0.25">
      <c r="A50" s="37" t="s">
        <v>8</v>
      </c>
      <c r="B50" s="37">
        <v>5</v>
      </c>
      <c r="C50" s="37">
        <v>24</v>
      </c>
      <c r="D50" s="37">
        <v>9</v>
      </c>
      <c r="E50" s="37">
        <v>3</v>
      </c>
      <c r="F50" s="37" t="s">
        <v>140</v>
      </c>
    </row>
    <row r="51" spans="1:6" ht="17" x14ac:dyDescent="0.25">
      <c r="A51" s="37" t="s">
        <v>8</v>
      </c>
      <c r="B51" s="37">
        <v>5</v>
      </c>
      <c r="C51" s="37">
        <v>24</v>
      </c>
      <c r="D51" s="37">
        <v>5</v>
      </c>
      <c r="E51" s="37">
        <v>4</v>
      </c>
      <c r="F51" s="37" t="s">
        <v>140</v>
      </c>
    </row>
    <row r="52" spans="1:6" ht="17" x14ac:dyDescent="0.25">
      <c r="A52" s="37" t="s">
        <v>8</v>
      </c>
      <c r="B52" s="37">
        <v>5</v>
      </c>
      <c r="C52" s="37">
        <v>24</v>
      </c>
      <c r="D52" s="37">
        <v>3</v>
      </c>
      <c r="E52" s="37">
        <v>2</v>
      </c>
      <c r="F52" s="37" t="s">
        <v>140</v>
      </c>
    </row>
    <row r="53" spans="1:6" ht="17" x14ac:dyDescent="0.25">
      <c r="A53" s="37" t="s">
        <v>8</v>
      </c>
      <c r="B53" s="37">
        <v>5</v>
      </c>
      <c r="C53" s="37">
        <v>24</v>
      </c>
      <c r="D53" s="37">
        <v>3</v>
      </c>
      <c r="E53" s="37">
        <v>6</v>
      </c>
      <c r="F53" s="37" t="s">
        <v>140</v>
      </c>
    </row>
    <row r="54" spans="1:6" x14ac:dyDescent="0.2">
      <c r="A54" s="37" t="s">
        <v>8</v>
      </c>
      <c r="B54" s="37">
        <v>1</v>
      </c>
      <c r="C54" s="37">
        <v>1</v>
      </c>
      <c r="D54" s="37">
        <v>8</v>
      </c>
      <c r="E54" s="37">
        <v>6</v>
      </c>
      <c r="F54" s="37" t="s">
        <v>6</v>
      </c>
    </row>
    <row r="55" spans="1:6" x14ac:dyDescent="0.2">
      <c r="A55" s="37" t="s">
        <v>8</v>
      </c>
      <c r="B55" s="37">
        <v>1</v>
      </c>
      <c r="C55" s="37">
        <v>1</v>
      </c>
      <c r="D55" s="37">
        <v>3</v>
      </c>
      <c r="E55" s="37">
        <v>6</v>
      </c>
      <c r="F55" s="37" t="s">
        <v>6</v>
      </c>
    </row>
    <row r="56" spans="1:6" x14ac:dyDescent="0.2">
      <c r="A56" s="37" t="s">
        <v>8</v>
      </c>
      <c r="B56" s="37">
        <v>1</v>
      </c>
      <c r="C56" s="37">
        <v>1</v>
      </c>
      <c r="D56" s="37">
        <v>4</v>
      </c>
      <c r="E56" s="37">
        <v>0</v>
      </c>
      <c r="F56" s="37" t="s">
        <v>6</v>
      </c>
    </row>
    <row r="57" spans="1:6" x14ac:dyDescent="0.2">
      <c r="A57" s="37" t="s">
        <v>8</v>
      </c>
      <c r="B57" s="37">
        <v>1</v>
      </c>
      <c r="C57" s="37">
        <v>1</v>
      </c>
      <c r="D57" s="37">
        <v>0</v>
      </c>
      <c r="E57" s="37">
        <v>5</v>
      </c>
      <c r="F57" s="37" t="s">
        <v>6</v>
      </c>
    </row>
    <row r="58" spans="1:6" x14ac:dyDescent="0.2">
      <c r="A58" s="37" t="s">
        <v>8</v>
      </c>
      <c r="B58" s="37">
        <v>1</v>
      </c>
      <c r="C58" s="37">
        <v>1</v>
      </c>
      <c r="D58" s="37">
        <v>4</v>
      </c>
      <c r="E58" s="37">
        <v>3</v>
      </c>
      <c r="F58" s="37" t="s">
        <v>6</v>
      </c>
    </row>
    <row r="59" spans="1:6" x14ac:dyDescent="0.2">
      <c r="A59" s="37" t="s">
        <v>8</v>
      </c>
      <c r="B59" s="37">
        <v>1</v>
      </c>
      <c r="C59" s="37">
        <v>1</v>
      </c>
      <c r="D59" s="37">
        <v>13</v>
      </c>
      <c r="E59" s="37">
        <v>0</v>
      </c>
      <c r="F59" s="37" t="s">
        <v>6</v>
      </c>
    </row>
    <row r="60" spans="1:6" x14ac:dyDescent="0.2">
      <c r="A60" s="37" t="s">
        <v>8</v>
      </c>
      <c r="B60" s="37">
        <v>2</v>
      </c>
      <c r="C60" s="37">
        <v>1</v>
      </c>
      <c r="D60" s="37">
        <v>4</v>
      </c>
      <c r="E60" s="37">
        <v>2</v>
      </c>
      <c r="F60" s="37" t="s">
        <v>6</v>
      </c>
    </row>
    <row r="61" spans="1:6" x14ac:dyDescent="0.2">
      <c r="A61" s="37" t="s">
        <v>8</v>
      </c>
      <c r="B61" s="37">
        <v>2</v>
      </c>
      <c r="C61" s="37">
        <v>1</v>
      </c>
      <c r="D61" s="37">
        <v>7</v>
      </c>
      <c r="E61" s="37">
        <v>1</v>
      </c>
      <c r="F61" s="37" t="s">
        <v>6</v>
      </c>
    </row>
    <row r="62" spans="1:6" x14ac:dyDescent="0.2">
      <c r="A62" s="37" t="s">
        <v>8</v>
      </c>
      <c r="B62" s="37">
        <v>2</v>
      </c>
      <c r="C62" s="37">
        <v>1</v>
      </c>
      <c r="D62" s="37">
        <v>6</v>
      </c>
      <c r="E62" s="37">
        <v>0</v>
      </c>
      <c r="F62" s="37" t="s">
        <v>6</v>
      </c>
    </row>
    <row r="63" spans="1:6" x14ac:dyDescent="0.2">
      <c r="A63" s="37" t="s">
        <v>8</v>
      </c>
      <c r="B63" s="37">
        <v>2</v>
      </c>
      <c r="C63" s="37">
        <v>1</v>
      </c>
      <c r="D63" s="37">
        <v>2</v>
      </c>
      <c r="E63" s="37">
        <v>0</v>
      </c>
      <c r="F63" s="37" t="s">
        <v>6</v>
      </c>
    </row>
    <row r="64" spans="1:6" x14ac:dyDescent="0.2">
      <c r="A64" s="37" t="s">
        <v>8</v>
      </c>
      <c r="B64" s="37">
        <v>2</v>
      </c>
      <c r="C64" s="37">
        <v>1</v>
      </c>
      <c r="D64" s="37">
        <v>1</v>
      </c>
      <c r="E64" s="37">
        <v>3</v>
      </c>
      <c r="F64" s="37" t="s">
        <v>6</v>
      </c>
    </row>
    <row r="65" spans="1:6" x14ac:dyDescent="0.2">
      <c r="A65" s="37" t="s">
        <v>8</v>
      </c>
      <c r="B65" s="37">
        <v>3</v>
      </c>
      <c r="C65" s="37">
        <v>1</v>
      </c>
      <c r="D65" s="37">
        <v>2</v>
      </c>
      <c r="E65" s="37">
        <v>4</v>
      </c>
      <c r="F65" s="37" t="s">
        <v>6</v>
      </c>
    </row>
    <row r="66" spans="1:6" x14ac:dyDescent="0.2">
      <c r="A66" s="37" t="s">
        <v>8</v>
      </c>
      <c r="B66" s="37">
        <v>3</v>
      </c>
      <c r="C66" s="37">
        <v>1</v>
      </c>
      <c r="D66" s="37">
        <v>2</v>
      </c>
      <c r="E66" s="37">
        <v>0</v>
      </c>
      <c r="F66" s="37" t="s">
        <v>6</v>
      </c>
    </row>
    <row r="67" spans="1:6" x14ac:dyDescent="0.2">
      <c r="A67" s="37" t="s">
        <v>8</v>
      </c>
      <c r="B67" s="37">
        <v>3</v>
      </c>
      <c r="C67" s="37">
        <v>1</v>
      </c>
      <c r="D67" s="37">
        <v>5</v>
      </c>
      <c r="E67" s="37">
        <v>0</v>
      </c>
      <c r="F67" s="37" t="s">
        <v>6</v>
      </c>
    </row>
    <row r="68" spans="1:6" x14ac:dyDescent="0.2">
      <c r="A68" s="37" t="s">
        <v>8</v>
      </c>
      <c r="B68" s="37">
        <v>3</v>
      </c>
      <c r="C68" s="37">
        <v>1</v>
      </c>
      <c r="D68" s="37">
        <v>13</v>
      </c>
      <c r="E68" s="37">
        <v>0</v>
      </c>
      <c r="F68" s="37" t="s">
        <v>6</v>
      </c>
    </row>
    <row r="69" spans="1:6" x14ac:dyDescent="0.2">
      <c r="A69" s="37" t="s">
        <v>8</v>
      </c>
      <c r="B69" s="37">
        <v>3</v>
      </c>
      <c r="C69" s="37">
        <v>1</v>
      </c>
      <c r="D69" s="37">
        <v>8</v>
      </c>
      <c r="E69" s="37">
        <v>2</v>
      </c>
      <c r="F69" s="37" t="s">
        <v>6</v>
      </c>
    </row>
    <row r="70" spans="1:6" x14ac:dyDescent="0.2">
      <c r="A70" s="37" t="s">
        <v>8</v>
      </c>
      <c r="B70" s="37">
        <v>4</v>
      </c>
      <c r="C70" s="37">
        <v>1</v>
      </c>
      <c r="D70" s="37">
        <v>3</v>
      </c>
      <c r="E70" s="37">
        <v>0</v>
      </c>
      <c r="F70" s="37" t="s">
        <v>6</v>
      </c>
    </row>
    <row r="71" spans="1:6" x14ac:dyDescent="0.2">
      <c r="A71" s="37" t="s">
        <v>8</v>
      </c>
      <c r="B71" s="37">
        <v>4</v>
      </c>
      <c r="C71" s="37">
        <v>1</v>
      </c>
      <c r="D71" s="37">
        <v>5</v>
      </c>
      <c r="E71" s="37">
        <v>1</v>
      </c>
      <c r="F71" s="37" t="s">
        <v>6</v>
      </c>
    </row>
    <row r="72" spans="1:6" x14ac:dyDescent="0.2">
      <c r="A72" s="37" t="s">
        <v>8</v>
      </c>
      <c r="B72" s="37">
        <v>4</v>
      </c>
      <c r="C72" s="37">
        <v>1</v>
      </c>
      <c r="D72" s="37">
        <v>2</v>
      </c>
      <c r="E72" s="37">
        <v>0</v>
      </c>
      <c r="F72" s="37" t="s">
        <v>6</v>
      </c>
    </row>
    <row r="73" spans="1:6" x14ac:dyDescent="0.2">
      <c r="A73" s="37" t="s">
        <v>8</v>
      </c>
      <c r="B73" s="37">
        <v>4</v>
      </c>
      <c r="C73" s="37">
        <v>1</v>
      </c>
      <c r="D73" s="37">
        <v>4</v>
      </c>
      <c r="E73" s="37">
        <v>0</v>
      </c>
      <c r="F73" s="37" t="s">
        <v>6</v>
      </c>
    </row>
    <row r="74" spans="1:6" x14ac:dyDescent="0.2">
      <c r="A74" s="37" t="s">
        <v>8</v>
      </c>
      <c r="B74" s="37">
        <v>4</v>
      </c>
      <c r="C74" s="37">
        <v>1</v>
      </c>
      <c r="D74" s="37">
        <v>5</v>
      </c>
      <c r="E74" s="37">
        <v>1</v>
      </c>
      <c r="F74" s="37" t="s">
        <v>6</v>
      </c>
    </row>
    <row r="75" spans="1:6" x14ac:dyDescent="0.2">
      <c r="A75" s="37" t="s">
        <v>8</v>
      </c>
      <c r="B75" s="37">
        <v>5</v>
      </c>
      <c r="C75" s="37">
        <v>1</v>
      </c>
      <c r="D75" s="37">
        <v>13</v>
      </c>
      <c r="E75" s="37">
        <v>2</v>
      </c>
      <c r="F75" s="37" t="s">
        <v>6</v>
      </c>
    </row>
    <row r="76" spans="1:6" x14ac:dyDescent="0.2">
      <c r="A76" s="37" t="s">
        <v>8</v>
      </c>
      <c r="B76" s="37">
        <v>5</v>
      </c>
      <c r="C76" s="37">
        <v>1</v>
      </c>
      <c r="D76" s="37">
        <v>7</v>
      </c>
      <c r="E76" s="37">
        <v>4</v>
      </c>
      <c r="F76" s="37" t="s">
        <v>6</v>
      </c>
    </row>
    <row r="77" spans="1:6" x14ac:dyDescent="0.2">
      <c r="A77" s="37" t="s">
        <v>8</v>
      </c>
      <c r="B77" s="37">
        <v>5</v>
      </c>
      <c r="C77" s="37">
        <v>1</v>
      </c>
      <c r="D77" s="37">
        <v>14</v>
      </c>
      <c r="E77" s="37">
        <v>0</v>
      </c>
      <c r="F77" s="37" t="s">
        <v>6</v>
      </c>
    </row>
    <row r="78" spans="1:6" x14ac:dyDescent="0.2">
      <c r="A78" s="37" t="s">
        <v>8</v>
      </c>
      <c r="B78" s="37">
        <v>5</v>
      </c>
      <c r="C78" s="37">
        <v>1</v>
      </c>
      <c r="D78" s="37">
        <v>1</v>
      </c>
      <c r="E78" s="37">
        <v>3</v>
      </c>
      <c r="F78" s="37" t="s">
        <v>6</v>
      </c>
    </row>
    <row r="79" spans="1:6" x14ac:dyDescent="0.2">
      <c r="A79" s="37" t="s">
        <v>8</v>
      </c>
      <c r="B79" s="37">
        <v>5</v>
      </c>
      <c r="C79" s="37">
        <v>1</v>
      </c>
      <c r="D79" s="37">
        <v>9</v>
      </c>
      <c r="E79" s="37">
        <v>2</v>
      </c>
      <c r="F79" s="37" t="s">
        <v>6</v>
      </c>
    </row>
    <row r="80" spans="1:6" x14ac:dyDescent="0.2">
      <c r="A80" s="37" t="s">
        <v>8</v>
      </c>
      <c r="B80" s="37">
        <v>1</v>
      </c>
      <c r="C80" s="37">
        <v>24</v>
      </c>
      <c r="D80" s="37">
        <v>9</v>
      </c>
      <c r="E80" s="37">
        <v>2</v>
      </c>
      <c r="F80" s="37" t="s">
        <v>6</v>
      </c>
    </row>
    <row r="81" spans="1:6" x14ac:dyDescent="0.2">
      <c r="A81" s="37" t="s">
        <v>8</v>
      </c>
      <c r="B81" s="37">
        <v>1</v>
      </c>
      <c r="C81" s="37">
        <v>24</v>
      </c>
      <c r="D81" s="37">
        <v>10</v>
      </c>
      <c r="E81" s="37">
        <v>3</v>
      </c>
      <c r="F81" s="37" t="s">
        <v>6</v>
      </c>
    </row>
    <row r="82" spans="1:6" x14ac:dyDescent="0.2">
      <c r="A82" s="37" t="s">
        <v>8</v>
      </c>
      <c r="B82" s="37">
        <v>1</v>
      </c>
      <c r="C82" s="37">
        <v>24</v>
      </c>
      <c r="D82" s="37">
        <v>6</v>
      </c>
      <c r="E82" s="37">
        <v>1</v>
      </c>
      <c r="F82" s="37" t="s">
        <v>6</v>
      </c>
    </row>
    <row r="83" spans="1:6" x14ac:dyDescent="0.2">
      <c r="A83" s="37" t="s">
        <v>8</v>
      </c>
      <c r="B83" s="37">
        <v>1</v>
      </c>
      <c r="C83" s="37">
        <v>24</v>
      </c>
      <c r="D83" s="37">
        <v>8</v>
      </c>
      <c r="E83" s="37">
        <v>2</v>
      </c>
      <c r="F83" s="37" t="s">
        <v>6</v>
      </c>
    </row>
    <row r="84" spans="1:6" x14ac:dyDescent="0.2">
      <c r="A84" s="37" t="s">
        <v>8</v>
      </c>
      <c r="B84" s="37">
        <v>1</v>
      </c>
      <c r="C84" s="37">
        <v>24</v>
      </c>
      <c r="D84" s="37">
        <v>6</v>
      </c>
      <c r="E84" s="37">
        <v>2</v>
      </c>
      <c r="F84" s="37" t="s">
        <v>6</v>
      </c>
    </row>
    <row r="85" spans="1:6" x14ac:dyDescent="0.2">
      <c r="A85" s="37" t="s">
        <v>8</v>
      </c>
      <c r="B85" s="37">
        <v>1</v>
      </c>
      <c r="C85" s="37">
        <v>24</v>
      </c>
      <c r="D85" s="37">
        <v>9</v>
      </c>
      <c r="E85" s="37">
        <v>3</v>
      </c>
      <c r="F85" s="37" t="s">
        <v>6</v>
      </c>
    </row>
    <row r="86" spans="1:6" x14ac:dyDescent="0.2">
      <c r="A86" s="37" t="s">
        <v>8</v>
      </c>
      <c r="B86" s="37">
        <v>2</v>
      </c>
      <c r="C86" s="37">
        <v>24</v>
      </c>
      <c r="D86" s="37">
        <v>13</v>
      </c>
      <c r="E86" s="37">
        <v>1</v>
      </c>
      <c r="F86" s="37" t="s">
        <v>6</v>
      </c>
    </row>
    <row r="87" spans="1:6" x14ac:dyDescent="0.2">
      <c r="A87" s="37" t="s">
        <v>8</v>
      </c>
      <c r="B87" s="37">
        <v>2</v>
      </c>
      <c r="C87" s="37">
        <v>24</v>
      </c>
      <c r="D87" s="37">
        <v>4</v>
      </c>
      <c r="E87" s="37">
        <v>2</v>
      </c>
      <c r="F87" s="37" t="s">
        <v>6</v>
      </c>
    </row>
    <row r="88" spans="1:6" x14ac:dyDescent="0.2">
      <c r="A88" s="37" t="s">
        <v>8</v>
      </c>
      <c r="B88" s="37">
        <v>2</v>
      </c>
      <c r="C88" s="37">
        <v>24</v>
      </c>
      <c r="D88" s="37">
        <v>11</v>
      </c>
      <c r="E88" s="37">
        <v>0</v>
      </c>
      <c r="F88" s="37" t="s">
        <v>6</v>
      </c>
    </row>
    <row r="89" spans="1:6" x14ac:dyDescent="0.2">
      <c r="A89" s="37" t="s">
        <v>8</v>
      </c>
      <c r="B89" s="37">
        <v>2</v>
      </c>
      <c r="C89" s="37">
        <v>24</v>
      </c>
      <c r="D89" s="37">
        <v>4</v>
      </c>
      <c r="E89" s="37">
        <v>7</v>
      </c>
      <c r="F89" s="37" t="s">
        <v>6</v>
      </c>
    </row>
    <row r="90" spans="1:6" x14ac:dyDescent="0.2">
      <c r="A90" s="37" t="s">
        <v>8</v>
      </c>
      <c r="B90" s="37">
        <v>2</v>
      </c>
      <c r="C90" s="37">
        <v>24</v>
      </c>
      <c r="D90" s="37">
        <v>11</v>
      </c>
      <c r="E90" s="37">
        <v>3</v>
      </c>
      <c r="F90" s="37" t="s">
        <v>6</v>
      </c>
    </row>
    <row r="91" spans="1:6" x14ac:dyDescent="0.2">
      <c r="A91" s="37" t="s">
        <v>8</v>
      </c>
      <c r="B91" s="37">
        <v>3</v>
      </c>
      <c r="C91" s="37">
        <v>24</v>
      </c>
      <c r="D91" s="37">
        <v>6</v>
      </c>
      <c r="E91" s="37">
        <v>7</v>
      </c>
      <c r="F91" s="37" t="s">
        <v>6</v>
      </c>
    </row>
    <row r="92" spans="1:6" x14ac:dyDescent="0.2">
      <c r="A92" s="37" t="s">
        <v>8</v>
      </c>
      <c r="B92" s="37">
        <v>3</v>
      </c>
      <c r="C92" s="37">
        <v>24</v>
      </c>
      <c r="D92" s="37">
        <v>12</v>
      </c>
      <c r="E92" s="37">
        <v>1</v>
      </c>
      <c r="F92" s="37" t="s">
        <v>6</v>
      </c>
    </row>
    <row r="93" spans="1:6" x14ac:dyDescent="0.2">
      <c r="A93" s="37" t="s">
        <v>8</v>
      </c>
      <c r="B93" s="37">
        <v>3</v>
      </c>
      <c r="C93" s="37">
        <v>24</v>
      </c>
      <c r="D93" s="37">
        <v>6</v>
      </c>
      <c r="E93" s="37">
        <v>0</v>
      </c>
      <c r="F93" s="37" t="s">
        <v>6</v>
      </c>
    </row>
    <row r="94" spans="1:6" x14ac:dyDescent="0.2">
      <c r="A94" s="37" t="s">
        <v>8</v>
      </c>
      <c r="B94" s="37">
        <v>3</v>
      </c>
      <c r="C94" s="37">
        <v>24</v>
      </c>
      <c r="D94" s="37">
        <v>14</v>
      </c>
      <c r="E94" s="37">
        <v>2</v>
      </c>
      <c r="F94" s="37" t="s">
        <v>6</v>
      </c>
    </row>
    <row r="95" spans="1:6" x14ac:dyDescent="0.2">
      <c r="A95" s="37" t="s">
        <v>8</v>
      </c>
      <c r="B95" s="37">
        <v>3</v>
      </c>
      <c r="C95" s="37">
        <v>24</v>
      </c>
      <c r="D95" s="37">
        <v>8</v>
      </c>
      <c r="E95" s="37">
        <v>3</v>
      </c>
      <c r="F95" s="37" t="s">
        <v>6</v>
      </c>
    </row>
    <row r="96" spans="1:6" x14ac:dyDescent="0.2">
      <c r="A96" s="37" t="s">
        <v>8</v>
      </c>
      <c r="B96" s="37">
        <v>4</v>
      </c>
      <c r="C96" s="37">
        <v>24</v>
      </c>
      <c r="D96" s="37">
        <v>9</v>
      </c>
      <c r="E96" s="37">
        <v>2</v>
      </c>
      <c r="F96" s="37" t="s">
        <v>6</v>
      </c>
    </row>
    <row r="97" spans="1:6" x14ac:dyDescent="0.2">
      <c r="A97" s="37" t="s">
        <v>8</v>
      </c>
      <c r="B97" s="37">
        <v>4</v>
      </c>
      <c r="C97" s="37">
        <v>24</v>
      </c>
      <c r="D97" s="37">
        <v>6</v>
      </c>
      <c r="E97" s="37">
        <v>1</v>
      </c>
      <c r="F97" s="37" t="s">
        <v>6</v>
      </c>
    </row>
    <row r="98" spans="1:6" x14ac:dyDescent="0.2">
      <c r="A98" s="37" t="s">
        <v>8</v>
      </c>
      <c r="B98" s="37">
        <v>4</v>
      </c>
      <c r="C98" s="37">
        <v>24</v>
      </c>
      <c r="D98" s="37">
        <v>8</v>
      </c>
      <c r="E98" s="37">
        <v>3</v>
      </c>
      <c r="F98" s="37" t="s">
        <v>6</v>
      </c>
    </row>
    <row r="99" spans="1:6" x14ac:dyDescent="0.2">
      <c r="A99" s="37" t="s">
        <v>8</v>
      </c>
      <c r="B99" s="37">
        <v>4</v>
      </c>
      <c r="C99" s="37">
        <v>24</v>
      </c>
      <c r="D99" s="37">
        <v>5</v>
      </c>
      <c r="E99" s="37">
        <v>1</v>
      </c>
      <c r="F99" s="37" t="s">
        <v>6</v>
      </c>
    </row>
    <row r="100" spans="1:6" x14ac:dyDescent="0.2">
      <c r="A100" s="37" t="s">
        <v>8</v>
      </c>
      <c r="B100" s="37">
        <v>4</v>
      </c>
      <c r="C100" s="37">
        <v>24</v>
      </c>
      <c r="D100" s="37">
        <v>5</v>
      </c>
      <c r="E100" s="37">
        <v>3</v>
      </c>
      <c r="F100" s="37" t="s">
        <v>6</v>
      </c>
    </row>
    <row r="101" spans="1:6" x14ac:dyDescent="0.2">
      <c r="A101" s="37" t="s">
        <v>8</v>
      </c>
      <c r="B101" s="37">
        <v>5</v>
      </c>
      <c r="C101" s="37">
        <v>24</v>
      </c>
      <c r="D101" s="37">
        <v>13</v>
      </c>
      <c r="E101" s="37">
        <v>1</v>
      </c>
      <c r="F101" s="37" t="s">
        <v>6</v>
      </c>
    </row>
    <row r="102" spans="1:6" x14ac:dyDescent="0.2">
      <c r="A102" s="37" t="s">
        <v>8</v>
      </c>
      <c r="B102" s="37">
        <v>5</v>
      </c>
      <c r="C102" s="37">
        <v>24</v>
      </c>
      <c r="D102" s="37">
        <v>6</v>
      </c>
      <c r="E102" s="37">
        <v>3</v>
      </c>
      <c r="F102" s="37" t="s">
        <v>6</v>
      </c>
    </row>
    <row r="103" spans="1:6" x14ac:dyDescent="0.2">
      <c r="A103" s="37" t="s">
        <v>8</v>
      </c>
      <c r="B103" s="37">
        <v>5</v>
      </c>
      <c r="C103" s="37">
        <v>24</v>
      </c>
      <c r="D103" s="37">
        <v>11</v>
      </c>
      <c r="E103" s="37">
        <v>0</v>
      </c>
      <c r="F103" s="37" t="s">
        <v>6</v>
      </c>
    </row>
    <row r="104" spans="1:6" x14ac:dyDescent="0.2">
      <c r="A104" s="37" t="s">
        <v>8</v>
      </c>
      <c r="B104" s="37">
        <v>5</v>
      </c>
      <c r="C104" s="37">
        <v>24</v>
      </c>
      <c r="D104" s="37">
        <v>5</v>
      </c>
      <c r="E104" s="37">
        <v>4</v>
      </c>
      <c r="F104" s="37" t="s">
        <v>6</v>
      </c>
    </row>
    <row r="105" spans="1:6" x14ac:dyDescent="0.2">
      <c r="A105" s="37" t="s">
        <v>8</v>
      </c>
      <c r="B105" s="37">
        <v>5</v>
      </c>
      <c r="C105" s="37">
        <v>24</v>
      </c>
      <c r="D105" s="37">
        <v>7</v>
      </c>
      <c r="E105" s="37">
        <v>1</v>
      </c>
      <c r="F105" s="37" t="s">
        <v>6</v>
      </c>
    </row>
    <row r="106" spans="1:6" x14ac:dyDescent="0.2">
      <c r="A106" s="37" t="s">
        <v>8</v>
      </c>
      <c r="B106" s="37">
        <v>1</v>
      </c>
      <c r="C106" s="37">
        <v>1</v>
      </c>
      <c r="D106" s="37">
        <v>6</v>
      </c>
      <c r="E106" s="37">
        <v>3</v>
      </c>
      <c r="F106" s="37" t="s">
        <v>10</v>
      </c>
    </row>
    <row r="107" spans="1:6" x14ac:dyDescent="0.2">
      <c r="A107" s="37" t="s">
        <v>8</v>
      </c>
      <c r="B107" s="37">
        <v>1</v>
      </c>
      <c r="C107" s="37">
        <v>1</v>
      </c>
      <c r="D107" s="37">
        <v>1</v>
      </c>
      <c r="E107" s="37">
        <v>7</v>
      </c>
      <c r="F107" s="37" t="s">
        <v>10</v>
      </c>
    </row>
    <row r="108" spans="1:6" x14ac:dyDescent="0.2">
      <c r="A108" s="37" t="s">
        <v>8</v>
      </c>
      <c r="B108" s="37">
        <v>1</v>
      </c>
      <c r="C108" s="37">
        <v>1</v>
      </c>
      <c r="D108" s="37">
        <v>7</v>
      </c>
      <c r="E108" s="37">
        <v>1</v>
      </c>
      <c r="F108" s="37" t="s">
        <v>10</v>
      </c>
    </row>
    <row r="109" spans="1:6" x14ac:dyDescent="0.2">
      <c r="A109" s="37" t="s">
        <v>8</v>
      </c>
      <c r="B109" s="37">
        <v>1</v>
      </c>
      <c r="C109" s="37">
        <v>1</v>
      </c>
      <c r="D109" s="37">
        <v>7</v>
      </c>
      <c r="E109" s="37">
        <v>4</v>
      </c>
      <c r="F109" s="37" t="s">
        <v>10</v>
      </c>
    </row>
    <row r="110" spans="1:6" x14ac:dyDescent="0.2">
      <c r="A110" s="37" t="s">
        <v>8</v>
      </c>
      <c r="B110" s="37">
        <v>1</v>
      </c>
      <c r="C110" s="37">
        <v>1</v>
      </c>
      <c r="D110" s="37">
        <v>5</v>
      </c>
      <c r="E110" s="37">
        <v>6</v>
      </c>
      <c r="F110" s="37" t="s">
        <v>10</v>
      </c>
    </row>
    <row r="111" spans="1:6" x14ac:dyDescent="0.2">
      <c r="A111" s="37" t="s">
        <v>8</v>
      </c>
      <c r="B111" s="37">
        <v>2</v>
      </c>
      <c r="C111" s="37">
        <v>1</v>
      </c>
      <c r="D111" s="37">
        <v>12</v>
      </c>
      <c r="E111" s="37">
        <v>2</v>
      </c>
      <c r="F111" s="37" t="s">
        <v>10</v>
      </c>
    </row>
    <row r="112" spans="1:6" x14ac:dyDescent="0.2">
      <c r="A112" s="37" t="s">
        <v>8</v>
      </c>
      <c r="B112" s="37">
        <v>2</v>
      </c>
      <c r="C112" s="37">
        <v>1</v>
      </c>
      <c r="D112" s="37">
        <v>2</v>
      </c>
      <c r="E112" s="37">
        <v>14</v>
      </c>
      <c r="F112" s="37" t="s">
        <v>10</v>
      </c>
    </row>
    <row r="113" spans="1:6" x14ac:dyDescent="0.2">
      <c r="A113" s="37" t="s">
        <v>8</v>
      </c>
      <c r="B113" s="37">
        <v>2</v>
      </c>
      <c r="C113" s="37">
        <v>1</v>
      </c>
      <c r="D113" s="37">
        <v>3</v>
      </c>
      <c r="E113" s="37">
        <v>6</v>
      </c>
      <c r="F113" s="37" t="s">
        <v>10</v>
      </c>
    </row>
    <row r="114" spans="1:6" x14ac:dyDescent="0.2">
      <c r="A114" s="37" t="s">
        <v>8</v>
      </c>
      <c r="B114" s="37">
        <v>2</v>
      </c>
      <c r="C114" s="37">
        <v>1</v>
      </c>
      <c r="D114" s="37">
        <v>6</v>
      </c>
      <c r="E114" s="37">
        <v>4</v>
      </c>
      <c r="F114" s="37" t="s">
        <v>10</v>
      </c>
    </row>
    <row r="115" spans="1:6" x14ac:dyDescent="0.2">
      <c r="A115" s="37" t="s">
        <v>8</v>
      </c>
      <c r="B115" s="37">
        <v>2</v>
      </c>
      <c r="C115" s="37">
        <v>1</v>
      </c>
      <c r="D115" s="37">
        <v>9</v>
      </c>
      <c r="E115" s="37">
        <v>10</v>
      </c>
      <c r="F115" s="37" t="s">
        <v>10</v>
      </c>
    </row>
    <row r="116" spans="1:6" x14ac:dyDescent="0.2">
      <c r="A116" s="37" t="s">
        <v>8</v>
      </c>
      <c r="B116" s="37">
        <v>3</v>
      </c>
      <c r="C116" s="37">
        <v>1</v>
      </c>
      <c r="D116" s="37">
        <v>12</v>
      </c>
      <c r="E116" s="37">
        <v>1</v>
      </c>
      <c r="F116" s="37" t="s">
        <v>10</v>
      </c>
    </row>
    <row r="117" spans="1:6" x14ac:dyDescent="0.2">
      <c r="A117" s="37" t="s">
        <v>8</v>
      </c>
      <c r="B117" s="37">
        <v>3</v>
      </c>
      <c r="C117" s="37">
        <v>1</v>
      </c>
      <c r="D117" s="37">
        <v>3</v>
      </c>
      <c r="E117" s="37">
        <v>12</v>
      </c>
      <c r="F117" s="37" t="s">
        <v>10</v>
      </c>
    </row>
    <row r="118" spans="1:6" x14ac:dyDescent="0.2">
      <c r="A118" s="37" t="s">
        <v>8</v>
      </c>
      <c r="B118" s="37">
        <v>3</v>
      </c>
      <c r="C118" s="37">
        <v>1</v>
      </c>
      <c r="D118" s="37">
        <v>12</v>
      </c>
      <c r="E118" s="37">
        <v>0</v>
      </c>
      <c r="F118" s="37" t="s">
        <v>10</v>
      </c>
    </row>
    <row r="119" spans="1:6" x14ac:dyDescent="0.2">
      <c r="A119" s="37" t="s">
        <v>8</v>
      </c>
      <c r="B119" s="37">
        <v>3</v>
      </c>
      <c r="C119" s="37">
        <v>1</v>
      </c>
      <c r="D119" s="37">
        <v>2</v>
      </c>
      <c r="E119" s="37">
        <v>8</v>
      </c>
      <c r="F119" s="37" t="s">
        <v>10</v>
      </c>
    </row>
    <row r="120" spans="1:6" x14ac:dyDescent="0.2">
      <c r="A120" s="37" t="s">
        <v>8</v>
      </c>
      <c r="B120" s="37">
        <v>3</v>
      </c>
      <c r="C120" s="37">
        <v>1</v>
      </c>
      <c r="D120" s="37">
        <v>3</v>
      </c>
      <c r="E120" s="37">
        <v>0</v>
      </c>
      <c r="F120" s="37" t="s">
        <v>10</v>
      </c>
    </row>
    <row r="121" spans="1:6" x14ac:dyDescent="0.2">
      <c r="A121" s="37" t="s">
        <v>8</v>
      </c>
      <c r="B121" s="37">
        <v>4</v>
      </c>
      <c r="C121" s="37">
        <v>1</v>
      </c>
      <c r="D121" s="37">
        <v>4</v>
      </c>
      <c r="E121" s="37">
        <v>4</v>
      </c>
      <c r="F121" s="37" t="s">
        <v>10</v>
      </c>
    </row>
    <row r="122" spans="1:6" x14ac:dyDescent="0.2">
      <c r="A122" s="37" t="s">
        <v>8</v>
      </c>
      <c r="B122" s="37">
        <v>4</v>
      </c>
      <c r="C122" s="37">
        <v>1</v>
      </c>
      <c r="D122" s="37">
        <v>5</v>
      </c>
      <c r="E122" s="37">
        <v>0</v>
      </c>
      <c r="F122" s="37" t="s">
        <v>10</v>
      </c>
    </row>
    <row r="123" spans="1:6" x14ac:dyDescent="0.2">
      <c r="A123" s="37" t="s">
        <v>8</v>
      </c>
      <c r="B123" s="37">
        <v>4</v>
      </c>
      <c r="C123" s="37">
        <v>1</v>
      </c>
      <c r="D123" s="37">
        <v>3</v>
      </c>
      <c r="E123" s="37">
        <v>4</v>
      </c>
      <c r="F123" s="37" t="s">
        <v>10</v>
      </c>
    </row>
    <row r="124" spans="1:6" x14ac:dyDescent="0.2">
      <c r="A124" s="37" t="s">
        <v>8</v>
      </c>
      <c r="B124" s="37">
        <v>4</v>
      </c>
      <c r="C124" s="37">
        <v>1</v>
      </c>
      <c r="D124" s="37">
        <v>2</v>
      </c>
      <c r="E124" s="37">
        <v>3</v>
      </c>
      <c r="F124" s="37" t="s">
        <v>10</v>
      </c>
    </row>
    <row r="125" spans="1:6" x14ac:dyDescent="0.2">
      <c r="A125" s="37" t="s">
        <v>8</v>
      </c>
      <c r="B125" s="37">
        <v>4</v>
      </c>
      <c r="C125" s="37">
        <v>1</v>
      </c>
      <c r="D125" s="37">
        <v>5</v>
      </c>
      <c r="E125" s="37">
        <v>9</v>
      </c>
      <c r="F125" s="37" t="s">
        <v>10</v>
      </c>
    </row>
    <row r="126" spans="1:6" x14ac:dyDescent="0.2">
      <c r="A126" s="37" t="s">
        <v>8</v>
      </c>
      <c r="B126" s="37">
        <v>5</v>
      </c>
      <c r="C126" s="37">
        <v>1</v>
      </c>
      <c r="D126" s="37">
        <v>12</v>
      </c>
      <c r="E126" s="37">
        <v>2</v>
      </c>
      <c r="F126" s="37" t="s">
        <v>10</v>
      </c>
    </row>
    <row r="127" spans="1:6" x14ac:dyDescent="0.2">
      <c r="A127" s="37" t="s">
        <v>8</v>
      </c>
      <c r="B127" s="37">
        <v>5</v>
      </c>
      <c r="C127" s="37">
        <v>1</v>
      </c>
      <c r="D127" s="37">
        <v>14</v>
      </c>
      <c r="E127" s="37">
        <v>0</v>
      </c>
      <c r="F127" s="37" t="s">
        <v>10</v>
      </c>
    </row>
    <row r="128" spans="1:6" x14ac:dyDescent="0.2">
      <c r="A128" s="37" t="s">
        <v>8</v>
      </c>
      <c r="B128" s="37">
        <v>5</v>
      </c>
      <c r="C128" s="37">
        <v>1</v>
      </c>
      <c r="D128" s="37">
        <v>2</v>
      </c>
      <c r="E128" s="37">
        <v>9</v>
      </c>
      <c r="F128" s="37" t="s">
        <v>10</v>
      </c>
    </row>
    <row r="129" spans="1:6" x14ac:dyDescent="0.2">
      <c r="A129" s="37" t="s">
        <v>8</v>
      </c>
      <c r="B129" s="37">
        <v>5</v>
      </c>
      <c r="C129" s="37">
        <v>1</v>
      </c>
      <c r="D129" s="37">
        <v>5</v>
      </c>
      <c r="E129" s="37">
        <v>9</v>
      </c>
      <c r="F129" s="37" t="s">
        <v>10</v>
      </c>
    </row>
    <row r="130" spans="1:6" x14ac:dyDescent="0.2">
      <c r="A130" s="37" t="s">
        <v>8</v>
      </c>
      <c r="B130" s="37">
        <v>5</v>
      </c>
      <c r="C130" s="37">
        <v>1</v>
      </c>
      <c r="D130" s="37">
        <v>2</v>
      </c>
      <c r="E130" s="37">
        <v>5</v>
      </c>
      <c r="F130" s="37" t="s">
        <v>10</v>
      </c>
    </row>
    <row r="131" spans="1:6" x14ac:dyDescent="0.2">
      <c r="A131" s="37" t="s">
        <v>8</v>
      </c>
      <c r="B131" s="37">
        <v>1</v>
      </c>
      <c r="C131" s="37">
        <v>24</v>
      </c>
      <c r="D131" s="37">
        <v>6</v>
      </c>
      <c r="E131" s="37">
        <v>7</v>
      </c>
      <c r="F131" s="37" t="s">
        <v>10</v>
      </c>
    </row>
    <row r="132" spans="1:6" x14ac:dyDescent="0.2">
      <c r="A132" s="37" t="s">
        <v>8</v>
      </c>
      <c r="B132" s="37">
        <v>1</v>
      </c>
      <c r="C132" s="37">
        <v>24</v>
      </c>
      <c r="D132" s="37">
        <v>5</v>
      </c>
      <c r="E132" s="37">
        <v>8</v>
      </c>
      <c r="F132" s="37" t="s">
        <v>10</v>
      </c>
    </row>
    <row r="133" spans="1:6" x14ac:dyDescent="0.2">
      <c r="A133" s="37" t="s">
        <v>8</v>
      </c>
      <c r="B133" s="37">
        <v>1</v>
      </c>
      <c r="C133" s="37">
        <v>24</v>
      </c>
      <c r="D133" s="37">
        <v>3</v>
      </c>
      <c r="E133" s="37">
        <v>7</v>
      </c>
      <c r="F133" s="37" t="s">
        <v>10</v>
      </c>
    </row>
    <row r="134" spans="1:6" x14ac:dyDescent="0.2">
      <c r="A134" s="37" t="s">
        <v>8</v>
      </c>
      <c r="B134" s="37">
        <v>1</v>
      </c>
      <c r="C134" s="37">
        <v>24</v>
      </c>
      <c r="D134" s="37">
        <v>6</v>
      </c>
      <c r="E134" s="37">
        <v>7</v>
      </c>
      <c r="F134" s="37" t="s">
        <v>10</v>
      </c>
    </row>
    <row r="135" spans="1:6" x14ac:dyDescent="0.2">
      <c r="A135" s="37" t="s">
        <v>8</v>
      </c>
      <c r="B135" s="37">
        <v>1</v>
      </c>
      <c r="C135" s="37">
        <v>24</v>
      </c>
      <c r="D135" s="37">
        <v>7</v>
      </c>
      <c r="E135" s="37">
        <v>6</v>
      </c>
      <c r="F135" s="37" t="s">
        <v>10</v>
      </c>
    </row>
    <row r="136" spans="1:6" x14ac:dyDescent="0.2">
      <c r="A136" s="37" t="s">
        <v>8</v>
      </c>
      <c r="B136" s="37">
        <v>2</v>
      </c>
      <c r="C136" s="37">
        <v>24</v>
      </c>
      <c r="D136" s="37">
        <v>12</v>
      </c>
      <c r="E136" s="37">
        <v>2</v>
      </c>
      <c r="F136" s="37" t="s">
        <v>10</v>
      </c>
    </row>
    <row r="137" spans="1:6" x14ac:dyDescent="0.2">
      <c r="A137" s="37" t="s">
        <v>8</v>
      </c>
      <c r="B137" s="37">
        <v>2</v>
      </c>
      <c r="C137" s="37">
        <v>24</v>
      </c>
      <c r="D137" s="37">
        <v>5</v>
      </c>
      <c r="E137" s="37">
        <v>8</v>
      </c>
      <c r="F137" s="37" t="s">
        <v>10</v>
      </c>
    </row>
    <row r="138" spans="1:6" x14ac:dyDescent="0.2">
      <c r="A138" s="37" t="s">
        <v>8</v>
      </c>
      <c r="B138" s="37">
        <v>2</v>
      </c>
      <c r="C138" s="37">
        <v>24</v>
      </c>
      <c r="D138" s="37">
        <v>7</v>
      </c>
      <c r="E138" s="37">
        <v>7</v>
      </c>
      <c r="F138" s="37" t="s">
        <v>10</v>
      </c>
    </row>
    <row r="139" spans="1:6" x14ac:dyDescent="0.2">
      <c r="A139" s="37" t="s">
        <v>8</v>
      </c>
      <c r="B139" s="37">
        <v>2</v>
      </c>
      <c r="C139" s="37">
        <v>24</v>
      </c>
      <c r="D139" s="37">
        <v>5</v>
      </c>
      <c r="E139" s="37">
        <v>9</v>
      </c>
      <c r="F139" s="37" t="s">
        <v>10</v>
      </c>
    </row>
    <row r="140" spans="1:6" x14ac:dyDescent="0.2">
      <c r="A140" s="37" t="s">
        <v>8</v>
      </c>
      <c r="B140" s="37">
        <v>2</v>
      </c>
      <c r="C140" s="37">
        <v>24</v>
      </c>
      <c r="D140" s="37">
        <v>9</v>
      </c>
      <c r="E140" s="37">
        <v>6</v>
      </c>
      <c r="F140" s="37" t="s">
        <v>10</v>
      </c>
    </row>
    <row r="141" spans="1:6" x14ac:dyDescent="0.2">
      <c r="A141" s="37" t="s">
        <v>8</v>
      </c>
      <c r="B141" s="37">
        <v>3</v>
      </c>
      <c r="C141" s="37">
        <v>24</v>
      </c>
      <c r="D141" s="37">
        <v>7</v>
      </c>
      <c r="E141" s="37">
        <v>5</v>
      </c>
      <c r="F141" s="37" t="s">
        <v>10</v>
      </c>
    </row>
    <row r="142" spans="1:6" x14ac:dyDescent="0.2">
      <c r="A142" s="37" t="s">
        <v>8</v>
      </c>
      <c r="B142" s="37">
        <v>3</v>
      </c>
      <c r="C142" s="37">
        <v>24</v>
      </c>
      <c r="D142" s="37">
        <v>6</v>
      </c>
      <c r="E142" s="37">
        <v>6</v>
      </c>
      <c r="F142" s="37" t="s">
        <v>10</v>
      </c>
    </row>
    <row r="143" spans="1:6" x14ac:dyDescent="0.2">
      <c r="A143" s="37" t="s">
        <v>8</v>
      </c>
      <c r="B143" s="37">
        <v>3</v>
      </c>
      <c r="C143" s="37">
        <v>24</v>
      </c>
      <c r="D143" s="37">
        <v>6</v>
      </c>
      <c r="E143" s="37">
        <v>2</v>
      </c>
      <c r="F143" s="37" t="s">
        <v>10</v>
      </c>
    </row>
    <row r="144" spans="1:6" x14ac:dyDescent="0.2">
      <c r="A144" s="37" t="s">
        <v>8</v>
      </c>
      <c r="B144" s="37">
        <v>3</v>
      </c>
      <c r="C144" s="37">
        <v>24</v>
      </c>
      <c r="D144" s="37">
        <v>11</v>
      </c>
      <c r="E144" s="37">
        <v>6</v>
      </c>
      <c r="F144" s="37" t="s">
        <v>10</v>
      </c>
    </row>
    <row r="145" spans="1:6" x14ac:dyDescent="0.2">
      <c r="A145" s="37" t="s">
        <v>8</v>
      </c>
      <c r="B145" s="37">
        <v>3</v>
      </c>
      <c r="C145" s="37">
        <v>24</v>
      </c>
      <c r="D145" s="37">
        <v>5</v>
      </c>
      <c r="E145" s="37">
        <v>4</v>
      </c>
      <c r="F145" s="37" t="s">
        <v>10</v>
      </c>
    </row>
    <row r="146" spans="1:6" x14ac:dyDescent="0.2">
      <c r="A146" s="37" t="s">
        <v>8</v>
      </c>
      <c r="B146" s="37">
        <v>4</v>
      </c>
      <c r="C146" s="37">
        <v>24</v>
      </c>
      <c r="D146" s="37">
        <v>9</v>
      </c>
      <c r="E146" s="37">
        <v>3</v>
      </c>
      <c r="F146" s="37" t="s">
        <v>10</v>
      </c>
    </row>
    <row r="147" spans="1:6" x14ac:dyDescent="0.2">
      <c r="A147" s="37" t="s">
        <v>8</v>
      </c>
      <c r="B147" s="37">
        <v>4</v>
      </c>
      <c r="C147" s="37">
        <v>24</v>
      </c>
      <c r="D147" s="37">
        <v>4</v>
      </c>
      <c r="E147" s="37">
        <v>2</v>
      </c>
      <c r="F147" s="37" t="s">
        <v>10</v>
      </c>
    </row>
    <row r="148" spans="1:6" x14ac:dyDescent="0.2">
      <c r="A148" s="37" t="s">
        <v>8</v>
      </c>
      <c r="B148" s="37">
        <v>4</v>
      </c>
      <c r="C148" s="37">
        <v>24</v>
      </c>
      <c r="D148" s="37">
        <v>5</v>
      </c>
      <c r="E148" s="37">
        <v>2</v>
      </c>
      <c r="F148" s="37" t="s">
        <v>10</v>
      </c>
    </row>
    <row r="149" spans="1:6" x14ac:dyDescent="0.2">
      <c r="A149" s="37" t="s">
        <v>8</v>
      </c>
      <c r="B149" s="37">
        <v>4</v>
      </c>
      <c r="C149" s="37">
        <v>24</v>
      </c>
      <c r="D149" s="37">
        <v>9</v>
      </c>
      <c r="E149" s="37">
        <v>8</v>
      </c>
      <c r="F149" s="37" t="s">
        <v>10</v>
      </c>
    </row>
    <row r="150" spans="1:6" x14ac:dyDescent="0.2">
      <c r="A150" s="37" t="s">
        <v>8</v>
      </c>
      <c r="B150" s="37">
        <v>4</v>
      </c>
      <c r="C150" s="37">
        <v>24</v>
      </c>
      <c r="D150" s="37">
        <v>5</v>
      </c>
      <c r="E150" s="37">
        <v>4</v>
      </c>
      <c r="F150" s="37" t="s">
        <v>10</v>
      </c>
    </row>
    <row r="151" spans="1:6" x14ac:dyDescent="0.2">
      <c r="A151" s="37" t="s">
        <v>8</v>
      </c>
      <c r="B151" s="37">
        <v>5</v>
      </c>
      <c r="C151" s="37">
        <v>24</v>
      </c>
      <c r="D151" s="37">
        <v>7</v>
      </c>
      <c r="E151" s="37">
        <v>5</v>
      </c>
      <c r="F151" s="37" t="s">
        <v>10</v>
      </c>
    </row>
    <row r="152" spans="1:6" x14ac:dyDescent="0.2">
      <c r="A152" s="37" t="s">
        <v>8</v>
      </c>
      <c r="B152" s="37">
        <v>5</v>
      </c>
      <c r="C152" s="37">
        <v>24</v>
      </c>
      <c r="D152" s="37">
        <v>4</v>
      </c>
      <c r="E152" s="37">
        <v>10</v>
      </c>
      <c r="F152" s="37" t="s">
        <v>10</v>
      </c>
    </row>
    <row r="153" spans="1:6" x14ac:dyDescent="0.2">
      <c r="A153" s="37" t="s">
        <v>8</v>
      </c>
      <c r="B153" s="37">
        <v>5</v>
      </c>
      <c r="C153" s="37">
        <v>24</v>
      </c>
      <c r="D153" s="37">
        <v>6</v>
      </c>
      <c r="E153" s="37">
        <v>4</v>
      </c>
      <c r="F153" s="37" t="s">
        <v>10</v>
      </c>
    </row>
    <row r="154" spans="1:6" x14ac:dyDescent="0.2">
      <c r="A154" s="37" t="s">
        <v>8</v>
      </c>
      <c r="B154" s="37">
        <v>5</v>
      </c>
      <c r="C154" s="37">
        <v>24</v>
      </c>
      <c r="D154" s="37">
        <v>5</v>
      </c>
      <c r="E154" s="37">
        <v>4</v>
      </c>
      <c r="F154" s="37" t="s">
        <v>10</v>
      </c>
    </row>
    <row r="155" spans="1:6" x14ac:dyDescent="0.2">
      <c r="A155" s="37" t="s">
        <v>8</v>
      </c>
      <c r="B155" s="37">
        <v>5</v>
      </c>
      <c r="C155" s="37">
        <v>24</v>
      </c>
      <c r="D155" s="37">
        <v>6</v>
      </c>
      <c r="E155" s="37">
        <v>3</v>
      </c>
      <c r="F155" s="37" t="s">
        <v>10</v>
      </c>
    </row>
    <row r="156" spans="1:6" ht="17" x14ac:dyDescent="0.25">
      <c r="A156" s="37" t="s">
        <v>16</v>
      </c>
      <c r="B156" s="37">
        <v>1</v>
      </c>
      <c r="C156" s="37">
        <v>1</v>
      </c>
      <c r="D156" s="37">
        <v>7</v>
      </c>
      <c r="E156" s="37">
        <v>11</v>
      </c>
      <c r="F156" s="37" t="s">
        <v>140</v>
      </c>
    </row>
    <row r="157" spans="1:6" ht="17" x14ac:dyDescent="0.25">
      <c r="A157" s="37" t="s">
        <v>16</v>
      </c>
      <c r="B157" s="37">
        <v>1</v>
      </c>
      <c r="C157" s="37">
        <v>1</v>
      </c>
      <c r="D157" s="37">
        <v>10</v>
      </c>
      <c r="E157" s="37">
        <v>5</v>
      </c>
      <c r="F157" s="37" t="s">
        <v>140</v>
      </c>
    </row>
    <row r="158" spans="1:6" ht="17" x14ac:dyDescent="0.25">
      <c r="A158" s="37" t="s">
        <v>16</v>
      </c>
      <c r="B158" s="37">
        <v>1</v>
      </c>
      <c r="C158" s="37">
        <v>1</v>
      </c>
      <c r="D158" s="37">
        <v>12</v>
      </c>
      <c r="E158" s="37">
        <v>5</v>
      </c>
      <c r="F158" s="37" t="s">
        <v>140</v>
      </c>
    </row>
    <row r="159" spans="1:6" ht="17" x14ac:dyDescent="0.25">
      <c r="A159" s="37" t="s">
        <v>16</v>
      </c>
      <c r="B159" s="37">
        <v>1</v>
      </c>
      <c r="C159" s="37">
        <v>1</v>
      </c>
      <c r="D159" s="37">
        <v>16</v>
      </c>
      <c r="E159" s="37">
        <v>2</v>
      </c>
      <c r="F159" s="37" t="s">
        <v>140</v>
      </c>
    </row>
    <row r="160" spans="1:6" ht="17" x14ac:dyDescent="0.25">
      <c r="A160" s="37" t="s">
        <v>16</v>
      </c>
      <c r="B160" s="37">
        <v>1</v>
      </c>
      <c r="C160" s="37">
        <v>1</v>
      </c>
      <c r="D160" s="37">
        <v>4</v>
      </c>
      <c r="E160" s="37">
        <v>12</v>
      </c>
      <c r="F160" s="37" t="s">
        <v>140</v>
      </c>
    </row>
    <row r="161" spans="1:6" ht="17" x14ac:dyDescent="0.25">
      <c r="A161" s="37" t="s">
        <v>16</v>
      </c>
      <c r="B161" s="37">
        <v>2</v>
      </c>
      <c r="C161" s="37">
        <v>1</v>
      </c>
      <c r="D161" s="37">
        <v>11</v>
      </c>
      <c r="E161" s="37">
        <v>6</v>
      </c>
      <c r="F161" s="37" t="s">
        <v>140</v>
      </c>
    </row>
    <row r="162" spans="1:6" ht="17" x14ac:dyDescent="0.25">
      <c r="A162" s="37" t="s">
        <v>16</v>
      </c>
      <c r="B162" s="37">
        <v>2</v>
      </c>
      <c r="C162" s="37">
        <v>1</v>
      </c>
      <c r="D162" s="37">
        <v>9</v>
      </c>
      <c r="E162" s="37">
        <v>9</v>
      </c>
      <c r="F162" s="37" t="s">
        <v>140</v>
      </c>
    </row>
    <row r="163" spans="1:6" ht="17" x14ac:dyDescent="0.25">
      <c r="A163" s="37" t="s">
        <v>16</v>
      </c>
      <c r="B163" s="37">
        <v>2</v>
      </c>
      <c r="C163" s="37">
        <v>1</v>
      </c>
      <c r="D163" s="37">
        <v>8</v>
      </c>
      <c r="E163" s="37">
        <v>8</v>
      </c>
      <c r="F163" s="37" t="s">
        <v>140</v>
      </c>
    </row>
    <row r="164" spans="1:6" ht="17" x14ac:dyDescent="0.25">
      <c r="A164" s="37" t="s">
        <v>16</v>
      </c>
      <c r="B164" s="37">
        <v>2</v>
      </c>
      <c r="C164" s="37">
        <v>1</v>
      </c>
      <c r="D164" s="37">
        <v>7</v>
      </c>
      <c r="E164" s="37">
        <v>6</v>
      </c>
      <c r="F164" s="37" t="s">
        <v>140</v>
      </c>
    </row>
    <row r="165" spans="1:6" ht="17" x14ac:dyDescent="0.25">
      <c r="A165" s="37" t="s">
        <v>16</v>
      </c>
      <c r="B165" s="37">
        <v>2</v>
      </c>
      <c r="C165" s="37">
        <v>1</v>
      </c>
      <c r="D165" s="37">
        <v>9</v>
      </c>
      <c r="E165" s="37">
        <v>5</v>
      </c>
      <c r="F165" s="37" t="s">
        <v>140</v>
      </c>
    </row>
    <row r="166" spans="1:6" ht="17" x14ac:dyDescent="0.25">
      <c r="A166" s="37" t="s">
        <v>16</v>
      </c>
      <c r="B166" s="37">
        <v>2</v>
      </c>
      <c r="C166" s="37">
        <v>1</v>
      </c>
      <c r="D166" s="37">
        <v>15</v>
      </c>
      <c r="E166" s="37">
        <v>3</v>
      </c>
      <c r="F166" s="37" t="s">
        <v>140</v>
      </c>
    </row>
    <row r="167" spans="1:6" ht="17" x14ac:dyDescent="0.25">
      <c r="A167" s="37" t="s">
        <v>16</v>
      </c>
      <c r="B167" s="37">
        <v>2</v>
      </c>
      <c r="C167" s="37">
        <v>1</v>
      </c>
      <c r="D167" s="37">
        <v>6</v>
      </c>
      <c r="E167" s="37">
        <v>6</v>
      </c>
      <c r="F167" s="37" t="s">
        <v>140</v>
      </c>
    </row>
    <row r="168" spans="1:6" ht="17" x14ac:dyDescent="0.25">
      <c r="A168" s="37" t="s">
        <v>16</v>
      </c>
      <c r="B168" s="37">
        <v>2</v>
      </c>
      <c r="C168" s="37">
        <v>1</v>
      </c>
      <c r="D168" s="37">
        <v>4</v>
      </c>
      <c r="E168" s="37">
        <v>8</v>
      </c>
      <c r="F168" s="37" t="s">
        <v>140</v>
      </c>
    </row>
    <row r="169" spans="1:6" ht="17" x14ac:dyDescent="0.25">
      <c r="A169" s="37" t="s">
        <v>16</v>
      </c>
      <c r="B169" s="37">
        <v>3</v>
      </c>
      <c r="C169" s="37">
        <v>1</v>
      </c>
      <c r="D169" s="37">
        <v>8</v>
      </c>
      <c r="E169" s="37">
        <v>2</v>
      </c>
      <c r="F169" s="37" t="s">
        <v>140</v>
      </c>
    </row>
    <row r="170" spans="1:6" ht="17" x14ac:dyDescent="0.25">
      <c r="A170" s="37" t="s">
        <v>16</v>
      </c>
      <c r="B170" s="37">
        <v>3</v>
      </c>
      <c r="C170" s="37">
        <v>1</v>
      </c>
      <c r="D170" s="37">
        <v>8</v>
      </c>
      <c r="E170" s="37">
        <v>2</v>
      </c>
      <c r="F170" s="37" t="s">
        <v>140</v>
      </c>
    </row>
    <row r="171" spans="1:6" ht="17" x14ac:dyDescent="0.25">
      <c r="A171" s="37" t="s">
        <v>16</v>
      </c>
      <c r="B171" s="37">
        <v>3</v>
      </c>
      <c r="C171" s="37">
        <v>1</v>
      </c>
      <c r="D171" s="37">
        <v>6</v>
      </c>
      <c r="E171" s="37">
        <v>10</v>
      </c>
      <c r="F171" s="37" t="s">
        <v>140</v>
      </c>
    </row>
    <row r="172" spans="1:6" ht="17" x14ac:dyDescent="0.25">
      <c r="A172" s="37" t="s">
        <v>16</v>
      </c>
      <c r="B172" s="37">
        <v>3</v>
      </c>
      <c r="C172" s="37">
        <v>1</v>
      </c>
      <c r="D172" s="37">
        <v>11</v>
      </c>
      <c r="E172" s="37">
        <v>4</v>
      </c>
      <c r="F172" s="37" t="s">
        <v>140</v>
      </c>
    </row>
    <row r="173" spans="1:6" ht="17" x14ac:dyDescent="0.25">
      <c r="A173" s="37" t="s">
        <v>16</v>
      </c>
      <c r="B173" s="37">
        <v>3</v>
      </c>
      <c r="C173" s="37">
        <v>1</v>
      </c>
      <c r="D173" s="37">
        <v>8</v>
      </c>
      <c r="E173" s="37">
        <v>5</v>
      </c>
      <c r="F173" s="37" t="s">
        <v>140</v>
      </c>
    </row>
    <row r="174" spans="1:6" ht="17" x14ac:dyDescent="0.25">
      <c r="A174" s="37" t="s">
        <v>16</v>
      </c>
      <c r="B174" s="37">
        <v>3</v>
      </c>
      <c r="C174" s="37">
        <v>1</v>
      </c>
      <c r="D174" s="37">
        <v>9</v>
      </c>
      <c r="E174" s="37">
        <v>6</v>
      </c>
      <c r="F174" s="37" t="s">
        <v>140</v>
      </c>
    </row>
    <row r="175" spans="1:6" ht="17" x14ac:dyDescent="0.25">
      <c r="A175" s="37" t="s">
        <v>16</v>
      </c>
      <c r="B175" s="37">
        <v>3</v>
      </c>
      <c r="C175" s="37">
        <v>1</v>
      </c>
      <c r="D175" s="37">
        <v>1</v>
      </c>
      <c r="E175" s="37">
        <v>9</v>
      </c>
      <c r="F175" s="37" t="s">
        <v>140</v>
      </c>
    </row>
    <row r="176" spans="1:6" ht="17" x14ac:dyDescent="0.25">
      <c r="A176" s="37" t="s">
        <v>16</v>
      </c>
      <c r="B176" s="37">
        <v>3</v>
      </c>
      <c r="C176" s="37">
        <v>1</v>
      </c>
      <c r="D176" s="37">
        <v>5</v>
      </c>
      <c r="E176" s="37">
        <v>6</v>
      </c>
      <c r="F176" s="37" t="s">
        <v>140</v>
      </c>
    </row>
    <row r="177" spans="1:6" ht="17" x14ac:dyDescent="0.25">
      <c r="A177" s="37" t="s">
        <v>16</v>
      </c>
      <c r="B177" s="37">
        <v>4</v>
      </c>
      <c r="C177" s="37">
        <v>1</v>
      </c>
      <c r="D177" s="37">
        <v>12</v>
      </c>
      <c r="E177" s="37">
        <v>3</v>
      </c>
      <c r="F177" s="37" t="s">
        <v>140</v>
      </c>
    </row>
    <row r="178" spans="1:6" ht="17" x14ac:dyDescent="0.25">
      <c r="A178" s="37" t="s">
        <v>16</v>
      </c>
      <c r="B178" s="37">
        <v>4</v>
      </c>
      <c r="C178" s="37">
        <v>1</v>
      </c>
      <c r="D178" s="37">
        <v>5</v>
      </c>
      <c r="E178" s="37">
        <v>10</v>
      </c>
      <c r="F178" s="37" t="s">
        <v>140</v>
      </c>
    </row>
    <row r="179" spans="1:6" ht="17" x14ac:dyDescent="0.25">
      <c r="A179" s="37" t="s">
        <v>16</v>
      </c>
      <c r="B179" s="37">
        <v>4</v>
      </c>
      <c r="C179" s="37">
        <v>1</v>
      </c>
      <c r="D179" s="37">
        <v>0</v>
      </c>
      <c r="E179" s="37">
        <v>0</v>
      </c>
      <c r="F179" s="37" t="s">
        <v>140</v>
      </c>
    </row>
    <row r="180" spans="1:6" ht="17" x14ac:dyDescent="0.25">
      <c r="A180" s="37" t="s">
        <v>16</v>
      </c>
      <c r="B180" s="37">
        <v>4</v>
      </c>
      <c r="C180" s="37">
        <v>1</v>
      </c>
      <c r="D180" s="37">
        <v>8</v>
      </c>
      <c r="E180" s="37">
        <v>7</v>
      </c>
      <c r="F180" s="37" t="s">
        <v>140</v>
      </c>
    </row>
    <row r="181" spans="1:6" ht="17" x14ac:dyDescent="0.25">
      <c r="A181" s="37" t="s">
        <v>16</v>
      </c>
      <c r="B181" s="37">
        <v>4</v>
      </c>
      <c r="C181" s="37">
        <v>1</v>
      </c>
      <c r="D181" s="37">
        <v>8</v>
      </c>
      <c r="E181" s="37">
        <v>6</v>
      </c>
      <c r="F181" s="37" t="s">
        <v>140</v>
      </c>
    </row>
    <row r="182" spans="1:6" ht="17" x14ac:dyDescent="0.25">
      <c r="A182" s="37" t="s">
        <v>16</v>
      </c>
      <c r="B182" s="37">
        <v>4</v>
      </c>
      <c r="C182" s="37">
        <v>1</v>
      </c>
      <c r="D182" s="37">
        <v>8</v>
      </c>
      <c r="E182" s="37">
        <v>10</v>
      </c>
      <c r="F182" s="37" t="s">
        <v>140</v>
      </c>
    </row>
    <row r="183" spans="1:6" ht="17" x14ac:dyDescent="0.25">
      <c r="A183" s="37" t="s">
        <v>16</v>
      </c>
      <c r="B183" s="37">
        <v>4</v>
      </c>
      <c r="C183" s="37">
        <v>1</v>
      </c>
      <c r="D183" s="37">
        <v>5</v>
      </c>
      <c r="E183" s="37">
        <v>10</v>
      </c>
      <c r="F183" s="37" t="s">
        <v>140</v>
      </c>
    </row>
    <row r="184" spans="1:6" ht="17" x14ac:dyDescent="0.25">
      <c r="A184" s="37" t="s">
        <v>16</v>
      </c>
      <c r="B184" s="37">
        <v>4</v>
      </c>
      <c r="C184" s="37">
        <v>1</v>
      </c>
      <c r="D184" s="37">
        <v>4</v>
      </c>
      <c r="E184" s="37">
        <v>9</v>
      </c>
      <c r="F184" s="37" t="s">
        <v>140</v>
      </c>
    </row>
    <row r="185" spans="1:6" ht="17" x14ac:dyDescent="0.25">
      <c r="A185" s="37" t="s">
        <v>16</v>
      </c>
      <c r="B185" s="37">
        <v>4</v>
      </c>
      <c r="C185" s="37">
        <v>1</v>
      </c>
      <c r="D185" s="37">
        <v>9</v>
      </c>
      <c r="E185" s="37">
        <v>6</v>
      </c>
      <c r="F185" s="37" t="s">
        <v>140</v>
      </c>
    </row>
    <row r="186" spans="1:6" ht="17" x14ac:dyDescent="0.25">
      <c r="A186" s="37" t="s">
        <v>16</v>
      </c>
      <c r="B186" s="37">
        <v>4</v>
      </c>
      <c r="C186" s="37">
        <v>1</v>
      </c>
      <c r="D186" s="37">
        <v>10</v>
      </c>
      <c r="E186" s="37">
        <v>6</v>
      </c>
      <c r="F186" s="37" t="s">
        <v>140</v>
      </c>
    </row>
    <row r="187" spans="1:6" ht="17" x14ac:dyDescent="0.25">
      <c r="A187" s="37" t="s">
        <v>16</v>
      </c>
      <c r="B187" s="37">
        <v>5</v>
      </c>
      <c r="C187" s="37">
        <v>1</v>
      </c>
      <c r="D187" s="37">
        <v>4</v>
      </c>
      <c r="E187" s="37">
        <v>8</v>
      </c>
      <c r="F187" s="37" t="s">
        <v>140</v>
      </c>
    </row>
    <row r="188" spans="1:6" ht="17" x14ac:dyDescent="0.25">
      <c r="A188" s="37" t="s">
        <v>16</v>
      </c>
      <c r="B188" s="37">
        <v>5</v>
      </c>
      <c r="C188" s="37">
        <v>1</v>
      </c>
      <c r="D188" s="37">
        <v>8</v>
      </c>
      <c r="E188" s="37">
        <v>7</v>
      </c>
      <c r="F188" s="37" t="s">
        <v>140</v>
      </c>
    </row>
    <row r="189" spans="1:6" ht="17" x14ac:dyDescent="0.25">
      <c r="A189" s="37" t="s">
        <v>16</v>
      </c>
      <c r="B189" s="37">
        <v>5</v>
      </c>
      <c r="C189" s="37">
        <v>1</v>
      </c>
      <c r="D189" s="37">
        <v>10</v>
      </c>
      <c r="E189" s="37">
        <v>2</v>
      </c>
      <c r="F189" s="37" t="s">
        <v>140</v>
      </c>
    </row>
    <row r="190" spans="1:6" ht="17" x14ac:dyDescent="0.25">
      <c r="A190" s="37" t="s">
        <v>16</v>
      </c>
      <c r="B190" s="37">
        <v>5</v>
      </c>
      <c r="C190" s="37">
        <v>1</v>
      </c>
      <c r="D190" s="37">
        <v>9</v>
      </c>
      <c r="E190" s="37">
        <v>3</v>
      </c>
      <c r="F190" s="37" t="s">
        <v>140</v>
      </c>
    </row>
    <row r="191" spans="1:6" ht="17" x14ac:dyDescent="0.25">
      <c r="A191" s="37" t="s">
        <v>16</v>
      </c>
      <c r="B191" s="37">
        <v>5</v>
      </c>
      <c r="C191" s="37">
        <v>1</v>
      </c>
      <c r="D191" s="37">
        <v>14</v>
      </c>
      <c r="E191" s="37">
        <v>2</v>
      </c>
      <c r="F191" s="37" t="s">
        <v>140</v>
      </c>
    </row>
    <row r="192" spans="1:6" ht="17" x14ac:dyDescent="0.25">
      <c r="A192" s="37" t="s">
        <v>16</v>
      </c>
      <c r="B192" s="37">
        <v>5</v>
      </c>
      <c r="C192" s="37">
        <v>1</v>
      </c>
      <c r="D192" s="37">
        <v>3</v>
      </c>
      <c r="E192" s="37">
        <v>8</v>
      </c>
      <c r="F192" s="37" t="s">
        <v>140</v>
      </c>
    </row>
    <row r="193" spans="1:6" ht="17" x14ac:dyDescent="0.25">
      <c r="A193" s="37" t="s">
        <v>16</v>
      </c>
      <c r="B193" s="37">
        <v>5</v>
      </c>
      <c r="C193" s="37">
        <v>1</v>
      </c>
      <c r="D193" s="37">
        <v>8</v>
      </c>
      <c r="E193" s="37">
        <v>4</v>
      </c>
      <c r="F193" s="37" t="s">
        <v>140</v>
      </c>
    </row>
    <row r="194" spans="1:6" ht="17" x14ac:dyDescent="0.25">
      <c r="A194" s="37" t="s">
        <v>16</v>
      </c>
      <c r="B194" s="37">
        <v>5</v>
      </c>
      <c r="C194" s="37">
        <v>1</v>
      </c>
      <c r="D194" s="37">
        <v>15</v>
      </c>
      <c r="E194" s="37">
        <v>4</v>
      </c>
      <c r="F194" s="37" t="s">
        <v>140</v>
      </c>
    </row>
    <row r="195" spans="1:6" ht="17" x14ac:dyDescent="0.25">
      <c r="A195" s="37" t="s">
        <v>16</v>
      </c>
      <c r="B195" s="37">
        <v>5</v>
      </c>
      <c r="C195" s="37">
        <v>1</v>
      </c>
      <c r="D195" s="37">
        <v>2</v>
      </c>
      <c r="E195" s="37">
        <v>10</v>
      </c>
      <c r="F195" s="37" t="s">
        <v>140</v>
      </c>
    </row>
    <row r="196" spans="1:6" ht="17" x14ac:dyDescent="0.25">
      <c r="A196" s="37" t="s">
        <v>16</v>
      </c>
      <c r="B196" s="37">
        <v>5</v>
      </c>
      <c r="C196" s="37">
        <v>1</v>
      </c>
      <c r="D196" s="37">
        <v>6</v>
      </c>
      <c r="E196" s="37">
        <v>7</v>
      </c>
      <c r="F196" s="37" t="s">
        <v>140</v>
      </c>
    </row>
    <row r="197" spans="1:6" ht="17" x14ac:dyDescent="0.25">
      <c r="A197" s="37" t="s">
        <v>16</v>
      </c>
      <c r="B197" s="37">
        <v>1</v>
      </c>
      <c r="C197" s="37">
        <v>24</v>
      </c>
      <c r="D197" s="37">
        <v>6</v>
      </c>
      <c r="E197" s="37">
        <v>6</v>
      </c>
      <c r="F197" s="37" t="s">
        <v>140</v>
      </c>
    </row>
    <row r="198" spans="1:6" ht="17" x14ac:dyDescent="0.25">
      <c r="A198" s="37" t="s">
        <v>16</v>
      </c>
      <c r="B198" s="37">
        <v>1</v>
      </c>
      <c r="C198" s="37">
        <v>24</v>
      </c>
      <c r="D198" s="37">
        <v>15</v>
      </c>
      <c r="E198" s="37">
        <v>2</v>
      </c>
      <c r="F198" s="37" t="s">
        <v>140</v>
      </c>
    </row>
    <row r="199" spans="1:6" ht="17" x14ac:dyDescent="0.25">
      <c r="A199" s="37" t="s">
        <v>16</v>
      </c>
      <c r="B199" s="37">
        <v>1</v>
      </c>
      <c r="C199" s="37">
        <v>24</v>
      </c>
      <c r="D199" s="37">
        <v>13</v>
      </c>
      <c r="E199" s="37">
        <v>6</v>
      </c>
      <c r="F199" s="37" t="s">
        <v>140</v>
      </c>
    </row>
    <row r="200" spans="1:6" ht="17" x14ac:dyDescent="0.25">
      <c r="A200" s="37" t="s">
        <v>16</v>
      </c>
      <c r="B200" s="37">
        <v>1</v>
      </c>
      <c r="C200" s="37">
        <v>24</v>
      </c>
      <c r="D200" s="37">
        <v>12</v>
      </c>
      <c r="E200" s="37">
        <v>5</v>
      </c>
      <c r="F200" s="37" t="s">
        <v>140</v>
      </c>
    </row>
    <row r="201" spans="1:6" ht="17" x14ac:dyDescent="0.25">
      <c r="A201" s="37" t="s">
        <v>16</v>
      </c>
      <c r="B201" s="37">
        <v>1</v>
      </c>
      <c r="C201" s="37">
        <v>24</v>
      </c>
      <c r="D201" s="37">
        <v>9</v>
      </c>
      <c r="E201" s="37">
        <v>6</v>
      </c>
      <c r="F201" s="37" t="s">
        <v>140</v>
      </c>
    </row>
    <row r="202" spans="1:6" ht="17" x14ac:dyDescent="0.25">
      <c r="A202" s="37" t="s">
        <v>16</v>
      </c>
      <c r="B202" s="37">
        <v>2</v>
      </c>
      <c r="C202" s="37">
        <v>24</v>
      </c>
      <c r="D202" s="37">
        <v>8</v>
      </c>
      <c r="E202" s="37">
        <v>8</v>
      </c>
      <c r="F202" s="37" t="s">
        <v>140</v>
      </c>
    </row>
    <row r="203" spans="1:6" ht="17" x14ac:dyDescent="0.25">
      <c r="A203" s="37" t="s">
        <v>16</v>
      </c>
      <c r="B203" s="37">
        <v>2</v>
      </c>
      <c r="C203" s="37">
        <v>24</v>
      </c>
      <c r="D203" s="37">
        <v>8</v>
      </c>
      <c r="E203" s="37">
        <v>5</v>
      </c>
      <c r="F203" s="37" t="s">
        <v>140</v>
      </c>
    </row>
    <row r="204" spans="1:6" ht="17" x14ac:dyDescent="0.25">
      <c r="A204" s="37" t="s">
        <v>16</v>
      </c>
      <c r="B204" s="37">
        <v>2</v>
      </c>
      <c r="C204" s="37">
        <v>24</v>
      </c>
      <c r="D204" s="37">
        <v>6</v>
      </c>
      <c r="E204" s="37">
        <v>5</v>
      </c>
      <c r="F204" s="37" t="s">
        <v>140</v>
      </c>
    </row>
    <row r="205" spans="1:6" ht="17" x14ac:dyDescent="0.25">
      <c r="A205" s="37" t="s">
        <v>16</v>
      </c>
      <c r="B205" s="37">
        <v>2</v>
      </c>
      <c r="C205" s="37">
        <v>24</v>
      </c>
      <c r="D205" s="37">
        <v>11</v>
      </c>
      <c r="E205" s="37">
        <v>2</v>
      </c>
      <c r="F205" s="37" t="s">
        <v>140</v>
      </c>
    </row>
    <row r="206" spans="1:6" ht="17" x14ac:dyDescent="0.25">
      <c r="A206" s="37" t="s">
        <v>16</v>
      </c>
      <c r="B206" s="37">
        <v>2</v>
      </c>
      <c r="C206" s="37">
        <v>24</v>
      </c>
      <c r="D206" s="37">
        <v>13</v>
      </c>
      <c r="E206" s="37">
        <v>3</v>
      </c>
      <c r="F206" s="37" t="s">
        <v>140</v>
      </c>
    </row>
    <row r="207" spans="1:6" ht="17" x14ac:dyDescent="0.25">
      <c r="A207" s="37" t="s">
        <v>16</v>
      </c>
      <c r="B207" s="37">
        <v>2</v>
      </c>
      <c r="C207" s="37">
        <v>24</v>
      </c>
      <c r="D207" s="37">
        <v>12</v>
      </c>
      <c r="E207" s="37">
        <v>2</v>
      </c>
      <c r="F207" s="37" t="s">
        <v>140</v>
      </c>
    </row>
    <row r="208" spans="1:6" ht="17" x14ac:dyDescent="0.25">
      <c r="A208" s="37" t="s">
        <v>16</v>
      </c>
      <c r="B208" s="37">
        <v>2</v>
      </c>
      <c r="C208" s="37">
        <v>24</v>
      </c>
      <c r="D208" s="37">
        <v>8</v>
      </c>
      <c r="E208" s="37">
        <v>5</v>
      </c>
      <c r="F208" s="37" t="s">
        <v>140</v>
      </c>
    </row>
    <row r="209" spans="1:6" ht="17" x14ac:dyDescent="0.25">
      <c r="A209" s="37" t="s">
        <v>16</v>
      </c>
      <c r="B209" s="37">
        <v>2</v>
      </c>
      <c r="C209" s="37">
        <v>24</v>
      </c>
      <c r="D209" s="37">
        <v>7</v>
      </c>
      <c r="E209" s="37">
        <v>5</v>
      </c>
      <c r="F209" s="37" t="s">
        <v>140</v>
      </c>
    </row>
    <row r="210" spans="1:6" ht="17" x14ac:dyDescent="0.25">
      <c r="A210" s="37" t="s">
        <v>16</v>
      </c>
      <c r="B210" s="37">
        <v>3</v>
      </c>
      <c r="C210" s="37">
        <v>24</v>
      </c>
      <c r="D210" s="37">
        <v>12</v>
      </c>
      <c r="E210" s="37">
        <v>1</v>
      </c>
      <c r="F210" s="37" t="s">
        <v>140</v>
      </c>
    </row>
    <row r="211" spans="1:6" ht="17" x14ac:dyDescent="0.25">
      <c r="A211" s="37" t="s">
        <v>16</v>
      </c>
      <c r="B211" s="37">
        <v>3</v>
      </c>
      <c r="C211" s="37">
        <v>24</v>
      </c>
      <c r="D211" s="37">
        <v>10</v>
      </c>
      <c r="E211" s="37">
        <v>6</v>
      </c>
      <c r="F211" s="37" t="s">
        <v>140</v>
      </c>
    </row>
    <row r="212" spans="1:6" ht="17" x14ac:dyDescent="0.25">
      <c r="A212" s="37" t="s">
        <v>16</v>
      </c>
      <c r="B212" s="37">
        <v>3</v>
      </c>
      <c r="C212" s="37">
        <v>24</v>
      </c>
      <c r="D212" s="37">
        <v>6</v>
      </c>
      <c r="E212" s="37">
        <v>11</v>
      </c>
      <c r="F212" s="37" t="s">
        <v>140</v>
      </c>
    </row>
    <row r="213" spans="1:6" ht="17" x14ac:dyDescent="0.25">
      <c r="A213" s="37" t="s">
        <v>16</v>
      </c>
      <c r="B213" s="37">
        <v>3</v>
      </c>
      <c r="C213" s="37">
        <v>24</v>
      </c>
      <c r="D213" s="37">
        <v>14</v>
      </c>
      <c r="E213" s="37">
        <v>4</v>
      </c>
      <c r="F213" s="37" t="s">
        <v>140</v>
      </c>
    </row>
    <row r="214" spans="1:6" ht="17" x14ac:dyDescent="0.25">
      <c r="A214" s="37" t="s">
        <v>16</v>
      </c>
      <c r="B214" s="37">
        <v>3</v>
      </c>
      <c r="C214" s="37">
        <v>24</v>
      </c>
      <c r="D214" s="37">
        <v>9</v>
      </c>
      <c r="E214" s="37">
        <v>6</v>
      </c>
      <c r="F214" s="37" t="s">
        <v>140</v>
      </c>
    </row>
    <row r="215" spans="1:6" ht="17" x14ac:dyDescent="0.25">
      <c r="A215" s="37" t="s">
        <v>16</v>
      </c>
      <c r="B215" s="37">
        <v>3</v>
      </c>
      <c r="C215" s="37">
        <v>24</v>
      </c>
      <c r="D215" s="37">
        <v>11</v>
      </c>
      <c r="E215" s="37">
        <v>7</v>
      </c>
      <c r="F215" s="37" t="s">
        <v>140</v>
      </c>
    </row>
    <row r="216" spans="1:6" ht="17" x14ac:dyDescent="0.25">
      <c r="A216" s="37" t="s">
        <v>16</v>
      </c>
      <c r="B216" s="37">
        <v>3</v>
      </c>
      <c r="C216" s="37">
        <v>24</v>
      </c>
      <c r="D216" s="37">
        <v>4</v>
      </c>
      <c r="E216" s="37">
        <v>9</v>
      </c>
      <c r="F216" s="37" t="s">
        <v>140</v>
      </c>
    </row>
    <row r="217" spans="1:6" ht="17" x14ac:dyDescent="0.25">
      <c r="A217" s="37" t="s">
        <v>16</v>
      </c>
      <c r="B217" s="37">
        <v>3</v>
      </c>
      <c r="C217" s="37">
        <v>24</v>
      </c>
      <c r="D217" s="37">
        <v>8</v>
      </c>
      <c r="E217" s="37">
        <v>6</v>
      </c>
      <c r="F217" s="37" t="s">
        <v>140</v>
      </c>
    </row>
    <row r="218" spans="1:6" ht="17" x14ac:dyDescent="0.25">
      <c r="A218" s="37" t="s">
        <v>16</v>
      </c>
      <c r="B218" s="37">
        <v>4</v>
      </c>
      <c r="C218" s="37">
        <v>24</v>
      </c>
      <c r="D218" s="37">
        <v>4</v>
      </c>
      <c r="E218" s="37">
        <v>4</v>
      </c>
      <c r="F218" s="37" t="s">
        <v>140</v>
      </c>
    </row>
    <row r="219" spans="1:6" ht="17" x14ac:dyDescent="0.25">
      <c r="A219" s="37" t="s">
        <v>16</v>
      </c>
      <c r="B219" s="37">
        <v>4</v>
      </c>
      <c r="C219" s="37">
        <v>24</v>
      </c>
      <c r="D219" s="37">
        <v>5</v>
      </c>
      <c r="E219" s="37">
        <v>9</v>
      </c>
      <c r="F219" s="37" t="s">
        <v>140</v>
      </c>
    </row>
    <row r="220" spans="1:6" ht="17" x14ac:dyDescent="0.25">
      <c r="A220" s="37" t="s">
        <v>16</v>
      </c>
      <c r="B220" s="37">
        <v>4</v>
      </c>
      <c r="C220" s="37">
        <v>24</v>
      </c>
      <c r="D220" s="37">
        <v>0</v>
      </c>
      <c r="E220" s="37">
        <v>0</v>
      </c>
      <c r="F220" s="37" t="s">
        <v>140</v>
      </c>
    </row>
    <row r="221" spans="1:6" ht="17" x14ac:dyDescent="0.25">
      <c r="A221" s="37" t="s">
        <v>16</v>
      </c>
      <c r="B221" s="37">
        <v>4</v>
      </c>
      <c r="C221" s="37">
        <v>24</v>
      </c>
      <c r="D221" s="37">
        <v>7</v>
      </c>
      <c r="E221" s="37">
        <v>6</v>
      </c>
      <c r="F221" s="37" t="s">
        <v>140</v>
      </c>
    </row>
    <row r="222" spans="1:6" ht="17" x14ac:dyDescent="0.25">
      <c r="A222" s="37" t="s">
        <v>16</v>
      </c>
      <c r="B222" s="37">
        <v>4</v>
      </c>
      <c r="C222" s="37">
        <v>24</v>
      </c>
      <c r="D222" s="37">
        <v>6</v>
      </c>
      <c r="E222" s="37">
        <v>4</v>
      </c>
      <c r="F222" s="37" t="s">
        <v>140</v>
      </c>
    </row>
    <row r="223" spans="1:6" ht="17" x14ac:dyDescent="0.25">
      <c r="A223" s="37" t="s">
        <v>16</v>
      </c>
      <c r="B223" s="37">
        <v>4</v>
      </c>
      <c r="C223" s="37">
        <v>24</v>
      </c>
      <c r="D223" s="37">
        <v>5</v>
      </c>
      <c r="E223" s="37">
        <v>6</v>
      </c>
      <c r="F223" s="37" t="s">
        <v>140</v>
      </c>
    </row>
    <row r="224" spans="1:6" ht="17" x14ac:dyDescent="0.25">
      <c r="A224" s="37" t="s">
        <v>16</v>
      </c>
      <c r="B224" s="37">
        <v>4</v>
      </c>
      <c r="C224" s="37">
        <v>24</v>
      </c>
      <c r="D224" s="37">
        <v>6</v>
      </c>
      <c r="E224" s="37">
        <v>8</v>
      </c>
      <c r="F224" s="37" t="s">
        <v>140</v>
      </c>
    </row>
    <row r="225" spans="1:6" ht="17" x14ac:dyDescent="0.25">
      <c r="A225" s="37" t="s">
        <v>16</v>
      </c>
      <c r="B225" s="37">
        <v>4</v>
      </c>
      <c r="C225" s="37">
        <v>24</v>
      </c>
      <c r="D225" s="37">
        <v>6</v>
      </c>
      <c r="E225" s="37">
        <v>4</v>
      </c>
      <c r="F225" s="37" t="s">
        <v>140</v>
      </c>
    </row>
    <row r="226" spans="1:6" ht="17" x14ac:dyDescent="0.25">
      <c r="A226" s="37" t="s">
        <v>16</v>
      </c>
      <c r="B226" s="37">
        <v>4</v>
      </c>
      <c r="C226" s="37">
        <v>24</v>
      </c>
      <c r="D226" s="37">
        <v>10</v>
      </c>
      <c r="E226" s="37">
        <v>6</v>
      </c>
      <c r="F226" s="37" t="s">
        <v>140</v>
      </c>
    </row>
    <row r="227" spans="1:6" ht="17" x14ac:dyDescent="0.25">
      <c r="A227" s="37" t="s">
        <v>16</v>
      </c>
      <c r="B227" s="37">
        <v>4</v>
      </c>
      <c r="C227" s="37">
        <v>24</v>
      </c>
      <c r="D227" s="37">
        <v>5</v>
      </c>
      <c r="E227" s="37">
        <v>3</v>
      </c>
      <c r="F227" s="37" t="s">
        <v>140</v>
      </c>
    </row>
    <row r="228" spans="1:6" ht="17" x14ac:dyDescent="0.25">
      <c r="A228" s="37" t="s">
        <v>16</v>
      </c>
      <c r="B228" s="37">
        <v>5</v>
      </c>
      <c r="C228" s="37">
        <v>24</v>
      </c>
      <c r="D228" s="37">
        <v>9</v>
      </c>
      <c r="E228" s="37">
        <v>7</v>
      </c>
      <c r="F228" s="37" t="s">
        <v>140</v>
      </c>
    </row>
    <row r="229" spans="1:6" ht="17" x14ac:dyDescent="0.25">
      <c r="A229" s="37" t="s">
        <v>16</v>
      </c>
      <c r="B229" s="37">
        <v>5</v>
      </c>
      <c r="C229" s="37">
        <v>24</v>
      </c>
      <c r="D229" s="37">
        <v>7</v>
      </c>
      <c r="E229" s="37">
        <v>6</v>
      </c>
      <c r="F229" s="37" t="s">
        <v>140</v>
      </c>
    </row>
    <row r="230" spans="1:6" ht="17" x14ac:dyDescent="0.25">
      <c r="A230" s="37" t="s">
        <v>16</v>
      </c>
      <c r="B230" s="37">
        <v>5</v>
      </c>
      <c r="C230" s="37">
        <v>24</v>
      </c>
      <c r="D230" s="37">
        <v>11</v>
      </c>
      <c r="E230" s="37">
        <v>7</v>
      </c>
      <c r="F230" s="37" t="s">
        <v>140</v>
      </c>
    </row>
    <row r="231" spans="1:6" ht="17" x14ac:dyDescent="0.25">
      <c r="A231" s="37" t="s">
        <v>16</v>
      </c>
      <c r="B231" s="37">
        <v>5</v>
      </c>
      <c r="C231" s="37">
        <v>24</v>
      </c>
      <c r="D231" s="37">
        <v>4</v>
      </c>
      <c r="E231" s="37">
        <v>2</v>
      </c>
      <c r="F231" s="37" t="s">
        <v>140</v>
      </c>
    </row>
    <row r="232" spans="1:6" ht="17" x14ac:dyDescent="0.25">
      <c r="A232" s="37" t="s">
        <v>16</v>
      </c>
      <c r="B232" s="37">
        <v>5</v>
      </c>
      <c r="C232" s="37">
        <v>24</v>
      </c>
      <c r="D232" s="37">
        <v>12</v>
      </c>
      <c r="E232" s="37">
        <v>0</v>
      </c>
      <c r="F232" s="37" t="s">
        <v>140</v>
      </c>
    </row>
    <row r="233" spans="1:6" ht="17" x14ac:dyDescent="0.25">
      <c r="A233" s="37" t="s">
        <v>16</v>
      </c>
      <c r="B233" s="37">
        <v>5</v>
      </c>
      <c r="C233" s="37">
        <v>24</v>
      </c>
      <c r="D233" s="37">
        <v>8</v>
      </c>
      <c r="E233" s="37">
        <v>5</v>
      </c>
      <c r="F233" s="37" t="s">
        <v>140</v>
      </c>
    </row>
    <row r="234" spans="1:6" ht="17" x14ac:dyDescent="0.25">
      <c r="A234" s="37" t="s">
        <v>16</v>
      </c>
      <c r="B234" s="37">
        <v>5</v>
      </c>
      <c r="C234" s="37">
        <v>24</v>
      </c>
      <c r="D234" s="37">
        <v>9</v>
      </c>
      <c r="E234" s="37">
        <v>2</v>
      </c>
      <c r="F234" s="37" t="s">
        <v>140</v>
      </c>
    </row>
    <row r="235" spans="1:6" ht="17" x14ac:dyDescent="0.25">
      <c r="A235" s="37" t="s">
        <v>16</v>
      </c>
      <c r="B235" s="37">
        <v>5</v>
      </c>
      <c r="C235" s="37">
        <v>24</v>
      </c>
      <c r="D235" s="37">
        <v>6</v>
      </c>
      <c r="E235" s="37">
        <v>6</v>
      </c>
      <c r="F235" s="37" t="s">
        <v>140</v>
      </c>
    </row>
    <row r="236" spans="1:6" ht="17" x14ac:dyDescent="0.25">
      <c r="A236" s="37" t="s">
        <v>16</v>
      </c>
      <c r="B236" s="37">
        <v>5</v>
      </c>
      <c r="C236" s="37">
        <v>24</v>
      </c>
      <c r="D236" s="37">
        <v>8</v>
      </c>
      <c r="E236" s="37">
        <v>3</v>
      </c>
      <c r="F236" s="37" t="s">
        <v>140</v>
      </c>
    </row>
    <row r="237" spans="1:6" ht="17" x14ac:dyDescent="0.25">
      <c r="A237" s="37" t="s">
        <v>16</v>
      </c>
      <c r="B237" s="37">
        <v>5</v>
      </c>
      <c r="C237" s="37">
        <v>24</v>
      </c>
      <c r="D237" s="37">
        <v>4</v>
      </c>
      <c r="E237" s="37">
        <v>8</v>
      </c>
      <c r="F237" s="37" t="s">
        <v>140</v>
      </c>
    </row>
    <row r="238" spans="1:6" x14ac:dyDescent="0.2">
      <c r="A238" s="37" t="s">
        <v>16</v>
      </c>
      <c r="B238" s="37">
        <v>1</v>
      </c>
      <c r="C238" s="37">
        <v>1</v>
      </c>
      <c r="D238" s="37">
        <v>17</v>
      </c>
      <c r="E238" s="37">
        <v>3</v>
      </c>
      <c r="F238" s="37" t="s">
        <v>6</v>
      </c>
    </row>
    <row r="239" spans="1:6" x14ac:dyDescent="0.2">
      <c r="A239" s="37" t="s">
        <v>16</v>
      </c>
      <c r="B239" s="37">
        <v>1</v>
      </c>
      <c r="C239" s="37">
        <v>1</v>
      </c>
      <c r="D239" s="37">
        <v>7</v>
      </c>
      <c r="E239" s="37">
        <v>4</v>
      </c>
      <c r="F239" s="37" t="s">
        <v>6</v>
      </c>
    </row>
    <row r="240" spans="1:6" x14ac:dyDescent="0.2">
      <c r="A240" s="37" t="s">
        <v>16</v>
      </c>
      <c r="B240" s="37">
        <v>1</v>
      </c>
      <c r="C240" s="37">
        <v>1</v>
      </c>
      <c r="D240" s="37">
        <v>7</v>
      </c>
      <c r="E240" s="37">
        <v>5</v>
      </c>
      <c r="F240" s="37" t="s">
        <v>6</v>
      </c>
    </row>
    <row r="241" spans="1:6" x14ac:dyDescent="0.2">
      <c r="A241" s="37" t="s">
        <v>16</v>
      </c>
      <c r="B241" s="37">
        <v>1</v>
      </c>
      <c r="C241" s="37">
        <v>1</v>
      </c>
      <c r="D241" s="37">
        <v>17</v>
      </c>
      <c r="E241" s="37">
        <v>1</v>
      </c>
      <c r="F241" s="37" t="s">
        <v>6</v>
      </c>
    </row>
    <row r="242" spans="1:6" x14ac:dyDescent="0.2">
      <c r="A242" s="37" t="s">
        <v>16</v>
      </c>
      <c r="B242" s="37">
        <v>2</v>
      </c>
      <c r="C242" s="37">
        <v>1</v>
      </c>
      <c r="D242" s="37">
        <v>14</v>
      </c>
      <c r="E242" s="37">
        <v>4</v>
      </c>
      <c r="F242" s="37" t="s">
        <v>6</v>
      </c>
    </row>
    <row r="243" spans="1:6" x14ac:dyDescent="0.2">
      <c r="A243" s="37" t="s">
        <v>16</v>
      </c>
      <c r="B243" s="37">
        <v>2</v>
      </c>
      <c r="C243" s="37">
        <v>1</v>
      </c>
      <c r="D243" s="37">
        <v>10</v>
      </c>
      <c r="E243" s="37">
        <v>4</v>
      </c>
      <c r="F243" s="37" t="s">
        <v>6</v>
      </c>
    </row>
    <row r="244" spans="1:6" x14ac:dyDescent="0.2">
      <c r="A244" s="37" t="s">
        <v>16</v>
      </c>
      <c r="B244" s="37">
        <v>2</v>
      </c>
      <c r="C244" s="37">
        <v>1</v>
      </c>
      <c r="D244" s="37">
        <v>12</v>
      </c>
      <c r="E244" s="37">
        <v>3</v>
      </c>
      <c r="F244" s="37" t="s">
        <v>6</v>
      </c>
    </row>
    <row r="245" spans="1:6" x14ac:dyDescent="0.2">
      <c r="A245" s="37" t="s">
        <v>16</v>
      </c>
      <c r="B245" s="37">
        <v>2</v>
      </c>
      <c r="C245" s="37">
        <v>1</v>
      </c>
      <c r="D245" s="37">
        <v>11</v>
      </c>
      <c r="E245" s="37">
        <v>6</v>
      </c>
      <c r="F245" s="37" t="s">
        <v>6</v>
      </c>
    </row>
    <row r="246" spans="1:6" x14ac:dyDescent="0.2">
      <c r="A246" s="37" t="s">
        <v>16</v>
      </c>
      <c r="B246" s="37">
        <v>2</v>
      </c>
      <c r="C246" s="37">
        <v>1</v>
      </c>
      <c r="D246" s="37">
        <v>11</v>
      </c>
      <c r="E246" s="37">
        <v>3</v>
      </c>
      <c r="F246" s="37" t="s">
        <v>6</v>
      </c>
    </row>
    <row r="247" spans="1:6" x14ac:dyDescent="0.2">
      <c r="A247" s="37" t="s">
        <v>16</v>
      </c>
      <c r="B247" s="37">
        <v>3</v>
      </c>
      <c r="C247" s="37">
        <v>1</v>
      </c>
      <c r="D247" s="37">
        <v>7</v>
      </c>
      <c r="E247" s="37">
        <v>4</v>
      </c>
      <c r="F247" s="37" t="s">
        <v>6</v>
      </c>
    </row>
    <row r="248" spans="1:6" x14ac:dyDescent="0.2">
      <c r="A248" s="37" t="s">
        <v>16</v>
      </c>
      <c r="B248" s="37">
        <v>3</v>
      </c>
      <c r="C248" s="37">
        <v>1</v>
      </c>
      <c r="D248" s="37">
        <v>8</v>
      </c>
      <c r="E248" s="37">
        <v>7</v>
      </c>
      <c r="F248" s="37" t="s">
        <v>6</v>
      </c>
    </row>
    <row r="249" spans="1:6" x14ac:dyDescent="0.2">
      <c r="A249" s="37" t="s">
        <v>16</v>
      </c>
      <c r="B249" s="37">
        <v>3</v>
      </c>
      <c r="C249" s="37">
        <v>1</v>
      </c>
      <c r="D249" s="37">
        <v>9</v>
      </c>
      <c r="E249" s="37">
        <v>2</v>
      </c>
      <c r="F249" s="37" t="s">
        <v>6</v>
      </c>
    </row>
    <row r="250" spans="1:6" x14ac:dyDescent="0.2">
      <c r="A250" s="37" t="s">
        <v>16</v>
      </c>
      <c r="B250" s="37">
        <v>3</v>
      </c>
      <c r="C250" s="37">
        <v>1</v>
      </c>
      <c r="D250" s="37">
        <v>10</v>
      </c>
      <c r="E250" s="37">
        <v>1</v>
      </c>
      <c r="F250" s="37" t="s">
        <v>6</v>
      </c>
    </row>
    <row r="251" spans="1:6" x14ac:dyDescent="0.2">
      <c r="A251" s="37" t="s">
        <v>16</v>
      </c>
      <c r="B251" s="37">
        <v>3</v>
      </c>
      <c r="C251" s="37">
        <v>1</v>
      </c>
      <c r="D251" s="37">
        <v>5</v>
      </c>
      <c r="E251" s="37">
        <v>7</v>
      </c>
      <c r="F251" s="37" t="s">
        <v>6</v>
      </c>
    </row>
    <row r="252" spans="1:6" x14ac:dyDescent="0.2">
      <c r="A252" s="37" t="s">
        <v>16</v>
      </c>
      <c r="B252" s="37">
        <v>4</v>
      </c>
      <c r="C252" s="37">
        <v>1</v>
      </c>
      <c r="D252" s="37">
        <v>10</v>
      </c>
      <c r="E252" s="37">
        <v>2</v>
      </c>
      <c r="F252" s="37" t="s">
        <v>6</v>
      </c>
    </row>
    <row r="253" spans="1:6" x14ac:dyDescent="0.2">
      <c r="A253" s="37" t="s">
        <v>16</v>
      </c>
      <c r="B253" s="37">
        <v>4</v>
      </c>
      <c r="C253" s="37">
        <v>1</v>
      </c>
      <c r="D253" s="37">
        <v>4</v>
      </c>
      <c r="E253" s="37">
        <v>1</v>
      </c>
      <c r="F253" s="37" t="s">
        <v>6</v>
      </c>
    </row>
    <row r="254" spans="1:6" x14ac:dyDescent="0.2">
      <c r="A254" s="37" t="s">
        <v>16</v>
      </c>
      <c r="B254" s="37">
        <v>4</v>
      </c>
      <c r="C254" s="37">
        <v>1</v>
      </c>
      <c r="D254" s="37">
        <v>11</v>
      </c>
      <c r="E254" s="37">
        <v>5</v>
      </c>
      <c r="F254" s="37" t="s">
        <v>6</v>
      </c>
    </row>
    <row r="255" spans="1:6" x14ac:dyDescent="0.2">
      <c r="A255" s="37" t="s">
        <v>16</v>
      </c>
      <c r="B255" s="37">
        <v>4</v>
      </c>
      <c r="C255" s="37">
        <v>1</v>
      </c>
      <c r="D255" s="37">
        <v>16</v>
      </c>
      <c r="E255" s="37">
        <v>1</v>
      </c>
      <c r="F255" s="37" t="s">
        <v>6</v>
      </c>
    </row>
    <row r="256" spans="1:6" x14ac:dyDescent="0.2">
      <c r="A256" s="37" t="s">
        <v>16</v>
      </c>
      <c r="B256" s="37">
        <v>4</v>
      </c>
      <c r="C256" s="37">
        <v>1</v>
      </c>
      <c r="D256" s="37">
        <v>12</v>
      </c>
      <c r="E256" s="37">
        <v>5</v>
      </c>
      <c r="F256" s="37" t="s">
        <v>6</v>
      </c>
    </row>
    <row r="257" spans="1:6" x14ac:dyDescent="0.2">
      <c r="A257" s="37" t="s">
        <v>16</v>
      </c>
      <c r="B257" s="37">
        <v>4</v>
      </c>
      <c r="C257" s="37">
        <v>1</v>
      </c>
      <c r="D257" s="37">
        <v>13</v>
      </c>
      <c r="E257" s="37">
        <v>1</v>
      </c>
      <c r="F257" s="37" t="s">
        <v>6</v>
      </c>
    </row>
    <row r="258" spans="1:6" x14ac:dyDescent="0.2">
      <c r="A258" s="37" t="s">
        <v>16</v>
      </c>
      <c r="B258" s="37">
        <v>5</v>
      </c>
      <c r="C258" s="37">
        <v>1</v>
      </c>
      <c r="D258" s="37">
        <v>11</v>
      </c>
      <c r="E258" s="37">
        <v>8</v>
      </c>
      <c r="F258" s="37" t="s">
        <v>6</v>
      </c>
    </row>
    <row r="259" spans="1:6" x14ac:dyDescent="0.2">
      <c r="A259" s="37" t="s">
        <v>16</v>
      </c>
      <c r="B259" s="37">
        <v>5</v>
      </c>
      <c r="C259" s="37">
        <v>1</v>
      </c>
      <c r="D259" s="37">
        <v>12</v>
      </c>
      <c r="E259" s="37">
        <v>3</v>
      </c>
      <c r="F259" s="37" t="s">
        <v>6</v>
      </c>
    </row>
    <row r="260" spans="1:6" x14ac:dyDescent="0.2">
      <c r="A260" s="37" t="s">
        <v>16</v>
      </c>
      <c r="B260" s="37">
        <v>5</v>
      </c>
      <c r="C260" s="37">
        <v>1</v>
      </c>
      <c r="D260" s="37">
        <v>5</v>
      </c>
      <c r="E260" s="37">
        <v>6</v>
      </c>
      <c r="F260" s="37" t="s">
        <v>6</v>
      </c>
    </row>
    <row r="261" spans="1:6" x14ac:dyDescent="0.2">
      <c r="A261" s="37" t="s">
        <v>16</v>
      </c>
      <c r="B261" s="37">
        <v>5</v>
      </c>
      <c r="C261" s="37">
        <v>1</v>
      </c>
      <c r="D261" s="37">
        <v>14</v>
      </c>
      <c r="E261" s="37">
        <v>3</v>
      </c>
      <c r="F261" s="37" t="s">
        <v>6</v>
      </c>
    </row>
    <row r="262" spans="1:6" x14ac:dyDescent="0.2">
      <c r="A262" s="37" t="s">
        <v>16</v>
      </c>
      <c r="B262" s="37">
        <v>5</v>
      </c>
      <c r="C262" s="37">
        <v>1</v>
      </c>
      <c r="D262" s="37">
        <v>15</v>
      </c>
      <c r="E262" s="37">
        <v>2</v>
      </c>
      <c r="F262" s="37" t="s">
        <v>6</v>
      </c>
    </row>
    <row r="263" spans="1:6" x14ac:dyDescent="0.2">
      <c r="A263" s="37" t="s">
        <v>16</v>
      </c>
      <c r="B263" s="37">
        <v>1</v>
      </c>
      <c r="C263" s="37">
        <v>24</v>
      </c>
      <c r="D263" s="37">
        <v>12</v>
      </c>
      <c r="E263" s="37">
        <v>2</v>
      </c>
      <c r="F263" s="37" t="s">
        <v>6</v>
      </c>
    </row>
    <row r="264" spans="1:6" x14ac:dyDescent="0.2">
      <c r="A264" s="37" t="s">
        <v>16</v>
      </c>
      <c r="B264" s="37">
        <v>1</v>
      </c>
      <c r="C264" s="37">
        <v>24</v>
      </c>
      <c r="D264" s="37">
        <v>14</v>
      </c>
      <c r="E264" s="37">
        <v>2</v>
      </c>
      <c r="F264" s="37" t="s">
        <v>6</v>
      </c>
    </row>
    <row r="265" spans="1:6" x14ac:dyDescent="0.2">
      <c r="A265" s="37" t="s">
        <v>16</v>
      </c>
      <c r="B265" s="37">
        <v>1</v>
      </c>
      <c r="C265" s="37">
        <v>24</v>
      </c>
      <c r="D265" s="37">
        <v>7</v>
      </c>
      <c r="E265" s="37">
        <v>4</v>
      </c>
      <c r="F265" s="37" t="s">
        <v>6</v>
      </c>
    </row>
    <row r="266" spans="1:6" x14ac:dyDescent="0.2">
      <c r="A266" s="37" t="s">
        <v>16</v>
      </c>
      <c r="B266" s="37">
        <v>1</v>
      </c>
      <c r="C266" s="37">
        <v>24</v>
      </c>
      <c r="D266" s="37">
        <v>16</v>
      </c>
      <c r="E266" s="37">
        <v>2</v>
      </c>
      <c r="F266" s="37" t="s">
        <v>6</v>
      </c>
    </row>
    <row r="267" spans="1:6" x14ac:dyDescent="0.2">
      <c r="A267" s="37" t="s">
        <v>16</v>
      </c>
      <c r="B267" s="37">
        <v>2</v>
      </c>
      <c r="C267" s="37">
        <v>24</v>
      </c>
      <c r="D267" s="37">
        <v>16</v>
      </c>
      <c r="E267" s="37">
        <v>0</v>
      </c>
      <c r="F267" s="37" t="s">
        <v>6</v>
      </c>
    </row>
    <row r="268" spans="1:6" x14ac:dyDescent="0.2">
      <c r="A268" s="37" t="s">
        <v>16</v>
      </c>
      <c r="B268" s="37">
        <v>2</v>
      </c>
      <c r="C268" s="37">
        <v>24</v>
      </c>
      <c r="D268" s="37">
        <v>8</v>
      </c>
      <c r="E268" s="37">
        <v>3</v>
      </c>
      <c r="F268" s="37" t="s">
        <v>6</v>
      </c>
    </row>
    <row r="269" spans="1:6" x14ac:dyDescent="0.2">
      <c r="A269" s="37" t="s">
        <v>16</v>
      </c>
      <c r="B269" s="37">
        <v>2</v>
      </c>
      <c r="C269" s="37">
        <v>24</v>
      </c>
      <c r="D269" s="37">
        <v>14</v>
      </c>
      <c r="E269" s="37">
        <v>1</v>
      </c>
      <c r="F269" s="37" t="s">
        <v>6</v>
      </c>
    </row>
    <row r="270" spans="1:6" x14ac:dyDescent="0.2">
      <c r="A270" s="37" t="s">
        <v>16</v>
      </c>
      <c r="B270" s="37">
        <v>2</v>
      </c>
      <c r="C270" s="37">
        <v>24</v>
      </c>
      <c r="D270" s="37">
        <v>15</v>
      </c>
      <c r="E270" s="37">
        <v>4</v>
      </c>
      <c r="F270" s="37" t="s">
        <v>6</v>
      </c>
    </row>
    <row r="271" spans="1:6" x14ac:dyDescent="0.2">
      <c r="A271" s="37" t="s">
        <v>16</v>
      </c>
      <c r="B271" s="37">
        <v>2</v>
      </c>
      <c r="C271" s="37">
        <v>24</v>
      </c>
      <c r="D271" s="37">
        <v>12</v>
      </c>
      <c r="E271" s="37">
        <v>2</v>
      </c>
      <c r="F271" s="37" t="s">
        <v>6</v>
      </c>
    </row>
    <row r="272" spans="1:6" x14ac:dyDescent="0.2">
      <c r="A272" s="37" t="s">
        <v>16</v>
      </c>
      <c r="B272" s="37">
        <v>3</v>
      </c>
      <c r="C272" s="37">
        <v>24</v>
      </c>
      <c r="D272" s="37">
        <v>8</v>
      </c>
      <c r="E272" s="37">
        <v>4</v>
      </c>
      <c r="F272" s="37" t="s">
        <v>6</v>
      </c>
    </row>
    <row r="273" spans="1:6" x14ac:dyDescent="0.2">
      <c r="A273" s="37" t="s">
        <v>16</v>
      </c>
      <c r="B273" s="37">
        <v>3</v>
      </c>
      <c r="C273" s="37">
        <v>24</v>
      </c>
      <c r="D273" s="37">
        <v>9</v>
      </c>
      <c r="E273" s="37">
        <v>3</v>
      </c>
      <c r="F273" s="37" t="s">
        <v>6</v>
      </c>
    </row>
    <row r="274" spans="1:6" x14ac:dyDescent="0.2">
      <c r="A274" s="37" t="s">
        <v>16</v>
      </c>
      <c r="B274" s="37">
        <v>3</v>
      </c>
      <c r="C274" s="37">
        <v>24</v>
      </c>
      <c r="D274" s="37">
        <v>10</v>
      </c>
      <c r="E274" s="37">
        <v>5</v>
      </c>
      <c r="F274" s="37" t="s">
        <v>6</v>
      </c>
    </row>
    <row r="275" spans="1:6" x14ac:dyDescent="0.2">
      <c r="A275" s="37" t="s">
        <v>16</v>
      </c>
      <c r="B275" s="37">
        <v>3</v>
      </c>
      <c r="C275" s="37">
        <v>24</v>
      </c>
      <c r="D275" s="37">
        <v>15</v>
      </c>
      <c r="E275" s="37">
        <v>1</v>
      </c>
      <c r="F275" s="37" t="s">
        <v>6</v>
      </c>
    </row>
    <row r="276" spans="1:6" x14ac:dyDescent="0.2">
      <c r="A276" s="37" t="s">
        <v>16</v>
      </c>
      <c r="B276" s="37">
        <v>3</v>
      </c>
      <c r="C276" s="37">
        <v>24</v>
      </c>
      <c r="D276" s="37">
        <v>10</v>
      </c>
      <c r="E276" s="37">
        <v>3</v>
      </c>
      <c r="F276" s="37" t="s">
        <v>6</v>
      </c>
    </row>
    <row r="277" spans="1:6" x14ac:dyDescent="0.2">
      <c r="A277" s="37" t="s">
        <v>16</v>
      </c>
      <c r="B277" s="37">
        <v>4</v>
      </c>
      <c r="C277" s="37">
        <v>24</v>
      </c>
      <c r="D277" s="37">
        <v>11</v>
      </c>
      <c r="E277" s="37">
        <v>0</v>
      </c>
      <c r="F277" s="37" t="s">
        <v>6</v>
      </c>
    </row>
    <row r="278" spans="1:6" x14ac:dyDescent="0.2">
      <c r="A278" s="37" t="s">
        <v>16</v>
      </c>
      <c r="B278" s="37">
        <v>4</v>
      </c>
      <c r="C278" s="37">
        <v>24</v>
      </c>
      <c r="D278" s="37">
        <v>7</v>
      </c>
      <c r="E278" s="37">
        <v>1</v>
      </c>
      <c r="F278" s="37" t="s">
        <v>6</v>
      </c>
    </row>
    <row r="279" spans="1:6" x14ac:dyDescent="0.2">
      <c r="A279" s="37" t="s">
        <v>16</v>
      </c>
      <c r="B279" s="37">
        <v>4</v>
      </c>
      <c r="C279" s="37">
        <v>24</v>
      </c>
      <c r="D279" s="37">
        <v>6</v>
      </c>
      <c r="E279" s="37">
        <v>2</v>
      </c>
      <c r="F279" s="37" t="s">
        <v>6</v>
      </c>
    </row>
    <row r="280" spans="1:6" x14ac:dyDescent="0.2">
      <c r="A280" s="37" t="s">
        <v>16</v>
      </c>
      <c r="B280" s="37">
        <v>4</v>
      </c>
      <c r="C280" s="37">
        <v>24</v>
      </c>
      <c r="D280" s="37">
        <v>9</v>
      </c>
      <c r="E280" s="37">
        <v>2</v>
      </c>
      <c r="F280" s="37" t="s">
        <v>6</v>
      </c>
    </row>
    <row r="281" spans="1:6" x14ac:dyDescent="0.2">
      <c r="A281" s="37" t="s">
        <v>16</v>
      </c>
      <c r="B281" s="37">
        <v>4</v>
      </c>
      <c r="C281" s="37">
        <v>24</v>
      </c>
      <c r="D281" s="37">
        <v>7</v>
      </c>
      <c r="E281" s="37">
        <v>4</v>
      </c>
      <c r="F281" s="37" t="s">
        <v>6</v>
      </c>
    </row>
    <row r="282" spans="1:6" x14ac:dyDescent="0.2">
      <c r="A282" s="37" t="s">
        <v>16</v>
      </c>
      <c r="B282" s="37">
        <v>4</v>
      </c>
      <c r="C282" s="37">
        <v>24</v>
      </c>
      <c r="D282" s="37">
        <v>8</v>
      </c>
      <c r="E282" s="37">
        <v>2</v>
      </c>
      <c r="F282" s="37" t="s">
        <v>6</v>
      </c>
    </row>
    <row r="283" spans="1:6" x14ac:dyDescent="0.2">
      <c r="A283" s="37" t="s">
        <v>16</v>
      </c>
      <c r="B283" s="37">
        <v>5</v>
      </c>
      <c r="C283" s="37">
        <v>24</v>
      </c>
      <c r="D283" s="37">
        <v>6</v>
      </c>
      <c r="E283" s="37">
        <v>8</v>
      </c>
      <c r="F283" s="37" t="s">
        <v>6</v>
      </c>
    </row>
    <row r="284" spans="1:6" x14ac:dyDescent="0.2">
      <c r="A284" s="37" t="s">
        <v>16</v>
      </c>
      <c r="B284" s="37">
        <v>5</v>
      </c>
      <c r="C284" s="37">
        <v>24</v>
      </c>
      <c r="D284" s="37">
        <v>11</v>
      </c>
      <c r="E284" s="37">
        <v>3</v>
      </c>
      <c r="F284" s="37" t="s">
        <v>6</v>
      </c>
    </row>
    <row r="285" spans="1:6" x14ac:dyDescent="0.2">
      <c r="A285" s="37" t="s">
        <v>16</v>
      </c>
      <c r="B285" s="37">
        <v>5</v>
      </c>
      <c r="C285" s="37">
        <v>24</v>
      </c>
      <c r="D285" s="37">
        <v>8</v>
      </c>
      <c r="E285" s="37">
        <v>4</v>
      </c>
      <c r="F285" s="37" t="s">
        <v>6</v>
      </c>
    </row>
    <row r="286" spans="1:6" x14ac:dyDescent="0.2">
      <c r="A286" s="37" t="s">
        <v>16</v>
      </c>
      <c r="B286" s="37">
        <v>5</v>
      </c>
      <c r="C286" s="37">
        <v>24</v>
      </c>
      <c r="D286" s="37">
        <v>11</v>
      </c>
      <c r="E286" s="37">
        <v>4</v>
      </c>
      <c r="F286" s="37" t="s">
        <v>6</v>
      </c>
    </row>
    <row r="287" spans="1:6" x14ac:dyDescent="0.2">
      <c r="A287" s="37" t="s">
        <v>16</v>
      </c>
      <c r="B287" s="37">
        <v>5</v>
      </c>
      <c r="C287" s="37">
        <v>24</v>
      </c>
      <c r="D287" s="37">
        <v>14</v>
      </c>
      <c r="E287" s="37">
        <v>1</v>
      </c>
      <c r="F287" s="37" t="s">
        <v>6</v>
      </c>
    </row>
    <row r="288" spans="1:6" x14ac:dyDescent="0.2">
      <c r="A288" s="37" t="s">
        <v>16</v>
      </c>
      <c r="B288" s="37">
        <v>1</v>
      </c>
      <c r="C288" s="37">
        <v>1</v>
      </c>
      <c r="D288" s="37">
        <v>10</v>
      </c>
      <c r="E288" s="37">
        <v>0</v>
      </c>
      <c r="F288" s="37" t="s">
        <v>10</v>
      </c>
    </row>
    <row r="289" spans="1:6" x14ac:dyDescent="0.2">
      <c r="A289" s="37" t="s">
        <v>16</v>
      </c>
      <c r="B289" s="37">
        <v>1</v>
      </c>
      <c r="C289" s="37">
        <v>1</v>
      </c>
      <c r="D289" s="39">
        <v>4</v>
      </c>
      <c r="E289" s="37">
        <v>9</v>
      </c>
      <c r="F289" s="37" t="s">
        <v>10</v>
      </c>
    </row>
    <row r="290" spans="1:6" x14ac:dyDescent="0.2">
      <c r="A290" s="37" t="s">
        <v>16</v>
      </c>
      <c r="B290" s="37">
        <v>1</v>
      </c>
      <c r="C290" s="37">
        <v>1</v>
      </c>
      <c r="D290" s="37">
        <v>4</v>
      </c>
      <c r="E290" s="37">
        <v>11</v>
      </c>
      <c r="F290" s="37" t="s">
        <v>10</v>
      </c>
    </row>
    <row r="291" spans="1:6" x14ac:dyDescent="0.2">
      <c r="A291" s="37" t="s">
        <v>16</v>
      </c>
      <c r="B291" s="37">
        <v>1</v>
      </c>
      <c r="C291" s="37">
        <v>1</v>
      </c>
      <c r="D291" s="37">
        <v>14</v>
      </c>
      <c r="E291" s="37">
        <v>3</v>
      </c>
      <c r="F291" s="37" t="s">
        <v>10</v>
      </c>
    </row>
    <row r="292" spans="1:6" x14ac:dyDescent="0.2">
      <c r="A292" s="37" t="s">
        <v>16</v>
      </c>
      <c r="B292" s="37">
        <v>2</v>
      </c>
      <c r="C292" s="37">
        <v>1</v>
      </c>
      <c r="D292" s="37">
        <v>15</v>
      </c>
      <c r="E292" s="37">
        <v>2</v>
      </c>
      <c r="F292" s="37" t="s">
        <v>10</v>
      </c>
    </row>
    <row r="293" spans="1:6" x14ac:dyDescent="0.2">
      <c r="A293" s="37" t="s">
        <v>16</v>
      </c>
      <c r="B293" s="37">
        <v>2</v>
      </c>
      <c r="C293" s="37">
        <v>1</v>
      </c>
      <c r="D293" s="37">
        <v>3</v>
      </c>
      <c r="E293" s="37">
        <v>13</v>
      </c>
      <c r="F293" s="37" t="s">
        <v>10</v>
      </c>
    </row>
    <row r="294" spans="1:6" x14ac:dyDescent="0.2">
      <c r="A294" s="37" t="s">
        <v>16</v>
      </c>
      <c r="B294" s="37">
        <v>2</v>
      </c>
      <c r="C294" s="37">
        <v>1</v>
      </c>
      <c r="D294" s="37">
        <v>3</v>
      </c>
      <c r="E294" s="37">
        <v>10</v>
      </c>
      <c r="F294" s="37" t="s">
        <v>10</v>
      </c>
    </row>
    <row r="295" spans="1:6" x14ac:dyDescent="0.2">
      <c r="A295" s="37" t="s">
        <v>16</v>
      </c>
      <c r="B295" s="37">
        <v>2</v>
      </c>
      <c r="C295" s="37">
        <v>1</v>
      </c>
      <c r="D295" s="37">
        <v>7</v>
      </c>
      <c r="E295" s="37">
        <v>4</v>
      </c>
      <c r="F295" s="37" t="s">
        <v>10</v>
      </c>
    </row>
    <row r="296" spans="1:6" x14ac:dyDescent="0.2">
      <c r="A296" s="37" t="s">
        <v>16</v>
      </c>
      <c r="B296" s="37">
        <v>3</v>
      </c>
      <c r="C296" s="37">
        <v>1</v>
      </c>
      <c r="D296" s="37">
        <v>8</v>
      </c>
      <c r="E296" s="37">
        <v>9</v>
      </c>
      <c r="F296" s="37" t="s">
        <v>10</v>
      </c>
    </row>
    <row r="297" spans="1:6" x14ac:dyDescent="0.2">
      <c r="A297" s="37" t="s">
        <v>16</v>
      </c>
      <c r="B297" s="37">
        <v>3</v>
      </c>
      <c r="C297" s="37">
        <v>1</v>
      </c>
      <c r="D297" s="39">
        <v>14</v>
      </c>
      <c r="E297" s="37">
        <v>2</v>
      </c>
      <c r="F297" s="37" t="s">
        <v>10</v>
      </c>
    </row>
    <row r="298" spans="1:6" x14ac:dyDescent="0.2">
      <c r="A298" s="37" t="s">
        <v>16</v>
      </c>
      <c r="B298" s="37">
        <v>3</v>
      </c>
      <c r="C298" s="37">
        <v>1</v>
      </c>
      <c r="D298" s="37">
        <v>9</v>
      </c>
      <c r="E298" s="37">
        <v>8</v>
      </c>
      <c r="F298" s="37" t="s">
        <v>10</v>
      </c>
    </row>
    <row r="299" spans="1:6" x14ac:dyDescent="0.2">
      <c r="A299" s="37" t="s">
        <v>16</v>
      </c>
      <c r="B299" s="37">
        <v>3</v>
      </c>
      <c r="C299" s="37">
        <v>1</v>
      </c>
      <c r="D299" s="37">
        <v>3</v>
      </c>
      <c r="E299" s="37">
        <v>10</v>
      </c>
      <c r="F299" s="37" t="s">
        <v>10</v>
      </c>
    </row>
    <row r="300" spans="1:6" x14ac:dyDescent="0.2">
      <c r="A300" s="37" t="s">
        <v>16</v>
      </c>
      <c r="B300" s="37">
        <v>3</v>
      </c>
      <c r="C300" s="37">
        <v>1</v>
      </c>
      <c r="D300" s="37">
        <v>10</v>
      </c>
      <c r="E300" s="37">
        <v>3</v>
      </c>
      <c r="F300" s="37" t="s">
        <v>10</v>
      </c>
    </row>
    <row r="301" spans="1:6" x14ac:dyDescent="0.2">
      <c r="A301" s="37" t="s">
        <v>16</v>
      </c>
      <c r="B301" s="37">
        <v>3</v>
      </c>
      <c r="C301" s="37">
        <v>1</v>
      </c>
      <c r="D301" s="37">
        <v>6</v>
      </c>
      <c r="E301" s="37">
        <v>9</v>
      </c>
      <c r="F301" s="37" t="s">
        <v>10</v>
      </c>
    </row>
    <row r="302" spans="1:6" x14ac:dyDescent="0.2">
      <c r="A302" s="37" t="s">
        <v>16</v>
      </c>
      <c r="B302" s="37">
        <v>4</v>
      </c>
      <c r="C302" s="37">
        <v>1</v>
      </c>
      <c r="D302" s="37">
        <v>0</v>
      </c>
      <c r="E302" s="37">
        <v>9</v>
      </c>
      <c r="F302" s="37" t="s">
        <v>10</v>
      </c>
    </row>
    <row r="303" spans="1:6" x14ac:dyDescent="0.2">
      <c r="A303" s="37" t="s">
        <v>16</v>
      </c>
      <c r="B303" s="37">
        <v>4</v>
      </c>
      <c r="C303" s="37">
        <v>1</v>
      </c>
      <c r="D303" s="39">
        <v>7</v>
      </c>
      <c r="E303" s="37">
        <v>2</v>
      </c>
      <c r="F303" s="37" t="s">
        <v>10</v>
      </c>
    </row>
    <row r="304" spans="1:6" x14ac:dyDescent="0.2">
      <c r="A304" s="37" t="s">
        <v>16</v>
      </c>
      <c r="B304" s="37">
        <v>4</v>
      </c>
      <c r="C304" s="37">
        <v>1</v>
      </c>
      <c r="D304" s="37">
        <v>7</v>
      </c>
      <c r="E304" s="37">
        <v>8</v>
      </c>
      <c r="F304" s="37" t="s">
        <v>10</v>
      </c>
    </row>
    <row r="305" spans="1:6" x14ac:dyDescent="0.2">
      <c r="A305" s="37" t="s">
        <v>16</v>
      </c>
      <c r="B305" s="37">
        <v>4</v>
      </c>
      <c r="C305" s="37">
        <v>1</v>
      </c>
      <c r="D305" s="37">
        <v>3</v>
      </c>
      <c r="E305" s="37">
        <v>10</v>
      </c>
      <c r="F305" s="37" t="s">
        <v>10</v>
      </c>
    </row>
    <row r="306" spans="1:6" x14ac:dyDescent="0.2">
      <c r="A306" s="37" t="s">
        <v>16</v>
      </c>
      <c r="B306" s="37">
        <v>4</v>
      </c>
      <c r="C306" s="37">
        <v>1</v>
      </c>
      <c r="D306" s="37">
        <v>7</v>
      </c>
      <c r="E306" s="37">
        <v>6</v>
      </c>
      <c r="F306" s="37" t="s">
        <v>10</v>
      </c>
    </row>
    <row r="307" spans="1:6" x14ac:dyDescent="0.2">
      <c r="A307" s="37" t="s">
        <v>16</v>
      </c>
      <c r="B307" s="37">
        <v>4</v>
      </c>
      <c r="C307" s="37">
        <v>1</v>
      </c>
      <c r="D307" s="37">
        <v>10</v>
      </c>
      <c r="E307" s="37">
        <v>4</v>
      </c>
      <c r="F307" s="37" t="s">
        <v>10</v>
      </c>
    </row>
    <row r="308" spans="1:6" x14ac:dyDescent="0.2">
      <c r="A308" s="37" t="s">
        <v>16</v>
      </c>
      <c r="B308" s="37">
        <v>5</v>
      </c>
      <c r="C308" s="37">
        <v>1</v>
      </c>
      <c r="D308" s="37">
        <v>6</v>
      </c>
      <c r="E308" s="37">
        <v>10</v>
      </c>
      <c r="F308" s="37" t="s">
        <v>10</v>
      </c>
    </row>
    <row r="309" spans="1:6" x14ac:dyDescent="0.2">
      <c r="A309" s="37" t="s">
        <v>16</v>
      </c>
      <c r="B309" s="37">
        <v>5</v>
      </c>
      <c r="C309" s="37">
        <v>1</v>
      </c>
      <c r="D309" s="37">
        <v>12</v>
      </c>
      <c r="E309" s="37">
        <v>4</v>
      </c>
      <c r="F309" s="37" t="s">
        <v>10</v>
      </c>
    </row>
    <row r="310" spans="1:6" x14ac:dyDescent="0.2">
      <c r="A310" s="37" t="s">
        <v>16</v>
      </c>
      <c r="B310" s="37">
        <v>5</v>
      </c>
      <c r="C310" s="37">
        <v>1</v>
      </c>
      <c r="D310" s="37">
        <v>8</v>
      </c>
      <c r="E310" s="37">
        <v>8</v>
      </c>
      <c r="F310" s="37" t="s">
        <v>10</v>
      </c>
    </row>
    <row r="311" spans="1:6" x14ac:dyDescent="0.2">
      <c r="A311" s="37" t="s">
        <v>16</v>
      </c>
      <c r="B311" s="37">
        <v>5</v>
      </c>
      <c r="C311" s="37">
        <v>1</v>
      </c>
      <c r="D311" s="37">
        <v>6</v>
      </c>
      <c r="E311" s="37">
        <v>5</v>
      </c>
      <c r="F311" s="37" t="s">
        <v>10</v>
      </c>
    </row>
    <row r="312" spans="1:6" x14ac:dyDescent="0.2">
      <c r="A312" s="37" t="s">
        <v>16</v>
      </c>
      <c r="B312" s="37">
        <v>5</v>
      </c>
      <c r="C312" s="37">
        <v>1</v>
      </c>
      <c r="D312" s="37">
        <v>9</v>
      </c>
      <c r="E312" s="37">
        <v>5</v>
      </c>
      <c r="F312" s="37" t="s">
        <v>10</v>
      </c>
    </row>
    <row r="313" spans="1:6" x14ac:dyDescent="0.2">
      <c r="A313" s="37" t="s">
        <v>16</v>
      </c>
      <c r="B313" s="37">
        <v>1</v>
      </c>
      <c r="C313" s="37">
        <v>24</v>
      </c>
      <c r="D313" s="37">
        <v>9</v>
      </c>
      <c r="E313" s="37">
        <v>7</v>
      </c>
      <c r="F313" s="37" t="s">
        <v>10</v>
      </c>
    </row>
    <row r="314" spans="1:6" x14ac:dyDescent="0.2">
      <c r="A314" s="37" t="s">
        <v>16</v>
      </c>
      <c r="B314" s="37">
        <v>1</v>
      </c>
      <c r="C314" s="37">
        <v>24</v>
      </c>
      <c r="D314" s="37">
        <v>6</v>
      </c>
      <c r="E314" s="37">
        <v>6</v>
      </c>
      <c r="F314" s="37" t="s">
        <v>10</v>
      </c>
    </row>
    <row r="315" spans="1:6" x14ac:dyDescent="0.2">
      <c r="A315" s="37" t="s">
        <v>16</v>
      </c>
      <c r="B315" s="37">
        <v>1</v>
      </c>
      <c r="C315" s="37">
        <v>24</v>
      </c>
      <c r="D315" s="37">
        <v>4</v>
      </c>
      <c r="E315" s="37">
        <v>8</v>
      </c>
      <c r="F315" s="37" t="s">
        <v>10</v>
      </c>
    </row>
    <row r="316" spans="1:6" x14ac:dyDescent="0.2">
      <c r="A316" s="37" t="s">
        <v>16</v>
      </c>
      <c r="B316" s="37">
        <v>1</v>
      </c>
      <c r="C316" s="37">
        <v>24</v>
      </c>
      <c r="D316" s="37">
        <v>7</v>
      </c>
      <c r="E316" s="37">
        <v>8</v>
      </c>
      <c r="F316" s="37" t="s">
        <v>10</v>
      </c>
    </row>
    <row r="317" spans="1:6" x14ac:dyDescent="0.2">
      <c r="A317" s="37" t="s">
        <v>16</v>
      </c>
      <c r="B317" s="37">
        <v>2</v>
      </c>
      <c r="C317" s="37">
        <v>24</v>
      </c>
      <c r="D317" s="37">
        <v>9</v>
      </c>
      <c r="E317" s="37">
        <v>7</v>
      </c>
      <c r="F317" s="37" t="s">
        <v>10</v>
      </c>
    </row>
    <row r="318" spans="1:6" x14ac:dyDescent="0.2">
      <c r="A318" s="37" t="s">
        <v>16</v>
      </c>
      <c r="B318" s="37">
        <v>2</v>
      </c>
      <c r="C318" s="37">
        <v>24</v>
      </c>
      <c r="D318" s="37">
        <v>6</v>
      </c>
      <c r="E318" s="37">
        <v>6</v>
      </c>
      <c r="F318" s="37" t="s">
        <v>10</v>
      </c>
    </row>
    <row r="319" spans="1:6" x14ac:dyDescent="0.2">
      <c r="A319" s="37" t="s">
        <v>16</v>
      </c>
      <c r="B319" s="37">
        <v>2</v>
      </c>
      <c r="C319" s="37">
        <v>24</v>
      </c>
      <c r="D319" s="37">
        <v>4</v>
      </c>
      <c r="E319" s="37">
        <v>8</v>
      </c>
      <c r="F319" s="37" t="s">
        <v>10</v>
      </c>
    </row>
    <row r="320" spans="1:6" x14ac:dyDescent="0.2">
      <c r="A320" s="37" t="s">
        <v>16</v>
      </c>
      <c r="B320" s="37">
        <v>2</v>
      </c>
      <c r="C320" s="37">
        <v>24</v>
      </c>
      <c r="D320" s="37">
        <v>7</v>
      </c>
      <c r="E320" s="37">
        <v>8</v>
      </c>
      <c r="F320" s="37" t="s">
        <v>10</v>
      </c>
    </row>
    <row r="321" spans="1:6" x14ac:dyDescent="0.2">
      <c r="A321" s="37" t="s">
        <v>16</v>
      </c>
      <c r="B321" s="37">
        <v>3</v>
      </c>
      <c r="C321" s="37">
        <v>24</v>
      </c>
      <c r="D321" s="37">
        <v>11</v>
      </c>
      <c r="E321" s="37">
        <v>6</v>
      </c>
      <c r="F321" s="37" t="s">
        <v>10</v>
      </c>
    </row>
    <row r="322" spans="1:6" x14ac:dyDescent="0.2">
      <c r="A322" s="37" t="s">
        <v>16</v>
      </c>
      <c r="B322" s="37">
        <v>3</v>
      </c>
      <c r="C322" s="37">
        <v>24</v>
      </c>
      <c r="D322" s="37">
        <v>13</v>
      </c>
      <c r="E322" s="37">
        <v>3</v>
      </c>
      <c r="F322" s="37" t="s">
        <v>10</v>
      </c>
    </row>
    <row r="323" spans="1:6" x14ac:dyDescent="0.2">
      <c r="A323" s="37" t="s">
        <v>16</v>
      </c>
      <c r="B323" s="37">
        <v>3</v>
      </c>
      <c r="C323" s="37">
        <v>24</v>
      </c>
      <c r="D323" s="37">
        <v>7</v>
      </c>
      <c r="E323" s="37">
        <v>9</v>
      </c>
      <c r="F323" s="37" t="s">
        <v>10</v>
      </c>
    </row>
    <row r="324" spans="1:6" x14ac:dyDescent="0.2">
      <c r="A324" s="37" t="s">
        <v>16</v>
      </c>
      <c r="B324" s="37">
        <v>3</v>
      </c>
      <c r="C324" s="37">
        <v>24</v>
      </c>
      <c r="D324" s="37">
        <v>4</v>
      </c>
      <c r="E324" s="37">
        <v>9</v>
      </c>
      <c r="F324" s="37" t="s">
        <v>10</v>
      </c>
    </row>
    <row r="325" spans="1:6" x14ac:dyDescent="0.2">
      <c r="A325" s="37" t="s">
        <v>16</v>
      </c>
      <c r="B325" s="37">
        <v>3</v>
      </c>
      <c r="C325" s="37">
        <v>24</v>
      </c>
      <c r="D325" s="37">
        <v>8</v>
      </c>
      <c r="E325" s="37">
        <v>7</v>
      </c>
      <c r="F325" s="37" t="s">
        <v>10</v>
      </c>
    </row>
    <row r="326" spans="1:6" x14ac:dyDescent="0.2">
      <c r="A326" s="37" t="s">
        <v>16</v>
      </c>
      <c r="B326" s="37">
        <v>3</v>
      </c>
      <c r="C326" s="37">
        <v>24</v>
      </c>
      <c r="D326" s="37">
        <v>5</v>
      </c>
      <c r="E326" s="37">
        <v>3</v>
      </c>
      <c r="F326" s="37" t="s">
        <v>10</v>
      </c>
    </row>
    <row r="327" spans="1:6" x14ac:dyDescent="0.2">
      <c r="A327" s="37" t="s">
        <v>16</v>
      </c>
      <c r="B327" s="37">
        <v>4</v>
      </c>
      <c r="C327" s="37">
        <v>24</v>
      </c>
      <c r="D327" s="37">
        <v>3</v>
      </c>
      <c r="E327" s="37">
        <v>9</v>
      </c>
      <c r="F327" s="37" t="s">
        <v>10</v>
      </c>
    </row>
    <row r="328" spans="1:6" x14ac:dyDescent="0.2">
      <c r="A328" s="37" t="s">
        <v>16</v>
      </c>
      <c r="B328" s="37">
        <v>4</v>
      </c>
      <c r="C328" s="37">
        <v>24</v>
      </c>
      <c r="D328" s="37">
        <v>3</v>
      </c>
      <c r="E328" s="37">
        <v>8</v>
      </c>
      <c r="F328" s="37" t="s">
        <v>10</v>
      </c>
    </row>
    <row r="329" spans="1:6" x14ac:dyDescent="0.2">
      <c r="A329" s="37" t="s">
        <v>16</v>
      </c>
      <c r="B329" s="37">
        <v>4</v>
      </c>
      <c r="C329" s="37">
        <v>24</v>
      </c>
      <c r="D329" s="37">
        <v>4</v>
      </c>
      <c r="E329" s="37">
        <v>1</v>
      </c>
      <c r="F329" s="37" t="s">
        <v>10</v>
      </c>
    </row>
    <row r="330" spans="1:6" x14ac:dyDescent="0.2">
      <c r="A330" s="37" t="s">
        <v>16</v>
      </c>
      <c r="B330" s="37">
        <v>4</v>
      </c>
      <c r="C330" s="37">
        <v>24</v>
      </c>
      <c r="D330" s="37">
        <v>4</v>
      </c>
      <c r="E330" s="37">
        <v>6</v>
      </c>
      <c r="F330" s="37" t="s">
        <v>10</v>
      </c>
    </row>
    <row r="331" spans="1:6" x14ac:dyDescent="0.2">
      <c r="A331" s="37" t="s">
        <v>16</v>
      </c>
      <c r="B331" s="37">
        <v>4</v>
      </c>
      <c r="C331" s="37">
        <v>24</v>
      </c>
      <c r="D331" s="37">
        <v>7</v>
      </c>
      <c r="E331" s="37">
        <v>8</v>
      </c>
      <c r="F331" s="37" t="s">
        <v>10</v>
      </c>
    </row>
    <row r="332" spans="1:6" x14ac:dyDescent="0.2">
      <c r="A332" s="37" t="s">
        <v>16</v>
      </c>
      <c r="B332" s="37">
        <v>4</v>
      </c>
      <c r="C332" s="37">
        <v>24</v>
      </c>
      <c r="D332" s="37">
        <v>5</v>
      </c>
      <c r="E332" s="37">
        <v>9</v>
      </c>
      <c r="F332" s="37" t="s">
        <v>10</v>
      </c>
    </row>
    <row r="333" spans="1:6" x14ac:dyDescent="0.2">
      <c r="A333" s="37" t="s">
        <v>16</v>
      </c>
      <c r="B333" s="37">
        <v>5</v>
      </c>
      <c r="C333" s="37">
        <v>24</v>
      </c>
      <c r="D333" s="37">
        <v>6</v>
      </c>
      <c r="E333" s="37">
        <v>7</v>
      </c>
      <c r="F333" s="37" t="s">
        <v>10</v>
      </c>
    </row>
    <row r="334" spans="1:6" x14ac:dyDescent="0.2">
      <c r="A334" s="37" t="s">
        <v>16</v>
      </c>
      <c r="B334" s="37">
        <v>5</v>
      </c>
      <c r="C334" s="37">
        <v>24</v>
      </c>
      <c r="D334" s="37">
        <v>4</v>
      </c>
      <c r="E334" s="37">
        <v>6</v>
      </c>
      <c r="F334" s="37" t="s">
        <v>10</v>
      </c>
    </row>
    <row r="335" spans="1:6" x14ac:dyDescent="0.2">
      <c r="A335" s="37" t="s">
        <v>16</v>
      </c>
      <c r="B335" s="37">
        <v>5</v>
      </c>
      <c r="C335" s="37">
        <v>24</v>
      </c>
      <c r="D335" s="37">
        <v>8</v>
      </c>
      <c r="E335" s="37">
        <v>6</v>
      </c>
      <c r="F335" s="37" t="s">
        <v>10</v>
      </c>
    </row>
    <row r="336" spans="1:6" x14ac:dyDescent="0.2">
      <c r="A336" s="37" t="s">
        <v>16</v>
      </c>
      <c r="B336" s="37">
        <v>5</v>
      </c>
      <c r="C336" s="37">
        <v>24</v>
      </c>
      <c r="D336" s="37">
        <v>5</v>
      </c>
      <c r="E336" s="37">
        <v>6</v>
      </c>
      <c r="F336" s="37" t="s">
        <v>10</v>
      </c>
    </row>
    <row r="337" spans="1:6" x14ac:dyDescent="0.2">
      <c r="A337" s="37" t="s">
        <v>16</v>
      </c>
      <c r="B337" s="37">
        <v>5</v>
      </c>
      <c r="C337" s="37">
        <v>24</v>
      </c>
      <c r="D337" s="37">
        <v>4</v>
      </c>
      <c r="E337" s="37">
        <v>5</v>
      </c>
      <c r="F337" s="37" t="s">
        <v>10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69012-EB10-4D91-9AE1-9B8E1A86ABB7}">
  <dimension ref="A1:G175"/>
  <sheetViews>
    <sheetView topLeftCell="A7" workbookViewId="0">
      <selection activeCell="K19" sqref="K19"/>
    </sheetView>
  </sheetViews>
  <sheetFormatPr baseColWidth="10" defaultColWidth="8.83203125" defaultRowHeight="15" x14ac:dyDescent="0.2"/>
  <cols>
    <col min="1" max="1" width="14.5" bestFit="1" customWidth="1"/>
    <col min="4" max="4" width="14.5" bestFit="1" customWidth="1"/>
    <col min="7" max="7" width="13.6640625" bestFit="1" customWidth="1"/>
  </cols>
  <sheetData>
    <row r="1" spans="1:7" ht="16" x14ac:dyDescent="0.2">
      <c r="A1" t="s">
        <v>7</v>
      </c>
      <c r="B1" s="1" t="s">
        <v>1</v>
      </c>
      <c r="C1" s="1" t="s">
        <v>21</v>
      </c>
      <c r="D1" s="1" t="s">
        <v>24</v>
      </c>
      <c r="E1" s="7" t="s">
        <v>3</v>
      </c>
      <c r="F1" s="1" t="s">
        <v>4</v>
      </c>
      <c r="G1" s="4" t="s">
        <v>5</v>
      </c>
    </row>
    <row r="2" spans="1:7" x14ac:dyDescent="0.2">
      <c r="A2" t="s">
        <v>8</v>
      </c>
      <c r="B2" s="1">
        <v>1</v>
      </c>
      <c r="C2" s="1">
        <v>1</v>
      </c>
      <c r="D2" s="1">
        <v>1</v>
      </c>
      <c r="E2" s="1">
        <v>1</v>
      </c>
      <c r="F2" s="1">
        <v>4</v>
      </c>
      <c r="G2" t="s">
        <v>22</v>
      </c>
    </row>
    <row r="3" spans="1:7" x14ac:dyDescent="0.2">
      <c r="A3" t="s">
        <v>8</v>
      </c>
      <c r="B3" s="1">
        <v>1</v>
      </c>
      <c r="C3" s="1">
        <v>1</v>
      </c>
      <c r="D3" s="1">
        <v>2</v>
      </c>
      <c r="E3" s="1">
        <v>9</v>
      </c>
      <c r="F3" s="1">
        <v>2</v>
      </c>
      <c r="G3" t="s">
        <v>22</v>
      </c>
    </row>
    <row r="4" spans="1:7" x14ac:dyDescent="0.2">
      <c r="A4" t="s">
        <v>8</v>
      </c>
      <c r="B4" s="1">
        <v>1</v>
      </c>
      <c r="C4" s="1">
        <v>1</v>
      </c>
      <c r="D4" s="1">
        <v>3</v>
      </c>
      <c r="E4" s="1">
        <v>4</v>
      </c>
      <c r="F4" s="1">
        <v>9</v>
      </c>
      <c r="G4" t="s">
        <v>22</v>
      </c>
    </row>
    <row r="5" spans="1:7" x14ac:dyDescent="0.2">
      <c r="A5" t="s">
        <v>8</v>
      </c>
      <c r="B5" s="1">
        <v>1</v>
      </c>
      <c r="C5" s="1">
        <v>1</v>
      </c>
      <c r="D5" s="1">
        <v>4</v>
      </c>
      <c r="E5" s="1">
        <v>1</v>
      </c>
      <c r="F5" s="1">
        <v>10</v>
      </c>
      <c r="G5" t="s">
        <v>22</v>
      </c>
    </row>
    <row r="6" spans="1:7" x14ac:dyDescent="0.2">
      <c r="A6" t="s">
        <v>8</v>
      </c>
      <c r="B6" s="1">
        <v>1</v>
      </c>
      <c r="C6" s="1">
        <v>1</v>
      </c>
      <c r="D6" s="1">
        <v>5</v>
      </c>
      <c r="E6" s="1">
        <v>9</v>
      </c>
      <c r="F6" s="1">
        <v>7</v>
      </c>
      <c r="G6" t="s">
        <v>22</v>
      </c>
    </row>
    <row r="7" spans="1:7" x14ac:dyDescent="0.2">
      <c r="A7" t="s">
        <v>8</v>
      </c>
      <c r="B7" s="1">
        <v>1</v>
      </c>
      <c r="C7" s="1">
        <v>1</v>
      </c>
      <c r="D7" s="1">
        <v>6</v>
      </c>
      <c r="E7" s="1">
        <v>3</v>
      </c>
      <c r="F7" s="1">
        <v>5</v>
      </c>
      <c r="G7" t="s">
        <v>22</v>
      </c>
    </row>
    <row r="8" spans="1:7" x14ac:dyDescent="0.2">
      <c r="A8" t="s">
        <v>8</v>
      </c>
      <c r="B8" s="1">
        <v>1</v>
      </c>
      <c r="C8" s="1">
        <v>1</v>
      </c>
      <c r="D8" s="1">
        <v>7</v>
      </c>
      <c r="E8" s="1">
        <v>8</v>
      </c>
      <c r="F8" s="1">
        <v>6</v>
      </c>
      <c r="G8" t="s">
        <v>22</v>
      </c>
    </row>
    <row r="9" spans="1:7" x14ac:dyDescent="0.2">
      <c r="A9" t="s">
        <v>8</v>
      </c>
      <c r="B9" s="1">
        <v>1</v>
      </c>
      <c r="C9" s="1">
        <v>1</v>
      </c>
      <c r="D9" s="1">
        <v>8</v>
      </c>
      <c r="E9" s="1">
        <v>7</v>
      </c>
      <c r="F9" s="1">
        <v>11</v>
      </c>
      <c r="G9" t="s">
        <v>22</v>
      </c>
    </row>
    <row r="10" spans="1:7" x14ac:dyDescent="0.2">
      <c r="A10" t="s">
        <v>8</v>
      </c>
      <c r="B10" s="1">
        <v>2</v>
      </c>
      <c r="C10" s="1">
        <v>1</v>
      </c>
      <c r="D10" s="1">
        <v>1</v>
      </c>
      <c r="E10" s="1">
        <v>1</v>
      </c>
      <c r="F10" s="1">
        <v>6</v>
      </c>
      <c r="G10" t="s">
        <v>22</v>
      </c>
    </row>
    <row r="11" spans="1:7" x14ac:dyDescent="0.2">
      <c r="A11" t="s">
        <v>8</v>
      </c>
      <c r="B11" s="1">
        <v>2</v>
      </c>
      <c r="C11" s="1">
        <v>1</v>
      </c>
      <c r="D11" s="1">
        <v>2</v>
      </c>
      <c r="E11" s="1">
        <v>4</v>
      </c>
      <c r="F11" s="1">
        <v>5</v>
      </c>
      <c r="G11" t="s">
        <v>22</v>
      </c>
    </row>
    <row r="12" spans="1:7" x14ac:dyDescent="0.2">
      <c r="A12" t="s">
        <v>8</v>
      </c>
      <c r="B12" s="1">
        <v>2</v>
      </c>
      <c r="C12" s="1">
        <v>1</v>
      </c>
      <c r="D12" s="1">
        <v>3</v>
      </c>
      <c r="E12" s="1">
        <v>5</v>
      </c>
      <c r="F12" s="1">
        <v>6</v>
      </c>
      <c r="G12" t="s">
        <v>22</v>
      </c>
    </row>
    <row r="13" spans="1:7" x14ac:dyDescent="0.2">
      <c r="A13" t="s">
        <v>8</v>
      </c>
      <c r="B13" s="1">
        <v>2</v>
      </c>
      <c r="C13" s="1">
        <v>1</v>
      </c>
      <c r="D13" s="1">
        <v>4</v>
      </c>
      <c r="E13" s="1">
        <v>4</v>
      </c>
      <c r="F13" s="1">
        <v>10</v>
      </c>
      <c r="G13" t="s">
        <v>22</v>
      </c>
    </row>
    <row r="14" spans="1:7" x14ac:dyDescent="0.2">
      <c r="A14" t="s">
        <v>8</v>
      </c>
      <c r="B14" s="1">
        <v>2</v>
      </c>
      <c r="C14" s="1">
        <v>1</v>
      </c>
      <c r="D14" s="1">
        <v>5</v>
      </c>
      <c r="E14" s="1">
        <v>5</v>
      </c>
      <c r="F14" s="1">
        <v>8</v>
      </c>
      <c r="G14" t="s">
        <v>22</v>
      </c>
    </row>
    <row r="15" spans="1:7" x14ac:dyDescent="0.2">
      <c r="A15" t="s">
        <v>8</v>
      </c>
      <c r="B15" s="1">
        <v>2</v>
      </c>
      <c r="C15" s="1">
        <v>1</v>
      </c>
      <c r="D15" s="1">
        <v>6</v>
      </c>
      <c r="E15" s="1">
        <v>2</v>
      </c>
      <c r="F15" s="1">
        <v>12</v>
      </c>
      <c r="G15" t="s">
        <v>22</v>
      </c>
    </row>
    <row r="16" spans="1:7" x14ac:dyDescent="0.2">
      <c r="A16" t="s">
        <v>8</v>
      </c>
      <c r="B16" s="1">
        <v>3</v>
      </c>
      <c r="C16" s="1">
        <v>1</v>
      </c>
      <c r="D16" s="1">
        <v>1</v>
      </c>
      <c r="E16" s="1">
        <v>4</v>
      </c>
      <c r="F16" s="1">
        <v>8</v>
      </c>
      <c r="G16" t="s">
        <v>22</v>
      </c>
    </row>
    <row r="17" spans="1:7" x14ac:dyDescent="0.2">
      <c r="A17" t="s">
        <v>8</v>
      </c>
      <c r="B17" s="1">
        <v>3</v>
      </c>
      <c r="C17" s="1">
        <v>1</v>
      </c>
      <c r="D17" s="1">
        <v>2</v>
      </c>
      <c r="E17" s="1">
        <v>0</v>
      </c>
      <c r="F17" s="1">
        <v>2</v>
      </c>
      <c r="G17" t="s">
        <v>22</v>
      </c>
    </row>
    <row r="18" spans="1:7" x14ac:dyDescent="0.2">
      <c r="A18" t="s">
        <v>8</v>
      </c>
      <c r="B18" s="1">
        <v>3</v>
      </c>
      <c r="C18" s="1">
        <v>1</v>
      </c>
      <c r="D18" s="1">
        <v>3</v>
      </c>
      <c r="E18" s="1">
        <v>3</v>
      </c>
      <c r="F18" s="1">
        <v>11</v>
      </c>
      <c r="G18" t="s">
        <v>22</v>
      </c>
    </row>
    <row r="19" spans="1:7" x14ac:dyDescent="0.2">
      <c r="A19" t="s">
        <v>8</v>
      </c>
      <c r="B19" s="1">
        <v>3</v>
      </c>
      <c r="C19" s="1">
        <v>1</v>
      </c>
      <c r="D19" s="1">
        <v>4</v>
      </c>
      <c r="E19" s="1">
        <v>4</v>
      </c>
      <c r="F19" s="1">
        <v>5</v>
      </c>
      <c r="G19" t="s">
        <v>22</v>
      </c>
    </row>
    <row r="20" spans="1:7" x14ac:dyDescent="0.2">
      <c r="A20" t="s">
        <v>8</v>
      </c>
      <c r="B20" s="1">
        <v>3</v>
      </c>
      <c r="C20" s="1">
        <v>1</v>
      </c>
      <c r="D20" s="1">
        <v>5</v>
      </c>
      <c r="E20" s="1">
        <v>1</v>
      </c>
      <c r="F20" s="1">
        <v>10</v>
      </c>
      <c r="G20" t="s">
        <v>22</v>
      </c>
    </row>
    <row r="21" spans="1:7" x14ac:dyDescent="0.2">
      <c r="A21" t="s">
        <v>8</v>
      </c>
      <c r="B21" s="1">
        <v>3</v>
      </c>
      <c r="C21" s="1">
        <v>1</v>
      </c>
      <c r="D21" s="1">
        <v>6</v>
      </c>
      <c r="E21" s="1">
        <v>2</v>
      </c>
      <c r="F21" s="1">
        <v>11</v>
      </c>
      <c r="G21" t="s">
        <v>22</v>
      </c>
    </row>
    <row r="22" spans="1:7" x14ac:dyDescent="0.2">
      <c r="A22" t="s">
        <v>8</v>
      </c>
      <c r="B22" s="1">
        <v>3</v>
      </c>
      <c r="C22" s="1">
        <v>1</v>
      </c>
      <c r="D22" s="1">
        <v>7</v>
      </c>
      <c r="E22" s="1">
        <v>5</v>
      </c>
      <c r="F22" s="1">
        <v>8</v>
      </c>
      <c r="G22" t="s">
        <v>22</v>
      </c>
    </row>
    <row r="23" spans="1:7" x14ac:dyDescent="0.2">
      <c r="A23" t="s">
        <v>8</v>
      </c>
      <c r="B23" s="1">
        <v>3</v>
      </c>
      <c r="C23" s="1">
        <v>1</v>
      </c>
      <c r="D23" s="1">
        <v>8</v>
      </c>
      <c r="E23" s="1">
        <v>3</v>
      </c>
      <c r="F23" s="1">
        <v>8</v>
      </c>
      <c r="G23" t="s">
        <v>22</v>
      </c>
    </row>
    <row r="24" spans="1:7" x14ac:dyDescent="0.2">
      <c r="A24" t="s">
        <v>8</v>
      </c>
      <c r="B24" s="1">
        <v>3</v>
      </c>
      <c r="C24" s="1">
        <v>1</v>
      </c>
      <c r="D24" s="1">
        <v>9</v>
      </c>
      <c r="E24" s="1">
        <v>1</v>
      </c>
      <c r="F24" s="1">
        <v>15</v>
      </c>
      <c r="G24" t="s">
        <v>22</v>
      </c>
    </row>
    <row r="25" spans="1:7" x14ac:dyDescent="0.2">
      <c r="A25" t="s">
        <v>8</v>
      </c>
      <c r="B25" s="1">
        <v>3</v>
      </c>
      <c r="C25" s="1">
        <v>1</v>
      </c>
      <c r="D25" s="1">
        <v>10</v>
      </c>
      <c r="E25" s="1">
        <v>1</v>
      </c>
      <c r="F25" s="1">
        <v>14</v>
      </c>
      <c r="G25" t="s">
        <v>22</v>
      </c>
    </row>
    <row r="26" spans="1:7" x14ac:dyDescent="0.2">
      <c r="A26" t="s">
        <v>8</v>
      </c>
      <c r="B26" s="1">
        <v>3</v>
      </c>
      <c r="C26" s="1">
        <v>1</v>
      </c>
      <c r="D26" s="1">
        <v>11</v>
      </c>
      <c r="E26" s="1">
        <v>8</v>
      </c>
      <c r="F26" s="1">
        <v>8</v>
      </c>
      <c r="G26" t="s">
        <v>22</v>
      </c>
    </row>
    <row r="27" spans="1:7" x14ac:dyDescent="0.2">
      <c r="A27" t="s">
        <v>8</v>
      </c>
      <c r="B27" s="1">
        <v>3</v>
      </c>
      <c r="C27" s="1">
        <v>1</v>
      </c>
      <c r="D27" s="1">
        <v>12</v>
      </c>
      <c r="E27" s="1">
        <v>8</v>
      </c>
      <c r="F27" s="1">
        <v>5</v>
      </c>
      <c r="G27" t="s">
        <v>22</v>
      </c>
    </row>
    <row r="28" spans="1:7" x14ac:dyDescent="0.2">
      <c r="A28" t="s">
        <v>8</v>
      </c>
      <c r="B28" s="1">
        <v>1</v>
      </c>
      <c r="C28" s="1">
        <v>24</v>
      </c>
      <c r="D28" s="1">
        <v>1</v>
      </c>
      <c r="E28" s="1">
        <v>0</v>
      </c>
      <c r="F28" s="1">
        <v>12</v>
      </c>
      <c r="G28" t="s">
        <v>22</v>
      </c>
    </row>
    <row r="29" spans="1:7" x14ac:dyDescent="0.2">
      <c r="A29" t="s">
        <v>8</v>
      </c>
      <c r="B29" s="1">
        <v>1</v>
      </c>
      <c r="C29" s="1">
        <v>24</v>
      </c>
      <c r="D29" s="1">
        <v>2</v>
      </c>
      <c r="E29" s="1">
        <v>3</v>
      </c>
      <c r="F29" s="1">
        <v>12</v>
      </c>
      <c r="G29" t="s">
        <v>22</v>
      </c>
    </row>
    <row r="30" spans="1:7" x14ac:dyDescent="0.2">
      <c r="A30" t="s">
        <v>8</v>
      </c>
      <c r="B30" s="1">
        <v>1</v>
      </c>
      <c r="C30" s="1">
        <v>24</v>
      </c>
      <c r="D30" s="1">
        <v>3</v>
      </c>
      <c r="E30" s="1">
        <v>3</v>
      </c>
      <c r="F30" s="1">
        <v>16</v>
      </c>
      <c r="G30" t="s">
        <v>22</v>
      </c>
    </row>
    <row r="31" spans="1:7" x14ac:dyDescent="0.2">
      <c r="A31" t="s">
        <v>8</v>
      </c>
      <c r="B31" s="1">
        <v>1</v>
      </c>
      <c r="C31" s="1">
        <v>24</v>
      </c>
      <c r="D31" s="1">
        <v>4</v>
      </c>
      <c r="E31" s="1">
        <v>4</v>
      </c>
      <c r="F31" s="1">
        <v>11</v>
      </c>
      <c r="G31" t="s">
        <v>22</v>
      </c>
    </row>
    <row r="32" spans="1:7" x14ac:dyDescent="0.2">
      <c r="A32" t="s">
        <v>8</v>
      </c>
      <c r="B32" s="1">
        <v>1</v>
      </c>
      <c r="C32" s="1">
        <v>24</v>
      </c>
      <c r="D32" s="1">
        <v>5</v>
      </c>
      <c r="E32" s="1">
        <v>7</v>
      </c>
      <c r="F32" s="1">
        <v>5</v>
      </c>
      <c r="G32" t="s">
        <v>22</v>
      </c>
    </row>
    <row r="33" spans="1:7" x14ac:dyDescent="0.2">
      <c r="A33" t="s">
        <v>8</v>
      </c>
      <c r="B33" s="1">
        <v>1</v>
      </c>
      <c r="C33" s="1">
        <v>24</v>
      </c>
      <c r="D33" s="1">
        <v>6</v>
      </c>
      <c r="E33" s="1">
        <v>1</v>
      </c>
      <c r="F33" s="1">
        <v>12</v>
      </c>
      <c r="G33" t="s">
        <v>22</v>
      </c>
    </row>
    <row r="34" spans="1:7" x14ac:dyDescent="0.2">
      <c r="A34" t="s">
        <v>8</v>
      </c>
      <c r="B34" s="1">
        <v>1</v>
      </c>
      <c r="C34" s="1">
        <v>24</v>
      </c>
      <c r="D34" s="1">
        <v>7</v>
      </c>
      <c r="E34" s="1">
        <v>8</v>
      </c>
      <c r="F34" s="1">
        <v>5</v>
      </c>
      <c r="G34" t="s">
        <v>22</v>
      </c>
    </row>
    <row r="35" spans="1:7" x14ac:dyDescent="0.2">
      <c r="A35" t="s">
        <v>8</v>
      </c>
      <c r="B35" s="1">
        <v>1</v>
      </c>
      <c r="C35" s="1">
        <v>24</v>
      </c>
      <c r="D35" s="1">
        <v>8</v>
      </c>
      <c r="E35" s="1">
        <v>7</v>
      </c>
      <c r="F35" s="1">
        <v>6</v>
      </c>
      <c r="G35" t="s">
        <v>22</v>
      </c>
    </row>
    <row r="36" spans="1:7" x14ac:dyDescent="0.2">
      <c r="A36" t="s">
        <v>8</v>
      </c>
      <c r="B36" s="1">
        <v>2</v>
      </c>
      <c r="C36" s="1">
        <v>24</v>
      </c>
      <c r="D36" s="1">
        <v>1</v>
      </c>
      <c r="E36" s="1">
        <v>7</v>
      </c>
      <c r="F36" s="1">
        <v>9</v>
      </c>
      <c r="G36" t="s">
        <v>22</v>
      </c>
    </row>
    <row r="37" spans="1:7" x14ac:dyDescent="0.2">
      <c r="A37" t="s">
        <v>8</v>
      </c>
      <c r="B37" s="1">
        <v>2</v>
      </c>
      <c r="C37" s="1">
        <v>24</v>
      </c>
      <c r="D37" s="1">
        <v>2</v>
      </c>
      <c r="E37" s="1">
        <v>4</v>
      </c>
      <c r="F37" s="1">
        <v>7</v>
      </c>
      <c r="G37" t="s">
        <v>22</v>
      </c>
    </row>
    <row r="38" spans="1:7" x14ac:dyDescent="0.2">
      <c r="A38" t="s">
        <v>8</v>
      </c>
      <c r="B38" s="1">
        <v>2</v>
      </c>
      <c r="C38" s="1">
        <v>24</v>
      </c>
      <c r="D38" s="1">
        <v>3</v>
      </c>
      <c r="E38" s="1">
        <v>4</v>
      </c>
      <c r="F38" s="1">
        <v>4</v>
      </c>
      <c r="G38" t="s">
        <v>22</v>
      </c>
    </row>
    <row r="39" spans="1:7" x14ac:dyDescent="0.2">
      <c r="A39" t="s">
        <v>8</v>
      </c>
      <c r="B39" s="1">
        <v>2</v>
      </c>
      <c r="C39" s="1">
        <v>24</v>
      </c>
      <c r="D39" s="1">
        <v>4</v>
      </c>
      <c r="E39" s="1">
        <v>8</v>
      </c>
      <c r="F39" s="1">
        <v>5</v>
      </c>
      <c r="G39" t="s">
        <v>22</v>
      </c>
    </row>
    <row r="40" spans="1:7" x14ac:dyDescent="0.2">
      <c r="A40" t="s">
        <v>8</v>
      </c>
      <c r="B40" s="1">
        <v>2</v>
      </c>
      <c r="C40" s="1">
        <v>24</v>
      </c>
      <c r="D40" s="1">
        <v>5</v>
      </c>
      <c r="E40" s="1">
        <v>4</v>
      </c>
      <c r="F40" s="1">
        <v>6</v>
      </c>
      <c r="G40" t="s">
        <v>22</v>
      </c>
    </row>
    <row r="41" spans="1:7" x14ac:dyDescent="0.2">
      <c r="A41" t="s">
        <v>8</v>
      </c>
      <c r="B41" s="1">
        <v>2</v>
      </c>
      <c r="C41" s="1">
        <v>24</v>
      </c>
      <c r="D41" s="1">
        <v>6</v>
      </c>
      <c r="E41" s="1">
        <v>1</v>
      </c>
      <c r="F41" s="1">
        <v>8</v>
      </c>
      <c r="G41" t="s">
        <v>22</v>
      </c>
    </row>
    <row r="42" spans="1:7" x14ac:dyDescent="0.2">
      <c r="A42" t="s">
        <v>8</v>
      </c>
      <c r="B42" s="1">
        <v>3</v>
      </c>
      <c r="C42" s="1">
        <v>24</v>
      </c>
      <c r="D42" s="1">
        <v>1</v>
      </c>
      <c r="E42" s="1">
        <v>10</v>
      </c>
      <c r="F42" s="1">
        <v>4</v>
      </c>
      <c r="G42" t="s">
        <v>22</v>
      </c>
    </row>
    <row r="43" spans="1:7" x14ac:dyDescent="0.2">
      <c r="A43" t="s">
        <v>8</v>
      </c>
      <c r="B43" s="1">
        <v>3</v>
      </c>
      <c r="C43" s="1">
        <v>24</v>
      </c>
      <c r="D43" s="1">
        <v>2</v>
      </c>
      <c r="E43" s="1">
        <v>4</v>
      </c>
      <c r="F43" s="1">
        <v>4</v>
      </c>
      <c r="G43" t="s">
        <v>22</v>
      </c>
    </row>
    <row r="44" spans="1:7" x14ac:dyDescent="0.2">
      <c r="A44" t="s">
        <v>8</v>
      </c>
      <c r="B44" s="1">
        <v>3</v>
      </c>
      <c r="C44" s="1">
        <v>24</v>
      </c>
      <c r="D44" s="1">
        <v>3</v>
      </c>
      <c r="E44" s="1">
        <v>1</v>
      </c>
      <c r="F44" s="1">
        <v>10</v>
      </c>
      <c r="G44" t="s">
        <v>22</v>
      </c>
    </row>
    <row r="45" spans="1:7" x14ac:dyDescent="0.2">
      <c r="A45" t="s">
        <v>8</v>
      </c>
      <c r="B45" s="1">
        <v>3</v>
      </c>
      <c r="C45" s="1">
        <v>24</v>
      </c>
      <c r="D45" s="1">
        <v>4</v>
      </c>
      <c r="E45" s="1">
        <v>7</v>
      </c>
      <c r="F45" s="1">
        <v>6</v>
      </c>
      <c r="G45" t="s">
        <v>22</v>
      </c>
    </row>
    <row r="46" spans="1:7" x14ac:dyDescent="0.2">
      <c r="A46" t="s">
        <v>8</v>
      </c>
      <c r="B46" s="1">
        <v>3</v>
      </c>
      <c r="C46" s="1">
        <v>24</v>
      </c>
      <c r="D46" s="1">
        <v>5</v>
      </c>
      <c r="E46" s="1">
        <v>1</v>
      </c>
      <c r="F46" s="1">
        <v>11</v>
      </c>
      <c r="G46" t="s">
        <v>22</v>
      </c>
    </row>
    <row r="47" spans="1:7" x14ac:dyDescent="0.2">
      <c r="A47" t="s">
        <v>8</v>
      </c>
      <c r="B47" s="1">
        <v>3</v>
      </c>
      <c r="C47" s="1">
        <v>24</v>
      </c>
      <c r="D47" s="1">
        <v>6</v>
      </c>
      <c r="E47" s="1">
        <v>4</v>
      </c>
      <c r="F47" s="1">
        <v>12</v>
      </c>
      <c r="G47" t="s">
        <v>22</v>
      </c>
    </row>
    <row r="48" spans="1:7" x14ac:dyDescent="0.2">
      <c r="A48" t="s">
        <v>8</v>
      </c>
      <c r="B48" s="1">
        <v>3</v>
      </c>
      <c r="C48" s="1">
        <v>24</v>
      </c>
      <c r="D48" s="1">
        <v>7</v>
      </c>
      <c r="E48" s="1">
        <v>7</v>
      </c>
      <c r="F48" s="1">
        <v>8</v>
      </c>
      <c r="G48" t="s">
        <v>22</v>
      </c>
    </row>
    <row r="49" spans="1:7" x14ac:dyDescent="0.2">
      <c r="A49" t="s">
        <v>8</v>
      </c>
      <c r="B49" s="1">
        <v>3</v>
      </c>
      <c r="C49" s="1">
        <v>24</v>
      </c>
      <c r="D49" s="1">
        <v>8</v>
      </c>
      <c r="E49" s="1">
        <v>0</v>
      </c>
      <c r="F49" s="1">
        <v>15</v>
      </c>
      <c r="G49" t="s">
        <v>22</v>
      </c>
    </row>
    <row r="50" spans="1:7" x14ac:dyDescent="0.2">
      <c r="A50" t="s">
        <v>8</v>
      </c>
      <c r="B50" s="1">
        <v>3</v>
      </c>
      <c r="C50" s="1">
        <v>24</v>
      </c>
      <c r="D50" s="1">
        <v>9</v>
      </c>
      <c r="E50" s="1">
        <v>4</v>
      </c>
      <c r="F50" s="1">
        <v>7</v>
      </c>
      <c r="G50" t="s">
        <v>22</v>
      </c>
    </row>
    <row r="51" spans="1:7" x14ac:dyDescent="0.2">
      <c r="A51" t="s">
        <v>8</v>
      </c>
      <c r="B51" s="1">
        <v>3</v>
      </c>
      <c r="C51" s="1">
        <v>24</v>
      </c>
      <c r="D51" s="1">
        <v>10</v>
      </c>
      <c r="E51" s="1">
        <v>6</v>
      </c>
      <c r="F51" s="1">
        <v>12</v>
      </c>
      <c r="G51" t="s">
        <v>22</v>
      </c>
    </row>
    <row r="52" spans="1:7" x14ac:dyDescent="0.2">
      <c r="A52" t="s">
        <v>8</v>
      </c>
      <c r="B52" s="1">
        <v>3</v>
      </c>
      <c r="C52" s="1">
        <v>24</v>
      </c>
      <c r="D52" s="1">
        <v>11</v>
      </c>
      <c r="E52" s="1">
        <v>11</v>
      </c>
      <c r="F52" s="1">
        <v>5</v>
      </c>
      <c r="G52" t="s">
        <v>22</v>
      </c>
    </row>
    <row r="53" spans="1:7" x14ac:dyDescent="0.2">
      <c r="A53" t="s">
        <v>8</v>
      </c>
      <c r="B53" s="1">
        <v>3</v>
      </c>
      <c r="C53" s="1">
        <v>24</v>
      </c>
      <c r="D53" s="1">
        <v>12</v>
      </c>
      <c r="E53" s="1">
        <v>10</v>
      </c>
      <c r="F53" s="1">
        <v>7</v>
      </c>
      <c r="G53" t="s">
        <v>22</v>
      </c>
    </row>
    <row r="54" spans="1:7" x14ac:dyDescent="0.2">
      <c r="A54" t="s">
        <v>8</v>
      </c>
      <c r="B54" s="1">
        <v>1</v>
      </c>
      <c r="C54" s="1">
        <v>1</v>
      </c>
      <c r="D54" s="1">
        <v>1</v>
      </c>
      <c r="E54" s="1">
        <v>1</v>
      </c>
      <c r="F54" s="1">
        <v>6</v>
      </c>
      <c r="G54" t="s">
        <v>23</v>
      </c>
    </row>
    <row r="55" spans="1:7" x14ac:dyDescent="0.2">
      <c r="A55" t="s">
        <v>8</v>
      </c>
      <c r="B55" s="1">
        <v>1</v>
      </c>
      <c r="C55" s="1">
        <v>1</v>
      </c>
      <c r="D55" s="1">
        <v>2</v>
      </c>
      <c r="E55" s="1">
        <v>8</v>
      </c>
      <c r="F55" s="1">
        <v>1</v>
      </c>
      <c r="G55" t="s">
        <v>23</v>
      </c>
    </row>
    <row r="56" spans="1:7" x14ac:dyDescent="0.2">
      <c r="A56" t="s">
        <v>8</v>
      </c>
      <c r="B56" s="1">
        <v>1</v>
      </c>
      <c r="C56" s="1">
        <v>1</v>
      </c>
      <c r="D56" s="1">
        <v>3</v>
      </c>
      <c r="E56" s="1">
        <v>10</v>
      </c>
      <c r="F56" s="1">
        <v>4</v>
      </c>
      <c r="G56" t="s">
        <v>23</v>
      </c>
    </row>
    <row r="57" spans="1:7" x14ac:dyDescent="0.2">
      <c r="A57" t="s">
        <v>8</v>
      </c>
      <c r="B57" s="1">
        <v>1</v>
      </c>
      <c r="C57" s="1">
        <v>1</v>
      </c>
      <c r="D57" s="1">
        <v>4</v>
      </c>
      <c r="E57" s="1">
        <v>4</v>
      </c>
      <c r="F57" s="1">
        <v>6</v>
      </c>
      <c r="G57" t="s">
        <v>23</v>
      </c>
    </row>
    <row r="58" spans="1:7" x14ac:dyDescent="0.2">
      <c r="A58" t="s">
        <v>8</v>
      </c>
      <c r="B58" s="1">
        <v>1</v>
      </c>
      <c r="C58" s="1">
        <v>1</v>
      </c>
      <c r="D58" s="1">
        <v>5</v>
      </c>
      <c r="E58" s="1">
        <v>7</v>
      </c>
      <c r="F58" s="1">
        <v>8</v>
      </c>
      <c r="G58" t="s">
        <v>23</v>
      </c>
    </row>
    <row r="59" spans="1:7" x14ac:dyDescent="0.2">
      <c r="A59" t="s">
        <v>8</v>
      </c>
      <c r="B59" s="1">
        <v>2</v>
      </c>
      <c r="C59" s="1">
        <v>1</v>
      </c>
      <c r="D59" s="1">
        <v>1</v>
      </c>
      <c r="E59" s="1">
        <v>2</v>
      </c>
      <c r="F59" s="1">
        <v>6</v>
      </c>
      <c r="G59" t="s">
        <v>23</v>
      </c>
    </row>
    <row r="60" spans="1:7" x14ac:dyDescent="0.2">
      <c r="A60" t="s">
        <v>8</v>
      </c>
      <c r="B60" s="1">
        <v>2</v>
      </c>
      <c r="C60" s="1">
        <v>1</v>
      </c>
      <c r="D60" s="1">
        <v>2</v>
      </c>
      <c r="E60" s="1">
        <v>4</v>
      </c>
      <c r="F60" s="1">
        <v>0</v>
      </c>
      <c r="G60" t="s">
        <v>23</v>
      </c>
    </row>
    <row r="61" spans="1:7" x14ac:dyDescent="0.2">
      <c r="A61" t="s">
        <v>8</v>
      </c>
      <c r="B61" s="1">
        <v>2</v>
      </c>
      <c r="C61" s="1">
        <v>1</v>
      </c>
      <c r="D61" s="1">
        <v>3</v>
      </c>
      <c r="E61" s="1">
        <v>3</v>
      </c>
      <c r="F61" s="1">
        <v>1</v>
      </c>
      <c r="G61" t="s">
        <v>23</v>
      </c>
    </row>
    <row r="62" spans="1:7" x14ac:dyDescent="0.2">
      <c r="A62" t="s">
        <v>8</v>
      </c>
      <c r="B62" s="1">
        <v>2</v>
      </c>
      <c r="C62" s="1">
        <v>1</v>
      </c>
      <c r="D62" s="1">
        <v>4</v>
      </c>
      <c r="E62" s="1">
        <v>12</v>
      </c>
      <c r="F62" s="1">
        <v>5</v>
      </c>
      <c r="G62" t="s">
        <v>23</v>
      </c>
    </row>
    <row r="63" spans="1:7" x14ac:dyDescent="0.2">
      <c r="A63" t="s">
        <v>8</v>
      </c>
      <c r="B63" s="1">
        <v>2</v>
      </c>
      <c r="C63" s="1">
        <v>1</v>
      </c>
      <c r="D63" s="1">
        <v>5</v>
      </c>
      <c r="E63" s="1">
        <v>5</v>
      </c>
      <c r="F63" s="1">
        <v>2</v>
      </c>
      <c r="G63" t="s">
        <v>23</v>
      </c>
    </row>
    <row r="64" spans="1:7" x14ac:dyDescent="0.2">
      <c r="A64" t="s">
        <v>8</v>
      </c>
      <c r="B64" s="1">
        <v>3</v>
      </c>
      <c r="C64" s="1">
        <v>1</v>
      </c>
      <c r="D64" s="1">
        <v>1</v>
      </c>
      <c r="E64" s="1">
        <v>15</v>
      </c>
      <c r="F64" s="1">
        <v>1</v>
      </c>
      <c r="G64" t="s">
        <v>23</v>
      </c>
    </row>
    <row r="65" spans="1:7" x14ac:dyDescent="0.2">
      <c r="A65" t="s">
        <v>8</v>
      </c>
      <c r="B65" s="1">
        <v>3</v>
      </c>
      <c r="C65" s="1">
        <v>1</v>
      </c>
      <c r="D65" s="1">
        <v>2</v>
      </c>
      <c r="E65" s="1">
        <v>10</v>
      </c>
      <c r="F65" s="1">
        <v>2</v>
      </c>
      <c r="G65" t="s">
        <v>23</v>
      </c>
    </row>
    <row r="66" spans="1:7" x14ac:dyDescent="0.2">
      <c r="A66" t="s">
        <v>8</v>
      </c>
      <c r="B66" s="1">
        <v>3</v>
      </c>
      <c r="C66" s="1">
        <v>1</v>
      </c>
      <c r="D66" s="1">
        <v>3</v>
      </c>
      <c r="E66" s="1">
        <v>4</v>
      </c>
      <c r="F66" s="1">
        <v>12</v>
      </c>
      <c r="G66" t="s">
        <v>23</v>
      </c>
    </row>
    <row r="67" spans="1:7" x14ac:dyDescent="0.2">
      <c r="A67" t="s">
        <v>8</v>
      </c>
      <c r="B67" s="1">
        <v>3</v>
      </c>
      <c r="C67" s="1">
        <v>1</v>
      </c>
      <c r="D67" s="1">
        <v>4</v>
      </c>
      <c r="E67" s="1">
        <v>9</v>
      </c>
      <c r="F67" s="1">
        <v>1</v>
      </c>
      <c r="G67" t="s">
        <v>23</v>
      </c>
    </row>
    <row r="68" spans="1:7" x14ac:dyDescent="0.2">
      <c r="A68" t="s">
        <v>8</v>
      </c>
      <c r="B68" s="1">
        <v>3</v>
      </c>
      <c r="C68" s="1">
        <v>1</v>
      </c>
      <c r="D68" s="1">
        <v>5</v>
      </c>
      <c r="E68" s="1">
        <v>7</v>
      </c>
      <c r="F68" s="1">
        <v>6</v>
      </c>
      <c r="G68" t="s">
        <v>23</v>
      </c>
    </row>
    <row r="69" spans="1:7" x14ac:dyDescent="0.2">
      <c r="A69" t="s">
        <v>8</v>
      </c>
      <c r="B69" s="1">
        <v>3</v>
      </c>
      <c r="C69" s="1">
        <v>1</v>
      </c>
      <c r="D69" s="1">
        <v>6</v>
      </c>
      <c r="E69" s="1">
        <v>14</v>
      </c>
      <c r="F69" s="1">
        <v>4</v>
      </c>
      <c r="G69" t="s">
        <v>23</v>
      </c>
    </row>
    <row r="70" spans="1:7" x14ac:dyDescent="0.2">
      <c r="A70" t="s">
        <v>8</v>
      </c>
      <c r="B70" s="1">
        <v>3</v>
      </c>
      <c r="C70" s="1">
        <v>1</v>
      </c>
      <c r="D70" s="1">
        <v>7</v>
      </c>
      <c r="E70" s="1">
        <v>0</v>
      </c>
      <c r="F70" s="1">
        <v>16</v>
      </c>
      <c r="G70" t="s">
        <v>23</v>
      </c>
    </row>
    <row r="71" spans="1:7" x14ac:dyDescent="0.2">
      <c r="A71" t="s">
        <v>8</v>
      </c>
      <c r="B71" s="1">
        <v>3</v>
      </c>
      <c r="C71" s="1">
        <v>1</v>
      </c>
      <c r="D71" s="1">
        <v>8</v>
      </c>
      <c r="E71" s="1">
        <v>5</v>
      </c>
      <c r="F71" s="1">
        <v>10</v>
      </c>
      <c r="G71" t="s">
        <v>23</v>
      </c>
    </row>
    <row r="72" spans="1:7" x14ac:dyDescent="0.2">
      <c r="A72" t="s">
        <v>8</v>
      </c>
      <c r="B72" s="1">
        <v>3</v>
      </c>
      <c r="C72" s="1">
        <v>1</v>
      </c>
      <c r="D72" s="1">
        <v>9</v>
      </c>
      <c r="E72" s="1">
        <v>2</v>
      </c>
      <c r="F72" s="1">
        <v>6</v>
      </c>
      <c r="G72" t="s">
        <v>23</v>
      </c>
    </row>
    <row r="73" spans="1:7" x14ac:dyDescent="0.2">
      <c r="A73" t="s">
        <v>8</v>
      </c>
      <c r="B73" s="1">
        <v>3</v>
      </c>
      <c r="C73" s="1">
        <v>1</v>
      </c>
      <c r="D73" s="1">
        <v>10</v>
      </c>
      <c r="E73" s="1">
        <v>5</v>
      </c>
      <c r="F73" s="1">
        <v>9</v>
      </c>
      <c r="G73" t="s">
        <v>23</v>
      </c>
    </row>
    <row r="74" spans="1:7" x14ac:dyDescent="0.2">
      <c r="A74" t="s">
        <v>8</v>
      </c>
      <c r="B74" s="1">
        <v>3</v>
      </c>
      <c r="C74" s="1">
        <v>1</v>
      </c>
      <c r="D74" s="1">
        <v>11</v>
      </c>
      <c r="E74" s="1">
        <v>12</v>
      </c>
      <c r="F74" s="1">
        <v>2</v>
      </c>
      <c r="G74" t="s">
        <v>23</v>
      </c>
    </row>
    <row r="75" spans="1:7" x14ac:dyDescent="0.2">
      <c r="A75" t="s">
        <v>8</v>
      </c>
      <c r="B75" s="1">
        <v>1</v>
      </c>
      <c r="C75" s="1">
        <v>24</v>
      </c>
      <c r="D75" s="1">
        <v>1</v>
      </c>
      <c r="E75" s="1">
        <v>4</v>
      </c>
      <c r="F75" s="1">
        <v>9</v>
      </c>
      <c r="G75" t="s">
        <v>23</v>
      </c>
    </row>
    <row r="76" spans="1:7" x14ac:dyDescent="0.2">
      <c r="A76" t="s">
        <v>8</v>
      </c>
      <c r="B76" s="1">
        <v>1</v>
      </c>
      <c r="C76" s="1">
        <v>24</v>
      </c>
      <c r="D76" s="1">
        <v>1</v>
      </c>
      <c r="E76" s="1">
        <v>9</v>
      </c>
      <c r="F76" s="1">
        <v>5</v>
      </c>
      <c r="G76" t="s">
        <v>23</v>
      </c>
    </row>
    <row r="77" spans="1:7" x14ac:dyDescent="0.2">
      <c r="A77" t="s">
        <v>8</v>
      </c>
      <c r="B77" s="1">
        <v>1</v>
      </c>
      <c r="C77" s="1">
        <v>24</v>
      </c>
      <c r="D77" s="1">
        <v>1</v>
      </c>
      <c r="E77" s="1">
        <v>12</v>
      </c>
      <c r="F77" s="1">
        <v>6</v>
      </c>
      <c r="G77" t="s">
        <v>23</v>
      </c>
    </row>
    <row r="78" spans="1:7" x14ac:dyDescent="0.2">
      <c r="A78" t="s">
        <v>8</v>
      </c>
      <c r="B78" s="1">
        <v>1</v>
      </c>
      <c r="C78" s="1">
        <v>24</v>
      </c>
      <c r="D78" s="1">
        <v>1</v>
      </c>
      <c r="E78" s="1">
        <v>10</v>
      </c>
      <c r="F78" s="1">
        <v>5</v>
      </c>
      <c r="G78" t="s">
        <v>23</v>
      </c>
    </row>
    <row r="79" spans="1:7" x14ac:dyDescent="0.2">
      <c r="A79" t="s">
        <v>8</v>
      </c>
      <c r="B79" s="1">
        <v>1</v>
      </c>
      <c r="C79" s="1">
        <v>24</v>
      </c>
      <c r="D79" s="1">
        <v>1</v>
      </c>
      <c r="E79" s="1">
        <v>6</v>
      </c>
      <c r="F79" s="1">
        <v>9</v>
      </c>
      <c r="G79" t="s">
        <v>23</v>
      </c>
    </row>
    <row r="80" spans="1:7" x14ac:dyDescent="0.2">
      <c r="A80" t="s">
        <v>8</v>
      </c>
      <c r="B80" s="1">
        <v>2</v>
      </c>
      <c r="C80" s="1">
        <v>24</v>
      </c>
      <c r="D80" s="1">
        <v>1</v>
      </c>
      <c r="E80" s="1">
        <v>4</v>
      </c>
      <c r="F80" s="1">
        <v>10</v>
      </c>
      <c r="G80" t="s">
        <v>23</v>
      </c>
    </row>
    <row r="81" spans="1:7" x14ac:dyDescent="0.2">
      <c r="A81" t="s">
        <v>8</v>
      </c>
      <c r="B81" s="1">
        <v>2</v>
      </c>
      <c r="C81" s="1">
        <v>24</v>
      </c>
      <c r="D81" s="1">
        <v>2</v>
      </c>
      <c r="E81" s="1">
        <v>7</v>
      </c>
      <c r="F81" s="1">
        <v>2</v>
      </c>
      <c r="G81" t="s">
        <v>23</v>
      </c>
    </row>
    <row r="82" spans="1:7" x14ac:dyDescent="0.2">
      <c r="A82" t="s">
        <v>8</v>
      </c>
      <c r="B82" s="1">
        <v>2</v>
      </c>
      <c r="C82" s="1">
        <v>24</v>
      </c>
      <c r="D82" s="1">
        <v>3</v>
      </c>
      <c r="E82" s="1">
        <v>2</v>
      </c>
      <c r="F82" s="1">
        <v>2</v>
      </c>
      <c r="G82" t="s">
        <v>23</v>
      </c>
    </row>
    <row r="83" spans="1:7" x14ac:dyDescent="0.2">
      <c r="A83" t="s">
        <v>8</v>
      </c>
      <c r="B83" s="1">
        <v>2</v>
      </c>
      <c r="C83" s="1">
        <v>24</v>
      </c>
      <c r="D83" s="1">
        <v>4</v>
      </c>
      <c r="E83" s="1">
        <v>6</v>
      </c>
      <c r="F83" s="1">
        <v>1</v>
      </c>
      <c r="G83" t="s">
        <v>23</v>
      </c>
    </row>
    <row r="84" spans="1:7" x14ac:dyDescent="0.2">
      <c r="A84" t="s">
        <v>8</v>
      </c>
      <c r="B84" s="1">
        <v>2</v>
      </c>
      <c r="C84" s="1">
        <v>24</v>
      </c>
      <c r="D84" s="1">
        <v>5</v>
      </c>
      <c r="E84" s="1">
        <v>9</v>
      </c>
      <c r="F84" s="1">
        <v>2</v>
      </c>
      <c r="G84" t="s">
        <v>23</v>
      </c>
    </row>
    <row r="85" spans="1:7" x14ac:dyDescent="0.2">
      <c r="A85" t="s">
        <v>8</v>
      </c>
      <c r="B85" s="1">
        <v>3</v>
      </c>
      <c r="C85" s="1">
        <v>24</v>
      </c>
      <c r="D85" s="1">
        <v>1</v>
      </c>
      <c r="E85" s="1">
        <v>11</v>
      </c>
      <c r="F85" s="1">
        <v>4</v>
      </c>
      <c r="G85" t="s">
        <v>23</v>
      </c>
    </row>
    <row r="86" spans="1:7" x14ac:dyDescent="0.2">
      <c r="A86" t="s">
        <v>8</v>
      </c>
      <c r="B86" s="1">
        <v>3</v>
      </c>
      <c r="C86" s="1">
        <v>24</v>
      </c>
      <c r="D86" s="1">
        <v>2</v>
      </c>
      <c r="E86" s="1">
        <v>3</v>
      </c>
      <c r="F86" s="1">
        <v>3</v>
      </c>
      <c r="G86" t="s">
        <v>23</v>
      </c>
    </row>
    <row r="87" spans="1:7" x14ac:dyDescent="0.2">
      <c r="A87" t="s">
        <v>8</v>
      </c>
      <c r="B87" s="1">
        <v>3</v>
      </c>
      <c r="C87" s="1">
        <v>24</v>
      </c>
      <c r="D87" s="1">
        <v>3</v>
      </c>
      <c r="E87" s="1">
        <v>4</v>
      </c>
      <c r="F87" s="1">
        <v>8</v>
      </c>
      <c r="G87" t="s">
        <v>23</v>
      </c>
    </row>
    <row r="88" spans="1:7" x14ac:dyDescent="0.2">
      <c r="A88" t="s">
        <v>8</v>
      </c>
      <c r="B88" s="1">
        <v>3</v>
      </c>
      <c r="C88" s="1">
        <v>24</v>
      </c>
      <c r="D88" s="1">
        <v>4</v>
      </c>
      <c r="E88" s="1">
        <v>9</v>
      </c>
      <c r="F88" s="1">
        <v>3</v>
      </c>
      <c r="G88" t="s">
        <v>23</v>
      </c>
    </row>
    <row r="89" spans="1:7" x14ac:dyDescent="0.2">
      <c r="A89" t="s">
        <v>8</v>
      </c>
      <c r="B89" s="1">
        <v>3</v>
      </c>
      <c r="C89" s="1">
        <v>24</v>
      </c>
      <c r="D89" s="1">
        <v>5</v>
      </c>
      <c r="E89" s="1">
        <v>7</v>
      </c>
      <c r="F89" s="1">
        <v>7</v>
      </c>
      <c r="G89" t="s">
        <v>23</v>
      </c>
    </row>
    <row r="90" spans="1:7" x14ac:dyDescent="0.2">
      <c r="A90" t="s">
        <v>8</v>
      </c>
      <c r="B90" s="1">
        <v>3</v>
      </c>
      <c r="C90" s="1">
        <v>24</v>
      </c>
      <c r="D90" s="1">
        <v>6</v>
      </c>
      <c r="E90" s="1">
        <v>5</v>
      </c>
      <c r="F90" s="1">
        <v>6</v>
      </c>
      <c r="G90" t="s">
        <v>23</v>
      </c>
    </row>
    <row r="91" spans="1:7" x14ac:dyDescent="0.2">
      <c r="A91" t="s">
        <v>8</v>
      </c>
      <c r="B91" s="1">
        <v>3</v>
      </c>
      <c r="C91" s="1">
        <v>24</v>
      </c>
      <c r="D91" s="1">
        <v>7</v>
      </c>
      <c r="E91" s="1">
        <v>2</v>
      </c>
      <c r="F91" s="1">
        <v>11</v>
      </c>
      <c r="G91" t="s">
        <v>23</v>
      </c>
    </row>
    <row r="92" spans="1:7" x14ac:dyDescent="0.2">
      <c r="A92" t="s">
        <v>8</v>
      </c>
      <c r="B92" s="1">
        <v>3</v>
      </c>
      <c r="C92" s="1">
        <v>24</v>
      </c>
      <c r="D92" s="1">
        <v>8</v>
      </c>
      <c r="E92" s="1">
        <v>7</v>
      </c>
      <c r="F92" s="1">
        <v>4</v>
      </c>
      <c r="G92" t="s">
        <v>23</v>
      </c>
    </row>
    <row r="93" spans="1:7" x14ac:dyDescent="0.2">
      <c r="A93" t="s">
        <v>8</v>
      </c>
      <c r="B93" s="1">
        <v>3</v>
      </c>
      <c r="C93" s="1">
        <v>24</v>
      </c>
      <c r="D93" s="1">
        <v>9</v>
      </c>
      <c r="E93" s="1">
        <v>4</v>
      </c>
      <c r="F93" s="1">
        <v>7</v>
      </c>
      <c r="G93" t="s">
        <v>23</v>
      </c>
    </row>
    <row r="94" spans="1:7" x14ac:dyDescent="0.2">
      <c r="A94" t="s">
        <v>8</v>
      </c>
      <c r="B94" s="1">
        <v>3</v>
      </c>
      <c r="C94" s="1">
        <v>24</v>
      </c>
      <c r="D94" s="1">
        <v>10</v>
      </c>
      <c r="E94" s="1">
        <v>5</v>
      </c>
      <c r="F94" s="1">
        <v>3</v>
      </c>
      <c r="G94" t="s">
        <v>23</v>
      </c>
    </row>
    <row r="95" spans="1:7" x14ac:dyDescent="0.2">
      <c r="A95" t="s">
        <v>8</v>
      </c>
      <c r="B95" s="1">
        <v>3</v>
      </c>
      <c r="C95" s="1">
        <v>24</v>
      </c>
      <c r="D95" s="1">
        <v>11</v>
      </c>
      <c r="E95" s="1">
        <v>6</v>
      </c>
      <c r="F95" s="1">
        <v>3</v>
      </c>
      <c r="G95" t="s">
        <v>23</v>
      </c>
    </row>
    <row r="96" spans="1:7" x14ac:dyDescent="0.2">
      <c r="A96" t="s">
        <v>8</v>
      </c>
      <c r="B96" s="1">
        <v>1</v>
      </c>
      <c r="C96" s="1">
        <v>1</v>
      </c>
      <c r="D96" s="1">
        <v>1</v>
      </c>
      <c r="E96" s="1">
        <v>8</v>
      </c>
      <c r="F96" s="1">
        <v>5</v>
      </c>
      <c r="G96" s="8" t="s">
        <v>6</v>
      </c>
    </row>
    <row r="97" spans="1:7" x14ac:dyDescent="0.2">
      <c r="A97" t="s">
        <v>8</v>
      </c>
      <c r="B97" s="1">
        <v>1</v>
      </c>
      <c r="C97" s="1">
        <v>1</v>
      </c>
      <c r="D97" s="1">
        <v>2</v>
      </c>
      <c r="E97" s="1">
        <v>13</v>
      </c>
      <c r="F97" s="1">
        <v>1</v>
      </c>
      <c r="G97" s="8" t="s">
        <v>6</v>
      </c>
    </row>
    <row r="98" spans="1:7" x14ac:dyDescent="0.2">
      <c r="A98" t="s">
        <v>8</v>
      </c>
      <c r="B98" s="1">
        <v>1</v>
      </c>
      <c r="C98" s="1">
        <v>1</v>
      </c>
      <c r="D98" s="1">
        <v>3</v>
      </c>
      <c r="E98" s="1">
        <v>6</v>
      </c>
      <c r="F98" s="1">
        <v>7</v>
      </c>
      <c r="G98" s="8" t="s">
        <v>6</v>
      </c>
    </row>
    <row r="99" spans="1:7" x14ac:dyDescent="0.2">
      <c r="A99" t="s">
        <v>8</v>
      </c>
      <c r="B99" s="1">
        <v>1</v>
      </c>
      <c r="C99" s="1">
        <v>1</v>
      </c>
      <c r="D99" s="1">
        <v>4</v>
      </c>
      <c r="E99" s="1">
        <v>6</v>
      </c>
      <c r="F99" s="1">
        <v>2</v>
      </c>
      <c r="G99" s="8" t="s">
        <v>6</v>
      </c>
    </row>
    <row r="100" spans="1:7" x14ac:dyDescent="0.2">
      <c r="A100" t="s">
        <v>8</v>
      </c>
      <c r="B100" s="1">
        <v>1</v>
      </c>
      <c r="C100" s="1">
        <v>1</v>
      </c>
      <c r="D100" s="1">
        <v>5</v>
      </c>
      <c r="E100" s="1">
        <v>5</v>
      </c>
      <c r="F100" s="1">
        <v>5</v>
      </c>
      <c r="G100" s="8" t="s">
        <v>6</v>
      </c>
    </row>
    <row r="101" spans="1:7" x14ac:dyDescent="0.2">
      <c r="A101" t="s">
        <v>8</v>
      </c>
      <c r="B101" s="1">
        <v>1</v>
      </c>
      <c r="C101" s="1">
        <v>1</v>
      </c>
      <c r="D101" s="1">
        <v>6</v>
      </c>
      <c r="E101" s="1">
        <v>2</v>
      </c>
      <c r="F101" s="1">
        <v>12</v>
      </c>
      <c r="G101" s="8" t="s">
        <v>6</v>
      </c>
    </row>
    <row r="102" spans="1:7" x14ac:dyDescent="0.2">
      <c r="A102" t="s">
        <v>8</v>
      </c>
      <c r="B102" s="1">
        <v>1</v>
      </c>
      <c r="C102" s="1">
        <v>1</v>
      </c>
      <c r="D102" s="1">
        <v>7</v>
      </c>
      <c r="E102" s="1">
        <v>9</v>
      </c>
      <c r="F102" s="1">
        <v>8</v>
      </c>
      <c r="G102" s="8" t="s">
        <v>6</v>
      </c>
    </row>
    <row r="103" spans="1:7" x14ac:dyDescent="0.2">
      <c r="A103" t="s">
        <v>8</v>
      </c>
      <c r="B103" s="1">
        <v>2</v>
      </c>
      <c r="C103" s="1">
        <v>1</v>
      </c>
      <c r="D103" s="1">
        <v>1</v>
      </c>
      <c r="E103" s="1">
        <v>13</v>
      </c>
      <c r="F103" s="1">
        <v>5</v>
      </c>
      <c r="G103" s="8" t="s">
        <v>6</v>
      </c>
    </row>
    <row r="104" spans="1:7" x14ac:dyDescent="0.2">
      <c r="A104" t="s">
        <v>8</v>
      </c>
      <c r="B104" s="1">
        <v>2</v>
      </c>
      <c r="C104" s="1">
        <v>1</v>
      </c>
      <c r="D104" s="1">
        <v>2</v>
      </c>
      <c r="E104" s="1">
        <v>1</v>
      </c>
      <c r="F104" s="1">
        <v>18</v>
      </c>
      <c r="G104" s="8" t="s">
        <v>6</v>
      </c>
    </row>
    <row r="105" spans="1:7" x14ac:dyDescent="0.2">
      <c r="A105" t="s">
        <v>8</v>
      </c>
      <c r="B105" s="1">
        <v>2</v>
      </c>
      <c r="C105" s="1">
        <v>1</v>
      </c>
      <c r="D105" s="1">
        <v>3</v>
      </c>
      <c r="E105" s="1">
        <v>2</v>
      </c>
      <c r="F105" s="1">
        <v>12</v>
      </c>
      <c r="G105" s="8" t="s">
        <v>6</v>
      </c>
    </row>
    <row r="106" spans="1:7" x14ac:dyDescent="0.2">
      <c r="A106" t="s">
        <v>8</v>
      </c>
      <c r="B106" s="1">
        <v>2</v>
      </c>
      <c r="C106" s="1">
        <v>1</v>
      </c>
      <c r="D106" s="1">
        <v>4</v>
      </c>
      <c r="E106" s="1">
        <v>8</v>
      </c>
      <c r="F106" s="1">
        <v>2</v>
      </c>
      <c r="G106" s="8" t="s">
        <v>6</v>
      </c>
    </row>
    <row r="107" spans="1:7" x14ac:dyDescent="0.2">
      <c r="A107" t="s">
        <v>8</v>
      </c>
      <c r="B107" s="1">
        <v>2</v>
      </c>
      <c r="C107" s="1">
        <v>1</v>
      </c>
      <c r="D107" s="1">
        <v>5</v>
      </c>
      <c r="E107" s="1">
        <v>9</v>
      </c>
      <c r="F107" s="1">
        <v>2</v>
      </c>
      <c r="G107" s="8" t="s">
        <v>6</v>
      </c>
    </row>
    <row r="108" spans="1:7" x14ac:dyDescent="0.2">
      <c r="A108" t="s">
        <v>8</v>
      </c>
      <c r="B108" s="1">
        <v>3</v>
      </c>
      <c r="C108" s="1">
        <v>1</v>
      </c>
      <c r="D108" s="1">
        <v>1</v>
      </c>
      <c r="E108" s="1">
        <v>9</v>
      </c>
      <c r="F108" s="1">
        <v>1</v>
      </c>
      <c r="G108" s="8" t="s">
        <v>6</v>
      </c>
    </row>
    <row r="109" spans="1:7" x14ac:dyDescent="0.2">
      <c r="A109" t="s">
        <v>8</v>
      </c>
      <c r="B109" s="1">
        <v>3</v>
      </c>
      <c r="C109" s="1">
        <v>1</v>
      </c>
      <c r="D109" s="1">
        <v>2</v>
      </c>
      <c r="E109" s="1">
        <v>6</v>
      </c>
      <c r="F109" s="1">
        <v>1</v>
      </c>
      <c r="G109" s="8" t="s">
        <v>6</v>
      </c>
    </row>
    <row r="110" spans="1:7" x14ac:dyDescent="0.2">
      <c r="A110" t="s">
        <v>8</v>
      </c>
      <c r="B110" s="1">
        <v>3</v>
      </c>
      <c r="C110" s="1">
        <v>1</v>
      </c>
      <c r="D110" s="1">
        <v>3</v>
      </c>
      <c r="E110" s="1">
        <v>5</v>
      </c>
      <c r="F110" s="1">
        <v>7</v>
      </c>
      <c r="G110" s="8" t="s">
        <v>6</v>
      </c>
    </row>
    <row r="111" spans="1:7" x14ac:dyDescent="0.2">
      <c r="A111" t="s">
        <v>8</v>
      </c>
      <c r="B111" s="1">
        <v>3</v>
      </c>
      <c r="C111" s="1">
        <v>1</v>
      </c>
      <c r="D111" s="1">
        <v>4</v>
      </c>
      <c r="E111" s="1">
        <v>13</v>
      </c>
      <c r="F111" s="1">
        <v>0</v>
      </c>
      <c r="G111" s="8" t="s">
        <v>6</v>
      </c>
    </row>
    <row r="112" spans="1:7" x14ac:dyDescent="0.2">
      <c r="A112" t="s">
        <v>8</v>
      </c>
      <c r="B112" s="1">
        <v>3</v>
      </c>
      <c r="C112" s="1">
        <v>1</v>
      </c>
      <c r="D112" s="1">
        <v>5</v>
      </c>
      <c r="E112" s="1">
        <v>15</v>
      </c>
      <c r="F112" s="1">
        <v>2</v>
      </c>
      <c r="G112" s="8" t="s">
        <v>6</v>
      </c>
    </row>
    <row r="113" spans="1:7" x14ac:dyDescent="0.2">
      <c r="A113" t="s">
        <v>8</v>
      </c>
      <c r="B113" s="1">
        <v>3</v>
      </c>
      <c r="C113" s="1">
        <v>1</v>
      </c>
      <c r="D113" s="1">
        <v>6</v>
      </c>
      <c r="E113" s="1">
        <v>1</v>
      </c>
      <c r="F113" s="1">
        <v>9</v>
      </c>
      <c r="G113" s="8" t="s">
        <v>6</v>
      </c>
    </row>
    <row r="114" spans="1:7" x14ac:dyDescent="0.2">
      <c r="A114" t="s">
        <v>8</v>
      </c>
      <c r="B114" s="1">
        <v>3</v>
      </c>
      <c r="C114" s="1">
        <v>1</v>
      </c>
      <c r="D114" s="1">
        <v>7</v>
      </c>
      <c r="E114" s="1">
        <v>7</v>
      </c>
      <c r="F114" s="1">
        <v>4</v>
      </c>
      <c r="G114" s="8" t="s">
        <v>6</v>
      </c>
    </row>
    <row r="115" spans="1:7" x14ac:dyDescent="0.2">
      <c r="A115" t="s">
        <v>8</v>
      </c>
      <c r="B115" s="1">
        <v>3</v>
      </c>
      <c r="C115" s="1">
        <v>1</v>
      </c>
      <c r="D115" s="1">
        <v>8</v>
      </c>
      <c r="E115" s="1">
        <v>0</v>
      </c>
      <c r="F115" s="1">
        <v>9</v>
      </c>
      <c r="G115" s="8" t="s">
        <v>6</v>
      </c>
    </row>
    <row r="116" spans="1:7" x14ac:dyDescent="0.2">
      <c r="A116" t="s">
        <v>8</v>
      </c>
      <c r="B116" s="1">
        <v>1</v>
      </c>
      <c r="C116" s="1">
        <v>24</v>
      </c>
      <c r="D116" s="1">
        <v>1</v>
      </c>
      <c r="E116" s="1">
        <v>1</v>
      </c>
      <c r="F116" s="1">
        <v>5</v>
      </c>
      <c r="G116" s="8" t="s">
        <v>6</v>
      </c>
    </row>
    <row r="117" spans="1:7" x14ac:dyDescent="0.2">
      <c r="A117" t="s">
        <v>8</v>
      </c>
      <c r="B117" s="1">
        <v>1</v>
      </c>
      <c r="C117" s="1">
        <v>24</v>
      </c>
      <c r="D117" s="1">
        <v>2</v>
      </c>
      <c r="E117" s="1">
        <v>11</v>
      </c>
      <c r="F117" s="1">
        <v>0</v>
      </c>
      <c r="G117" s="8" t="s">
        <v>6</v>
      </c>
    </row>
    <row r="118" spans="1:7" x14ac:dyDescent="0.2">
      <c r="A118" t="s">
        <v>8</v>
      </c>
      <c r="B118" s="1">
        <v>1</v>
      </c>
      <c r="C118" s="1">
        <v>24</v>
      </c>
      <c r="D118" s="1">
        <v>3</v>
      </c>
      <c r="E118" s="1">
        <v>7</v>
      </c>
      <c r="F118" s="1">
        <v>2</v>
      </c>
      <c r="G118" s="8" t="s">
        <v>6</v>
      </c>
    </row>
    <row r="119" spans="1:7" x14ac:dyDescent="0.2">
      <c r="A119" t="s">
        <v>8</v>
      </c>
      <c r="B119" s="1">
        <v>1</v>
      </c>
      <c r="C119" s="1">
        <v>24</v>
      </c>
      <c r="D119" s="1">
        <v>4</v>
      </c>
      <c r="E119" s="1">
        <v>7</v>
      </c>
      <c r="F119" s="1">
        <v>3</v>
      </c>
      <c r="G119" s="8" t="s">
        <v>6</v>
      </c>
    </row>
    <row r="120" spans="1:7" x14ac:dyDescent="0.2">
      <c r="A120" t="s">
        <v>8</v>
      </c>
      <c r="B120" s="1">
        <v>1</v>
      </c>
      <c r="C120" s="1">
        <v>24</v>
      </c>
      <c r="D120" s="1">
        <v>5</v>
      </c>
      <c r="E120" s="1">
        <v>11</v>
      </c>
      <c r="F120" s="1">
        <v>2</v>
      </c>
      <c r="G120" s="8" t="s">
        <v>6</v>
      </c>
    </row>
    <row r="121" spans="1:7" x14ac:dyDescent="0.2">
      <c r="A121" t="s">
        <v>8</v>
      </c>
      <c r="B121" s="1">
        <v>1</v>
      </c>
      <c r="C121" s="1">
        <v>24</v>
      </c>
      <c r="D121" s="1">
        <v>6</v>
      </c>
      <c r="E121" s="1">
        <v>8</v>
      </c>
      <c r="F121" s="1">
        <v>5</v>
      </c>
      <c r="G121" s="8" t="s">
        <v>6</v>
      </c>
    </row>
    <row r="122" spans="1:7" x14ac:dyDescent="0.2">
      <c r="A122" t="s">
        <v>8</v>
      </c>
      <c r="B122" s="1">
        <v>1</v>
      </c>
      <c r="C122" s="1">
        <v>24</v>
      </c>
      <c r="D122" s="1">
        <v>7</v>
      </c>
      <c r="E122" s="1">
        <v>8</v>
      </c>
      <c r="F122" s="1">
        <v>7</v>
      </c>
      <c r="G122" s="8" t="s">
        <v>6</v>
      </c>
    </row>
    <row r="123" spans="1:7" x14ac:dyDescent="0.2">
      <c r="A123" t="s">
        <v>8</v>
      </c>
      <c r="B123" s="1">
        <v>2</v>
      </c>
      <c r="C123" s="1">
        <v>24</v>
      </c>
      <c r="D123" s="1">
        <v>1</v>
      </c>
      <c r="E123" s="1">
        <v>17</v>
      </c>
      <c r="F123" s="1">
        <v>6</v>
      </c>
      <c r="G123" s="8" t="s">
        <v>6</v>
      </c>
    </row>
    <row r="124" spans="1:7" x14ac:dyDescent="0.2">
      <c r="A124" t="s">
        <v>8</v>
      </c>
      <c r="B124" s="1">
        <v>2</v>
      </c>
      <c r="C124" s="1">
        <v>24</v>
      </c>
      <c r="D124" s="1">
        <v>2</v>
      </c>
      <c r="E124" s="1">
        <v>10</v>
      </c>
      <c r="F124" s="1">
        <v>2</v>
      </c>
      <c r="G124" s="8" t="s">
        <v>6</v>
      </c>
    </row>
    <row r="125" spans="1:7" x14ac:dyDescent="0.2">
      <c r="A125" t="s">
        <v>8</v>
      </c>
      <c r="B125" s="1">
        <v>2</v>
      </c>
      <c r="C125" s="1">
        <v>24</v>
      </c>
      <c r="D125" s="1">
        <v>3</v>
      </c>
      <c r="E125" s="1">
        <v>20</v>
      </c>
      <c r="F125" s="1">
        <v>9</v>
      </c>
      <c r="G125" s="8" t="s">
        <v>6</v>
      </c>
    </row>
    <row r="126" spans="1:7" x14ac:dyDescent="0.2">
      <c r="A126" t="s">
        <v>8</v>
      </c>
      <c r="B126" s="1">
        <v>2</v>
      </c>
      <c r="C126" s="1">
        <v>24</v>
      </c>
      <c r="D126" s="1">
        <v>4</v>
      </c>
      <c r="E126" s="1">
        <v>5</v>
      </c>
      <c r="F126" s="1">
        <v>2</v>
      </c>
      <c r="G126" s="8" t="s">
        <v>6</v>
      </c>
    </row>
    <row r="127" spans="1:7" x14ac:dyDescent="0.2">
      <c r="A127" t="s">
        <v>8</v>
      </c>
      <c r="B127" s="1">
        <v>2</v>
      </c>
      <c r="C127" s="1">
        <v>24</v>
      </c>
      <c r="D127" s="1">
        <v>5</v>
      </c>
      <c r="E127" s="1">
        <v>7</v>
      </c>
      <c r="F127" s="1">
        <v>3</v>
      </c>
      <c r="G127" s="8" t="s">
        <v>6</v>
      </c>
    </row>
    <row r="128" spans="1:7" x14ac:dyDescent="0.2">
      <c r="A128" t="s">
        <v>8</v>
      </c>
      <c r="B128" s="1">
        <v>3</v>
      </c>
      <c r="C128" s="1">
        <v>24</v>
      </c>
      <c r="D128" s="1">
        <v>1</v>
      </c>
      <c r="E128" s="1">
        <v>9</v>
      </c>
      <c r="F128" s="1">
        <v>2</v>
      </c>
      <c r="G128" s="8" t="s">
        <v>6</v>
      </c>
    </row>
    <row r="129" spans="1:7" x14ac:dyDescent="0.2">
      <c r="A129" t="s">
        <v>8</v>
      </c>
      <c r="B129" s="1">
        <v>3</v>
      </c>
      <c r="C129" s="1">
        <v>24</v>
      </c>
      <c r="D129" s="1">
        <v>2</v>
      </c>
      <c r="E129" s="1">
        <v>7</v>
      </c>
      <c r="F129" s="1">
        <v>4</v>
      </c>
      <c r="G129" s="8" t="s">
        <v>6</v>
      </c>
    </row>
    <row r="130" spans="1:7" x14ac:dyDescent="0.2">
      <c r="A130" t="s">
        <v>8</v>
      </c>
      <c r="B130" s="1">
        <v>3</v>
      </c>
      <c r="C130" s="1">
        <v>24</v>
      </c>
      <c r="D130" s="1">
        <v>3</v>
      </c>
      <c r="E130" s="1">
        <v>11</v>
      </c>
      <c r="F130" s="1">
        <v>0</v>
      </c>
      <c r="G130" s="8" t="s">
        <v>6</v>
      </c>
    </row>
    <row r="131" spans="1:7" x14ac:dyDescent="0.2">
      <c r="A131" t="s">
        <v>8</v>
      </c>
      <c r="B131" s="1">
        <v>3</v>
      </c>
      <c r="C131" s="1">
        <v>24</v>
      </c>
      <c r="D131" s="1">
        <v>4</v>
      </c>
      <c r="E131" s="1">
        <v>7</v>
      </c>
      <c r="F131" s="1">
        <v>3</v>
      </c>
      <c r="G131" s="8" t="s">
        <v>6</v>
      </c>
    </row>
    <row r="132" spans="1:7" x14ac:dyDescent="0.2">
      <c r="A132" t="s">
        <v>8</v>
      </c>
      <c r="B132" s="1">
        <v>3</v>
      </c>
      <c r="C132" s="1">
        <v>24</v>
      </c>
      <c r="D132" s="1">
        <v>5</v>
      </c>
      <c r="E132" s="1">
        <v>14</v>
      </c>
      <c r="F132" s="1">
        <v>2</v>
      </c>
      <c r="G132" s="8" t="s">
        <v>6</v>
      </c>
    </row>
    <row r="133" spans="1:7" x14ac:dyDescent="0.2">
      <c r="A133" t="s">
        <v>8</v>
      </c>
      <c r="B133" s="1">
        <v>3</v>
      </c>
      <c r="C133" s="1">
        <v>24</v>
      </c>
      <c r="D133" s="1">
        <v>6</v>
      </c>
      <c r="E133" s="1">
        <v>7</v>
      </c>
      <c r="F133" s="1">
        <v>2</v>
      </c>
      <c r="G133" s="8" t="s">
        <v>6</v>
      </c>
    </row>
    <row r="134" spans="1:7" x14ac:dyDescent="0.2">
      <c r="A134" t="s">
        <v>8</v>
      </c>
      <c r="B134" s="1">
        <v>3</v>
      </c>
      <c r="C134" s="1">
        <v>24</v>
      </c>
      <c r="D134" s="1">
        <v>7</v>
      </c>
      <c r="E134" s="1">
        <v>14</v>
      </c>
      <c r="F134" s="1">
        <v>1</v>
      </c>
      <c r="G134" s="8" t="s">
        <v>6</v>
      </c>
    </row>
    <row r="135" spans="1:7" x14ac:dyDescent="0.2">
      <c r="A135" t="s">
        <v>8</v>
      </c>
      <c r="B135" s="1">
        <v>3</v>
      </c>
      <c r="C135" s="1">
        <v>24</v>
      </c>
      <c r="D135" s="1">
        <v>8</v>
      </c>
      <c r="E135" s="1">
        <v>3</v>
      </c>
      <c r="F135" s="1">
        <v>6</v>
      </c>
      <c r="G135" s="8" t="s">
        <v>6</v>
      </c>
    </row>
    <row r="136" spans="1:7" x14ac:dyDescent="0.2">
      <c r="A136" t="s">
        <v>8</v>
      </c>
      <c r="B136" s="1">
        <v>1</v>
      </c>
      <c r="C136" s="1">
        <v>1</v>
      </c>
      <c r="D136" s="1">
        <v>1</v>
      </c>
      <c r="E136" s="1">
        <v>5</v>
      </c>
      <c r="F136" s="1">
        <v>3</v>
      </c>
      <c r="G136" s="8" t="s">
        <v>10</v>
      </c>
    </row>
    <row r="137" spans="1:7" x14ac:dyDescent="0.2">
      <c r="A137" t="s">
        <v>8</v>
      </c>
      <c r="B137" s="1">
        <v>1</v>
      </c>
      <c r="C137" s="1">
        <v>1</v>
      </c>
      <c r="D137" s="1">
        <v>2</v>
      </c>
      <c r="E137" s="1">
        <v>5</v>
      </c>
      <c r="F137" s="1">
        <v>4</v>
      </c>
      <c r="G137" s="8" t="s">
        <v>10</v>
      </c>
    </row>
    <row r="138" spans="1:7" x14ac:dyDescent="0.2">
      <c r="A138" t="s">
        <v>8</v>
      </c>
      <c r="B138" s="1">
        <v>1</v>
      </c>
      <c r="C138" s="1">
        <v>1</v>
      </c>
      <c r="D138" s="1">
        <v>3</v>
      </c>
      <c r="E138" s="1">
        <v>3</v>
      </c>
      <c r="F138" s="1">
        <v>7</v>
      </c>
      <c r="G138" s="8" t="s">
        <v>10</v>
      </c>
    </row>
    <row r="139" spans="1:7" x14ac:dyDescent="0.2">
      <c r="A139" t="s">
        <v>8</v>
      </c>
      <c r="B139" s="1">
        <v>1</v>
      </c>
      <c r="C139" s="1">
        <v>1</v>
      </c>
      <c r="D139" s="1">
        <v>4</v>
      </c>
      <c r="E139" s="1">
        <v>7</v>
      </c>
      <c r="F139" s="1">
        <v>3</v>
      </c>
      <c r="G139" s="8" t="s">
        <v>10</v>
      </c>
    </row>
    <row r="140" spans="1:7" x14ac:dyDescent="0.2">
      <c r="A140" t="s">
        <v>8</v>
      </c>
      <c r="B140" s="1">
        <v>1</v>
      </c>
      <c r="C140" s="1">
        <v>1</v>
      </c>
      <c r="D140" s="1">
        <v>5</v>
      </c>
      <c r="E140" s="1">
        <v>9</v>
      </c>
      <c r="F140" s="1">
        <v>4</v>
      </c>
      <c r="G140" s="8" t="s">
        <v>10</v>
      </c>
    </row>
    <row r="141" spans="1:7" x14ac:dyDescent="0.2">
      <c r="A141" t="s">
        <v>8</v>
      </c>
      <c r="B141" s="1">
        <v>1</v>
      </c>
      <c r="C141" s="1">
        <v>1</v>
      </c>
      <c r="D141" s="1">
        <v>6</v>
      </c>
      <c r="E141" s="1">
        <v>1</v>
      </c>
      <c r="F141" s="1">
        <v>14</v>
      </c>
      <c r="G141" s="8" t="s">
        <v>10</v>
      </c>
    </row>
    <row r="142" spans="1:7" x14ac:dyDescent="0.2">
      <c r="A142" t="s">
        <v>8</v>
      </c>
      <c r="B142" s="1">
        <v>1</v>
      </c>
      <c r="C142" s="1">
        <v>1</v>
      </c>
      <c r="D142" s="1">
        <v>7</v>
      </c>
      <c r="E142" s="1">
        <v>4</v>
      </c>
      <c r="F142" s="1">
        <v>10</v>
      </c>
      <c r="G142" s="8" t="s">
        <v>10</v>
      </c>
    </row>
    <row r="143" spans="1:7" x14ac:dyDescent="0.2">
      <c r="A143" t="s">
        <v>8</v>
      </c>
      <c r="B143" s="1">
        <v>1</v>
      </c>
      <c r="C143" s="1">
        <v>1</v>
      </c>
      <c r="D143" s="1">
        <v>8</v>
      </c>
      <c r="E143" s="1">
        <v>4</v>
      </c>
      <c r="F143" s="1">
        <v>0</v>
      </c>
      <c r="G143" s="8" t="s">
        <v>10</v>
      </c>
    </row>
    <row r="144" spans="1:7" x14ac:dyDescent="0.2">
      <c r="A144" t="s">
        <v>8</v>
      </c>
      <c r="B144" s="1">
        <v>2</v>
      </c>
      <c r="C144" s="1">
        <v>1</v>
      </c>
      <c r="D144" s="1">
        <v>1</v>
      </c>
      <c r="E144" s="1">
        <v>4</v>
      </c>
      <c r="F144" s="1">
        <v>4</v>
      </c>
      <c r="G144" s="8" t="s">
        <v>10</v>
      </c>
    </row>
    <row r="145" spans="1:7" x14ac:dyDescent="0.2">
      <c r="A145" t="s">
        <v>8</v>
      </c>
      <c r="B145" s="1">
        <v>2</v>
      </c>
      <c r="C145" s="1">
        <v>1</v>
      </c>
      <c r="D145" s="1">
        <v>2</v>
      </c>
      <c r="E145" s="1">
        <v>2</v>
      </c>
      <c r="F145" s="1">
        <v>14</v>
      </c>
      <c r="G145" s="8" t="s">
        <v>10</v>
      </c>
    </row>
    <row r="146" spans="1:7" x14ac:dyDescent="0.2">
      <c r="A146" t="s">
        <v>8</v>
      </c>
      <c r="B146" s="1">
        <v>2</v>
      </c>
      <c r="C146" s="1">
        <v>1</v>
      </c>
      <c r="D146" s="1">
        <v>3</v>
      </c>
      <c r="E146" s="1">
        <v>17</v>
      </c>
      <c r="F146" s="1">
        <v>1</v>
      </c>
      <c r="G146" s="8" t="s">
        <v>10</v>
      </c>
    </row>
    <row r="147" spans="1:7" x14ac:dyDescent="0.2">
      <c r="A147" t="s">
        <v>8</v>
      </c>
      <c r="B147" s="1">
        <v>2</v>
      </c>
      <c r="C147" s="1">
        <v>1</v>
      </c>
      <c r="D147" s="1">
        <v>4</v>
      </c>
      <c r="E147" s="1">
        <v>3</v>
      </c>
      <c r="F147" s="1">
        <v>17</v>
      </c>
      <c r="G147" s="8" t="s">
        <v>10</v>
      </c>
    </row>
    <row r="148" spans="1:7" x14ac:dyDescent="0.2">
      <c r="A148" t="s">
        <v>8</v>
      </c>
      <c r="B148" s="1">
        <v>2</v>
      </c>
      <c r="C148" s="1">
        <v>1</v>
      </c>
      <c r="D148" s="1">
        <v>5</v>
      </c>
      <c r="E148" s="1">
        <v>8</v>
      </c>
      <c r="F148" s="1">
        <v>6</v>
      </c>
      <c r="G148" s="8" t="s">
        <v>10</v>
      </c>
    </row>
    <row r="149" spans="1:7" x14ac:dyDescent="0.2">
      <c r="A149" t="s">
        <v>8</v>
      </c>
      <c r="B149" s="1">
        <v>3</v>
      </c>
      <c r="C149" s="1">
        <v>1</v>
      </c>
      <c r="D149" s="1">
        <v>1</v>
      </c>
      <c r="E149" s="1">
        <v>2</v>
      </c>
      <c r="F149" s="1">
        <v>15</v>
      </c>
      <c r="G149" s="8" t="s">
        <v>10</v>
      </c>
    </row>
    <row r="150" spans="1:7" x14ac:dyDescent="0.2">
      <c r="A150" t="s">
        <v>8</v>
      </c>
      <c r="B150" s="1">
        <v>3</v>
      </c>
      <c r="C150" s="1">
        <v>1</v>
      </c>
      <c r="D150" s="1">
        <v>2</v>
      </c>
      <c r="E150" s="1">
        <v>2</v>
      </c>
      <c r="F150" s="1">
        <v>14</v>
      </c>
      <c r="G150" s="8" t="s">
        <v>10</v>
      </c>
    </row>
    <row r="151" spans="1:7" x14ac:dyDescent="0.2">
      <c r="A151" t="s">
        <v>8</v>
      </c>
      <c r="B151" s="1">
        <v>3</v>
      </c>
      <c r="C151" s="1">
        <v>1</v>
      </c>
      <c r="D151" s="1">
        <v>3</v>
      </c>
      <c r="E151" s="1">
        <v>8</v>
      </c>
      <c r="F151" s="1">
        <v>4</v>
      </c>
      <c r="G151" s="8" t="s">
        <v>10</v>
      </c>
    </row>
    <row r="152" spans="1:7" x14ac:dyDescent="0.2">
      <c r="A152" t="s">
        <v>8</v>
      </c>
      <c r="B152" s="1">
        <v>3</v>
      </c>
      <c r="C152" s="1">
        <v>1</v>
      </c>
      <c r="D152" s="1">
        <v>4</v>
      </c>
      <c r="E152" s="1">
        <v>13</v>
      </c>
      <c r="F152" s="1">
        <v>3</v>
      </c>
      <c r="G152" s="8" t="s">
        <v>10</v>
      </c>
    </row>
    <row r="153" spans="1:7" x14ac:dyDescent="0.2">
      <c r="A153" t="s">
        <v>8</v>
      </c>
      <c r="B153" s="1">
        <v>3</v>
      </c>
      <c r="C153" s="1">
        <v>1</v>
      </c>
      <c r="D153" s="1">
        <v>5</v>
      </c>
      <c r="E153" s="1">
        <v>2</v>
      </c>
      <c r="F153" s="1">
        <v>7</v>
      </c>
      <c r="G153" s="8" t="s">
        <v>10</v>
      </c>
    </row>
    <row r="154" spans="1:7" x14ac:dyDescent="0.2">
      <c r="A154" t="s">
        <v>8</v>
      </c>
      <c r="B154" s="1">
        <v>3</v>
      </c>
      <c r="C154" s="1">
        <v>1</v>
      </c>
      <c r="D154" s="1">
        <v>6</v>
      </c>
      <c r="E154" s="1">
        <v>13</v>
      </c>
      <c r="F154" s="1">
        <v>1</v>
      </c>
      <c r="G154" s="8" t="s">
        <v>10</v>
      </c>
    </row>
    <row r="155" spans="1:7" x14ac:dyDescent="0.2">
      <c r="A155" t="s">
        <v>8</v>
      </c>
      <c r="B155" s="1">
        <v>3</v>
      </c>
      <c r="C155" s="1">
        <v>1</v>
      </c>
      <c r="D155" s="1">
        <v>7</v>
      </c>
      <c r="E155" s="1">
        <v>15</v>
      </c>
      <c r="F155" s="1">
        <v>3</v>
      </c>
      <c r="G155" s="8" t="s">
        <v>10</v>
      </c>
    </row>
    <row r="156" spans="1:7" x14ac:dyDescent="0.2">
      <c r="A156" t="s">
        <v>8</v>
      </c>
      <c r="B156" s="1">
        <v>1</v>
      </c>
      <c r="C156" s="1">
        <v>24</v>
      </c>
      <c r="D156" s="1">
        <v>1</v>
      </c>
      <c r="E156" s="1">
        <v>8</v>
      </c>
      <c r="F156" s="1">
        <v>4</v>
      </c>
      <c r="G156" s="8" t="s">
        <v>10</v>
      </c>
    </row>
    <row r="157" spans="1:7" x14ac:dyDescent="0.2">
      <c r="A157" t="s">
        <v>8</v>
      </c>
      <c r="B157" s="1">
        <v>1</v>
      </c>
      <c r="C157" s="1">
        <v>24</v>
      </c>
      <c r="D157" s="1">
        <v>2</v>
      </c>
      <c r="E157" s="1">
        <v>5</v>
      </c>
      <c r="F157" s="1">
        <v>6</v>
      </c>
      <c r="G157" s="8" t="s">
        <v>10</v>
      </c>
    </row>
    <row r="158" spans="1:7" x14ac:dyDescent="0.2">
      <c r="A158" t="s">
        <v>8</v>
      </c>
      <c r="B158" s="1">
        <v>1</v>
      </c>
      <c r="C158" s="1">
        <v>24</v>
      </c>
      <c r="D158" s="1">
        <v>3</v>
      </c>
      <c r="E158" s="1">
        <v>4</v>
      </c>
      <c r="F158" s="1">
        <v>10</v>
      </c>
      <c r="G158" s="8" t="s">
        <v>10</v>
      </c>
    </row>
    <row r="159" spans="1:7" x14ac:dyDescent="0.2">
      <c r="A159" t="s">
        <v>8</v>
      </c>
      <c r="B159" s="1">
        <v>1</v>
      </c>
      <c r="C159" s="1">
        <v>24</v>
      </c>
      <c r="D159" s="1">
        <v>4</v>
      </c>
      <c r="E159" s="1">
        <v>9</v>
      </c>
      <c r="F159" s="1">
        <v>3</v>
      </c>
      <c r="G159" s="8" t="s">
        <v>10</v>
      </c>
    </row>
    <row r="160" spans="1:7" x14ac:dyDescent="0.2">
      <c r="A160" t="s">
        <v>8</v>
      </c>
      <c r="B160" s="1">
        <v>1</v>
      </c>
      <c r="C160" s="1">
        <v>24</v>
      </c>
      <c r="D160" s="1">
        <v>5</v>
      </c>
      <c r="E160" s="1">
        <v>7</v>
      </c>
      <c r="F160" s="1">
        <v>4</v>
      </c>
      <c r="G160" s="8" t="s">
        <v>10</v>
      </c>
    </row>
    <row r="161" spans="1:7" x14ac:dyDescent="0.2">
      <c r="A161" t="s">
        <v>8</v>
      </c>
      <c r="B161" s="1">
        <v>1</v>
      </c>
      <c r="C161" s="1">
        <v>24</v>
      </c>
      <c r="D161" s="1">
        <v>6</v>
      </c>
      <c r="E161" s="1">
        <v>1</v>
      </c>
      <c r="F161" s="1">
        <v>7</v>
      </c>
      <c r="G161" s="8" t="s">
        <v>10</v>
      </c>
    </row>
    <row r="162" spans="1:7" x14ac:dyDescent="0.2">
      <c r="A162" t="s">
        <v>8</v>
      </c>
      <c r="B162" s="1">
        <v>1</v>
      </c>
      <c r="C162" s="1">
        <v>24</v>
      </c>
      <c r="D162" s="1">
        <v>7</v>
      </c>
      <c r="E162" s="1">
        <v>5</v>
      </c>
      <c r="F162" s="1">
        <v>5</v>
      </c>
      <c r="G162" s="8" t="s">
        <v>10</v>
      </c>
    </row>
    <row r="163" spans="1:7" x14ac:dyDescent="0.2">
      <c r="A163" t="s">
        <v>8</v>
      </c>
      <c r="B163" s="1">
        <v>1</v>
      </c>
      <c r="C163" s="1">
        <v>24</v>
      </c>
      <c r="D163" s="1">
        <v>8</v>
      </c>
      <c r="E163" s="1">
        <v>5</v>
      </c>
      <c r="F163" s="1">
        <v>7</v>
      </c>
      <c r="G163" s="8" t="s">
        <v>10</v>
      </c>
    </row>
    <row r="164" spans="1:7" x14ac:dyDescent="0.2">
      <c r="A164" t="s">
        <v>8</v>
      </c>
      <c r="B164" s="1">
        <v>2</v>
      </c>
      <c r="C164" s="1">
        <v>24</v>
      </c>
      <c r="D164" s="1">
        <v>1</v>
      </c>
      <c r="E164" s="1">
        <v>6</v>
      </c>
      <c r="F164" s="1">
        <v>9</v>
      </c>
      <c r="G164" s="8" t="s">
        <v>10</v>
      </c>
    </row>
    <row r="165" spans="1:7" x14ac:dyDescent="0.2">
      <c r="A165" t="s">
        <v>8</v>
      </c>
      <c r="B165" s="1">
        <v>2</v>
      </c>
      <c r="C165" s="1">
        <v>24</v>
      </c>
      <c r="D165" s="1">
        <v>2</v>
      </c>
      <c r="E165" s="1">
        <v>12</v>
      </c>
      <c r="F165" s="1">
        <v>7</v>
      </c>
      <c r="G165" s="8" t="s">
        <v>10</v>
      </c>
    </row>
    <row r="166" spans="1:7" x14ac:dyDescent="0.2">
      <c r="A166" t="s">
        <v>8</v>
      </c>
      <c r="B166" s="1">
        <v>2</v>
      </c>
      <c r="C166" s="1">
        <v>24</v>
      </c>
      <c r="D166" s="1">
        <v>3</v>
      </c>
      <c r="E166" s="1">
        <v>17</v>
      </c>
      <c r="F166" s="1">
        <v>14</v>
      </c>
      <c r="G166" s="8" t="s">
        <v>10</v>
      </c>
    </row>
    <row r="167" spans="1:7" x14ac:dyDescent="0.2">
      <c r="A167" t="s">
        <v>8</v>
      </c>
      <c r="B167" s="1">
        <v>2</v>
      </c>
      <c r="C167" s="1">
        <v>24</v>
      </c>
      <c r="D167" s="1">
        <v>4</v>
      </c>
      <c r="E167" s="1">
        <v>7</v>
      </c>
      <c r="F167" s="1">
        <v>11</v>
      </c>
      <c r="G167" s="8" t="s">
        <v>10</v>
      </c>
    </row>
    <row r="168" spans="1:7" x14ac:dyDescent="0.2">
      <c r="A168" t="s">
        <v>8</v>
      </c>
      <c r="B168" s="1">
        <v>2</v>
      </c>
      <c r="C168" s="1">
        <v>24</v>
      </c>
      <c r="D168" s="1">
        <v>5</v>
      </c>
      <c r="E168" s="1">
        <v>11</v>
      </c>
      <c r="F168" s="1">
        <v>15</v>
      </c>
      <c r="G168" s="8" t="s">
        <v>10</v>
      </c>
    </row>
    <row r="169" spans="1:7" x14ac:dyDescent="0.2">
      <c r="A169" t="s">
        <v>8</v>
      </c>
      <c r="B169" s="1">
        <v>3</v>
      </c>
      <c r="C169" s="1">
        <v>24</v>
      </c>
      <c r="D169" s="1">
        <v>1</v>
      </c>
      <c r="E169" s="1">
        <v>6</v>
      </c>
      <c r="F169" s="1">
        <v>8</v>
      </c>
      <c r="G169" s="8" t="s">
        <v>10</v>
      </c>
    </row>
    <row r="170" spans="1:7" x14ac:dyDescent="0.2">
      <c r="A170" t="s">
        <v>8</v>
      </c>
      <c r="B170" s="1">
        <v>3</v>
      </c>
      <c r="C170" s="1">
        <v>24</v>
      </c>
      <c r="D170" s="1">
        <v>2</v>
      </c>
      <c r="E170" s="1">
        <v>12</v>
      </c>
      <c r="F170" s="1">
        <v>4</v>
      </c>
      <c r="G170" s="8" t="s">
        <v>10</v>
      </c>
    </row>
    <row r="171" spans="1:7" x14ac:dyDescent="0.2">
      <c r="A171" t="s">
        <v>8</v>
      </c>
      <c r="B171" s="1">
        <v>3</v>
      </c>
      <c r="C171" s="1">
        <v>24</v>
      </c>
      <c r="D171" s="1">
        <v>3</v>
      </c>
      <c r="E171" s="1">
        <v>9</v>
      </c>
      <c r="F171" s="1">
        <v>6</v>
      </c>
      <c r="G171" s="8" t="s">
        <v>10</v>
      </c>
    </row>
    <row r="172" spans="1:7" x14ac:dyDescent="0.2">
      <c r="A172" t="s">
        <v>8</v>
      </c>
      <c r="B172" s="1">
        <v>3</v>
      </c>
      <c r="C172" s="1">
        <v>24</v>
      </c>
      <c r="D172" s="1">
        <v>4</v>
      </c>
      <c r="E172" s="1">
        <v>9</v>
      </c>
      <c r="F172" s="1">
        <v>4</v>
      </c>
      <c r="G172" s="8" t="s">
        <v>10</v>
      </c>
    </row>
    <row r="173" spans="1:7" x14ac:dyDescent="0.2">
      <c r="A173" t="s">
        <v>8</v>
      </c>
      <c r="B173" s="1">
        <v>3</v>
      </c>
      <c r="C173" s="1">
        <v>24</v>
      </c>
      <c r="D173" s="1">
        <v>5</v>
      </c>
      <c r="E173" s="1">
        <v>1</v>
      </c>
      <c r="F173" s="1">
        <v>9</v>
      </c>
      <c r="G173" s="8" t="s">
        <v>10</v>
      </c>
    </row>
    <row r="174" spans="1:7" x14ac:dyDescent="0.2">
      <c r="A174" t="s">
        <v>8</v>
      </c>
      <c r="B174" s="1">
        <v>3</v>
      </c>
      <c r="C174" s="1">
        <v>24</v>
      </c>
      <c r="D174" s="1">
        <v>6</v>
      </c>
      <c r="E174" s="1">
        <v>9</v>
      </c>
      <c r="F174" s="1">
        <v>1</v>
      </c>
      <c r="G174" s="8" t="s">
        <v>10</v>
      </c>
    </row>
    <row r="175" spans="1:7" x14ac:dyDescent="0.2">
      <c r="A175" t="s">
        <v>8</v>
      </c>
      <c r="B175" s="1">
        <v>3</v>
      </c>
      <c r="C175" s="1">
        <v>24</v>
      </c>
      <c r="D175" s="1">
        <v>7</v>
      </c>
      <c r="E175" s="1">
        <v>7</v>
      </c>
      <c r="F175" s="1">
        <v>11</v>
      </c>
      <c r="G175" s="8" t="s"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Sheet1</vt:lpstr>
      <vt:lpstr>Figure 1 &amp; Figure S2</vt:lpstr>
      <vt:lpstr>Figure 2 &amp;Figure S3</vt:lpstr>
      <vt:lpstr>Figure 3 data</vt:lpstr>
      <vt:lpstr>Figure 4A-D </vt:lpstr>
      <vt:lpstr>Figure S4</vt:lpstr>
      <vt:lpstr>Figure 5</vt:lpstr>
      <vt:lpstr>Figure 6</vt:lpstr>
      <vt:lpstr>Figure 7</vt:lpstr>
      <vt:lpstr>Figure S5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 Cunniffe</dc:creator>
  <cp:lastModifiedBy>Microsoft Office User</cp:lastModifiedBy>
  <dcterms:created xsi:type="dcterms:W3CDTF">2022-04-28T10:00:34Z</dcterms:created>
  <dcterms:modified xsi:type="dcterms:W3CDTF">2022-07-07T15:45:20Z</dcterms:modified>
</cp:coreProperties>
</file>