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alytical curve" sheetId="1" r:id="rId4"/>
    <sheet state="visible" name="ROBUSTNESS" sheetId="2" r:id="rId5"/>
    <sheet state="visible" name="INTRADAY E INTERDAY PRECISION D" sheetId="3" r:id="rId6"/>
    <sheet state="visible" name="LOD - LOQ" sheetId="4" r:id="rId7"/>
    <sheet state="visible" name="ACCURACY" sheetId="5" r:id="rId8"/>
  </sheets>
  <definedNames/>
  <calcPr/>
  <extLst>
    <ext uri="GoogleSheetsCustomDataVersion2">
      <go:sheetsCustomData xmlns:go="http://customooxmlschemas.google.com/" r:id="rId9" roundtripDataChecksum="aiVRKWbLrivDO2eBDh2++GXzrZ3oPIAwRk/sbzAacMo="/>
    </ext>
  </extLst>
</workbook>
</file>

<file path=xl/sharedStrings.xml><?xml version="1.0" encoding="utf-8"?>
<sst xmlns="http://schemas.openxmlformats.org/spreadsheetml/2006/main" count="92" uniqueCount="60">
  <si>
    <t>CONCENTRATION ( μg/ml)</t>
  </si>
  <si>
    <t>ABSORBANCE</t>
  </si>
  <si>
    <t>AVERAGE</t>
  </si>
  <si>
    <t>STANDARD DESVIATION</t>
  </si>
  <si>
    <t>Summary output</t>
  </si>
  <si>
    <t>Regression statistics</t>
  </si>
  <si>
    <t>multiple R</t>
  </si>
  <si>
    <t>R Square</t>
  </si>
  <si>
    <t>Adjusted R squared</t>
  </si>
  <si>
    <t>Standard error</t>
  </si>
  <si>
    <t>Observations</t>
  </si>
  <si>
    <t>ANOVA</t>
  </si>
  <si>
    <t>df</t>
  </si>
  <si>
    <t>SS</t>
  </si>
  <si>
    <t>MS</t>
  </si>
  <si>
    <t>F</t>
  </si>
  <si>
    <t>Significance F</t>
  </si>
  <si>
    <t>Regression</t>
  </si>
  <si>
    <t>Residual</t>
  </si>
  <si>
    <t>Total</t>
  </si>
  <si>
    <t>µ</t>
  </si>
  <si>
    <t>Coefficients</t>
  </si>
  <si>
    <t>Standards error</t>
  </si>
  <si>
    <t>t start</t>
  </si>
  <si>
    <t>P-value</t>
  </si>
  <si>
    <t xml:space="preserve">Lower 95% </t>
  </si>
  <si>
    <t>Upper 95%</t>
  </si>
  <si>
    <t>Lower 95,0%</t>
  </si>
  <si>
    <t>Upper 95,0%</t>
  </si>
  <si>
    <t>Intercept</t>
  </si>
  <si>
    <t>OBS: check ANOVA</t>
  </si>
  <si>
    <t>CONCENTRATION (μg/ML)</t>
  </si>
  <si>
    <t>Residuel results</t>
  </si>
  <si>
    <t>probability results</t>
  </si>
  <si>
    <t>Predicted absorbance</t>
  </si>
  <si>
    <t>residues</t>
  </si>
  <si>
    <t>standards residues</t>
  </si>
  <si>
    <t>Percentile</t>
  </si>
  <si>
    <t>1st measure</t>
  </si>
  <si>
    <t xml:space="preserve"> Average</t>
  </si>
  <si>
    <t>Standard Desviation</t>
  </si>
  <si>
    <t>DPR%</t>
  </si>
  <si>
    <t>2nd measure (12hours)</t>
  </si>
  <si>
    <t>Average</t>
  </si>
  <si>
    <t xml:space="preserve">    DPR%</t>
  </si>
  <si>
    <t>3rd measure(24horas)</t>
  </si>
  <si>
    <t>CONCENTRATION(μg/ML)</t>
  </si>
  <si>
    <r>
      <rPr>
        <rFont val="Calibri"/>
        <b/>
        <color theme="1"/>
        <sz val="11.0"/>
        <u/>
      </rPr>
      <t>OBS</t>
    </r>
    <r>
      <rPr>
        <rFont val="Calibri"/>
        <b/>
        <color theme="1"/>
        <sz val="11.0"/>
      </rPr>
      <t>: DPR until  5%</t>
    </r>
  </si>
  <si>
    <t>AVERAGE ABSORBANCE</t>
  </si>
  <si>
    <t>SAMPLE</t>
  </si>
  <si>
    <t xml:space="preserve">               n1</t>
  </si>
  <si>
    <t xml:space="preserve">               n2</t>
  </si>
  <si>
    <t xml:space="preserve">               n3</t>
  </si>
  <si>
    <t>A</t>
  </si>
  <si>
    <t>LQ</t>
  </si>
  <si>
    <t>LD</t>
  </si>
  <si>
    <t>B</t>
  </si>
  <si>
    <t>CONCENTRATION</t>
  </si>
  <si>
    <t>%</t>
  </si>
  <si>
    <t>OBS: Recommended by legislation 80-120%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</si>
</sst>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1.0"/>
      <color theme="1"/>
      <name val="Calibri"/>
    </font>
    <font>
      <b/>
      <color rgb="FF000000"/>
      <name val="Docs-Calibri"/>
    </font>
    <font>
      <color theme="1"/>
      <name val="Calibri"/>
      <scheme val="minor"/>
    </font>
    <font>
      <i/>
      <sz val="11.0"/>
      <color theme="1"/>
      <name val="Calibri"/>
    </font>
    <font/>
    <font>
      <sz val="11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7CAAC"/>
        <bgColor rgb="FFF7CAA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A8D08D"/>
        <bgColor rgb="FFA8D08D"/>
      </patternFill>
    </fill>
    <fill>
      <patternFill patternType="solid">
        <fgColor rgb="FFD9E2F3"/>
        <bgColor rgb="FFD9E2F3"/>
      </patternFill>
    </fill>
    <fill>
      <patternFill patternType="solid">
        <fgColor rgb="FFC5E0B3"/>
        <bgColor rgb="FFC5E0B3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theme="0"/>
      </patternFill>
    </fill>
  </fills>
  <borders count="4">
    <border/>
    <border>
      <left/>
      <right/>
      <top/>
      <bottom/>
    </border>
    <border>
      <top style="medium">
        <color rgb="FF000000"/>
      </top>
      <bottom style="thin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0" fillId="2" fontId="2" numFmtId="0" xfId="0" applyAlignment="1" applyFont="1">
      <alignment horizontal="left" readingOrder="0"/>
    </xf>
    <xf borderId="0" fillId="0" fontId="3" numFmtId="0" xfId="0" applyAlignment="1" applyFont="1">
      <alignment readingOrder="0"/>
    </xf>
    <xf borderId="0" fillId="0" fontId="3" numFmtId="0" xfId="0" applyFont="1"/>
    <xf borderId="2" fillId="0" fontId="4" numFmtId="0" xfId="0" applyAlignment="1" applyBorder="1" applyFont="1">
      <alignment horizontal="center" readingOrder="0"/>
    </xf>
    <xf borderId="2" fillId="0" fontId="5" numFmtId="0" xfId="0" applyBorder="1" applyFont="1"/>
    <xf borderId="0" fillId="0" fontId="6" numFmtId="0" xfId="0" applyAlignment="1" applyFont="1">
      <alignment readingOrder="0"/>
    </xf>
    <xf borderId="0" fillId="0" fontId="6" numFmtId="0" xfId="0" applyFont="1"/>
    <xf borderId="3" fillId="0" fontId="6" numFmtId="0" xfId="0" applyAlignment="1" applyBorder="1" applyFont="1">
      <alignment readingOrder="0"/>
    </xf>
    <xf borderId="3" fillId="0" fontId="6" numFmtId="0" xfId="0" applyBorder="1" applyFont="1"/>
    <xf borderId="2" fillId="0" fontId="4" numFmtId="0" xfId="0" applyAlignment="1" applyBorder="1" applyFont="1">
      <alignment horizontal="center"/>
    </xf>
    <xf borderId="1" fillId="3" fontId="1" numFmtId="0" xfId="0" applyAlignment="1" applyBorder="1" applyFill="1" applyFont="1">
      <alignment readingOrder="0"/>
    </xf>
    <xf borderId="1" fillId="2" fontId="1" numFmtId="0" xfId="0" applyBorder="1" applyFont="1"/>
    <xf borderId="0" fillId="0" fontId="1" numFmtId="0" xfId="0" applyAlignment="1" applyFont="1">
      <alignment readingOrder="0"/>
    </xf>
    <xf borderId="0" fillId="0" fontId="1" numFmtId="0" xfId="0" applyFont="1"/>
    <xf borderId="0" fillId="4" fontId="2" numFmtId="0" xfId="0" applyAlignment="1" applyFill="1" applyFont="1">
      <alignment horizontal="center" readingOrder="0"/>
    </xf>
    <xf borderId="1" fillId="5" fontId="6" numFmtId="0" xfId="0" applyAlignment="1" applyBorder="1" applyFill="1" applyFont="1">
      <alignment readingOrder="0"/>
    </xf>
    <xf borderId="1" fillId="5" fontId="6" numFmtId="0" xfId="0" applyBorder="1" applyFont="1"/>
    <xf borderId="1" fillId="3" fontId="6" numFmtId="0" xfId="0" applyAlignment="1" applyBorder="1" applyFont="1">
      <alignment readingOrder="0"/>
    </xf>
    <xf borderId="1" fillId="6" fontId="1" numFmtId="0" xfId="0" applyAlignment="1" applyBorder="1" applyFill="1" applyFont="1">
      <alignment readingOrder="0"/>
    </xf>
    <xf borderId="1" fillId="6" fontId="6" numFmtId="0" xfId="0" applyBorder="1" applyFont="1"/>
    <xf borderId="1" fillId="2" fontId="6" numFmtId="0" xfId="0" applyBorder="1" applyFont="1"/>
    <xf borderId="1" fillId="7" fontId="6" numFmtId="0" xfId="0" applyBorder="1" applyFill="1" applyFont="1"/>
    <xf borderId="1" fillId="8" fontId="1" numFmtId="0" xfId="0" applyAlignment="1" applyBorder="1" applyFill="1" applyFont="1">
      <alignment readingOrder="0"/>
    </xf>
    <xf borderId="1" fillId="8" fontId="1" numFmtId="0" xfId="0" applyBorder="1" applyFont="1"/>
    <xf borderId="1" fillId="9" fontId="1" numFmtId="0" xfId="0" applyBorder="1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Analytical curve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v>ABSORBÂNCIA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(ABSORBÂNCIA)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'Analytical curve'!$F$2:$F$9</c:f>
            </c:numRef>
          </c:xVal>
          <c:yVal>
            <c:numRef>
              <c:f>'Analytical curve'!$G$2:$G$9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379682"/>
        <c:axId val="1610394124"/>
      </c:scatterChart>
      <c:valAx>
        <c:axId val="21343796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CONCENTRATION (µg/ml)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 sz="900">
                <a:solidFill>
                  <a:srgbClr val="000000"/>
                </a:solidFill>
                <a:latin typeface="+mn-lt"/>
              </a:defRPr>
            </a:pPr>
          </a:p>
        </c:txPr>
        <c:crossAx val="1610394124"/>
      </c:valAx>
      <c:valAx>
        <c:axId val="16103941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ABSORBANCE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 sz="900">
                <a:solidFill>
                  <a:srgbClr val="000000"/>
                </a:solidFill>
                <a:latin typeface="+mn-lt"/>
              </a:defRPr>
            </a:pPr>
          </a:p>
        </c:txPr>
        <c:crossAx val="2134379682"/>
      </c:valAx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CONCENTRATION (/ML) Residual Plot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'Analytical curve'!$F$2:$F$9</c:f>
            </c:numRef>
          </c:xVal>
          <c:yVal>
            <c:numRef>
              <c:f>'Analytical curve'!$K$25:$K$32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8737114"/>
        <c:axId val="505902081"/>
      </c:scatterChart>
      <c:valAx>
        <c:axId val="10087371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>
                    <a:solidFill>
                      <a:srgbClr val="000000"/>
                    </a:solidFill>
                    <a:latin typeface="+mn-lt"/>
                  </a:rPr>
                  <a:t>CONCENTRATION (µg/ML)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05902081"/>
      </c:valAx>
      <c:valAx>
        <c:axId val="50590208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>
                    <a:solidFill>
                      <a:srgbClr val="000000"/>
                    </a:solidFill>
                    <a:latin typeface="+mn-lt"/>
                  </a:rPr>
                  <a:t>Residues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08737114"/>
      </c:valAx>
    </c:plotArea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Normal Probability Plot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'Analytical curve'!$N$25:$N$32</c:f>
            </c:numRef>
          </c:xVal>
          <c:yVal>
            <c:numRef>
              <c:f>'Analytical curve'!$O$25:$O$32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660370"/>
        <c:axId val="2087376115"/>
      </c:scatterChart>
      <c:valAx>
        <c:axId val="13826603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>
                    <a:solidFill>
                      <a:srgbClr val="000000"/>
                    </a:solidFill>
                    <a:latin typeface="+mn-lt"/>
                  </a:rPr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87376115"/>
      </c:valAx>
      <c:valAx>
        <c:axId val="20873761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>
                    <a:solidFill>
                      <a:srgbClr val="000000"/>
                    </a:solidFill>
                    <a:latin typeface="+mn-lt"/>
                  </a:rPr>
                  <a:t>ABSORBANCE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82660370"/>
      </c:valAx>
    </c:plotArea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Analytical Curve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v>ABSORBÂNCIA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(ABSORBÂNCIA)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'Analytical curve'!$F$2:$F$8</c:f>
            </c:numRef>
          </c:xVal>
          <c:yVal>
            <c:numRef>
              <c:f>'Analytical curve'!$G$2:$G$8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359318"/>
        <c:axId val="457250731"/>
      </c:scatterChart>
      <c:valAx>
        <c:axId val="31935931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Concentration (µg/ml)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57250731"/>
      </c:valAx>
      <c:valAx>
        <c:axId val="4572507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Absorbance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19359318"/>
      </c:valAx>
    </c:plotArea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CURVA 1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v>ABSORBÂNCIA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(ABSORBÂNCIA)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'LOD - LOQ'!$A$19:$A$21</c:f>
            </c:numRef>
          </c:xVal>
          <c:yVal>
            <c:numRef>
              <c:f>'LOD - LOQ'!$B$19:$B$21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28239"/>
        <c:axId val="272726337"/>
      </c:scatterChart>
      <c:valAx>
        <c:axId val="16022823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72726337"/>
      </c:valAx>
      <c:valAx>
        <c:axId val="2727263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0228239"/>
      </c:valAx>
    </c:plotArea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CURVA 2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v>ABSORBÂNCIA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(ABSORBÂNCIA)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'LOD - LOQ'!$A$24:$A$26</c:f>
            </c:numRef>
          </c:xVal>
          <c:yVal>
            <c:numRef>
              <c:f>'LOD - LOQ'!$B$24:$B$26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580239"/>
        <c:axId val="1886927047"/>
      </c:scatterChart>
      <c:valAx>
        <c:axId val="107358023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86927047"/>
      </c:valAx>
      <c:valAx>
        <c:axId val="18869270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73580239"/>
      </c:valAx>
    </c:plotArea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CURVA 3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v>ABSORBÂNCIA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(ABSORBÂNCIA)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'LOD - LOQ'!$A$29:$A$31</c:f>
            </c:numRef>
          </c:xVal>
          <c:yVal>
            <c:numRef>
              <c:f>'LOD - LOQ'!$B$29:$B$31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464665"/>
        <c:axId val="984996159"/>
      </c:scatterChart>
      <c:valAx>
        <c:axId val="84946466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84996159"/>
      </c:valAx>
      <c:valAx>
        <c:axId val="98499615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49464665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171450</xdr:colOff>
      <xdr:row>34</xdr:row>
      <xdr:rowOff>0</xdr:rowOff>
    </xdr:from>
    <xdr:ext cx="4248150" cy="2886075"/>
    <xdr:graphicFrame>
      <xdr:nvGraphicFramePr>
        <xdr:cNvPr id="146206180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17</xdr:col>
      <xdr:colOff>238125</xdr:colOff>
      <xdr:row>0</xdr:row>
      <xdr:rowOff>180975</xdr:rowOff>
    </xdr:from>
    <xdr:ext cx="3486150" cy="2000250"/>
    <xdr:graphicFrame>
      <xdr:nvGraphicFramePr>
        <xdr:cNvPr id="1484122495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17</xdr:col>
      <xdr:colOff>219075</xdr:colOff>
      <xdr:row>11</xdr:row>
      <xdr:rowOff>19050</xdr:rowOff>
    </xdr:from>
    <xdr:ext cx="3486150" cy="1990725"/>
    <xdr:graphicFrame>
      <xdr:nvGraphicFramePr>
        <xdr:cNvPr id="798269011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19050</xdr:colOff>
      <xdr:row>26</xdr:row>
      <xdr:rowOff>28575</xdr:rowOff>
    </xdr:from>
    <xdr:ext cx="4543425" cy="2867025"/>
    <xdr:graphicFrame>
      <xdr:nvGraphicFramePr>
        <xdr:cNvPr id="155438578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228600</xdr:colOff>
      <xdr:row>14</xdr:row>
      <xdr:rowOff>66675</xdr:rowOff>
    </xdr:from>
    <xdr:ext cx="4629150" cy="2876550"/>
    <xdr:graphicFrame>
      <xdr:nvGraphicFramePr>
        <xdr:cNvPr id="1612129324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9</xdr:col>
      <xdr:colOff>228600</xdr:colOff>
      <xdr:row>14</xdr:row>
      <xdr:rowOff>76200</xdr:rowOff>
    </xdr:from>
    <xdr:ext cx="4600575" cy="2886075"/>
    <xdr:graphicFrame>
      <xdr:nvGraphicFramePr>
        <xdr:cNvPr id="672078926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17</xdr:col>
      <xdr:colOff>361950</xdr:colOff>
      <xdr:row>14</xdr:row>
      <xdr:rowOff>66675</xdr:rowOff>
    </xdr:from>
    <xdr:ext cx="4600575" cy="2886075"/>
    <xdr:graphicFrame>
      <xdr:nvGraphicFramePr>
        <xdr:cNvPr id="1212658448" name="Chart 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86"/>
    <col customWidth="1" min="2" max="2" width="14.0"/>
    <col customWidth="1" min="3" max="3" width="14.43"/>
    <col customWidth="1" min="4" max="4" width="21.71"/>
    <col customWidth="1" min="5" max="5" width="8.71"/>
    <col customWidth="1" min="6" max="6" width="26.29"/>
    <col customWidth="1" min="7" max="7" width="14.0"/>
    <col customWidth="1" min="8" max="8" width="8.71"/>
    <col customWidth="1" min="9" max="9" width="25.86"/>
    <col customWidth="1" min="10" max="10" width="24.86"/>
    <col customWidth="1" min="11" max="11" width="16.14"/>
    <col customWidth="1" min="12" max="12" width="17.0"/>
    <col customWidth="1" min="13" max="13" width="12.0"/>
    <col customWidth="1" min="14" max="14" width="29.0"/>
    <col customWidth="1" min="15" max="17" width="14.43"/>
    <col customWidth="1" min="18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F1" s="2" t="s">
        <v>0</v>
      </c>
      <c r="G1" s="1" t="s">
        <v>1</v>
      </c>
      <c r="I1" s="3" t="s">
        <v>4</v>
      </c>
    </row>
    <row r="2">
      <c r="A2" s="4">
        <v>2.0</v>
      </c>
      <c r="B2" s="4">
        <v>0.0352</v>
      </c>
      <c r="C2" s="4">
        <f>AVERAGE(B2:B4)</f>
        <v>0.03183333333</v>
      </c>
      <c r="D2" s="4">
        <f>_xlfn.STDEV.S(B2:B4)</f>
        <v>0.003010537051</v>
      </c>
      <c r="F2" s="4">
        <v>2.0</v>
      </c>
      <c r="G2" s="4">
        <v>0.031833</v>
      </c>
    </row>
    <row r="3">
      <c r="B3" s="4">
        <v>0.0309</v>
      </c>
      <c r="F3" s="4">
        <v>5.0</v>
      </c>
      <c r="G3" s="4">
        <v>0.0962</v>
      </c>
      <c r="I3" s="5" t="s">
        <v>5</v>
      </c>
      <c r="J3" s="6"/>
    </row>
    <row r="4">
      <c r="B4" s="4">
        <v>0.0294</v>
      </c>
      <c r="F4" s="4">
        <v>10.0</v>
      </c>
      <c r="G4" s="4">
        <v>0.199067</v>
      </c>
      <c r="I4" s="7" t="s">
        <v>6</v>
      </c>
      <c r="J4" s="8">
        <v>0.9855397989987964</v>
      </c>
    </row>
    <row r="5">
      <c r="A5" s="4">
        <v>5.0</v>
      </c>
      <c r="B5" s="4">
        <v>0.0973</v>
      </c>
      <c r="C5" s="4">
        <f>AVERAGE(B5:B7)</f>
        <v>0.0962</v>
      </c>
      <c r="D5" s="4">
        <f>_xlfn.STDEV.S(B5:B7)</f>
        <v>0.001014889157</v>
      </c>
      <c r="F5" s="4">
        <v>15.0</v>
      </c>
      <c r="G5" s="4">
        <v>0.3137</v>
      </c>
      <c r="I5" s="7" t="s">
        <v>7</v>
      </c>
      <c r="J5" s="8">
        <v>0.971288695410588</v>
      </c>
    </row>
    <row r="6">
      <c r="B6" s="4">
        <v>0.096</v>
      </c>
      <c r="F6" s="4">
        <v>20.0</v>
      </c>
      <c r="G6" s="4">
        <v>0.4164</v>
      </c>
      <c r="I6" s="7" t="s">
        <v>8</v>
      </c>
      <c r="J6" s="8">
        <v>0.9665034779790194</v>
      </c>
    </row>
    <row r="7">
      <c r="B7" s="4">
        <v>0.0953</v>
      </c>
      <c r="F7" s="4">
        <v>24.0</v>
      </c>
      <c r="G7" s="4">
        <v>0.502933</v>
      </c>
      <c r="I7" s="7" t="s">
        <v>9</v>
      </c>
      <c r="J7" s="8">
        <v>0.0459865249594809</v>
      </c>
    </row>
    <row r="8">
      <c r="A8" s="4">
        <v>10.0</v>
      </c>
      <c r="B8" s="4">
        <v>0.1985</v>
      </c>
      <c r="C8" s="4">
        <f>AVERAGE(B8:B10)</f>
        <v>0.1990666667</v>
      </c>
      <c r="D8" s="4">
        <f>_xlfn.STDEV.S(B8:B10)</f>
        <v>0.0008144527815</v>
      </c>
      <c r="F8" s="4">
        <v>27.0</v>
      </c>
      <c r="G8" s="4">
        <v>0.5669</v>
      </c>
      <c r="I8" s="9" t="s">
        <v>10</v>
      </c>
      <c r="J8" s="10">
        <v>8.0</v>
      </c>
    </row>
    <row r="9">
      <c r="B9" s="4">
        <v>0.2</v>
      </c>
      <c r="F9" s="4">
        <v>30.0</v>
      </c>
      <c r="G9" s="4">
        <v>0.7726</v>
      </c>
    </row>
    <row r="10">
      <c r="B10" s="4">
        <v>0.1987</v>
      </c>
      <c r="I10" s="4" t="s">
        <v>11</v>
      </c>
    </row>
    <row r="11">
      <c r="A11" s="4">
        <v>15.0</v>
      </c>
      <c r="B11" s="4">
        <v>0.315</v>
      </c>
      <c r="C11" s="4">
        <f>AVERAGE(B11:B13)</f>
        <v>0.3137</v>
      </c>
      <c r="D11" s="4">
        <f>_xlfn.STDEV.S(B11:B13)</f>
        <v>0.001915724406</v>
      </c>
      <c r="I11" s="11"/>
      <c r="J11" s="5" t="s">
        <v>12</v>
      </c>
      <c r="K11" s="5" t="s">
        <v>13</v>
      </c>
      <c r="L11" s="5" t="s">
        <v>14</v>
      </c>
      <c r="M11" s="11" t="s">
        <v>15</v>
      </c>
      <c r="N11" s="5" t="s">
        <v>16</v>
      </c>
    </row>
    <row r="12">
      <c r="B12" s="4">
        <v>0.3115</v>
      </c>
      <c r="I12" s="7" t="s">
        <v>17</v>
      </c>
      <c r="J12" s="8">
        <v>1.0</v>
      </c>
      <c r="K12" s="8">
        <v>0.4292475681637812</v>
      </c>
      <c r="L12" s="8">
        <v>0.4292475681637812</v>
      </c>
      <c r="M12" s="8">
        <v>202.97691992068656</v>
      </c>
      <c r="N12" s="8">
        <v>7.477235395994938E-6</v>
      </c>
    </row>
    <row r="13">
      <c r="B13" s="4">
        <v>0.3146</v>
      </c>
      <c r="I13" s="7" t="s">
        <v>18</v>
      </c>
      <c r="J13" s="8">
        <v>6.0</v>
      </c>
      <c r="K13" s="8">
        <v>0.012688562867093758</v>
      </c>
      <c r="L13" s="8">
        <v>0.00211476047784896</v>
      </c>
      <c r="M13" s="8"/>
      <c r="N13" s="8"/>
    </row>
    <row r="14">
      <c r="A14" s="4">
        <v>20.0</v>
      </c>
      <c r="B14" s="4">
        <v>0.417</v>
      </c>
      <c r="C14" s="4">
        <f>AVERAGE(B14:B16)</f>
        <v>0.4164</v>
      </c>
      <c r="D14" s="4">
        <f>_xlfn.STDEV.S(B14:B16)</f>
        <v>0.0007937253933</v>
      </c>
      <c r="F14" s="8"/>
      <c r="I14" s="10" t="s">
        <v>19</v>
      </c>
      <c r="J14" s="10">
        <v>7.0</v>
      </c>
      <c r="K14" s="10">
        <v>0.4419361310308749</v>
      </c>
      <c r="L14" s="10"/>
      <c r="M14" s="10"/>
      <c r="N14" s="10"/>
    </row>
    <row r="15">
      <c r="B15" s="4">
        <v>0.4155</v>
      </c>
      <c r="F15" s="8"/>
      <c r="I15" s="8" t="s">
        <v>20</v>
      </c>
    </row>
    <row r="16">
      <c r="B16" s="4">
        <v>0.4167</v>
      </c>
      <c r="I16" s="11"/>
      <c r="J16" s="5" t="s">
        <v>21</v>
      </c>
      <c r="K16" s="5" t="s">
        <v>22</v>
      </c>
      <c r="L16" s="5" t="s">
        <v>23</v>
      </c>
      <c r="M16" s="5" t="s">
        <v>24</v>
      </c>
      <c r="N16" s="5" t="s">
        <v>25</v>
      </c>
      <c r="O16" s="5" t="s">
        <v>26</v>
      </c>
      <c r="P16" s="5" t="s">
        <v>27</v>
      </c>
      <c r="Q16" s="5" t="s">
        <v>28</v>
      </c>
    </row>
    <row r="17">
      <c r="A17" s="4">
        <v>24.0</v>
      </c>
      <c r="B17" s="4">
        <v>0.5004</v>
      </c>
      <c r="C17" s="4">
        <f>AVERAGE(B17:B19)</f>
        <v>0.5029333333</v>
      </c>
      <c r="D17" s="4">
        <f>_xlfn.STDEV.S(B17:B19)</f>
        <v>0.002837839554</v>
      </c>
      <c r="I17" s="7" t="s">
        <v>29</v>
      </c>
      <c r="J17" s="8">
        <v>-0.03583740213939479</v>
      </c>
      <c r="K17" s="8">
        <v>0.03234026497136395</v>
      </c>
      <c r="L17" s="8">
        <v>-1.1081356992939737</v>
      </c>
      <c r="M17" s="8">
        <v>0.310236371106107</v>
      </c>
      <c r="N17" s="8">
        <v>-0.11497117976699377</v>
      </c>
      <c r="O17" s="8">
        <v>0.04329637548820418</v>
      </c>
      <c r="P17" s="8">
        <v>-0.11497117976699377</v>
      </c>
      <c r="Q17" s="8">
        <v>0.04329637548820418</v>
      </c>
    </row>
    <row r="18">
      <c r="B18" s="4">
        <v>0.506</v>
      </c>
      <c r="F18" s="12" t="s">
        <v>30</v>
      </c>
      <c r="I18" s="9" t="s">
        <v>31</v>
      </c>
      <c r="J18" s="10">
        <v>0.023957385091091413</v>
      </c>
      <c r="K18" s="10">
        <v>0.0016815743909672739</v>
      </c>
      <c r="L18" s="10">
        <v>14.246996873751547</v>
      </c>
      <c r="M18" s="10">
        <v>7.4772353959949655E-6</v>
      </c>
      <c r="N18" s="10">
        <v>0.019842720785251705</v>
      </c>
      <c r="O18" s="10">
        <v>0.02807204939693112</v>
      </c>
      <c r="P18" s="10">
        <v>0.019842720785251705</v>
      </c>
      <c r="Q18" s="10">
        <v>0.02807204939693112</v>
      </c>
    </row>
    <row r="19">
      <c r="B19" s="4">
        <v>0.5024</v>
      </c>
    </row>
    <row r="20">
      <c r="A20" s="4">
        <v>27.0</v>
      </c>
      <c r="B20" s="4">
        <v>0.5609</v>
      </c>
      <c r="C20" s="4">
        <f>AVERAGE(B20:B22)</f>
        <v>0.5669</v>
      </c>
      <c r="D20" s="4">
        <f>_xlfn.STDEV.S(B20:B22)</f>
        <v>0.005243090692</v>
      </c>
    </row>
    <row r="21" ht="15.75" customHeight="1">
      <c r="B21" s="4">
        <v>0.5692</v>
      </c>
    </row>
    <row r="22" ht="15.75" customHeight="1">
      <c r="B22" s="4">
        <v>0.5706</v>
      </c>
      <c r="I22" s="3" t="s">
        <v>32</v>
      </c>
      <c r="N22" s="3" t="s">
        <v>33</v>
      </c>
    </row>
    <row r="23" ht="15.75" customHeight="1">
      <c r="A23" s="4">
        <v>30.0</v>
      </c>
      <c r="B23" s="4">
        <v>0.7735</v>
      </c>
      <c r="C23" s="4">
        <f>AVERAGE(B23:B25)</f>
        <v>0.7726</v>
      </c>
      <c r="D23" s="4">
        <f>_xlfn.STDEV.S(B23:B25)</f>
        <v>0.0007937253933</v>
      </c>
    </row>
    <row r="24" ht="15.75" customHeight="1">
      <c r="B24" s="4">
        <v>0.772</v>
      </c>
      <c r="I24" s="5" t="s">
        <v>10</v>
      </c>
      <c r="J24" s="5" t="s">
        <v>34</v>
      </c>
      <c r="K24" s="5" t="s">
        <v>35</v>
      </c>
      <c r="L24" s="5" t="s">
        <v>36</v>
      </c>
      <c r="N24" s="5" t="s">
        <v>37</v>
      </c>
      <c r="O24" s="5" t="s">
        <v>1</v>
      </c>
    </row>
    <row r="25" ht="15.75" customHeight="1">
      <c r="B25" s="4">
        <v>0.7723</v>
      </c>
      <c r="I25" s="8">
        <v>1.0</v>
      </c>
      <c r="J25" s="8">
        <v>0.012077368042788035</v>
      </c>
      <c r="K25" s="8">
        <v>0.019755631957211965</v>
      </c>
      <c r="L25" s="8">
        <v>0.46401682580089043</v>
      </c>
      <c r="N25" s="8">
        <v>6.25</v>
      </c>
      <c r="O25" s="8">
        <v>0.031833</v>
      </c>
    </row>
    <row r="26" ht="15.75" customHeight="1">
      <c r="I26" s="8">
        <v>2.0</v>
      </c>
      <c r="J26" s="8">
        <v>0.08394952331606227</v>
      </c>
      <c r="K26" s="8">
        <v>0.012250476683937722</v>
      </c>
      <c r="L26" s="8">
        <v>0.2877370522866747</v>
      </c>
      <c r="N26" s="8">
        <v>18.75</v>
      </c>
      <c r="O26" s="8">
        <v>0.0962</v>
      </c>
    </row>
    <row r="27" ht="15.75" customHeight="1">
      <c r="A27" s="13"/>
      <c r="B27" s="13"/>
      <c r="I27" s="8">
        <v>3.0</v>
      </c>
      <c r="J27" s="8">
        <v>0.20373644877151934</v>
      </c>
      <c r="K27" s="8">
        <v>-0.004669448771519341</v>
      </c>
      <c r="L27" s="8">
        <v>-0.10967519550339154</v>
      </c>
      <c r="N27" s="8">
        <v>31.25</v>
      </c>
      <c r="O27" s="8">
        <v>0.199067</v>
      </c>
    </row>
    <row r="28" ht="15.75" customHeight="1">
      <c r="I28" s="8">
        <v>4.0</v>
      </c>
      <c r="J28" s="8">
        <v>0.3235233742269764</v>
      </c>
      <c r="K28" s="8">
        <v>-0.009823374226976433</v>
      </c>
      <c r="L28" s="8">
        <v>-0.23072969456650896</v>
      </c>
      <c r="N28" s="8">
        <v>43.75</v>
      </c>
      <c r="O28" s="8">
        <v>0.3137</v>
      </c>
    </row>
    <row r="29" ht="15.75" customHeight="1">
      <c r="I29" s="8">
        <v>5.0</v>
      </c>
      <c r="J29" s="8">
        <v>0.44331029968243346</v>
      </c>
      <c r="K29" s="8">
        <v>-0.02691029968243347</v>
      </c>
      <c r="L29" s="8">
        <v>-0.6320644091284087</v>
      </c>
      <c r="N29" s="8">
        <v>56.25</v>
      </c>
      <c r="O29" s="8">
        <v>0.4164</v>
      </c>
    </row>
    <row r="30" ht="15.75" customHeight="1">
      <c r="I30" s="8">
        <v>6.0</v>
      </c>
      <c r="J30" s="8">
        <v>0.5391398400467992</v>
      </c>
      <c r="K30" s="8">
        <v>-0.036206840046799194</v>
      </c>
      <c r="L30" s="8">
        <v>-0.8504199221358305</v>
      </c>
      <c r="N30" s="8">
        <v>68.75</v>
      </c>
      <c r="O30" s="8">
        <v>0.502933</v>
      </c>
    </row>
    <row r="31" ht="15.75" customHeight="1">
      <c r="I31" s="8">
        <v>7.0</v>
      </c>
      <c r="J31" s="8">
        <v>0.6110119953200733</v>
      </c>
      <c r="K31" s="8">
        <v>-0.04411199532007337</v>
      </c>
      <c r="L31" s="8">
        <v>-1.036094825642462</v>
      </c>
      <c r="N31" s="8">
        <v>81.25</v>
      </c>
      <c r="O31" s="8">
        <v>0.5669</v>
      </c>
    </row>
    <row r="32" ht="15.75" customHeight="1">
      <c r="I32" s="10">
        <v>8.0</v>
      </c>
      <c r="J32" s="10">
        <v>0.6828841505933476</v>
      </c>
      <c r="K32" s="10">
        <v>0.08971584940665234</v>
      </c>
      <c r="L32" s="10">
        <v>2.107230168889042</v>
      </c>
      <c r="N32" s="10">
        <v>93.75</v>
      </c>
      <c r="O32" s="10">
        <v>0.7726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I3:J3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57"/>
    <col customWidth="1" min="2" max="2" width="8.86"/>
    <col customWidth="1" min="3" max="3" width="18.71"/>
    <col customWidth="1" min="4" max="4" width="8.71"/>
    <col customWidth="1" min="5" max="5" width="21.29"/>
    <col customWidth="1" min="6" max="6" width="10.43"/>
    <col customWidth="1" min="7" max="7" width="18.71"/>
    <col customWidth="1" min="8" max="8" width="8.71"/>
    <col customWidth="1" min="9" max="9" width="20.29"/>
    <col customWidth="1" min="10" max="10" width="9.71"/>
    <col customWidth="1" min="11" max="11" width="18.71"/>
    <col customWidth="1" min="12" max="12" width="14.0"/>
    <col customWidth="1" min="13" max="13" width="8.71"/>
    <col customWidth="1" min="14" max="14" width="15.71"/>
    <col customWidth="1" min="15" max="15" width="10.57"/>
    <col customWidth="1" min="16" max="17" width="8.71"/>
    <col customWidth="1" min="18" max="18" width="26.29"/>
    <col customWidth="1" min="19" max="19" width="10.71"/>
    <col customWidth="1" min="20" max="20" width="14.0"/>
    <col customWidth="1" min="21" max="21" width="8.71"/>
    <col customWidth="1" min="22" max="22" width="15.71"/>
    <col customWidth="1" min="23" max="23" width="10.57"/>
    <col customWidth="1" min="24" max="26" width="8.71"/>
  </cols>
  <sheetData>
    <row r="1">
      <c r="A1" s="14" t="s">
        <v>38</v>
      </c>
      <c r="B1" s="14" t="s">
        <v>39</v>
      </c>
      <c r="C1" s="14" t="s">
        <v>40</v>
      </c>
      <c r="D1" s="15" t="s">
        <v>41</v>
      </c>
      <c r="E1" s="14" t="s">
        <v>42</v>
      </c>
      <c r="F1" s="16" t="s">
        <v>43</v>
      </c>
      <c r="G1" s="14" t="s">
        <v>40</v>
      </c>
      <c r="H1" s="15" t="s">
        <v>44</v>
      </c>
      <c r="I1" s="14" t="s">
        <v>45</v>
      </c>
      <c r="J1" s="14" t="s">
        <v>39</v>
      </c>
      <c r="K1" s="14" t="s">
        <v>40</v>
      </c>
      <c r="L1" s="15" t="s">
        <v>41</v>
      </c>
      <c r="M1" s="15"/>
      <c r="N1" s="15"/>
      <c r="O1" s="15"/>
      <c r="P1" s="15"/>
      <c r="Q1" s="8"/>
      <c r="R1" s="15"/>
      <c r="S1" s="15"/>
      <c r="T1" s="15"/>
      <c r="U1" s="15"/>
      <c r="V1" s="15"/>
      <c r="W1" s="15"/>
      <c r="X1" s="15"/>
    </row>
    <row r="2">
      <c r="A2" s="4">
        <v>0.4496</v>
      </c>
      <c r="B2" s="4">
        <f>AVERAGE(A2:A4)</f>
        <v>0.4497333333</v>
      </c>
      <c r="C2" s="4">
        <f>_xlfn.STDEV.S(A2:A4)</f>
        <v>0.001404753834</v>
      </c>
      <c r="D2" s="4">
        <f>C2/B2*100</f>
        <v>0.3123526164</v>
      </c>
      <c r="E2" s="4">
        <v>0.4503</v>
      </c>
      <c r="F2" s="4">
        <f>AVERAGE(E2:E4)</f>
        <v>0.4482</v>
      </c>
      <c r="G2" s="4">
        <f>_xlfn.STDEV.S(E2:E4)</f>
        <v>0.001967231557</v>
      </c>
      <c r="H2" s="4">
        <f>G2/F2*100</f>
        <v>0.4389182413</v>
      </c>
      <c r="I2" s="4">
        <v>0.4468</v>
      </c>
      <c r="J2" s="4">
        <f>AVERAGE(I2:I4)</f>
        <v>0.4466</v>
      </c>
      <c r="K2" s="4">
        <f>_xlfn.STDEV.S(I2:I4)</f>
        <v>0.0002645751311</v>
      </c>
      <c r="L2" s="4">
        <f>K2/J2*100</f>
        <v>0.05924208041</v>
      </c>
    </row>
    <row r="3">
      <c r="A3" s="4">
        <v>0.4512</v>
      </c>
      <c r="E3" s="4">
        <v>0.4464</v>
      </c>
      <c r="I3" s="4">
        <v>0.4467</v>
      </c>
    </row>
    <row r="4">
      <c r="A4" s="4">
        <v>0.4484</v>
      </c>
      <c r="E4" s="4">
        <v>0.4479</v>
      </c>
      <c r="I4" s="4">
        <v>0.4463</v>
      </c>
    </row>
    <row r="21" ht="15.75" customHeight="1">
      <c r="C21" s="15"/>
      <c r="D21" s="8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86"/>
    <col customWidth="1" min="2" max="2" width="14.0"/>
    <col customWidth="1" min="3" max="3" width="8.71"/>
    <col customWidth="1" min="4" max="4" width="21.14"/>
    <col customWidth="1" min="5" max="7" width="8.71"/>
    <col customWidth="1" min="8" max="8" width="25.86"/>
    <col customWidth="1" min="9" max="9" width="14.0"/>
    <col customWidth="1" min="10" max="10" width="8.71"/>
    <col customWidth="1" min="11" max="11" width="21.14"/>
    <col customWidth="1" min="12" max="26" width="8.71"/>
  </cols>
  <sheetData>
    <row r="1">
      <c r="A1" s="17" t="s">
        <v>46</v>
      </c>
      <c r="B1" s="17" t="s">
        <v>1</v>
      </c>
      <c r="C1" s="17" t="s">
        <v>2</v>
      </c>
      <c r="D1" s="17" t="s">
        <v>3</v>
      </c>
      <c r="E1" s="18" t="s">
        <v>41</v>
      </c>
      <c r="H1" s="17" t="s">
        <v>46</v>
      </c>
      <c r="I1" s="17" t="s">
        <v>1</v>
      </c>
      <c r="J1" s="17" t="s">
        <v>2</v>
      </c>
      <c r="K1" s="17" t="s">
        <v>3</v>
      </c>
      <c r="L1" s="18" t="s">
        <v>41</v>
      </c>
    </row>
    <row r="2">
      <c r="A2" s="4">
        <v>5.0</v>
      </c>
      <c r="B2" s="4">
        <v>0.0998</v>
      </c>
      <c r="C2" s="4">
        <f>AVERAGE(B2:B4)</f>
        <v>0.09973333333</v>
      </c>
      <c r="D2" s="4">
        <f>_xlfn.STDEV.S(B2:B4)</f>
        <v>0.0001154700538</v>
      </c>
      <c r="E2" s="4">
        <f>D2/C2*100</f>
        <v>0.1157787973</v>
      </c>
      <c r="H2" s="4">
        <v>5.0</v>
      </c>
      <c r="I2" s="4">
        <v>0.1004</v>
      </c>
      <c r="J2" s="4">
        <f>AVERAGE(I2:I4)</f>
        <v>0.09996666667</v>
      </c>
      <c r="K2" s="4">
        <f>_xlfn.STDEV.S(I2:I4)</f>
        <v>0.0003785938897</v>
      </c>
      <c r="L2" s="4">
        <f>K2/J2*100</f>
        <v>0.3787201298</v>
      </c>
    </row>
    <row r="3">
      <c r="B3" s="4">
        <v>0.0998</v>
      </c>
      <c r="I3" s="4">
        <v>0.0997</v>
      </c>
    </row>
    <row r="4">
      <c r="B4" s="4">
        <v>0.0996</v>
      </c>
      <c r="I4" s="4">
        <v>0.0998</v>
      </c>
    </row>
    <row r="5">
      <c r="A5" s="4">
        <v>15.0</v>
      </c>
      <c r="B5" s="4">
        <v>0.314</v>
      </c>
      <c r="C5" s="4">
        <f>AVERAGE(B5:B7)</f>
        <v>0.3141666667</v>
      </c>
      <c r="D5" s="4">
        <f>_xlfn.STDEV.S(B5:B7)</f>
        <v>0.0002081665999</v>
      </c>
      <c r="E5" s="4">
        <f>D5/C5*100</f>
        <v>0.06625992571</v>
      </c>
      <c r="H5" s="4">
        <v>15.0</v>
      </c>
      <c r="I5" s="4">
        <v>0.3276</v>
      </c>
      <c r="J5" s="4">
        <f>AVERAGE(I5:I7)</f>
        <v>0.3264</v>
      </c>
      <c r="K5" s="4">
        <f>_xlfn.STDEV.S(I5:I7)</f>
        <v>0.001153256259</v>
      </c>
      <c r="L5" s="4">
        <f>K5/J5*100</f>
        <v>0.3533260599</v>
      </c>
    </row>
    <row r="6">
      <c r="B6" s="4">
        <v>0.3144</v>
      </c>
      <c r="I6" s="4">
        <v>0.3263</v>
      </c>
    </row>
    <row r="7">
      <c r="B7" s="4">
        <v>0.3141</v>
      </c>
      <c r="I7" s="4">
        <v>0.3253</v>
      </c>
    </row>
    <row r="8">
      <c r="A8" s="4">
        <v>30.0</v>
      </c>
      <c r="B8" s="4">
        <v>0.6454</v>
      </c>
      <c r="C8" s="4">
        <f>AVERAGE(B8:B10)</f>
        <v>0.645</v>
      </c>
      <c r="D8" s="4">
        <f>_xlfn.STDEV.S(B8:B11)</f>
        <v>0.001058300524</v>
      </c>
      <c r="E8" s="4">
        <f>D8/C8*100</f>
        <v>0.1640776007</v>
      </c>
      <c r="H8" s="4">
        <v>30.0</v>
      </c>
      <c r="I8" s="4">
        <v>0.6359</v>
      </c>
      <c r="J8" s="4">
        <f>AVERAGE(I8:I10)</f>
        <v>0.6371</v>
      </c>
      <c r="K8" s="4">
        <f>_xlfn.STDEV.S(I8:I10)</f>
        <v>0.001252996409</v>
      </c>
      <c r="L8" s="4">
        <f>K8/J8*100</f>
        <v>0.1966718582</v>
      </c>
    </row>
    <row r="9">
      <c r="B9" s="4">
        <v>0.6438</v>
      </c>
      <c r="I9" s="4">
        <v>0.637</v>
      </c>
    </row>
    <row r="10">
      <c r="B10" s="4">
        <v>0.6458</v>
      </c>
      <c r="I10" s="4">
        <v>0.6384</v>
      </c>
    </row>
    <row r="13">
      <c r="D13" s="12" t="s">
        <v>47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86"/>
    <col customWidth="1" min="2" max="2" width="14.0"/>
    <col customWidth="1" min="3" max="3" width="8.71"/>
    <col customWidth="1" min="4" max="4" width="21.14"/>
    <col customWidth="1" min="5" max="5" width="8.71"/>
    <col customWidth="1" min="6" max="6" width="23.43"/>
    <col customWidth="1" min="7" max="8" width="21.71"/>
    <col customWidth="1" min="9" max="26" width="8.71"/>
  </cols>
  <sheetData>
    <row r="1">
      <c r="A1" s="19" t="s">
        <v>46</v>
      </c>
      <c r="B1" s="19" t="s">
        <v>1</v>
      </c>
      <c r="C1" s="19" t="s">
        <v>2</v>
      </c>
      <c r="D1" s="19" t="s">
        <v>3</v>
      </c>
      <c r="F1" s="20" t="s">
        <v>46</v>
      </c>
      <c r="G1" s="21"/>
      <c r="H1" s="20" t="s">
        <v>48</v>
      </c>
      <c r="I1" s="21"/>
      <c r="J1" s="20" t="s">
        <v>49</v>
      </c>
    </row>
    <row r="2">
      <c r="A2" s="4">
        <v>0.5</v>
      </c>
      <c r="B2" s="4">
        <v>0.0095</v>
      </c>
      <c r="C2" s="4">
        <f>AVERAGE(B2:B4)</f>
        <v>0.0087</v>
      </c>
      <c r="D2" s="4">
        <f>_xlfn.STDEV.S(B2:B4)</f>
        <v>0.0007211102551</v>
      </c>
      <c r="F2" s="4">
        <v>0.5</v>
      </c>
      <c r="G2" s="4">
        <v>0.01</v>
      </c>
      <c r="H2" s="4">
        <v>0.0085</v>
      </c>
      <c r="I2" s="4">
        <v>0.01</v>
      </c>
      <c r="J2" s="4" t="s">
        <v>50</v>
      </c>
    </row>
    <row r="3">
      <c r="B3" s="4">
        <v>0.0085</v>
      </c>
      <c r="F3" s="4">
        <v>1.0</v>
      </c>
      <c r="G3" s="4">
        <v>0.018</v>
      </c>
      <c r="H3" s="4">
        <v>0.0181</v>
      </c>
      <c r="I3" s="4">
        <v>0.02</v>
      </c>
      <c r="J3" s="4" t="s">
        <v>51</v>
      </c>
    </row>
    <row r="4">
      <c r="B4" s="4">
        <v>0.0081</v>
      </c>
      <c r="F4" s="4">
        <v>1.5</v>
      </c>
      <c r="G4" s="4">
        <v>0.028</v>
      </c>
      <c r="H4" s="4">
        <v>0.0268</v>
      </c>
      <c r="I4" s="4">
        <v>0.03</v>
      </c>
      <c r="J4" s="4" t="s">
        <v>52</v>
      </c>
    </row>
    <row r="5">
      <c r="A5" s="4">
        <v>1.0</v>
      </c>
      <c r="B5" s="4">
        <v>0.018</v>
      </c>
      <c r="C5" s="4">
        <f>AVERAGE(B5:B7)</f>
        <v>0.01743333333</v>
      </c>
      <c r="D5" s="4">
        <f>_xlfn.STDEV.S(B5:B7)</f>
        <v>0.0004932882862</v>
      </c>
    </row>
    <row r="6">
      <c r="B6" s="4">
        <v>0.0171</v>
      </c>
      <c r="F6" s="22" t="s">
        <v>53</v>
      </c>
      <c r="G6" s="1" t="s">
        <v>3</v>
      </c>
      <c r="H6" s="23" t="s">
        <v>54</v>
      </c>
      <c r="I6" s="23">
        <f>G11*10/0.0183</f>
        <v>0.2695564406</v>
      </c>
    </row>
    <row r="7">
      <c r="B7" s="4">
        <v>0.0172</v>
      </c>
      <c r="F7" s="4">
        <v>0.0185</v>
      </c>
      <c r="G7" s="22">
        <f>_xlfn.STDEV.S(F7:F9)</f>
        <v>0.0002</v>
      </c>
      <c r="H7" s="23" t="s">
        <v>55</v>
      </c>
      <c r="I7" s="23">
        <f>G11*3.3/0.0184</f>
        <v>0.08847018177</v>
      </c>
    </row>
    <row r="8">
      <c r="A8" s="4">
        <v>1.5</v>
      </c>
      <c r="B8" s="4">
        <v>0.028</v>
      </c>
      <c r="C8" s="4">
        <f>AVERAGE(B8:B10)</f>
        <v>0.027</v>
      </c>
      <c r="D8" s="4">
        <f>_xlfn.STDEV.S(B8:B10)</f>
        <v>0.000916515139</v>
      </c>
      <c r="F8" s="4">
        <v>0.0183</v>
      </c>
    </row>
    <row r="9">
      <c r="B9" s="4">
        <v>0.0268</v>
      </c>
      <c r="F9" s="4">
        <v>0.0181</v>
      </c>
    </row>
    <row r="10">
      <c r="B10" s="4">
        <v>0.0262</v>
      </c>
      <c r="F10" s="22" t="s">
        <v>56</v>
      </c>
    </row>
    <row r="11">
      <c r="A11" s="4">
        <v>2.0</v>
      </c>
      <c r="B11" s="4">
        <v>0.0393</v>
      </c>
      <c r="C11" s="4">
        <f>AVERAGE(B11:B13)</f>
        <v>0.0386</v>
      </c>
      <c r="D11" s="4">
        <f>_xlfn.STDEV.S(B11:B13)</f>
        <v>0.0008888194417</v>
      </c>
      <c r="F11" s="4">
        <v>0.0</v>
      </c>
      <c r="G11" s="22">
        <f>_xlfn.STDEV.S(F11:F13)</f>
        <v>0.0004932882862</v>
      </c>
    </row>
    <row r="12">
      <c r="B12" s="4">
        <v>0.0389</v>
      </c>
      <c r="F12" s="4">
        <v>8.0E-4</v>
      </c>
    </row>
    <row r="13">
      <c r="B13" s="4">
        <v>0.0376</v>
      </c>
      <c r="F13" s="4">
        <v>9.0E-4</v>
      </c>
    </row>
    <row r="14">
      <c r="A14" s="4">
        <v>2.5</v>
      </c>
      <c r="B14" s="4">
        <v>0.0469</v>
      </c>
      <c r="C14" s="4">
        <f>AVERAGE(B14:B17)</f>
        <v>0.0484</v>
      </c>
      <c r="D14" s="4">
        <f>_xlfn.STDEV.S(B14:B16)</f>
        <v>0.002179449472</v>
      </c>
    </row>
    <row r="15">
      <c r="B15" s="4">
        <v>0.0474</v>
      </c>
    </row>
    <row r="16">
      <c r="B16" s="4">
        <v>0.0509</v>
      </c>
    </row>
    <row r="18">
      <c r="A18" s="14" t="s">
        <v>46</v>
      </c>
      <c r="B18" s="14" t="s">
        <v>1</v>
      </c>
    </row>
    <row r="19">
      <c r="A19" s="4">
        <v>0.5</v>
      </c>
      <c r="B19" s="4">
        <v>0.0095</v>
      </c>
    </row>
    <row r="20">
      <c r="A20" s="4">
        <v>1.0</v>
      </c>
      <c r="B20" s="4">
        <v>0.018</v>
      </c>
    </row>
    <row r="21" ht="15.75" customHeight="1">
      <c r="A21" s="4">
        <v>1.5</v>
      </c>
      <c r="B21" s="4">
        <v>0.028</v>
      </c>
    </row>
    <row r="22" ht="15.75" customHeight="1"/>
    <row r="23" ht="15.75" customHeight="1">
      <c r="A23" s="14" t="s">
        <v>46</v>
      </c>
      <c r="B23" s="14" t="s">
        <v>1</v>
      </c>
    </row>
    <row r="24" ht="15.75" customHeight="1">
      <c r="A24" s="4">
        <v>0.5</v>
      </c>
      <c r="B24" s="4">
        <v>0.0085</v>
      </c>
    </row>
    <row r="25" ht="15.75" customHeight="1">
      <c r="A25" s="4">
        <v>1.0</v>
      </c>
      <c r="B25" s="4">
        <v>0.0171</v>
      </c>
    </row>
    <row r="26" ht="15.75" customHeight="1">
      <c r="A26" s="4">
        <v>1.5</v>
      </c>
      <c r="B26" s="4">
        <v>0.0268</v>
      </c>
    </row>
    <row r="27" ht="15.75" customHeight="1"/>
    <row r="28" ht="15.75" customHeight="1">
      <c r="A28" s="14" t="s">
        <v>46</v>
      </c>
      <c r="B28" s="14" t="s">
        <v>1</v>
      </c>
    </row>
    <row r="29" ht="15.75" customHeight="1">
      <c r="A29" s="4">
        <v>0.5</v>
      </c>
      <c r="B29" s="4">
        <v>0.0081</v>
      </c>
    </row>
    <row r="30" ht="15.75" customHeight="1">
      <c r="A30" s="4">
        <v>1.0</v>
      </c>
      <c r="B30" s="4">
        <v>0.0172</v>
      </c>
    </row>
    <row r="31" ht="15.75" customHeight="1">
      <c r="A31" s="4">
        <v>1.5</v>
      </c>
      <c r="B31" s="4">
        <v>0.0262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2" width="14.0"/>
    <col customWidth="1" min="3" max="3" width="9.29"/>
    <col customWidth="1" min="4" max="4" width="21.71"/>
    <col customWidth="1" min="5" max="6" width="8.71"/>
    <col customWidth="1" min="7" max="7" width="38.71"/>
    <col customWidth="1" min="8" max="26" width="8.71"/>
  </cols>
  <sheetData>
    <row r="1">
      <c r="A1" s="24" t="s">
        <v>57</v>
      </c>
      <c r="B1" s="24" t="s">
        <v>1</v>
      </c>
      <c r="C1" s="24" t="s">
        <v>2</v>
      </c>
      <c r="D1" s="24" t="s">
        <v>3</v>
      </c>
      <c r="E1" s="25" t="s">
        <v>58</v>
      </c>
    </row>
    <row r="2">
      <c r="A2" s="4">
        <v>5.0</v>
      </c>
      <c r="B2" s="4">
        <v>0.0972</v>
      </c>
      <c r="C2" s="4">
        <f>AVERAGE(B2:B6)</f>
        <v>0.09602</v>
      </c>
      <c r="D2" s="4">
        <f>_xlfn.STDEV.S(B2:B6)</f>
        <v>0.002058397435</v>
      </c>
      <c r="E2" s="4">
        <v>100.0</v>
      </c>
    </row>
    <row r="3">
      <c r="B3" s="4">
        <v>0.0955</v>
      </c>
      <c r="G3" s="12" t="s">
        <v>59</v>
      </c>
      <c r="H3" s="26"/>
      <c r="I3" s="26"/>
      <c r="J3" s="26"/>
    </row>
    <row r="4">
      <c r="B4" s="4">
        <v>0.0985</v>
      </c>
    </row>
    <row r="5">
      <c r="B5" s="4">
        <v>0.0959</v>
      </c>
    </row>
    <row r="6">
      <c r="B6" s="4">
        <v>0.093</v>
      </c>
    </row>
    <row r="7">
      <c r="A7" s="4">
        <v>15.0</v>
      </c>
      <c r="B7" s="4">
        <v>0.3138</v>
      </c>
      <c r="C7" s="4">
        <f>AVERAGE(B7:B11)</f>
        <v>0.30952</v>
      </c>
      <c r="D7" s="4">
        <f>_xlfn.STDEV.S(B7:B11)</f>
        <v>0.00373523761</v>
      </c>
      <c r="E7" s="4">
        <v>100.0</v>
      </c>
    </row>
    <row r="8">
      <c r="B8" s="4">
        <v>0.3103</v>
      </c>
    </row>
    <row r="9">
      <c r="B9" s="4">
        <v>0.3097</v>
      </c>
    </row>
    <row r="10">
      <c r="B10" s="4">
        <v>0.3103</v>
      </c>
    </row>
    <row r="11">
      <c r="B11" s="4">
        <v>0.3035</v>
      </c>
    </row>
    <row r="12">
      <c r="A12" s="4">
        <v>30.0</v>
      </c>
      <c r="B12" s="4">
        <v>0.6447</v>
      </c>
      <c r="C12" s="4">
        <f>AVERAGE(B12:B16)</f>
        <v>0.63882</v>
      </c>
      <c r="D12" s="4">
        <f>_xlfn.STDEV.S(B12:B16)</f>
        <v>0.004681559569</v>
      </c>
      <c r="E12" s="4">
        <v>101.0</v>
      </c>
    </row>
    <row r="13">
      <c r="B13" s="4">
        <v>0.6403</v>
      </c>
    </row>
    <row r="14">
      <c r="B14" s="4">
        <v>0.6405</v>
      </c>
    </row>
    <row r="15">
      <c r="B15" s="4">
        <v>0.6324</v>
      </c>
    </row>
    <row r="16">
      <c r="B16" s="4">
        <v>0.6362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2021-02-15T21:41:29Z</dcterms:created>
  <dc:creator>amelia pereira</dc:creator>
</cp:coreProperties>
</file>