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PI\Desktop\jox-3113447\jox-3113447-supplementary\jox-3113447-supplementary_reviced\"/>
    </mc:Choice>
  </mc:AlternateContent>
  <xr:revisionPtr revIDLastSave="0" documentId="13_ncr:1_{E3937550-6BA2-4DEB-BDCC-E936C6B3D100}" xr6:coauthVersionLast="47" xr6:coauthVersionMax="47" xr10:uidLastSave="{00000000-0000-0000-0000-000000000000}"/>
  <bookViews>
    <workbookView xWindow="2490" yWindow="1485" windowWidth="21600" windowHeight="11265" xr2:uid="{00000000-000D-0000-FFFF-FFFF00000000}"/>
  </bookViews>
  <sheets>
    <sheet name="Taul1" sheetId="1" r:id="rId1"/>
    <sheet name="Taul2" sheetId="2" r:id="rId2"/>
    <sheet name="Tau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6" i="1" l="1"/>
  <c r="Z16" i="1" s="1"/>
  <c r="X16" i="1"/>
  <c r="Y15" i="1"/>
  <c r="Z15" i="1" s="1"/>
  <c r="X15" i="1"/>
  <c r="Y14" i="1"/>
  <c r="Z14" i="1" s="1"/>
  <c r="X14" i="1"/>
  <c r="Y13" i="1"/>
  <c r="Z13" i="1" s="1"/>
  <c r="X13" i="1"/>
  <c r="Y12" i="1"/>
  <c r="Z12" i="1" s="1"/>
  <c r="X12" i="1"/>
  <c r="Y11" i="1"/>
  <c r="Z11" i="1" s="1"/>
  <c r="X11" i="1"/>
  <c r="Y10" i="1"/>
  <c r="Z10" i="1" s="1"/>
  <c r="X10" i="1"/>
  <c r="Y9" i="1"/>
  <c r="Z9" i="1" s="1"/>
  <c r="X9" i="1"/>
  <c r="Y8" i="1"/>
  <c r="Z8" i="1" s="1"/>
  <c r="X8" i="1"/>
  <c r="Y6" i="1"/>
  <c r="Z6" i="1" s="1"/>
  <c r="X6" i="1"/>
</calcChain>
</file>

<file path=xl/sharedStrings.xml><?xml version="1.0" encoding="utf-8"?>
<sst xmlns="http://schemas.openxmlformats.org/spreadsheetml/2006/main" count="77" uniqueCount="48">
  <si>
    <t>data</t>
  </si>
  <si>
    <t>blank values*</t>
  </si>
  <si>
    <t>SD10</t>
  </si>
  <si>
    <t>RME100</t>
  </si>
  <si>
    <t>RME50</t>
  </si>
  <si>
    <t>RME5</t>
  </si>
  <si>
    <t>SME50</t>
  </si>
  <si>
    <t>SME100</t>
  </si>
  <si>
    <t>HVO50</t>
  </si>
  <si>
    <t>HVO100</t>
  </si>
  <si>
    <t>Al</t>
  </si>
  <si>
    <t>µg/g</t>
  </si>
  <si>
    <t>K</t>
  </si>
  <si>
    <t>&lt;550</t>
  </si>
  <si>
    <t>&lt;580</t>
  </si>
  <si>
    <t>&lt;460</t>
  </si>
  <si>
    <t>&lt;530</t>
  </si>
  <si>
    <t>&lt;400</t>
  </si>
  <si>
    <t>&lt;320</t>
  </si>
  <si>
    <t>&lt;770</t>
  </si>
  <si>
    <t>&lt;970</t>
  </si>
  <si>
    <t>&lt;670</t>
  </si>
  <si>
    <t>&lt;1100</t>
  </si>
  <si>
    <t>Ca</t>
  </si>
  <si>
    <t>Cr</t>
  </si>
  <si>
    <t>&lt;18</t>
  </si>
  <si>
    <t>&lt;26</t>
  </si>
  <si>
    <t>Mn</t>
  </si>
  <si>
    <t>&lt;3,6</t>
  </si>
  <si>
    <t>&lt;2,6</t>
  </si>
  <si>
    <t>&lt;3.8</t>
  </si>
  <si>
    <t>&lt;5.1</t>
  </si>
  <si>
    <t>Fe</t>
  </si>
  <si>
    <t>Ni</t>
  </si>
  <si>
    <t>&lt;3.5</t>
  </si>
  <si>
    <t>Cu</t>
  </si>
  <si>
    <t>Zn</t>
  </si>
  <si>
    <t>&lt;360</t>
  </si>
  <si>
    <t>Ba</t>
  </si>
  <si>
    <t>Pb</t>
  </si>
  <si>
    <t>* based on average particle mass sampled on filters</t>
  </si>
  <si>
    <t xml:space="preserve">Replicates </t>
  </si>
  <si>
    <t>avaregae</t>
  </si>
  <si>
    <t>sd</t>
  </si>
  <si>
    <t>CV%</t>
  </si>
  <si>
    <t>ad</t>
  </si>
  <si>
    <t>ad; not applicable</t>
  </si>
  <si>
    <t>Supplementary file S5. Metals (µg/g PM mass)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</si>
</sst>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2">
    <xf numFmtId="0" fontId="0" fillId="0" borderId="0" xfId="0"/>
    <xf numFmtId="49" fontId="2" fillId="0" borderId="0" xfId="0" applyNumberFormat="1" applyFont="1"/>
    <xf numFmtId="1" fontId="0" fillId="3" borderId="1" xfId="0" applyNumberFormat="1" applyFill="1" applyBorder="1"/>
    <xf numFmtId="0" fontId="0" fillId="3" borderId="1" xfId="0" applyFill="1" applyBorder="1"/>
    <xf numFmtId="1" fontId="0" fillId="3" borderId="0" xfId="0" applyNumberFormat="1" applyFill="1"/>
    <xf numFmtId="1" fontId="3" fillId="3" borderId="0" xfId="0" applyNumberFormat="1" applyFont="1" applyFill="1" applyAlignment="1">
      <alignment horizontal="center" vertical="center"/>
    </xf>
    <xf numFmtId="0" fontId="0" fillId="3" borderId="0" xfId="0" applyFill="1"/>
    <xf numFmtId="1" fontId="4" fillId="3" borderId="0" xfId="0" applyNumberFormat="1" applyFont="1" applyFill="1" applyAlignment="1">
      <alignment horizontal="center" vertical="center"/>
    </xf>
    <xf numFmtId="1" fontId="5" fillId="3" borderId="0" xfId="0" applyNumberFormat="1" applyFont="1" applyFill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1" fontId="6" fillId="3" borderId="0" xfId="1" applyNumberFormat="1" applyFont="1" applyFill="1" applyBorder="1" applyAlignment="1">
      <alignment horizontal="center" vertical="center"/>
    </xf>
    <xf numFmtId="0" fontId="6" fillId="3" borderId="0" xfId="0" applyFont="1" applyFill="1"/>
    <xf numFmtId="1" fontId="6" fillId="3" borderId="0" xfId="0" applyNumberFormat="1" applyFont="1" applyFill="1" applyAlignment="1">
      <alignment horizontal="center" vertical="center"/>
    </xf>
    <xf numFmtId="164" fontId="6" fillId="3" borderId="0" xfId="1" applyNumberFormat="1" applyFont="1" applyFill="1" applyBorder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0" fontId="0" fillId="3" borderId="1" xfId="0" applyFill="1" applyBorder="1" applyAlignment="1">
      <alignment horizontal="center"/>
    </xf>
    <xf numFmtId="1" fontId="6" fillId="3" borderId="0" xfId="0" applyNumberFormat="1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0" fontId="6" fillId="3" borderId="0" xfId="0" applyFont="1" applyFill="1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Z17"/>
  <sheetViews>
    <sheetView tabSelected="1" topLeftCell="A43" zoomScale="70" zoomScaleNormal="70" workbookViewId="0">
      <selection activeCell="Q56" sqref="Q56"/>
    </sheetView>
  </sheetViews>
  <sheetFormatPr defaultRowHeight="15" x14ac:dyDescent="0.25"/>
  <cols>
    <col min="20" max="20" width="10.5703125" bestFit="1" customWidth="1"/>
  </cols>
  <sheetData>
    <row r="4" spans="2:26" x14ac:dyDescent="0.25">
      <c r="B4" s="1" t="s">
        <v>47</v>
      </c>
    </row>
    <row r="5" spans="2:26" x14ac:dyDescent="0.25">
      <c r="B5" s="2" t="s">
        <v>0</v>
      </c>
      <c r="C5" s="2"/>
      <c r="D5" s="3"/>
      <c r="E5" s="3" t="s">
        <v>1</v>
      </c>
      <c r="F5" s="3"/>
      <c r="G5" s="18" t="s">
        <v>2</v>
      </c>
      <c r="H5" s="18" t="s">
        <v>3</v>
      </c>
      <c r="I5" s="18" t="s">
        <v>2</v>
      </c>
      <c r="J5" s="18" t="s">
        <v>2</v>
      </c>
      <c r="K5" s="18" t="s">
        <v>4</v>
      </c>
      <c r="L5" s="18" t="s">
        <v>3</v>
      </c>
      <c r="M5" s="18" t="s">
        <v>5</v>
      </c>
      <c r="N5" s="18" t="s">
        <v>6</v>
      </c>
      <c r="O5" s="18" t="s">
        <v>7</v>
      </c>
      <c r="P5" s="18" t="s">
        <v>8</v>
      </c>
      <c r="Q5" s="18" t="s">
        <v>9</v>
      </c>
      <c r="T5" s="11" t="s">
        <v>41</v>
      </c>
      <c r="U5" s="21" t="s">
        <v>2</v>
      </c>
      <c r="V5" s="21" t="s">
        <v>2</v>
      </c>
      <c r="W5" s="21" t="s">
        <v>2</v>
      </c>
      <c r="X5" s="21" t="s">
        <v>42</v>
      </c>
      <c r="Y5" s="21" t="s">
        <v>43</v>
      </c>
      <c r="Z5" s="21" t="s">
        <v>44</v>
      </c>
    </row>
    <row r="6" spans="2:26" x14ac:dyDescent="0.25">
      <c r="B6" s="4" t="s">
        <v>10</v>
      </c>
      <c r="C6" s="5" t="s">
        <v>11</v>
      </c>
      <c r="D6" s="6"/>
      <c r="E6" s="7">
        <v>480</v>
      </c>
      <c r="F6" s="8"/>
      <c r="G6" s="9">
        <v>805.76894428049161</v>
      </c>
      <c r="H6" s="9">
        <v>540</v>
      </c>
      <c r="I6" s="9">
        <v>1900</v>
      </c>
      <c r="J6" s="9">
        <v>88.808809093027918</v>
      </c>
      <c r="K6" s="9">
        <v>210</v>
      </c>
      <c r="L6" s="9">
        <v>140</v>
      </c>
      <c r="M6" s="9">
        <v>110</v>
      </c>
      <c r="N6" s="9">
        <v>530</v>
      </c>
      <c r="O6" s="9">
        <v>1000</v>
      </c>
      <c r="P6" s="9">
        <v>2000</v>
      </c>
      <c r="Q6" s="9">
        <v>5600</v>
      </c>
      <c r="T6" s="11"/>
      <c r="U6" s="19">
        <v>805.76894428049161</v>
      </c>
      <c r="V6" s="19">
        <v>1900</v>
      </c>
      <c r="W6" s="19">
        <v>88.808809093027918</v>
      </c>
      <c r="X6" s="19">
        <f>AVERAGE(U6:W6)</f>
        <v>931.52591779117313</v>
      </c>
      <c r="Y6" s="20">
        <f>STDEV(U6:W6)</f>
        <v>912.12087729350799</v>
      </c>
      <c r="Z6" s="19">
        <f>Y6/X6*100</f>
        <v>97.916854472103338</v>
      </c>
    </row>
    <row r="7" spans="2:26" x14ac:dyDescent="0.25">
      <c r="B7" s="4" t="s">
        <v>12</v>
      </c>
      <c r="C7" s="5" t="s">
        <v>11</v>
      </c>
      <c r="D7" s="6"/>
      <c r="E7" s="10" t="s">
        <v>13</v>
      </c>
      <c r="F7" s="11"/>
      <c r="G7" s="10" t="s">
        <v>14</v>
      </c>
      <c r="H7" s="10" t="s">
        <v>15</v>
      </c>
      <c r="I7" s="10" t="s">
        <v>16</v>
      </c>
      <c r="J7" s="10" t="s">
        <v>17</v>
      </c>
      <c r="K7" s="10" t="s">
        <v>15</v>
      </c>
      <c r="L7" s="10" t="s">
        <v>14</v>
      </c>
      <c r="M7" s="10" t="s">
        <v>18</v>
      </c>
      <c r="N7" s="10" t="s">
        <v>19</v>
      </c>
      <c r="O7" s="10" t="s">
        <v>20</v>
      </c>
      <c r="P7" s="10" t="s">
        <v>21</v>
      </c>
      <c r="Q7" s="10" t="s">
        <v>22</v>
      </c>
      <c r="T7" s="11"/>
      <c r="U7" s="19" t="s">
        <v>14</v>
      </c>
      <c r="V7" s="19" t="s">
        <v>16</v>
      </c>
      <c r="W7" s="19" t="s">
        <v>17</v>
      </c>
      <c r="X7" s="19" t="s">
        <v>45</v>
      </c>
      <c r="Y7" s="20" t="s">
        <v>45</v>
      </c>
      <c r="Z7" s="19" t="s">
        <v>45</v>
      </c>
    </row>
    <row r="8" spans="2:26" x14ac:dyDescent="0.25">
      <c r="B8" s="4" t="s">
        <v>23</v>
      </c>
      <c r="C8" s="5" t="s">
        <v>11</v>
      </c>
      <c r="D8" s="6"/>
      <c r="E8" s="7">
        <v>280</v>
      </c>
      <c r="F8" s="8"/>
      <c r="G8" s="12">
        <v>390</v>
      </c>
      <c r="H8" s="12">
        <v>360</v>
      </c>
      <c r="I8" s="12">
        <v>1900</v>
      </c>
      <c r="J8" s="12">
        <v>220</v>
      </c>
      <c r="K8" s="12">
        <v>349.88617629601856</v>
      </c>
      <c r="L8" s="12">
        <v>260</v>
      </c>
      <c r="M8" s="12">
        <v>250</v>
      </c>
      <c r="N8" s="12">
        <v>600</v>
      </c>
      <c r="O8" s="12">
        <v>330</v>
      </c>
      <c r="P8" s="12">
        <v>390</v>
      </c>
      <c r="Q8" s="12">
        <v>470</v>
      </c>
      <c r="T8" s="11"/>
      <c r="U8" s="19">
        <v>390</v>
      </c>
      <c r="V8" s="19">
        <v>1900</v>
      </c>
      <c r="W8" s="19">
        <v>220</v>
      </c>
      <c r="X8" s="19">
        <f t="shared" ref="X8:X16" si="0">AVERAGE(U8:W8)</f>
        <v>836.66666666666663</v>
      </c>
      <c r="Y8" s="20">
        <f t="shared" ref="Y8:Y16" si="1">STDEV(U8:W8)</f>
        <v>924.788264054715</v>
      </c>
      <c r="Z8" s="19">
        <f t="shared" ref="Z8:Z16" si="2">Y8/X8*100</f>
        <v>110.53246183920898</v>
      </c>
    </row>
    <row r="9" spans="2:26" x14ac:dyDescent="0.25">
      <c r="B9" s="4" t="s">
        <v>24</v>
      </c>
      <c r="C9" s="5" t="s">
        <v>11</v>
      </c>
      <c r="D9" s="6"/>
      <c r="E9" s="7">
        <v>22.392565496140577</v>
      </c>
      <c r="F9" s="8"/>
      <c r="G9" s="12">
        <v>16.973123865851822</v>
      </c>
      <c r="H9" s="12">
        <v>22.54140384999469</v>
      </c>
      <c r="I9" s="10" t="s">
        <v>25</v>
      </c>
      <c r="J9" s="12">
        <v>17.850909051220722</v>
      </c>
      <c r="K9" s="12">
        <v>17.72184963210282</v>
      </c>
      <c r="L9" s="12">
        <v>43.710124610125916</v>
      </c>
      <c r="M9" s="12">
        <v>31.672477722120924</v>
      </c>
      <c r="N9" s="10" t="s">
        <v>26</v>
      </c>
      <c r="O9" s="12">
        <v>68.09042557249721</v>
      </c>
      <c r="P9" s="12">
        <v>28.886382892790618</v>
      </c>
      <c r="Q9" s="12">
        <v>57.330395371772163</v>
      </c>
      <c r="T9" s="11"/>
      <c r="U9" s="19">
        <v>16.973123865851822</v>
      </c>
      <c r="V9" s="19" t="s">
        <v>25</v>
      </c>
      <c r="W9" s="19">
        <v>17.850909051220722</v>
      </c>
      <c r="X9" s="19">
        <f t="shared" si="0"/>
        <v>17.412016458536272</v>
      </c>
      <c r="Y9" s="20">
        <f t="shared" si="1"/>
        <v>0.62068785699943985</v>
      </c>
      <c r="Z9" s="19">
        <f t="shared" si="2"/>
        <v>3.5647097995657275</v>
      </c>
    </row>
    <row r="10" spans="2:26" x14ac:dyDescent="0.25">
      <c r="B10" s="4" t="s">
        <v>27</v>
      </c>
      <c r="C10" s="5" t="s">
        <v>11</v>
      </c>
      <c r="D10" s="6"/>
      <c r="E10" s="13" t="s">
        <v>28</v>
      </c>
      <c r="F10" s="8"/>
      <c r="G10" s="12">
        <v>58.369668924106662</v>
      </c>
      <c r="H10" s="12">
        <v>16.367232091821538</v>
      </c>
      <c r="I10" s="12">
        <v>7.2604632010134749</v>
      </c>
      <c r="J10" s="13" t="s">
        <v>29</v>
      </c>
      <c r="K10" s="14">
        <v>8.2865151854665164</v>
      </c>
      <c r="L10" s="13" t="s">
        <v>30</v>
      </c>
      <c r="M10" s="14">
        <v>5.3985065787170017</v>
      </c>
      <c r="N10" s="13" t="s">
        <v>31</v>
      </c>
      <c r="O10" s="12">
        <v>19.976402774587974</v>
      </c>
      <c r="P10" s="12">
        <v>43.185330215274234</v>
      </c>
      <c r="Q10" s="12">
        <v>51.597085399697256</v>
      </c>
      <c r="T10" s="11"/>
      <c r="U10" s="19">
        <v>58.369668924106662</v>
      </c>
      <c r="V10" s="19">
        <v>7.2604632010134749</v>
      </c>
      <c r="W10" s="19" t="s">
        <v>29</v>
      </c>
      <c r="X10" s="19">
        <f t="shared" si="0"/>
        <v>32.815066062560071</v>
      </c>
      <c r="Y10" s="20">
        <f t="shared" si="1"/>
        <v>36.139665947857495</v>
      </c>
      <c r="Z10" s="19">
        <f t="shared" si="2"/>
        <v>110.13132162817915</v>
      </c>
    </row>
    <row r="11" spans="2:26" x14ac:dyDescent="0.25">
      <c r="B11" s="4" t="s">
        <v>32</v>
      </c>
      <c r="C11" s="5" t="s">
        <v>11</v>
      </c>
      <c r="D11" s="6"/>
      <c r="E11" s="7">
        <v>860</v>
      </c>
      <c r="F11" s="8"/>
      <c r="G11" s="12">
        <v>1900</v>
      </c>
      <c r="H11" s="12">
        <v>520</v>
      </c>
      <c r="I11" s="12">
        <v>190</v>
      </c>
      <c r="J11" s="12">
        <v>290</v>
      </c>
      <c r="K11" s="12">
        <v>350</v>
      </c>
      <c r="L11" s="12">
        <v>330</v>
      </c>
      <c r="M11" s="12">
        <v>320</v>
      </c>
      <c r="N11" s="12">
        <v>860.13584433677181</v>
      </c>
      <c r="O11" s="12">
        <v>940</v>
      </c>
      <c r="P11" s="12">
        <v>3600</v>
      </c>
      <c r="Q11" s="12">
        <v>1800</v>
      </c>
      <c r="T11" s="11"/>
      <c r="U11" s="19">
        <v>1900</v>
      </c>
      <c r="V11" s="19">
        <v>190</v>
      </c>
      <c r="W11" s="19">
        <v>290</v>
      </c>
      <c r="X11" s="19">
        <f t="shared" si="0"/>
        <v>793.33333333333337</v>
      </c>
      <c r="Y11" s="20">
        <f t="shared" si="1"/>
        <v>959.70481572894766</v>
      </c>
      <c r="Z11" s="19">
        <f t="shared" si="2"/>
        <v>120.97119525995137</v>
      </c>
    </row>
    <row r="12" spans="2:26" x14ac:dyDescent="0.25">
      <c r="B12" s="4" t="s">
        <v>33</v>
      </c>
      <c r="C12" s="5" t="s">
        <v>11</v>
      </c>
      <c r="D12" s="6"/>
      <c r="E12" s="13" t="s">
        <v>28</v>
      </c>
      <c r="F12" s="8"/>
      <c r="G12" s="12">
        <v>8.599537633939649</v>
      </c>
      <c r="H12" s="12">
        <v>11.234296644301935</v>
      </c>
      <c r="I12" s="13" t="s">
        <v>34</v>
      </c>
      <c r="J12" s="14">
        <v>6.9288908116856289</v>
      </c>
      <c r="K12" s="14">
        <v>3.076923076923153</v>
      </c>
      <c r="L12" s="12">
        <v>11.948409461425914</v>
      </c>
      <c r="M12" s="12">
        <v>11.262021994568357</v>
      </c>
      <c r="N12" s="13" t="s">
        <v>31</v>
      </c>
      <c r="O12" s="12">
        <v>25.756009715183808</v>
      </c>
      <c r="P12" s="14">
        <v>4.7270481089726859</v>
      </c>
      <c r="Q12" s="12">
        <v>15.390821144560713</v>
      </c>
      <c r="T12" s="11"/>
      <c r="U12" s="19">
        <v>8.599537633939649</v>
      </c>
      <c r="V12" s="19" t="s">
        <v>34</v>
      </c>
      <c r="W12" s="19">
        <v>6.9288908116856289</v>
      </c>
      <c r="X12" s="19">
        <f t="shared" si="0"/>
        <v>7.7642142228126385</v>
      </c>
      <c r="Y12" s="20">
        <f t="shared" si="1"/>
        <v>1.1813256969835746</v>
      </c>
      <c r="Z12" s="19">
        <f t="shared" si="2"/>
        <v>15.21500647821682</v>
      </c>
    </row>
    <row r="13" spans="2:26" x14ac:dyDescent="0.25">
      <c r="B13" s="4" t="s">
        <v>35</v>
      </c>
      <c r="C13" s="5" t="s">
        <v>11</v>
      </c>
      <c r="D13" s="6"/>
      <c r="E13" s="13" t="s">
        <v>28</v>
      </c>
      <c r="F13" s="8"/>
      <c r="G13" s="12">
        <v>13.629437685454887</v>
      </c>
      <c r="H13" s="14">
        <v>6.7622712872789217</v>
      </c>
      <c r="I13" s="14">
        <v>5.4639494948929821</v>
      </c>
      <c r="J13" s="14">
        <v>8.0022699833604989</v>
      </c>
      <c r="K13" s="14">
        <v>8.9846472167660689</v>
      </c>
      <c r="L13" s="12">
        <v>14.336527569772889</v>
      </c>
      <c r="M13" s="12">
        <v>14.345654207761758</v>
      </c>
      <c r="N13" s="12">
        <v>27.413091193599389</v>
      </c>
      <c r="O13" s="12">
        <v>91.588132537898801</v>
      </c>
      <c r="P13" s="12">
        <v>29.689019320432052</v>
      </c>
      <c r="Q13" s="12">
        <v>23.727239768750295</v>
      </c>
      <c r="T13" s="11"/>
      <c r="U13" s="19">
        <v>13.629437685454887</v>
      </c>
      <c r="V13" s="19">
        <v>5.4639494948929821</v>
      </c>
      <c r="W13" s="19">
        <v>8.0022699833604989</v>
      </c>
      <c r="X13" s="19">
        <f t="shared" si="0"/>
        <v>9.0318857212361223</v>
      </c>
      <c r="Y13" s="20">
        <f t="shared" si="1"/>
        <v>4.1789808294980668</v>
      </c>
      <c r="Z13" s="19">
        <f t="shared" si="2"/>
        <v>46.269195143515645</v>
      </c>
    </row>
    <row r="14" spans="2:26" x14ac:dyDescent="0.25">
      <c r="B14" s="4" t="s">
        <v>36</v>
      </c>
      <c r="C14" s="5" t="s">
        <v>11</v>
      </c>
      <c r="D14" s="6"/>
      <c r="E14" s="10" t="s">
        <v>37</v>
      </c>
      <c r="F14" s="8"/>
      <c r="G14" s="12">
        <v>1300</v>
      </c>
      <c r="H14" s="12">
        <v>1300</v>
      </c>
      <c r="I14" s="12">
        <v>980</v>
      </c>
      <c r="J14" s="12">
        <v>1200</v>
      </c>
      <c r="K14" s="12">
        <v>1400</v>
      </c>
      <c r="L14" s="12">
        <v>2000</v>
      </c>
      <c r="M14" s="12">
        <v>830</v>
      </c>
      <c r="N14" s="12">
        <v>789.53903677272342</v>
      </c>
      <c r="O14" s="12">
        <v>1000</v>
      </c>
      <c r="P14" s="12">
        <v>949.52226661183477</v>
      </c>
      <c r="Q14" s="12">
        <v>710</v>
      </c>
      <c r="T14" s="11"/>
      <c r="U14" s="19">
        <v>1300</v>
      </c>
      <c r="V14" s="19">
        <v>980</v>
      </c>
      <c r="W14" s="19">
        <v>1200</v>
      </c>
      <c r="X14" s="19">
        <f t="shared" si="0"/>
        <v>1160</v>
      </c>
      <c r="Y14" s="20">
        <f t="shared" si="1"/>
        <v>163.70705543744899</v>
      </c>
      <c r="Z14" s="19">
        <f t="shared" si="2"/>
        <v>14.112677192883533</v>
      </c>
    </row>
    <row r="15" spans="2:26" x14ac:dyDescent="0.25">
      <c r="B15" s="4" t="s">
        <v>38</v>
      </c>
      <c r="C15" s="5" t="s">
        <v>11</v>
      </c>
      <c r="D15" s="6"/>
      <c r="E15" s="7">
        <v>15.57300439671755</v>
      </c>
      <c r="F15" s="8"/>
      <c r="G15" s="9">
        <v>16.962245975864736</v>
      </c>
      <c r="H15" s="9">
        <v>18.222969498215015</v>
      </c>
      <c r="I15" s="9">
        <v>57.943021698275118</v>
      </c>
      <c r="J15" s="15">
        <v>2.7253758406354214</v>
      </c>
      <c r="K15" s="9">
        <v>21.300217747225055</v>
      </c>
      <c r="L15" s="15">
        <v>5.3866151418236718</v>
      </c>
      <c r="M15" s="15">
        <v>9.2218492505862688</v>
      </c>
      <c r="N15" s="9">
        <v>14.965662878244816</v>
      </c>
      <c r="O15" s="9">
        <v>26.070518744302685</v>
      </c>
      <c r="P15" s="9">
        <v>49.364877973201168</v>
      </c>
      <c r="Q15" s="9">
        <v>34.644680544575621</v>
      </c>
      <c r="T15" s="11"/>
      <c r="U15" s="19">
        <v>16.962245975864736</v>
      </c>
      <c r="V15" s="19">
        <v>57.943021698275118</v>
      </c>
      <c r="W15" s="19">
        <v>2.7253758406354214</v>
      </c>
      <c r="X15" s="19">
        <f t="shared" si="0"/>
        <v>25.876881171591759</v>
      </c>
      <c r="Y15" s="20">
        <f t="shared" si="1"/>
        <v>28.667928840772575</v>
      </c>
      <c r="Z15" s="19">
        <f t="shared" si="2"/>
        <v>110.78587350103417</v>
      </c>
    </row>
    <row r="16" spans="2:26" x14ac:dyDescent="0.25">
      <c r="B16" s="4" t="s">
        <v>39</v>
      </c>
      <c r="C16" s="5" t="s">
        <v>11</v>
      </c>
      <c r="D16" s="6"/>
      <c r="E16" s="16">
        <v>5.9040722952697422</v>
      </c>
      <c r="F16" s="17"/>
      <c r="G16" s="15">
        <v>5.0347084847740007</v>
      </c>
      <c r="H16" s="15">
        <v>1.8356958414135069</v>
      </c>
      <c r="I16" s="15">
        <v>3.5821595804965942</v>
      </c>
      <c r="J16" s="15">
        <v>4.6244445757858674</v>
      </c>
      <c r="K16" s="15">
        <v>6.3825868441620335</v>
      </c>
      <c r="L16" s="15">
        <v>4.5114781785207665</v>
      </c>
      <c r="M16" s="15">
        <v>4.4870250292619538</v>
      </c>
      <c r="N16" s="15">
        <v>7.84609098023925</v>
      </c>
      <c r="O16" s="9">
        <v>11.617076506148519</v>
      </c>
      <c r="P16" s="9">
        <v>14.840844141122778</v>
      </c>
      <c r="Q16" s="15">
        <v>2.8184111672439727</v>
      </c>
      <c r="T16" s="11"/>
      <c r="U16" s="19">
        <v>5.0347084847740007</v>
      </c>
      <c r="V16" s="19">
        <v>3.5821595804965942</v>
      </c>
      <c r="W16" s="19">
        <v>4.6244445757858674</v>
      </c>
      <c r="X16" s="19">
        <f t="shared" si="0"/>
        <v>4.4137708803521543</v>
      </c>
      <c r="Y16" s="20">
        <f t="shared" si="1"/>
        <v>0.74884052660773104</v>
      </c>
      <c r="Z16" s="19">
        <f t="shared" si="2"/>
        <v>16.966003603430917</v>
      </c>
    </row>
    <row r="17" spans="2:26" x14ac:dyDescent="0.25">
      <c r="B17" s="4" t="s">
        <v>40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T17" s="11" t="s">
        <v>46</v>
      </c>
      <c r="U17" s="11"/>
      <c r="V17" s="11"/>
      <c r="W17" s="11"/>
      <c r="X17" s="11"/>
      <c r="Y17" s="11"/>
      <c r="Z17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Oskari</dc:creator>
  <cp:lastModifiedBy>MDPI</cp:lastModifiedBy>
  <dcterms:created xsi:type="dcterms:W3CDTF">2022-01-20T10:03:33Z</dcterms:created>
  <dcterms:modified xsi:type="dcterms:W3CDTF">2024-10-09T10:23:17Z</dcterms:modified>
</cp:coreProperties>
</file>